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dell\Videos\project\excel  project\Excel Dashboard - Project All Practice Files\"/>
    </mc:Choice>
  </mc:AlternateContent>
  <xr:revisionPtr revIDLastSave="0" documentId="8_{DC8BBD5E-80F1-4EF5-8397-A107BA677D83}" xr6:coauthVersionLast="47" xr6:coauthVersionMax="47" xr10:uidLastSave="{00000000-0000-0000-0000-000000000000}"/>
  <bookViews>
    <workbookView xWindow="-120" yWindow="-120" windowWidth="20730" windowHeight="11160" activeTab="2" xr2:uid="{898BC839-F2CA-4348-948C-D75AD4BD2CFC}"/>
  </bookViews>
  <sheets>
    <sheet name="Data" sheetId="1" r:id="rId1"/>
    <sheet name="Pivot Table" sheetId="2" r:id="rId2"/>
    <sheet name="Dashboard" sheetId="5" r:id="rId3"/>
  </sheets>
  <definedNames>
    <definedName name="_xlchart.v5.0" hidden="1">'Pivot Table'!$Q$10</definedName>
    <definedName name="_xlchart.v5.1" hidden="1">'Pivot Table'!$Q$11:$Q$27</definedName>
    <definedName name="_xlchart.v5.2" hidden="1">'Pivot Table'!$R$10</definedName>
    <definedName name="_xlchart.v5.3" hidden="1">'Pivot Table'!$R$11:$R$27</definedName>
    <definedName name="age">#REF!</definedName>
    <definedName name="count">#REF!</definedName>
    <definedName name="Slicer_Country">#N/A</definedName>
    <definedName name="Slicer_Product_Category">#N/A</definedName>
    <definedName name="Slicer_Quarter">#N/A</definedName>
    <definedName name="worth">#REF!</definedName>
  </definedNames>
  <calcPr calcId="191029"/>
  <pivotCaches>
    <pivotCache cacheId="2" r:id="rId4"/>
  </pivotCaches>
  <fileRecoveryPr repairLoad="1"/>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R10" i="2" l="1"/>
  <c r="R11" i="2"/>
  <c r="R12" i="2"/>
  <c r="R13" i="2"/>
  <c r="R14" i="2"/>
  <c r="R15" i="2"/>
  <c r="R16" i="2"/>
  <c r="R17" i="2"/>
  <c r="R18" i="2"/>
  <c r="R19" i="2"/>
  <c r="R20" i="2"/>
  <c r="R21" i="2"/>
  <c r="R22" i="2"/>
  <c r="R23" i="2"/>
  <c r="R24" i="2"/>
  <c r="R25" i="2"/>
  <c r="R26" i="2"/>
  <c r="R27" i="2"/>
  <c r="Q11" i="2"/>
  <c r="Q12" i="2"/>
  <c r="Q13" i="2"/>
  <c r="Q14" i="2"/>
  <c r="Q15" i="2"/>
  <c r="Q16" i="2"/>
  <c r="Q17" i="2"/>
  <c r="Q18" i="2"/>
  <c r="Q19" i="2"/>
  <c r="Q20" i="2"/>
  <c r="Q21" i="2"/>
  <c r="Q22" i="2"/>
  <c r="Q23" i="2"/>
  <c r="Q24" i="2"/>
  <c r="Q25" i="2"/>
  <c r="Q26" i="2"/>
  <c r="Q27" i="2"/>
  <c r="Q10" i="2"/>
  <c r="F4" i="2"/>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U2" i="1"/>
  <c r="V2" i="1"/>
  <c r="W2" i="1"/>
  <c r="X2" i="1"/>
  <c r="U3" i="1"/>
  <c r="V3" i="1"/>
  <c r="W3" i="1"/>
  <c r="X3" i="1"/>
  <c r="U4" i="1"/>
  <c r="V4" i="1"/>
  <c r="W4" i="1"/>
  <c r="X4" i="1"/>
  <c r="U5" i="1"/>
  <c r="V5" i="1"/>
  <c r="W5" i="1"/>
  <c r="X5" i="1"/>
  <c r="U6" i="1"/>
  <c r="V6" i="1"/>
  <c r="W6" i="1"/>
  <c r="X6" i="1"/>
  <c r="U7" i="1"/>
  <c r="V7" i="1"/>
  <c r="W7" i="1"/>
  <c r="X7" i="1"/>
  <c r="U8" i="1"/>
  <c r="V8" i="1"/>
  <c r="W8" i="1"/>
  <c r="X8" i="1"/>
  <c r="U9" i="1"/>
  <c r="V9" i="1"/>
  <c r="W9" i="1"/>
  <c r="X9" i="1"/>
  <c r="U10" i="1"/>
  <c r="V10" i="1"/>
  <c r="W10" i="1"/>
  <c r="X10" i="1"/>
  <c r="U11" i="1"/>
  <c r="V11" i="1"/>
  <c r="W11" i="1"/>
  <c r="X11" i="1"/>
  <c r="U12" i="1"/>
  <c r="V12" i="1"/>
  <c r="W12" i="1"/>
  <c r="X12" i="1"/>
  <c r="U13" i="1"/>
  <c r="V13" i="1"/>
  <c r="W13" i="1"/>
  <c r="X13" i="1"/>
  <c r="U14" i="1"/>
  <c r="V14" i="1"/>
  <c r="W14" i="1"/>
  <c r="X14" i="1"/>
  <c r="U15" i="1"/>
  <c r="V15" i="1"/>
  <c r="W15" i="1"/>
  <c r="X15" i="1"/>
  <c r="U16" i="1"/>
  <c r="V16" i="1"/>
  <c r="W16" i="1"/>
  <c r="X16" i="1"/>
  <c r="U17" i="1"/>
  <c r="V17" i="1"/>
  <c r="W17" i="1"/>
  <c r="X17" i="1"/>
  <c r="U18" i="1"/>
  <c r="V18" i="1"/>
  <c r="W18" i="1"/>
  <c r="X18" i="1"/>
  <c r="U19" i="1"/>
  <c r="V19" i="1"/>
  <c r="W19" i="1"/>
  <c r="X19" i="1"/>
  <c r="U20" i="1"/>
  <c r="V20" i="1"/>
  <c r="W20" i="1"/>
  <c r="X20" i="1"/>
  <c r="U21" i="1"/>
  <c r="V21" i="1"/>
  <c r="W21" i="1"/>
  <c r="X21" i="1"/>
  <c r="U22" i="1"/>
  <c r="V22" i="1"/>
  <c r="W22" i="1"/>
  <c r="X22" i="1"/>
  <c r="U23" i="1"/>
  <c r="V23" i="1"/>
  <c r="W23" i="1"/>
  <c r="X23" i="1"/>
  <c r="U24" i="1"/>
  <c r="V24" i="1"/>
  <c r="W24" i="1"/>
  <c r="X24" i="1"/>
  <c r="U25" i="1"/>
  <c r="V25" i="1"/>
  <c r="W25" i="1"/>
  <c r="X25" i="1"/>
  <c r="U26" i="1"/>
  <c r="V26" i="1"/>
  <c r="W26" i="1"/>
  <c r="X26" i="1"/>
  <c r="U27" i="1"/>
  <c r="V27" i="1"/>
  <c r="W27" i="1"/>
  <c r="X27" i="1"/>
  <c r="U28" i="1"/>
  <c r="V28" i="1"/>
  <c r="W28" i="1"/>
  <c r="X28" i="1"/>
  <c r="U29" i="1"/>
  <c r="V29" i="1"/>
  <c r="W29" i="1"/>
  <c r="X29" i="1"/>
  <c r="U30" i="1"/>
  <c r="V30" i="1"/>
  <c r="W30" i="1"/>
  <c r="X30" i="1"/>
  <c r="U31" i="1"/>
  <c r="V31" i="1"/>
  <c r="W31" i="1"/>
  <c r="X31" i="1"/>
  <c r="U32" i="1"/>
  <c r="V32" i="1"/>
  <c r="W32" i="1"/>
  <c r="X32" i="1"/>
  <c r="U33" i="1"/>
  <c r="V33" i="1"/>
  <c r="W33" i="1"/>
  <c r="X33" i="1"/>
  <c r="U34" i="1"/>
  <c r="V34" i="1"/>
  <c r="W34" i="1"/>
  <c r="X34" i="1"/>
  <c r="U35" i="1"/>
  <c r="V35" i="1"/>
  <c r="W35" i="1"/>
  <c r="X35" i="1"/>
  <c r="U36" i="1"/>
  <c r="V36" i="1"/>
  <c r="W36" i="1"/>
  <c r="X36" i="1"/>
  <c r="U37" i="1"/>
  <c r="V37" i="1"/>
  <c r="W37" i="1"/>
  <c r="X37" i="1"/>
  <c r="U38" i="1"/>
  <c r="V38" i="1"/>
  <c r="W38" i="1"/>
  <c r="X38" i="1"/>
  <c r="U39" i="1"/>
  <c r="V39" i="1"/>
  <c r="W39" i="1"/>
  <c r="X39" i="1"/>
  <c r="U40" i="1"/>
  <c r="V40" i="1"/>
  <c r="W40" i="1"/>
  <c r="X40" i="1"/>
  <c r="U41" i="1"/>
  <c r="V41" i="1"/>
  <c r="W41" i="1"/>
  <c r="X41" i="1"/>
  <c r="U42" i="1"/>
  <c r="V42" i="1"/>
  <c r="W42" i="1"/>
  <c r="X42" i="1"/>
  <c r="U43" i="1"/>
  <c r="V43" i="1"/>
  <c r="W43" i="1"/>
  <c r="X43" i="1"/>
  <c r="U44" i="1"/>
  <c r="V44" i="1"/>
  <c r="W44" i="1"/>
  <c r="X44" i="1"/>
  <c r="U45" i="1"/>
  <c r="V45" i="1"/>
  <c r="W45" i="1"/>
  <c r="X45" i="1"/>
  <c r="U46" i="1"/>
  <c r="V46" i="1"/>
  <c r="W46" i="1"/>
  <c r="X46" i="1"/>
  <c r="U47" i="1"/>
  <c r="V47" i="1"/>
  <c r="W47" i="1"/>
  <c r="X47" i="1"/>
  <c r="U48" i="1"/>
  <c r="V48" i="1"/>
  <c r="W48" i="1"/>
  <c r="X48" i="1"/>
  <c r="U49" i="1"/>
  <c r="V49" i="1"/>
  <c r="W49" i="1"/>
  <c r="X49" i="1"/>
  <c r="U50" i="1"/>
  <c r="V50" i="1"/>
  <c r="W50" i="1"/>
  <c r="X50" i="1"/>
  <c r="U51" i="1"/>
  <c r="V51" i="1"/>
  <c r="W51" i="1"/>
  <c r="X51" i="1"/>
  <c r="U52" i="1"/>
  <c r="V52" i="1"/>
  <c r="W52" i="1"/>
  <c r="X52" i="1"/>
  <c r="U53" i="1"/>
  <c r="V53" i="1"/>
  <c r="W53" i="1"/>
  <c r="X53" i="1"/>
  <c r="U54" i="1"/>
  <c r="V54" i="1"/>
  <c r="W54" i="1"/>
  <c r="X54" i="1"/>
  <c r="U55" i="1"/>
  <c r="V55" i="1"/>
  <c r="W55" i="1"/>
  <c r="X55" i="1"/>
  <c r="U56" i="1"/>
  <c r="V56" i="1"/>
  <c r="W56" i="1"/>
  <c r="X56" i="1"/>
  <c r="U57" i="1"/>
  <c r="V57" i="1"/>
  <c r="W57" i="1"/>
  <c r="X57" i="1"/>
  <c r="U58" i="1"/>
  <c r="V58" i="1"/>
  <c r="W58" i="1"/>
  <c r="X58" i="1"/>
  <c r="U59" i="1"/>
  <c r="V59" i="1"/>
  <c r="W59" i="1"/>
  <c r="X59" i="1"/>
  <c r="U60" i="1"/>
  <c r="V60" i="1"/>
  <c r="W60" i="1"/>
  <c r="X60" i="1"/>
  <c r="U61" i="1"/>
  <c r="V61" i="1"/>
  <c r="W61" i="1"/>
  <c r="X61" i="1"/>
  <c r="U62" i="1"/>
  <c r="V62" i="1"/>
  <c r="W62" i="1"/>
  <c r="X62" i="1"/>
  <c r="U63" i="1"/>
  <c r="V63" i="1"/>
  <c r="W63" i="1"/>
  <c r="X63" i="1"/>
  <c r="U64" i="1"/>
  <c r="V64" i="1"/>
  <c r="W64" i="1"/>
  <c r="X64" i="1"/>
  <c r="U65" i="1"/>
  <c r="V65" i="1"/>
  <c r="W65" i="1"/>
  <c r="X65" i="1"/>
  <c r="U66" i="1"/>
  <c r="V66" i="1"/>
  <c r="W66" i="1"/>
  <c r="X66" i="1"/>
  <c r="U67" i="1"/>
  <c r="V67" i="1"/>
  <c r="W67" i="1"/>
  <c r="X67" i="1"/>
  <c r="U68" i="1"/>
  <c r="V68" i="1"/>
  <c r="W68" i="1"/>
  <c r="X68" i="1"/>
  <c r="U69" i="1"/>
  <c r="V69" i="1"/>
  <c r="W69" i="1"/>
  <c r="X69" i="1"/>
  <c r="U70" i="1"/>
  <c r="V70" i="1"/>
  <c r="W70" i="1"/>
  <c r="X70" i="1"/>
  <c r="U71" i="1"/>
  <c r="V71" i="1"/>
  <c r="W71" i="1"/>
  <c r="X71" i="1"/>
  <c r="U72" i="1"/>
  <c r="V72" i="1"/>
  <c r="W72" i="1"/>
  <c r="X72" i="1"/>
  <c r="U73" i="1"/>
  <c r="V73" i="1"/>
  <c r="W73" i="1"/>
  <c r="X73" i="1"/>
  <c r="U74" i="1"/>
  <c r="V74" i="1"/>
  <c r="W74" i="1"/>
  <c r="X74" i="1"/>
  <c r="U75" i="1"/>
  <c r="V75" i="1"/>
  <c r="W75" i="1"/>
  <c r="X75" i="1"/>
  <c r="U76" i="1"/>
  <c r="V76" i="1"/>
  <c r="W76" i="1"/>
  <c r="X76" i="1"/>
  <c r="U77" i="1"/>
  <c r="V77" i="1"/>
  <c r="W77" i="1"/>
  <c r="X77" i="1"/>
  <c r="U78" i="1"/>
  <c r="V78" i="1"/>
  <c r="W78" i="1"/>
  <c r="X78" i="1"/>
  <c r="U79" i="1"/>
  <c r="V79" i="1"/>
  <c r="W79" i="1"/>
  <c r="X79" i="1"/>
  <c r="U80" i="1"/>
  <c r="V80" i="1"/>
  <c r="W80" i="1"/>
  <c r="X80" i="1"/>
  <c r="U81" i="1"/>
  <c r="V81" i="1"/>
  <c r="W81" i="1"/>
  <c r="X81" i="1"/>
  <c r="U82" i="1"/>
  <c r="V82" i="1"/>
  <c r="W82" i="1"/>
  <c r="X82" i="1"/>
  <c r="U83" i="1"/>
  <c r="V83" i="1"/>
  <c r="W83" i="1"/>
  <c r="X83" i="1"/>
  <c r="U84" i="1"/>
  <c r="V84" i="1"/>
  <c r="W84" i="1"/>
  <c r="X84" i="1"/>
  <c r="U85" i="1"/>
  <c r="V85" i="1"/>
  <c r="W85" i="1"/>
  <c r="X85" i="1"/>
  <c r="U86" i="1"/>
  <c r="V86" i="1"/>
  <c r="W86" i="1"/>
  <c r="X86" i="1"/>
  <c r="U87" i="1"/>
  <c r="V87" i="1"/>
  <c r="W87" i="1"/>
  <c r="X87" i="1"/>
  <c r="U88" i="1"/>
  <c r="V88" i="1"/>
  <c r="W88" i="1"/>
  <c r="X88" i="1"/>
  <c r="U89" i="1"/>
  <c r="V89" i="1"/>
  <c r="W89" i="1"/>
  <c r="X89" i="1"/>
  <c r="U90" i="1"/>
  <c r="V90" i="1"/>
  <c r="W90" i="1"/>
  <c r="X90" i="1"/>
  <c r="U91" i="1"/>
  <c r="V91" i="1"/>
  <c r="W91" i="1"/>
  <c r="X91" i="1"/>
  <c r="U92" i="1"/>
  <c r="V92" i="1"/>
  <c r="W92" i="1"/>
  <c r="X92" i="1"/>
  <c r="U93" i="1"/>
  <c r="V93" i="1"/>
  <c r="W93" i="1"/>
  <c r="X93" i="1"/>
  <c r="U94" i="1"/>
  <c r="V94" i="1"/>
  <c r="W94" i="1"/>
  <c r="X94" i="1"/>
  <c r="U95" i="1"/>
  <c r="V95" i="1"/>
  <c r="W95" i="1"/>
  <c r="X95" i="1"/>
  <c r="U96" i="1"/>
  <c r="V96" i="1"/>
  <c r="W96" i="1"/>
  <c r="X96" i="1"/>
  <c r="U97" i="1"/>
  <c r="V97" i="1"/>
  <c r="W97" i="1"/>
  <c r="X97" i="1"/>
  <c r="U98" i="1"/>
  <c r="V98" i="1"/>
  <c r="W98" i="1"/>
  <c r="X98" i="1"/>
  <c r="U99" i="1"/>
  <c r="V99" i="1"/>
  <c r="W99" i="1"/>
  <c r="X99" i="1"/>
  <c r="U100" i="1"/>
  <c r="V100" i="1"/>
  <c r="W100" i="1"/>
  <c r="X100" i="1"/>
  <c r="U101" i="1"/>
  <c r="V101" i="1"/>
  <c r="W101" i="1"/>
  <c r="X101" i="1"/>
  <c r="U102" i="1"/>
  <c r="V102" i="1"/>
  <c r="W102" i="1"/>
  <c r="X102" i="1"/>
  <c r="U103" i="1"/>
  <c r="V103" i="1"/>
  <c r="W103" i="1"/>
  <c r="X103" i="1"/>
  <c r="U104" i="1"/>
  <c r="V104" i="1"/>
  <c r="W104" i="1"/>
  <c r="X104" i="1"/>
  <c r="U105" i="1"/>
  <c r="V105" i="1"/>
  <c r="W105" i="1"/>
  <c r="X105" i="1"/>
  <c r="U106" i="1"/>
  <c r="V106" i="1"/>
  <c r="W106" i="1"/>
  <c r="X106" i="1"/>
  <c r="U107" i="1"/>
  <c r="V107" i="1"/>
  <c r="W107" i="1"/>
  <c r="X107" i="1"/>
  <c r="U108" i="1"/>
  <c r="V108" i="1"/>
  <c r="W108" i="1"/>
  <c r="X108" i="1"/>
  <c r="U109" i="1"/>
  <c r="V109" i="1"/>
  <c r="W109" i="1"/>
  <c r="X109" i="1"/>
  <c r="U110" i="1"/>
  <c r="V110" i="1"/>
  <c r="W110" i="1"/>
  <c r="X110" i="1"/>
  <c r="U111" i="1"/>
  <c r="V111" i="1"/>
  <c r="W111" i="1"/>
  <c r="X111" i="1"/>
  <c r="U112" i="1"/>
  <c r="V112" i="1"/>
  <c r="W112" i="1"/>
  <c r="X112" i="1"/>
  <c r="U113" i="1"/>
  <c r="V113" i="1"/>
  <c r="W113" i="1"/>
  <c r="X113" i="1"/>
  <c r="U114" i="1"/>
  <c r="V114" i="1"/>
  <c r="W114" i="1"/>
  <c r="X114" i="1"/>
  <c r="U115" i="1"/>
  <c r="V115" i="1"/>
  <c r="W115" i="1"/>
  <c r="X115" i="1"/>
  <c r="U116" i="1"/>
  <c r="V116" i="1"/>
  <c r="W116" i="1"/>
  <c r="X116" i="1"/>
  <c r="U117" i="1"/>
  <c r="V117" i="1"/>
  <c r="W117" i="1"/>
  <c r="X117" i="1"/>
  <c r="U118" i="1"/>
  <c r="V118" i="1"/>
  <c r="W118" i="1"/>
  <c r="X118" i="1"/>
  <c r="U119" i="1"/>
  <c r="V119" i="1"/>
  <c r="W119" i="1"/>
  <c r="X119" i="1"/>
  <c r="U120" i="1"/>
  <c r="V120" i="1"/>
  <c r="W120" i="1"/>
  <c r="X120" i="1"/>
  <c r="U121" i="1"/>
  <c r="V121" i="1"/>
  <c r="W121" i="1"/>
  <c r="X121" i="1"/>
  <c r="U122" i="1"/>
  <c r="V122" i="1"/>
  <c r="W122" i="1"/>
  <c r="X122" i="1"/>
  <c r="U123" i="1"/>
  <c r="V123" i="1"/>
  <c r="W123" i="1"/>
  <c r="X123" i="1"/>
  <c r="U124" i="1"/>
  <c r="V124" i="1"/>
  <c r="W124" i="1"/>
  <c r="X124" i="1"/>
  <c r="U125" i="1"/>
  <c r="V125" i="1"/>
  <c r="W125" i="1"/>
  <c r="X125" i="1"/>
  <c r="U126" i="1"/>
  <c r="V126" i="1"/>
  <c r="W126" i="1"/>
  <c r="X126" i="1"/>
  <c r="U127" i="1"/>
  <c r="V127" i="1"/>
  <c r="W127" i="1"/>
  <c r="X127" i="1"/>
  <c r="U128" i="1"/>
  <c r="V128" i="1"/>
  <c r="W128" i="1"/>
  <c r="X128" i="1"/>
  <c r="U129" i="1"/>
  <c r="V129" i="1"/>
  <c r="W129" i="1"/>
  <c r="X129" i="1"/>
  <c r="U130" i="1"/>
  <c r="V130" i="1"/>
  <c r="W130" i="1"/>
  <c r="X130" i="1"/>
  <c r="U131" i="1"/>
  <c r="V131" i="1"/>
  <c r="W131" i="1"/>
  <c r="X131" i="1"/>
  <c r="U132" i="1"/>
  <c r="V132" i="1"/>
  <c r="W132" i="1"/>
  <c r="X132" i="1"/>
  <c r="U133" i="1"/>
  <c r="V133" i="1"/>
  <c r="W133" i="1"/>
  <c r="X133" i="1"/>
  <c r="U134" i="1"/>
  <c r="V134" i="1"/>
  <c r="W134" i="1"/>
  <c r="X134" i="1"/>
  <c r="U135" i="1"/>
  <c r="V135" i="1"/>
  <c r="W135" i="1"/>
  <c r="X135" i="1"/>
  <c r="U136" i="1"/>
  <c r="V136" i="1"/>
  <c r="W136" i="1"/>
  <c r="X136" i="1"/>
  <c r="U137" i="1"/>
  <c r="V137" i="1"/>
  <c r="W137" i="1"/>
  <c r="X137" i="1"/>
  <c r="U138" i="1"/>
  <c r="V138" i="1"/>
  <c r="W138" i="1"/>
  <c r="X138" i="1"/>
  <c r="U139" i="1"/>
  <c r="V139" i="1"/>
  <c r="W139" i="1"/>
  <c r="X139" i="1"/>
  <c r="U140" i="1"/>
  <c r="V140" i="1"/>
  <c r="W140" i="1"/>
  <c r="X140" i="1"/>
  <c r="U141" i="1"/>
  <c r="V141" i="1"/>
  <c r="W141" i="1"/>
  <c r="X141" i="1"/>
  <c r="U142" i="1"/>
  <c r="V142" i="1"/>
  <c r="W142" i="1"/>
  <c r="X142" i="1"/>
  <c r="U143" i="1"/>
  <c r="V143" i="1"/>
  <c r="W143" i="1"/>
  <c r="X143" i="1"/>
  <c r="U144" i="1"/>
  <c r="V144" i="1"/>
  <c r="W144" i="1"/>
  <c r="X144" i="1"/>
  <c r="U145" i="1"/>
  <c r="V145" i="1"/>
  <c r="W145" i="1"/>
  <c r="X145" i="1"/>
  <c r="U146" i="1"/>
  <c r="V146" i="1"/>
  <c r="W146" i="1"/>
  <c r="X146" i="1"/>
  <c r="U147" i="1"/>
  <c r="V147" i="1"/>
  <c r="W147" i="1"/>
  <c r="X147" i="1"/>
  <c r="U148" i="1"/>
  <c r="V148" i="1"/>
  <c r="W148" i="1"/>
  <c r="X148" i="1"/>
  <c r="U149" i="1"/>
  <c r="V149" i="1"/>
  <c r="W149" i="1"/>
  <c r="X149" i="1"/>
  <c r="U150" i="1"/>
  <c r="V150" i="1"/>
  <c r="W150" i="1"/>
  <c r="X150" i="1"/>
  <c r="U151" i="1"/>
  <c r="V151" i="1"/>
  <c r="W151" i="1"/>
  <c r="X151" i="1"/>
  <c r="U152" i="1"/>
  <c r="V152" i="1"/>
  <c r="W152" i="1"/>
  <c r="X152" i="1"/>
  <c r="U153" i="1"/>
  <c r="V153" i="1"/>
  <c r="W153" i="1"/>
  <c r="X153" i="1"/>
  <c r="U154" i="1"/>
  <c r="V154" i="1"/>
  <c r="W154" i="1"/>
  <c r="X154" i="1"/>
  <c r="U155" i="1"/>
  <c r="V155" i="1"/>
  <c r="W155" i="1"/>
  <c r="X155" i="1"/>
  <c r="U156" i="1"/>
  <c r="V156" i="1"/>
  <c r="W156" i="1"/>
  <c r="X156" i="1"/>
  <c r="U157" i="1"/>
  <c r="V157" i="1"/>
  <c r="W157" i="1"/>
  <c r="X157" i="1"/>
  <c r="U158" i="1"/>
  <c r="V158" i="1"/>
  <c r="W158" i="1"/>
  <c r="X158" i="1"/>
  <c r="U159" i="1"/>
  <c r="V159" i="1"/>
  <c r="W159" i="1"/>
  <c r="X159" i="1"/>
  <c r="U160" i="1"/>
  <c r="V160" i="1"/>
  <c r="W160" i="1"/>
  <c r="X160" i="1"/>
  <c r="U161" i="1"/>
  <c r="V161" i="1"/>
  <c r="W161" i="1"/>
  <c r="X161" i="1"/>
  <c r="U162" i="1"/>
  <c r="V162" i="1"/>
  <c r="W162" i="1"/>
  <c r="X162" i="1"/>
  <c r="U163" i="1"/>
  <c r="V163" i="1"/>
  <c r="W163" i="1"/>
  <c r="X163" i="1"/>
  <c r="U164" i="1"/>
  <c r="V164" i="1"/>
  <c r="W164" i="1"/>
  <c r="X164" i="1"/>
  <c r="U165" i="1"/>
  <c r="V165" i="1"/>
  <c r="W165" i="1"/>
  <c r="X165" i="1"/>
  <c r="U166" i="1"/>
  <c r="V166" i="1"/>
  <c r="W166" i="1"/>
  <c r="X166" i="1"/>
  <c r="U167" i="1"/>
  <c r="V167" i="1"/>
  <c r="W167" i="1"/>
  <c r="X167" i="1"/>
  <c r="U168" i="1"/>
  <c r="V168" i="1"/>
  <c r="W168" i="1"/>
  <c r="X168" i="1"/>
  <c r="U169" i="1"/>
  <c r="V169" i="1"/>
  <c r="W169" i="1"/>
  <c r="X169" i="1"/>
  <c r="U170" i="1"/>
  <c r="V170" i="1"/>
  <c r="W170" i="1"/>
  <c r="X170" i="1"/>
  <c r="U171" i="1"/>
  <c r="V171" i="1"/>
  <c r="W171" i="1"/>
  <c r="X171" i="1"/>
  <c r="U172" i="1"/>
  <c r="V172" i="1"/>
  <c r="W172" i="1"/>
  <c r="X172" i="1"/>
  <c r="U173" i="1"/>
  <c r="V173" i="1"/>
  <c r="W173" i="1"/>
  <c r="X173" i="1"/>
  <c r="U174" i="1"/>
  <c r="V174" i="1"/>
  <c r="W174" i="1"/>
  <c r="X174" i="1"/>
  <c r="U175" i="1"/>
  <c r="V175" i="1"/>
  <c r="W175" i="1"/>
  <c r="X175" i="1"/>
  <c r="U176" i="1"/>
  <c r="V176" i="1"/>
  <c r="W176" i="1"/>
  <c r="X176" i="1"/>
  <c r="U177" i="1"/>
  <c r="V177" i="1"/>
  <c r="W177" i="1"/>
  <c r="X177" i="1"/>
  <c r="U178" i="1"/>
  <c r="V178" i="1"/>
  <c r="W178" i="1"/>
  <c r="X178" i="1"/>
  <c r="U179" i="1"/>
  <c r="V179" i="1"/>
  <c r="W179" i="1"/>
  <c r="X179" i="1"/>
  <c r="U180" i="1"/>
  <c r="V180" i="1"/>
  <c r="W180" i="1"/>
  <c r="X180" i="1"/>
  <c r="U181" i="1"/>
  <c r="V181" i="1"/>
  <c r="W181" i="1"/>
  <c r="X181" i="1"/>
  <c r="U182" i="1"/>
  <c r="V182" i="1"/>
  <c r="W182" i="1"/>
  <c r="X182" i="1"/>
  <c r="U183" i="1"/>
  <c r="V183" i="1"/>
  <c r="W183" i="1"/>
  <c r="X183" i="1"/>
  <c r="U184" i="1"/>
  <c r="V184" i="1"/>
  <c r="W184" i="1"/>
  <c r="X184" i="1"/>
  <c r="U185" i="1"/>
  <c r="V185" i="1"/>
  <c r="W185" i="1"/>
  <c r="X185" i="1"/>
  <c r="U186" i="1"/>
  <c r="V186" i="1"/>
  <c r="W186" i="1"/>
  <c r="X186" i="1"/>
  <c r="U187" i="1"/>
  <c r="V187" i="1"/>
  <c r="W187" i="1"/>
  <c r="X187" i="1"/>
  <c r="U188" i="1"/>
  <c r="V188" i="1"/>
  <c r="W188" i="1"/>
  <c r="X188" i="1"/>
  <c r="U189" i="1"/>
  <c r="V189" i="1"/>
  <c r="W189" i="1"/>
  <c r="X189" i="1"/>
  <c r="U190" i="1"/>
  <c r="V190" i="1"/>
  <c r="W190" i="1"/>
  <c r="X190" i="1"/>
  <c r="U191" i="1"/>
  <c r="V191" i="1"/>
  <c r="W191" i="1"/>
  <c r="X191" i="1"/>
  <c r="U192" i="1"/>
  <c r="V192" i="1"/>
  <c r="W192" i="1"/>
  <c r="X192" i="1"/>
  <c r="U193" i="1"/>
  <c r="V193" i="1"/>
  <c r="W193" i="1"/>
  <c r="X193" i="1"/>
  <c r="U194" i="1"/>
  <c r="V194" i="1"/>
  <c r="W194" i="1"/>
  <c r="X194" i="1"/>
  <c r="U195" i="1"/>
  <c r="V195" i="1"/>
  <c r="W195" i="1"/>
  <c r="X195" i="1"/>
  <c r="U196" i="1"/>
  <c r="V196" i="1"/>
  <c r="W196" i="1"/>
  <c r="X196" i="1"/>
  <c r="U197" i="1"/>
  <c r="V197" i="1"/>
  <c r="W197" i="1"/>
  <c r="X197" i="1"/>
  <c r="U198" i="1"/>
  <c r="V198" i="1"/>
  <c r="W198" i="1"/>
  <c r="X198" i="1"/>
  <c r="U199" i="1"/>
  <c r="V199" i="1"/>
  <c r="W199" i="1"/>
  <c r="X199" i="1"/>
  <c r="U200" i="1"/>
  <c r="V200" i="1"/>
  <c r="W200" i="1"/>
  <c r="X200" i="1"/>
  <c r="U201" i="1"/>
  <c r="V201" i="1"/>
  <c r="W201" i="1"/>
  <c r="X201" i="1"/>
  <c r="U202" i="1"/>
  <c r="V202" i="1"/>
  <c r="W202" i="1"/>
  <c r="X202" i="1"/>
  <c r="U203" i="1"/>
  <c r="V203" i="1"/>
  <c r="W203" i="1"/>
  <c r="X203" i="1"/>
  <c r="U204" i="1"/>
  <c r="V204" i="1"/>
  <c r="W204" i="1"/>
  <c r="X204" i="1"/>
  <c r="U205" i="1"/>
  <c r="V205" i="1"/>
  <c r="W205" i="1"/>
  <c r="X205" i="1"/>
  <c r="U206" i="1"/>
  <c r="V206" i="1"/>
  <c r="W206" i="1"/>
  <c r="X206" i="1"/>
  <c r="U207" i="1"/>
  <c r="V207" i="1"/>
  <c r="W207" i="1"/>
  <c r="X207" i="1"/>
  <c r="U208" i="1"/>
  <c r="V208" i="1"/>
  <c r="W208" i="1"/>
  <c r="X208" i="1"/>
  <c r="U209" i="1"/>
  <c r="V209" i="1"/>
  <c r="W209" i="1"/>
  <c r="X209" i="1"/>
  <c r="U210" i="1"/>
  <c r="V210" i="1"/>
  <c r="W210" i="1"/>
  <c r="X210" i="1"/>
  <c r="U211" i="1"/>
  <c r="V211" i="1"/>
  <c r="W211" i="1"/>
  <c r="X211" i="1"/>
  <c r="U212" i="1"/>
  <c r="V212" i="1"/>
  <c r="W212" i="1"/>
  <c r="X212" i="1"/>
  <c r="U213" i="1"/>
  <c r="V213" i="1"/>
  <c r="W213" i="1"/>
  <c r="X213" i="1"/>
  <c r="U214" i="1"/>
  <c r="V214" i="1"/>
  <c r="W214" i="1"/>
  <c r="X214" i="1"/>
  <c r="U215" i="1"/>
  <c r="V215" i="1"/>
  <c r="W215" i="1"/>
  <c r="X215" i="1"/>
  <c r="U216" i="1"/>
  <c r="V216" i="1"/>
  <c r="W216" i="1"/>
  <c r="X216" i="1"/>
  <c r="U217" i="1"/>
  <c r="V217" i="1"/>
  <c r="W217" i="1"/>
  <c r="X217" i="1"/>
  <c r="U218" i="1"/>
  <c r="V218" i="1"/>
  <c r="W218" i="1"/>
  <c r="X218" i="1"/>
  <c r="U219" i="1"/>
  <c r="V219" i="1"/>
  <c r="W219" i="1"/>
  <c r="X219" i="1"/>
  <c r="U220" i="1"/>
  <c r="V220" i="1"/>
  <c r="W220" i="1"/>
  <c r="X220" i="1"/>
  <c r="U221" i="1"/>
  <c r="V221" i="1"/>
  <c r="W221" i="1"/>
  <c r="X221" i="1"/>
  <c r="U222" i="1"/>
  <c r="V222" i="1"/>
  <c r="W222" i="1"/>
  <c r="X222" i="1"/>
  <c r="U223" i="1"/>
  <c r="V223" i="1"/>
  <c r="W223" i="1"/>
  <c r="X223" i="1"/>
  <c r="U224" i="1"/>
  <c r="V224" i="1"/>
  <c r="W224" i="1"/>
  <c r="X224" i="1"/>
  <c r="U225" i="1"/>
  <c r="V225" i="1"/>
  <c r="W225" i="1"/>
  <c r="X225" i="1"/>
  <c r="U226" i="1"/>
  <c r="V226" i="1"/>
  <c r="W226" i="1"/>
  <c r="X226" i="1"/>
  <c r="U227" i="1"/>
  <c r="V227" i="1"/>
  <c r="W227" i="1"/>
  <c r="X227" i="1"/>
  <c r="U228" i="1"/>
  <c r="V228" i="1"/>
  <c r="W228" i="1"/>
  <c r="X228" i="1"/>
  <c r="U229" i="1"/>
  <c r="V229" i="1"/>
  <c r="W229" i="1"/>
  <c r="X229" i="1"/>
  <c r="U230" i="1"/>
  <c r="V230" i="1"/>
  <c r="W230" i="1"/>
  <c r="X230" i="1"/>
  <c r="U231" i="1"/>
  <c r="V231" i="1"/>
  <c r="W231" i="1"/>
  <c r="X231" i="1"/>
  <c r="U232" i="1"/>
  <c r="V232" i="1"/>
  <c r="W232" i="1"/>
  <c r="X232" i="1"/>
  <c r="U233" i="1"/>
  <c r="V233" i="1"/>
  <c r="W233" i="1"/>
  <c r="X233" i="1"/>
  <c r="U234" i="1"/>
  <c r="V234" i="1"/>
  <c r="W234" i="1"/>
  <c r="X234" i="1"/>
  <c r="U235" i="1"/>
  <c r="V235" i="1"/>
  <c r="W235" i="1"/>
  <c r="X235" i="1"/>
  <c r="U236" i="1"/>
  <c r="V236" i="1"/>
  <c r="W236" i="1"/>
  <c r="X236" i="1"/>
  <c r="U237" i="1"/>
  <c r="V237" i="1"/>
  <c r="W237" i="1"/>
  <c r="X237" i="1"/>
  <c r="U238" i="1"/>
  <c r="V238" i="1"/>
  <c r="W238" i="1"/>
  <c r="X238" i="1"/>
  <c r="U239" i="1"/>
  <c r="V239" i="1"/>
  <c r="W239" i="1"/>
  <c r="X239" i="1"/>
  <c r="U240" i="1"/>
  <c r="V240" i="1"/>
  <c r="W240" i="1"/>
  <c r="X240" i="1"/>
  <c r="U241" i="1"/>
  <c r="V241" i="1"/>
  <c r="W241" i="1"/>
  <c r="X241" i="1"/>
  <c r="U242" i="1"/>
  <c r="V242" i="1"/>
  <c r="W242" i="1"/>
  <c r="X242" i="1"/>
  <c r="U243" i="1"/>
  <c r="V243" i="1"/>
  <c r="W243" i="1"/>
  <c r="X243" i="1"/>
  <c r="U244" i="1"/>
  <c r="V244" i="1"/>
  <c r="W244" i="1"/>
  <c r="X244" i="1"/>
  <c r="U245" i="1"/>
  <c r="V245" i="1"/>
  <c r="W245" i="1"/>
  <c r="X245" i="1"/>
  <c r="U246" i="1"/>
  <c r="V246" i="1"/>
  <c r="W246" i="1"/>
  <c r="X246" i="1"/>
  <c r="U247" i="1"/>
  <c r="V247" i="1"/>
  <c r="W247" i="1"/>
  <c r="X247" i="1"/>
  <c r="U248" i="1"/>
  <c r="V248" i="1"/>
  <c r="W248" i="1"/>
  <c r="X248" i="1"/>
  <c r="U249" i="1"/>
  <c r="V249" i="1"/>
  <c r="W249" i="1"/>
  <c r="X249" i="1"/>
  <c r="U250" i="1"/>
  <c r="V250" i="1"/>
  <c r="W250" i="1"/>
  <c r="X250" i="1"/>
  <c r="U251" i="1"/>
  <c r="V251" i="1"/>
  <c r="W251" i="1"/>
  <c r="X251" i="1"/>
  <c r="U252" i="1"/>
  <c r="V252" i="1"/>
  <c r="W252" i="1"/>
  <c r="X252" i="1"/>
  <c r="U253" i="1"/>
  <c r="V253" i="1"/>
  <c r="W253" i="1"/>
  <c r="X253" i="1"/>
  <c r="U254" i="1"/>
  <c r="V254" i="1"/>
  <c r="W254" i="1"/>
  <c r="X254" i="1"/>
  <c r="U255" i="1"/>
  <c r="V255" i="1"/>
  <c r="W255" i="1"/>
  <c r="X255" i="1"/>
  <c r="U256" i="1"/>
  <c r="V256" i="1"/>
  <c r="W256" i="1"/>
  <c r="X256" i="1"/>
  <c r="U257" i="1"/>
  <c r="V257" i="1"/>
  <c r="W257" i="1"/>
  <c r="X257" i="1"/>
  <c r="U258" i="1"/>
  <c r="V258" i="1"/>
  <c r="W258" i="1"/>
  <c r="X258" i="1"/>
  <c r="U259" i="1"/>
  <c r="V259" i="1"/>
  <c r="W259" i="1"/>
  <c r="X259" i="1"/>
  <c r="U260" i="1"/>
  <c r="V260" i="1"/>
  <c r="W260" i="1"/>
  <c r="X260" i="1"/>
  <c r="U261" i="1"/>
  <c r="V261" i="1"/>
  <c r="W261" i="1"/>
  <c r="X261" i="1"/>
  <c r="U262" i="1"/>
  <c r="V262" i="1"/>
  <c r="W262" i="1"/>
  <c r="X262" i="1"/>
  <c r="U263" i="1"/>
  <c r="V263" i="1"/>
  <c r="W263" i="1"/>
  <c r="X263" i="1"/>
  <c r="U264" i="1"/>
  <c r="V264" i="1"/>
  <c r="W264" i="1"/>
  <c r="X264" i="1"/>
  <c r="U265" i="1"/>
  <c r="V265" i="1"/>
  <c r="W265" i="1"/>
  <c r="X265" i="1"/>
  <c r="U266" i="1"/>
  <c r="V266" i="1"/>
  <c r="W266" i="1"/>
  <c r="X266" i="1"/>
  <c r="U267" i="1"/>
  <c r="V267" i="1"/>
  <c r="W267" i="1"/>
  <c r="X267" i="1"/>
  <c r="U268" i="1"/>
  <c r="V268" i="1"/>
  <c r="W268" i="1"/>
  <c r="X268" i="1"/>
  <c r="U269" i="1"/>
  <c r="V269" i="1"/>
  <c r="W269" i="1"/>
  <c r="X269" i="1"/>
  <c r="U270" i="1"/>
  <c r="V270" i="1"/>
  <c r="W270" i="1"/>
  <c r="X270" i="1"/>
  <c r="U271" i="1"/>
  <c r="V271" i="1"/>
  <c r="W271" i="1"/>
  <c r="X271" i="1"/>
  <c r="U272" i="1"/>
  <c r="V272" i="1"/>
  <c r="W272" i="1"/>
  <c r="X272" i="1"/>
  <c r="U273" i="1"/>
  <c r="V273" i="1"/>
  <c r="W273" i="1"/>
  <c r="X273" i="1"/>
  <c r="U274" i="1"/>
  <c r="V274" i="1"/>
  <c r="W274" i="1"/>
  <c r="X274" i="1"/>
  <c r="U275" i="1"/>
  <c r="V275" i="1"/>
  <c r="W275" i="1"/>
  <c r="X275" i="1"/>
  <c r="U276" i="1"/>
  <c r="V276" i="1"/>
  <c r="W276" i="1"/>
  <c r="X276" i="1"/>
  <c r="U277" i="1"/>
  <c r="V277" i="1"/>
  <c r="W277" i="1"/>
  <c r="X277" i="1"/>
  <c r="U278" i="1"/>
  <c r="V278" i="1"/>
  <c r="W278" i="1"/>
  <c r="X278" i="1"/>
  <c r="U279" i="1"/>
  <c r="V279" i="1"/>
  <c r="W279" i="1"/>
  <c r="X279" i="1"/>
  <c r="U280" i="1"/>
  <c r="V280" i="1"/>
  <c r="W280" i="1"/>
  <c r="X280" i="1"/>
  <c r="U281" i="1"/>
  <c r="V281" i="1"/>
  <c r="W281" i="1"/>
  <c r="X281" i="1"/>
  <c r="U282" i="1"/>
  <c r="V282" i="1"/>
  <c r="W282" i="1"/>
  <c r="X282" i="1"/>
  <c r="U283" i="1"/>
  <c r="V283" i="1"/>
  <c r="W283" i="1"/>
  <c r="X283" i="1"/>
  <c r="U284" i="1"/>
  <c r="V284" i="1"/>
  <c r="W284" i="1"/>
  <c r="X284" i="1"/>
  <c r="U285" i="1"/>
  <c r="V285" i="1"/>
  <c r="W285" i="1"/>
  <c r="X285" i="1"/>
  <c r="U286" i="1"/>
  <c r="V286" i="1"/>
  <c r="W286" i="1"/>
  <c r="X286" i="1"/>
  <c r="U287" i="1"/>
  <c r="V287" i="1"/>
  <c r="W287" i="1"/>
  <c r="X287" i="1"/>
  <c r="U288" i="1"/>
  <c r="V288" i="1"/>
  <c r="W288" i="1"/>
  <c r="X288" i="1"/>
  <c r="U289" i="1"/>
  <c r="V289" i="1"/>
  <c r="W289" i="1"/>
  <c r="X289" i="1"/>
  <c r="U290" i="1"/>
  <c r="V290" i="1"/>
  <c r="W290" i="1"/>
  <c r="X290" i="1"/>
  <c r="U291" i="1"/>
  <c r="V291" i="1"/>
  <c r="W291" i="1"/>
  <c r="X291" i="1"/>
  <c r="U292" i="1"/>
  <c r="V292" i="1"/>
  <c r="W292" i="1"/>
  <c r="X292" i="1"/>
  <c r="U293" i="1"/>
  <c r="V293" i="1"/>
  <c r="W293" i="1"/>
  <c r="X293" i="1"/>
  <c r="U294" i="1"/>
  <c r="V294" i="1"/>
  <c r="W294" i="1"/>
  <c r="X294" i="1"/>
  <c r="U295" i="1"/>
  <c r="V295" i="1"/>
  <c r="W295" i="1"/>
  <c r="X295" i="1"/>
  <c r="U296" i="1"/>
  <c r="V296" i="1"/>
  <c r="W296" i="1"/>
  <c r="X296" i="1"/>
  <c r="U297" i="1"/>
  <c r="V297" i="1"/>
  <c r="W297" i="1"/>
  <c r="X297" i="1"/>
  <c r="U298" i="1"/>
  <c r="V298" i="1"/>
  <c r="W298" i="1"/>
  <c r="X298" i="1"/>
  <c r="U299" i="1"/>
  <c r="V299" i="1"/>
  <c r="W299" i="1"/>
  <c r="X299" i="1"/>
  <c r="U300" i="1"/>
  <c r="V300" i="1"/>
  <c r="W300" i="1"/>
  <c r="X300" i="1"/>
  <c r="U301" i="1"/>
  <c r="V301" i="1"/>
  <c r="W301" i="1"/>
  <c r="X301" i="1"/>
  <c r="U302" i="1"/>
  <c r="V302" i="1"/>
  <c r="W302" i="1"/>
  <c r="X302" i="1"/>
  <c r="U303" i="1"/>
  <c r="V303" i="1"/>
  <c r="W303" i="1"/>
  <c r="X303" i="1"/>
  <c r="U304" i="1"/>
  <c r="V304" i="1"/>
  <c r="W304" i="1"/>
  <c r="X304" i="1"/>
  <c r="U305" i="1"/>
  <c r="V305" i="1"/>
  <c r="W305" i="1"/>
  <c r="X305" i="1"/>
  <c r="U306" i="1"/>
  <c r="V306" i="1"/>
  <c r="W306" i="1"/>
  <c r="X306" i="1"/>
  <c r="U307" i="1"/>
  <c r="V307" i="1"/>
  <c r="W307" i="1"/>
  <c r="X307" i="1"/>
  <c r="U308" i="1"/>
  <c r="V308" i="1"/>
  <c r="W308" i="1"/>
  <c r="X308" i="1"/>
  <c r="U309" i="1"/>
  <c r="V309" i="1"/>
  <c r="W309" i="1"/>
  <c r="X309" i="1"/>
  <c r="U310" i="1"/>
  <c r="V310" i="1"/>
  <c r="W310" i="1"/>
  <c r="X310" i="1"/>
  <c r="U311" i="1"/>
  <c r="V311" i="1"/>
  <c r="W311" i="1"/>
  <c r="X311" i="1"/>
  <c r="U312" i="1"/>
  <c r="V312" i="1"/>
  <c r="W312" i="1"/>
  <c r="X312" i="1"/>
  <c r="U313" i="1"/>
  <c r="V313" i="1"/>
  <c r="W313" i="1"/>
  <c r="X313" i="1"/>
  <c r="U314" i="1"/>
  <c r="V314" i="1"/>
  <c r="W314" i="1"/>
  <c r="X314" i="1"/>
  <c r="U315" i="1"/>
  <c r="V315" i="1"/>
  <c r="W315" i="1"/>
  <c r="X315" i="1"/>
  <c r="U316" i="1"/>
  <c r="V316" i="1"/>
  <c r="W316" i="1"/>
  <c r="X316" i="1"/>
  <c r="U317" i="1"/>
  <c r="V317" i="1"/>
  <c r="W317" i="1"/>
  <c r="X317" i="1"/>
  <c r="U318" i="1"/>
  <c r="V318" i="1"/>
  <c r="W318" i="1"/>
  <c r="X318" i="1"/>
  <c r="U319" i="1"/>
  <c r="V319" i="1"/>
  <c r="W319" i="1"/>
  <c r="X319" i="1"/>
  <c r="U320" i="1"/>
  <c r="V320" i="1"/>
  <c r="W320" i="1"/>
  <c r="X320" i="1"/>
  <c r="U321" i="1"/>
  <c r="V321" i="1"/>
  <c r="W321" i="1"/>
  <c r="X321" i="1"/>
  <c r="U322" i="1"/>
  <c r="V322" i="1"/>
  <c r="W322" i="1"/>
  <c r="X322" i="1"/>
  <c r="U323" i="1"/>
  <c r="V323" i="1"/>
  <c r="W323" i="1"/>
  <c r="X323" i="1"/>
  <c r="U324" i="1"/>
  <c r="V324" i="1"/>
  <c r="W324" i="1"/>
  <c r="X324" i="1"/>
  <c r="U325" i="1"/>
  <c r="V325" i="1"/>
  <c r="W325" i="1"/>
  <c r="X325" i="1"/>
  <c r="U326" i="1"/>
  <c r="V326" i="1"/>
  <c r="W326" i="1"/>
  <c r="X326" i="1"/>
  <c r="U327" i="1"/>
  <c r="V327" i="1"/>
  <c r="W327" i="1"/>
  <c r="X327" i="1"/>
  <c r="U328" i="1"/>
  <c r="V328" i="1"/>
  <c r="W328" i="1"/>
  <c r="X328" i="1"/>
  <c r="U329" i="1"/>
  <c r="V329" i="1"/>
  <c r="W329" i="1"/>
  <c r="X329" i="1"/>
  <c r="U330" i="1"/>
  <c r="V330" i="1"/>
  <c r="W330" i="1"/>
  <c r="X330" i="1"/>
  <c r="U331" i="1"/>
  <c r="V331" i="1"/>
  <c r="W331" i="1"/>
  <c r="X331" i="1"/>
  <c r="U332" i="1"/>
  <c r="V332" i="1"/>
  <c r="W332" i="1"/>
  <c r="X332" i="1"/>
  <c r="U333" i="1"/>
  <c r="V333" i="1"/>
  <c r="W333" i="1"/>
  <c r="X333" i="1"/>
  <c r="U334" i="1"/>
  <c r="V334" i="1"/>
  <c r="W334" i="1"/>
  <c r="X334" i="1"/>
  <c r="U335" i="1"/>
  <c r="V335" i="1"/>
  <c r="W335" i="1"/>
  <c r="X335" i="1"/>
  <c r="U336" i="1"/>
  <c r="V336" i="1"/>
  <c r="W336" i="1"/>
  <c r="X336" i="1"/>
  <c r="U337" i="1"/>
  <c r="V337" i="1"/>
  <c r="W337" i="1"/>
  <c r="X337" i="1"/>
  <c r="U338" i="1"/>
  <c r="V338" i="1"/>
  <c r="W338" i="1"/>
  <c r="X338" i="1"/>
  <c r="U339" i="1"/>
  <c r="V339" i="1"/>
  <c r="W339" i="1"/>
  <c r="X339" i="1"/>
  <c r="U340" i="1"/>
  <c r="V340" i="1"/>
  <c r="W340" i="1"/>
  <c r="X340" i="1"/>
  <c r="U341" i="1"/>
  <c r="V341" i="1"/>
  <c r="W341" i="1"/>
  <c r="X341" i="1"/>
  <c r="U342" i="1"/>
  <c r="V342" i="1"/>
  <c r="W342" i="1"/>
  <c r="X342" i="1"/>
  <c r="U343" i="1"/>
  <c r="V343" i="1"/>
  <c r="W343" i="1"/>
  <c r="X343" i="1"/>
  <c r="U344" i="1"/>
  <c r="V344" i="1"/>
  <c r="W344" i="1"/>
  <c r="X344" i="1"/>
  <c r="U345" i="1"/>
  <c r="V345" i="1"/>
  <c r="W345" i="1"/>
  <c r="X345" i="1"/>
  <c r="U346" i="1"/>
  <c r="V346" i="1"/>
  <c r="W346" i="1"/>
  <c r="X346" i="1"/>
  <c r="U347" i="1"/>
  <c r="V347" i="1"/>
  <c r="W347" i="1"/>
  <c r="X347" i="1"/>
  <c r="U348" i="1"/>
  <c r="V348" i="1"/>
  <c r="W348" i="1"/>
  <c r="X348" i="1"/>
  <c r="U349" i="1"/>
  <c r="V349" i="1"/>
  <c r="W349" i="1"/>
  <c r="X349" i="1"/>
  <c r="U350" i="1"/>
  <c r="V350" i="1"/>
  <c r="W350" i="1"/>
  <c r="X350" i="1"/>
  <c r="U351" i="1"/>
  <c r="V351" i="1"/>
  <c r="W351" i="1"/>
  <c r="X351" i="1"/>
  <c r="U352" i="1"/>
  <c r="V352" i="1"/>
  <c r="W352" i="1"/>
  <c r="X352" i="1"/>
  <c r="U353" i="1"/>
  <c r="V353" i="1"/>
  <c r="W353" i="1"/>
  <c r="X353" i="1"/>
  <c r="U354" i="1"/>
  <c r="V354" i="1"/>
  <c r="W354" i="1"/>
  <c r="X354" i="1"/>
  <c r="U355" i="1"/>
  <c r="V355" i="1"/>
  <c r="W355" i="1"/>
  <c r="X355" i="1"/>
  <c r="U356" i="1"/>
  <c r="V356" i="1"/>
  <c r="W356" i="1"/>
  <c r="X356" i="1"/>
  <c r="U357" i="1"/>
  <c r="V357" i="1"/>
  <c r="W357" i="1"/>
  <c r="X357" i="1"/>
  <c r="U358" i="1"/>
  <c r="V358" i="1"/>
  <c r="W358" i="1"/>
  <c r="X358" i="1"/>
  <c r="U359" i="1"/>
  <c r="V359" i="1"/>
  <c r="W359" i="1"/>
  <c r="X359" i="1"/>
  <c r="U360" i="1"/>
  <c r="V360" i="1"/>
  <c r="W360" i="1"/>
  <c r="X360" i="1"/>
  <c r="U361" i="1"/>
  <c r="V361" i="1"/>
  <c r="W361" i="1"/>
  <c r="X361" i="1"/>
  <c r="U362" i="1"/>
  <c r="V362" i="1"/>
  <c r="W362" i="1"/>
  <c r="X362" i="1"/>
  <c r="U363" i="1"/>
  <c r="V363" i="1"/>
  <c r="W363" i="1"/>
  <c r="X363" i="1"/>
  <c r="U364" i="1"/>
  <c r="V364" i="1"/>
  <c r="W364" i="1"/>
  <c r="X364" i="1"/>
  <c r="U365" i="1"/>
  <c r="V365" i="1"/>
  <c r="W365" i="1"/>
  <c r="X365" i="1"/>
  <c r="U366" i="1"/>
  <c r="V366" i="1"/>
  <c r="W366" i="1"/>
  <c r="X366" i="1"/>
  <c r="U367" i="1"/>
  <c r="V367" i="1"/>
  <c r="W367" i="1"/>
  <c r="X367" i="1"/>
  <c r="U368" i="1"/>
  <c r="V368" i="1"/>
  <c r="W368" i="1"/>
  <c r="X368" i="1"/>
  <c r="U369" i="1"/>
  <c r="V369" i="1"/>
  <c r="W369" i="1"/>
  <c r="X369" i="1"/>
  <c r="U370" i="1"/>
  <c r="V370" i="1"/>
  <c r="W370" i="1"/>
  <c r="X370" i="1"/>
  <c r="U371" i="1"/>
  <c r="V371" i="1"/>
  <c r="W371" i="1"/>
  <c r="X371" i="1"/>
  <c r="U372" i="1"/>
  <c r="V372" i="1"/>
  <c r="W372" i="1"/>
  <c r="X372" i="1"/>
  <c r="U373" i="1"/>
  <c r="V373" i="1"/>
  <c r="W373" i="1"/>
  <c r="X373" i="1"/>
  <c r="U374" i="1"/>
  <c r="V374" i="1"/>
  <c r="W374" i="1"/>
  <c r="X374" i="1"/>
  <c r="U375" i="1"/>
  <c r="V375" i="1"/>
  <c r="W375" i="1"/>
  <c r="X375" i="1"/>
  <c r="U376" i="1"/>
  <c r="V376" i="1"/>
  <c r="W376" i="1"/>
  <c r="X376" i="1"/>
  <c r="U377" i="1"/>
  <c r="V377" i="1"/>
  <c r="W377" i="1"/>
  <c r="X377" i="1"/>
  <c r="U378" i="1"/>
  <c r="V378" i="1"/>
  <c r="W378" i="1"/>
  <c r="X378" i="1"/>
  <c r="U379" i="1"/>
  <c r="V379" i="1"/>
  <c r="W379" i="1"/>
  <c r="X379" i="1"/>
  <c r="U380" i="1"/>
  <c r="V380" i="1"/>
  <c r="W380" i="1"/>
  <c r="X380" i="1"/>
  <c r="U381" i="1"/>
  <c r="V381" i="1"/>
  <c r="W381" i="1"/>
  <c r="X381" i="1"/>
  <c r="U382" i="1"/>
  <c r="V382" i="1"/>
  <c r="W382" i="1"/>
  <c r="X382" i="1"/>
  <c r="U383" i="1"/>
  <c r="V383" i="1"/>
  <c r="W383" i="1"/>
  <c r="X383" i="1"/>
  <c r="U384" i="1"/>
  <c r="V384" i="1"/>
  <c r="W384" i="1"/>
  <c r="X384" i="1"/>
  <c r="U385" i="1"/>
  <c r="V385" i="1"/>
  <c r="W385" i="1"/>
  <c r="X385" i="1"/>
  <c r="U386" i="1"/>
  <c r="V386" i="1"/>
  <c r="W386" i="1"/>
  <c r="X386" i="1"/>
  <c r="U387" i="1"/>
  <c r="V387" i="1"/>
  <c r="W387" i="1"/>
  <c r="X387" i="1"/>
  <c r="U388" i="1"/>
  <c r="V388" i="1"/>
  <c r="W388" i="1"/>
  <c r="X388" i="1"/>
  <c r="U389" i="1"/>
  <c r="V389" i="1"/>
  <c r="W389" i="1"/>
  <c r="X389" i="1"/>
  <c r="U390" i="1"/>
  <c r="V390" i="1"/>
  <c r="W390" i="1"/>
  <c r="X390" i="1"/>
  <c r="U391" i="1"/>
  <c r="V391" i="1"/>
  <c r="W391" i="1"/>
  <c r="X391" i="1"/>
  <c r="U392" i="1"/>
  <c r="V392" i="1"/>
  <c r="W392" i="1"/>
  <c r="X392" i="1"/>
  <c r="U393" i="1"/>
  <c r="V393" i="1"/>
  <c r="W393" i="1"/>
  <c r="X393" i="1"/>
  <c r="U394" i="1"/>
  <c r="V394" i="1"/>
  <c r="W394" i="1"/>
  <c r="X394" i="1"/>
  <c r="U395" i="1"/>
  <c r="V395" i="1"/>
  <c r="W395" i="1"/>
  <c r="X395" i="1"/>
  <c r="U396" i="1"/>
  <c r="V396" i="1"/>
  <c r="W396" i="1"/>
  <c r="X396" i="1"/>
  <c r="U397" i="1"/>
  <c r="V397" i="1"/>
  <c r="W397" i="1"/>
  <c r="X397" i="1"/>
  <c r="U398" i="1"/>
  <c r="V398" i="1"/>
  <c r="W398" i="1"/>
  <c r="X398" i="1"/>
  <c r="U399" i="1"/>
  <c r="V399" i="1"/>
  <c r="W399" i="1"/>
  <c r="X399" i="1"/>
  <c r="U400" i="1"/>
  <c r="V400" i="1"/>
  <c r="W400" i="1"/>
  <c r="X400" i="1"/>
  <c r="U401" i="1"/>
  <c r="V401" i="1"/>
  <c r="W401" i="1"/>
  <c r="X401" i="1"/>
  <c r="U402" i="1"/>
  <c r="V402" i="1"/>
  <c r="W402" i="1"/>
  <c r="X402" i="1"/>
  <c r="U403" i="1"/>
  <c r="V403" i="1"/>
  <c r="W403" i="1"/>
  <c r="X403" i="1"/>
  <c r="U404" i="1"/>
  <c r="V404" i="1"/>
  <c r="W404" i="1"/>
  <c r="X404" i="1"/>
  <c r="U405" i="1"/>
  <c r="V405" i="1"/>
  <c r="W405" i="1"/>
  <c r="X405" i="1"/>
  <c r="U406" i="1"/>
  <c r="V406" i="1"/>
  <c r="W406" i="1"/>
  <c r="X406" i="1"/>
  <c r="U407" i="1"/>
  <c r="V407" i="1"/>
  <c r="W407" i="1"/>
  <c r="X407" i="1"/>
  <c r="U408" i="1"/>
  <c r="V408" i="1"/>
  <c r="W408" i="1"/>
  <c r="X408" i="1"/>
  <c r="U409" i="1"/>
  <c r="V409" i="1"/>
  <c r="W409" i="1"/>
  <c r="X409" i="1"/>
  <c r="U410" i="1"/>
  <c r="V410" i="1"/>
  <c r="W410" i="1"/>
  <c r="X410" i="1"/>
  <c r="U411" i="1"/>
  <c r="V411" i="1"/>
  <c r="W411" i="1"/>
  <c r="X411" i="1"/>
  <c r="U412" i="1"/>
  <c r="V412" i="1"/>
  <c r="W412" i="1"/>
  <c r="X412" i="1"/>
  <c r="U413" i="1"/>
  <c r="V413" i="1"/>
  <c r="W413" i="1"/>
  <c r="X413" i="1"/>
  <c r="U414" i="1"/>
  <c r="V414" i="1"/>
  <c r="W414" i="1"/>
  <c r="X414" i="1"/>
  <c r="U415" i="1"/>
  <c r="V415" i="1"/>
  <c r="W415" i="1"/>
  <c r="X415" i="1"/>
  <c r="U416" i="1"/>
  <c r="V416" i="1"/>
  <c r="W416" i="1"/>
  <c r="X416" i="1"/>
  <c r="U417" i="1"/>
  <c r="V417" i="1"/>
  <c r="W417" i="1"/>
  <c r="X417" i="1"/>
  <c r="U418" i="1"/>
  <c r="V418" i="1"/>
  <c r="W418" i="1"/>
  <c r="X418" i="1"/>
  <c r="U419" i="1"/>
  <c r="V419" i="1"/>
  <c r="W419" i="1"/>
  <c r="X419" i="1"/>
  <c r="U420" i="1"/>
  <c r="V420" i="1"/>
  <c r="W420" i="1"/>
  <c r="X420" i="1"/>
  <c r="U421" i="1"/>
  <c r="V421" i="1"/>
  <c r="W421" i="1"/>
  <c r="X421" i="1"/>
  <c r="U422" i="1"/>
  <c r="V422" i="1"/>
  <c r="W422" i="1"/>
  <c r="X422" i="1"/>
  <c r="U423" i="1"/>
  <c r="V423" i="1"/>
  <c r="W423" i="1"/>
  <c r="X423" i="1"/>
  <c r="U424" i="1"/>
  <c r="V424" i="1"/>
  <c r="W424" i="1"/>
  <c r="X424" i="1"/>
  <c r="U425" i="1"/>
  <c r="V425" i="1"/>
  <c r="W425" i="1"/>
  <c r="X425" i="1"/>
  <c r="U426" i="1"/>
  <c r="V426" i="1"/>
  <c r="W426" i="1"/>
  <c r="X426" i="1"/>
  <c r="U427" i="1"/>
  <c r="V427" i="1"/>
  <c r="W427" i="1"/>
  <c r="X427" i="1"/>
  <c r="U428" i="1"/>
  <c r="V428" i="1"/>
  <c r="W428" i="1"/>
  <c r="X428" i="1"/>
  <c r="U429" i="1"/>
  <c r="V429" i="1"/>
  <c r="W429" i="1"/>
  <c r="X429" i="1"/>
  <c r="U430" i="1"/>
  <c r="V430" i="1"/>
  <c r="W430" i="1"/>
  <c r="X430" i="1"/>
  <c r="U431" i="1"/>
  <c r="V431" i="1"/>
  <c r="W431" i="1"/>
  <c r="X431" i="1"/>
  <c r="U432" i="1"/>
  <c r="V432" i="1"/>
  <c r="W432" i="1"/>
  <c r="X432" i="1"/>
  <c r="U433" i="1"/>
  <c r="V433" i="1"/>
  <c r="W433" i="1"/>
  <c r="X433" i="1"/>
  <c r="U434" i="1"/>
  <c r="V434" i="1"/>
  <c r="W434" i="1"/>
  <c r="X434" i="1"/>
  <c r="U435" i="1"/>
  <c r="V435" i="1"/>
  <c r="W435" i="1"/>
  <c r="X435" i="1"/>
  <c r="U436" i="1"/>
  <c r="V436" i="1"/>
  <c r="W436" i="1"/>
  <c r="X436" i="1"/>
  <c r="U437" i="1"/>
  <c r="V437" i="1"/>
  <c r="W437" i="1"/>
  <c r="X437" i="1"/>
  <c r="U438" i="1"/>
  <c r="V438" i="1"/>
  <c r="W438" i="1"/>
  <c r="X438" i="1"/>
  <c r="U439" i="1"/>
  <c r="V439" i="1"/>
  <c r="W439" i="1"/>
  <c r="X439" i="1"/>
  <c r="U440" i="1"/>
  <c r="V440" i="1"/>
  <c r="W440" i="1"/>
  <c r="X440" i="1"/>
  <c r="U441" i="1"/>
  <c r="V441" i="1"/>
  <c r="W441" i="1"/>
  <c r="X441" i="1"/>
  <c r="U442" i="1"/>
  <c r="V442" i="1"/>
  <c r="W442" i="1"/>
  <c r="X442" i="1"/>
  <c r="U443" i="1"/>
  <c r="V443" i="1"/>
  <c r="W443" i="1"/>
  <c r="X443" i="1"/>
  <c r="U444" i="1"/>
  <c r="V444" i="1"/>
  <c r="W444" i="1"/>
  <c r="X444" i="1"/>
  <c r="U445" i="1"/>
  <c r="V445" i="1"/>
  <c r="W445" i="1"/>
  <c r="X445" i="1"/>
  <c r="U446" i="1"/>
  <c r="V446" i="1"/>
  <c r="W446" i="1"/>
  <c r="X446" i="1"/>
  <c r="U447" i="1"/>
  <c r="V447" i="1"/>
  <c r="W447" i="1"/>
  <c r="X447" i="1"/>
  <c r="U448" i="1"/>
  <c r="V448" i="1"/>
  <c r="W448" i="1"/>
  <c r="X448" i="1"/>
  <c r="U449" i="1"/>
  <c r="V449" i="1"/>
  <c r="W449" i="1"/>
  <c r="X449" i="1"/>
  <c r="U450" i="1"/>
  <c r="V450" i="1"/>
  <c r="W450" i="1"/>
  <c r="X450" i="1"/>
  <c r="U451" i="1"/>
  <c r="V451" i="1"/>
  <c r="W451" i="1"/>
  <c r="X451" i="1"/>
  <c r="U452" i="1"/>
  <c r="V452" i="1"/>
  <c r="W452" i="1"/>
  <c r="X452" i="1"/>
  <c r="U453" i="1"/>
  <c r="V453" i="1"/>
  <c r="W453" i="1"/>
  <c r="X453" i="1"/>
  <c r="U454" i="1"/>
  <c r="V454" i="1"/>
  <c r="W454" i="1"/>
  <c r="X454" i="1"/>
  <c r="U455" i="1"/>
  <c r="V455" i="1"/>
  <c r="W455" i="1"/>
  <c r="X455" i="1"/>
  <c r="U456" i="1"/>
  <c r="V456" i="1"/>
  <c r="W456" i="1"/>
  <c r="X456" i="1"/>
  <c r="U457" i="1"/>
  <c r="V457" i="1"/>
  <c r="W457" i="1"/>
  <c r="X457" i="1"/>
  <c r="U458" i="1"/>
  <c r="V458" i="1"/>
  <c r="W458" i="1"/>
  <c r="X458" i="1"/>
  <c r="U459" i="1"/>
  <c r="V459" i="1"/>
  <c r="W459" i="1"/>
  <c r="X459" i="1"/>
  <c r="U460" i="1"/>
  <c r="V460" i="1"/>
  <c r="W460" i="1"/>
  <c r="X460" i="1"/>
  <c r="U461" i="1"/>
  <c r="V461" i="1"/>
  <c r="W461" i="1"/>
  <c r="X461" i="1"/>
  <c r="U462" i="1"/>
  <c r="V462" i="1"/>
  <c r="W462" i="1"/>
  <c r="X462" i="1"/>
  <c r="U463" i="1"/>
  <c r="V463" i="1"/>
  <c r="W463" i="1"/>
  <c r="X463" i="1"/>
  <c r="U464" i="1"/>
  <c r="V464" i="1"/>
  <c r="W464" i="1"/>
  <c r="X464" i="1"/>
  <c r="U465" i="1"/>
  <c r="V465" i="1"/>
  <c r="W465" i="1"/>
  <c r="X465" i="1"/>
  <c r="U466" i="1"/>
  <c r="V466" i="1"/>
  <c r="W466" i="1"/>
  <c r="X466" i="1"/>
  <c r="U467" i="1"/>
  <c r="V467" i="1"/>
  <c r="W467" i="1"/>
  <c r="X467" i="1"/>
  <c r="U468" i="1"/>
  <c r="V468" i="1"/>
  <c r="W468" i="1"/>
  <c r="X468" i="1"/>
  <c r="U469" i="1"/>
  <c r="V469" i="1"/>
  <c r="W469" i="1"/>
  <c r="X469" i="1"/>
  <c r="U470" i="1"/>
  <c r="V470" i="1"/>
  <c r="W470" i="1"/>
  <c r="X470" i="1"/>
  <c r="U471" i="1"/>
  <c r="V471" i="1"/>
  <c r="W471" i="1"/>
  <c r="X471" i="1"/>
  <c r="U472" i="1"/>
  <c r="V472" i="1"/>
  <c r="W472" i="1"/>
  <c r="X472" i="1"/>
  <c r="U473" i="1"/>
  <c r="V473" i="1"/>
  <c r="W473" i="1"/>
  <c r="X473" i="1"/>
  <c r="U474" i="1"/>
  <c r="V474" i="1"/>
  <c r="W474" i="1"/>
  <c r="X474" i="1"/>
  <c r="U475" i="1"/>
  <c r="V475" i="1"/>
  <c r="W475" i="1"/>
  <c r="X475" i="1"/>
  <c r="U476" i="1"/>
  <c r="V476" i="1"/>
  <c r="W476" i="1"/>
  <c r="X476" i="1"/>
  <c r="U477" i="1"/>
  <c r="V477" i="1"/>
  <c r="W477" i="1"/>
  <c r="X477" i="1"/>
  <c r="U478" i="1"/>
  <c r="V478" i="1"/>
  <c r="W478" i="1"/>
  <c r="X478" i="1"/>
  <c r="U479" i="1"/>
  <c r="V479" i="1"/>
  <c r="W479" i="1"/>
  <c r="X479" i="1"/>
  <c r="U480" i="1"/>
  <c r="V480" i="1"/>
  <c r="W480" i="1"/>
  <c r="X480" i="1"/>
  <c r="U481" i="1"/>
  <c r="V481" i="1"/>
  <c r="W481" i="1"/>
  <c r="X481" i="1"/>
  <c r="U482" i="1"/>
  <c r="V482" i="1"/>
  <c r="W482" i="1"/>
  <c r="X482" i="1"/>
  <c r="U483" i="1"/>
  <c r="V483" i="1"/>
  <c r="W483" i="1"/>
  <c r="X483" i="1"/>
  <c r="U484" i="1"/>
  <c r="V484" i="1"/>
  <c r="W484" i="1"/>
  <c r="X484" i="1"/>
  <c r="U485" i="1"/>
  <c r="V485" i="1"/>
  <c r="W485" i="1"/>
  <c r="X485" i="1"/>
  <c r="U486" i="1"/>
  <c r="V486" i="1"/>
  <c r="W486" i="1"/>
  <c r="X486" i="1"/>
  <c r="U487" i="1"/>
  <c r="V487" i="1"/>
  <c r="W487" i="1"/>
  <c r="X487" i="1"/>
  <c r="U488" i="1"/>
  <c r="V488" i="1"/>
  <c r="W488" i="1"/>
  <c r="X488" i="1"/>
  <c r="U489" i="1"/>
  <c r="V489" i="1"/>
  <c r="W489" i="1"/>
  <c r="X489" i="1"/>
  <c r="U490" i="1"/>
  <c r="V490" i="1"/>
  <c r="W490" i="1"/>
  <c r="X490" i="1"/>
  <c r="U491" i="1"/>
  <c r="V491" i="1"/>
  <c r="W491" i="1"/>
  <c r="X491" i="1"/>
  <c r="U492" i="1"/>
  <c r="V492" i="1"/>
  <c r="W492" i="1"/>
  <c r="X492" i="1"/>
  <c r="U493" i="1"/>
  <c r="V493" i="1"/>
  <c r="W493" i="1"/>
  <c r="X493" i="1"/>
  <c r="U494" i="1"/>
  <c r="V494" i="1"/>
  <c r="W494" i="1"/>
  <c r="X494" i="1"/>
  <c r="U495" i="1"/>
  <c r="V495" i="1"/>
  <c r="W495" i="1"/>
  <c r="X495" i="1"/>
  <c r="U496" i="1"/>
  <c r="V496" i="1"/>
  <c r="W496" i="1"/>
  <c r="X496" i="1"/>
  <c r="U497" i="1"/>
  <c r="V497" i="1"/>
  <c r="W497" i="1"/>
  <c r="X497" i="1"/>
  <c r="U498" i="1"/>
  <c r="V498" i="1"/>
  <c r="W498" i="1"/>
  <c r="X498" i="1"/>
  <c r="U499" i="1"/>
  <c r="V499" i="1"/>
  <c r="W499" i="1"/>
  <c r="X499" i="1"/>
  <c r="U500" i="1"/>
  <c r="V500" i="1"/>
  <c r="W500" i="1"/>
  <c r="X500" i="1"/>
  <c r="U501" i="1"/>
  <c r="V501" i="1"/>
  <c r="W501" i="1"/>
  <c r="X501" i="1"/>
  <c r="U502" i="1"/>
  <c r="V502" i="1"/>
  <c r="W502" i="1"/>
  <c r="X502" i="1"/>
  <c r="U503" i="1"/>
  <c r="V503" i="1"/>
  <c r="W503" i="1"/>
  <c r="X503" i="1"/>
  <c r="U504" i="1"/>
  <c r="V504" i="1"/>
  <c r="W504" i="1"/>
  <c r="X504" i="1"/>
  <c r="U505" i="1"/>
  <c r="V505" i="1"/>
  <c r="W505" i="1"/>
  <c r="X505" i="1"/>
  <c r="U506" i="1"/>
  <c r="V506" i="1"/>
  <c r="W506" i="1"/>
  <c r="X506" i="1"/>
  <c r="U507" i="1"/>
  <c r="V507" i="1"/>
  <c r="W507" i="1"/>
  <c r="X507" i="1"/>
  <c r="U508" i="1"/>
  <c r="V508" i="1"/>
  <c r="W508" i="1"/>
  <c r="X508" i="1"/>
  <c r="U509" i="1"/>
  <c r="V509" i="1"/>
  <c r="W509" i="1"/>
  <c r="X509" i="1"/>
  <c r="U510" i="1"/>
  <c r="V510" i="1"/>
  <c r="W510" i="1"/>
  <c r="X510" i="1"/>
  <c r="U511" i="1"/>
  <c r="V511" i="1"/>
  <c r="W511" i="1"/>
  <c r="X511" i="1"/>
  <c r="U512" i="1"/>
  <c r="V512" i="1"/>
  <c r="W512" i="1"/>
  <c r="X512" i="1"/>
  <c r="U513" i="1"/>
  <c r="V513" i="1"/>
  <c r="W513" i="1"/>
  <c r="X513" i="1"/>
  <c r="U514" i="1"/>
  <c r="V514" i="1"/>
  <c r="W514" i="1"/>
  <c r="X514" i="1"/>
  <c r="U515" i="1"/>
  <c r="V515" i="1"/>
  <c r="W515" i="1"/>
  <c r="X515" i="1"/>
  <c r="U516" i="1"/>
  <c r="V516" i="1"/>
  <c r="W516" i="1"/>
  <c r="X516" i="1"/>
  <c r="U517" i="1"/>
  <c r="V517" i="1"/>
  <c r="W517" i="1"/>
  <c r="X517" i="1"/>
  <c r="U518" i="1"/>
  <c r="V518" i="1"/>
  <c r="W518" i="1"/>
  <c r="X518" i="1"/>
  <c r="U519" i="1"/>
  <c r="V519" i="1"/>
  <c r="W519" i="1"/>
  <c r="X519" i="1"/>
  <c r="U520" i="1"/>
  <c r="V520" i="1"/>
  <c r="W520" i="1"/>
  <c r="X520" i="1"/>
  <c r="U521" i="1"/>
  <c r="V521" i="1"/>
  <c r="W521" i="1"/>
  <c r="X521" i="1"/>
  <c r="U522" i="1"/>
  <c r="V522" i="1"/>
  <c r="W522" i="1"/>
  <c r="X522" i="1"/>
  <c r="U523" i="1"/>
  <c r="V523" i="1"/>
  <c r="W523" i="1"/>
  <c r="X523" i="1"/>
  <c r="U524" i="1"/>
  <c r="V524" i="1"/>
  <c r="W524" i="1"/>
  <c r="X524" i="1"/>
  <c r="U525" i="1"/>
  <c r="V525" i="1"/>
  <c r="W525" i="1"/>
  <c r="X525" i="1"/>
  <c r="U526" i="1"/>
  <c r="V526" i="1"/>
  <c r="W526" i="1"/>
  <c r="X526" i="1"/>
  <c r="U527" i="1"/>
  <c r="V527" i="1"/>
  <c r="W527" i="1"/>
  <c r="X527" i="1"/>
  <c r="U528" i="1"/>
  <c r="V528" i="1"/>
  <c r="W528" i="1"/>
  <c r="X528" i="1"/>
  <c r="U529" i="1"/>
  <c r="V529" i="1"/>
  <c r="W529" i="1"/>
  <c r="X529" i="1"/>
  <c r="U530" i="1"/>
  <c r="V530" i="1"/>
  <c r="W530" i="1"/>
  <c r="X530" i="1"/>
  <c r="U531" i="1"/>
  <c r="V531" i="1"/>
  <c r="W531" i="1"/>
  <c r="X531" i="1"/>
  <c r="U532" i="1"/>
  <c r="V532" i="1"/>
  <c r="W532" i="1"/>
  <c r="X532" i="1"/>
  <c r="U533" i="1"/>
  <c r="V533" i="1"/>
  <c r="W533" i="1"/>
  <c r="X533" i="1"/>
  <c r="U534" i="1"/>
  <c r="V534" i="1"/>
  <c r="W534" i="1"/>
  <c r="X534" i="1"/>
  <c r="U535" i="1"/>
  <c r="V535" i="1"/>
  <c r="W535" i="1"/>
  <c r="X535" i="1"/>
  <c r="U536" i="1"/>
  <c r="V536" i="1"/>
  <c r="W536" i="1"/>
  <c r="X536" i="1"/>
  <c r="U537" i="1"/>
  <c r="V537" i="1"/>
  <c r="W537" i="1"/>
  <c r="X537" i="1"/>
  <c r="U538" i="1"/>
  <c r="V538" i="1"/>
  <c r="W538" i="1"/>
  <c r="X538" i="1"/>
  <c r="U539" i="1"/>
  <c r="V539" i="1"/>
  <c r="W539" i="1"/>
  <c r="X539" i="1"/>
  <c r="U540" i="1"/>
  <c r="V540" i="1"/>
  <c r="W540" i="1"/>
  <c r="X540" i="1"/>
  <c r="U541" i="1"/>
  <c r="V541" i="1"/>
  <c r="W541" i="1"/>
  <c r="X541" i="1"/>
  <c r="U542" i="1"/>
  <c r="V542" i="1"/>
  <c r="W542" i="1"/>
  <c r="X542" i="1"/>
  <c r="U543" i="1"/>
  <c r="V543" i="1"/>
  <c r="W543" i="1"/>
  <c r="X543" i="1"/>
  <c r="U544" i="1"/>
  <c r="V544" i="1"/>
  <c r="W544" i="1"/>
  <c r="X544" i="1"/>
  <c r="U545" i="1"/>
  <c r="V545" i="1"/>
  <c r="W545" i="1"/>
  <c r="X545" i="1"/>
  <c r="U546" i="1"/>
  <c r="V546" i="1"/>
  <c r="W546" i="1"/>
  <c r="X546" i="1"/>
  <c r="U547" i="1"/>
  <c r="V547" i="1"/>
  <c r="W547" i="1"/>
  <c r="X547" i="1"/>
  <c r="U548" i="1"/>
  <c r="V548" i="1"/>
  <c r="W548" i="1"/>
  <c r="X548" i="1"/>
  <c r="U549" i="1"/>
  <c r="V549" i="1"/>
  <c r="W549" i="1"/>
  <c r="X549" i="1"/>
  <c r="U550" i="1"/>
  <c r="V550" i="1"/>
  <c r="W550" i="1"/>
  <c r="X550" i="1"/>
  <c r="U551" i="1"/>
  <c r="V551" i="1"/>
  <c r="W551" i="1"/>
  <c r="X551" i="1"/>
  <c r="U552" i="1"/>
  <c r="V552" i="1"/>
  <c r="W552" i="1"/>
  <c r="X552" i="1"/>
  <c r="U553" i="1"/>
  <c r="V553" i="1"/>
  <c r="W553" i="1"/>
  <c r="X553" i="1"/>
  <c r="U554" i="1"/>
  <c r="V554" i="1"/>
  <c r="W554" i="1"/>
  <c r="X554" i="1"/>
  <c r="U555" i="1"/>
  <c r="V555" i="1"/>
  <c r="W555" i="1"/>
  <c r="X555" i="1"/>
  <c r="U556" i="1"/>
  <c r="V556" i="1"/>
  <c r="W556" i="1"/>
  <c r="X556" i="1"/>
  <c r="U557" i="1"/>
  <c r="V557" i="1"/>
  <c r="W557" i="1"/>
  <c r="X557" i="1"/>
  <c r="U558" i="1"/>
  <c r="V558" i="1"/>
  <c r="W558" i="1"/>
  <c r="X558" i="1"/>
  <c r="U559" i="1"/>
  <c r="V559" i="1"/>
  <c r="W559" i="1"/>
  <c r="X559" i="1"/>
  <c r="U560" i="1"/>
  <c r="V560" i="1"/>
  <c r="W560" i="1"/>
  <c r="X560" i="1"/>
  <c r="U561" i="1"/>
  <c r="V561" i="1"/>
  <c r="W561" i="1"/>
  <c r="X561" i="1"/>
  <c r="U562" i="1"/>
  <c r="V562" i="1"/>
  <c r="W562" i="1"/>
  <c r="X562" i="1"/>
  <c r="U563" i="1"/>
  <c r="V563" i="1"/>
  <c r="W563" i="1"/>
  <c r="X563" i="1"/>
  <c r="U564" i="1"/>
  <c r="V564" i="1"/>
  <c r="W564" i="1"/>
  <c r="X564" i="1"/>
  <c r="U565" i="1"/>
  <c r="V565" i="1"/>
  <c r="W565" i="1"/>
  <c r="X565" i="1"/>
  <c r="U566" i="1"/>
  <c r="V566" i="1"/>
  <c r="W566" i="1"/>
  <c r="X566" i="1"/>
  <c r="U567" i="1"/>
  <c r="V567" i="1"/>
  <c r="W567" i="1"/>
  <c r="X567" i="1"/>
  <c r="U568" i="1"/>
  <c r="V568" i="1"/>
  <c r="W568" i="1"/>
  <c r="X568" i="1"/>
  <c r="U569" i="1"/>
  <c r="V569" i="1"/>
  <c r="W569" i="1"/>
  <c r="X569" i="1"/>
  <c r="U570" i="1"/>
  <c r="V570" i="1"/>
  <c r="W570" i="1"/>
  <c r="X570" i="1"/>
  <c r="U571" i="1"/>
  <c r="V571" i="1"/>
  <c r="W571" i="1"/>
  <c r="X571" i="1"/>
  <c r="U572" i="1"/>
  <c r="V572" i="1"/>
  <c r="W572" i="1"/>
  <c r="X572" i="1"/>
  <c r="U573" i="1"/>
  <c r="V573" i="1"/>
  <c r="W573" i="1"/>
  <c r="X573" i="1"/>
  <c r="U574" i="1"/>
  <c r="V574" i="1"/>
  <c r="W574" i="1"/>
  <c r="X574" i="1"/>
  <c r="U575" i="1"/>
  <c r="V575" i="1"/>
  <c r="W575" i="1"/>
  <c r="X575" i="1"/>
  <c r="U576" i="1"/>
  <c r="V576" i="1"/>
  <c r="W576" i="1"/>
  <c r="X576" i="1"/>
  <c r="U577" i="1"/>
  <c r="V577" i="1"/>
  <c r="W577" i="1"/>
  <c r="X577" i="1"/>
  <c r="U578" i="1"/>
  <c r="V578" i="1"/>
  <c r="W578" i="1"/>
  <c r="X578" i="1"/>
  <c r="U579" i="1"/>
  <c r="V579" i="1"/>
  <c r="W579" i="1"/>
  <c r="X579" i="1"/>
  <c r="U580" i="1"/>
  <c r="V580" i="1"/>
  <c r="W580" i="1"/>
  <c r="X580" i="1"/>
  <c r="U581" i="1"/>
  <c r="V581" i="1"/>
  <c r="W581" i="1"/>
  <c r="X581" i="1"/>
  <c r="U582" i="1"/>
  <c r="V582" i="1"/>
  <c r="W582" i="1"/>
  <c r="X582" i="1"/>
  <c r="U583" i="1"/>
  <c r="V583" i="1"/>
  <c r="W583" i="1"/>
  <c r="X583" i="1"/>
  <c r="U584" i="1"/>
  <c r="V584" i="1"/>
  <c r="W584" i="1"/>
  <c r="X584" i="1"/>
  <c r="U585" i="1"/>
  <c r="V585" i="1"/>
  <c r="W585" i="1"/>
  <c r="X585" i="1"/>
  <c r="U586" i="1"/>
  <c r="V586" i="1"/>
  <c r="W586" i="1"/>
  <c r="X586" i="1"/>
  <c r="U587" i="1"/>
  <c r="V587" i="1"/>
  <c r="W587" i="1"/>
  <c r="X587" i="1"/>
  <c r="U588" i="1"/>
  <c r="V588" i="1"/>
  <c r="W588" i="1"/>
  <c r="X588" i="1"/>
  <c r="U589" i="1"/>
  <c r="V589" i="1"/>
  <c r="W589" i="1"/>
  <c r="X589" i="1"/>
  <c r="U590" i="1"/>
  <c r="V590" i="1"/>
  <c r="W590" i="1"/>
  <c r="X590" i="1"/>
  <c r="U591" i="1"/>
  <c r="V591" i="1"/>
  <c r="W591" i="1"/>
  <c r="X591" i="1"/>
  <c r="U592" i="1"/>
  <c r="V592" i="1"/>
  <c r="W592" i="1"/>
  <c r="X592" i="1"/>
  <c r="U593" i="1"/>
  <c r="V593" i="1"/>
  <c r="W593" i="1"/>
  <c r="X593" i="1"/>
  <c r="U594" i="1"/>
  <c r="V594" i="1"/>
  <c r="W594" i="1"/>
  <c r="X594" i="1"/>
  <c r="U595" i="1"/>
  <c r="V595" i="1"/>
  <c r="W595" i="1"/>
  <c r="X595" i="1"/>
  <c r="U596" i="1"/>
  <c r="V596" i="1"/>
  <c r="W596" i="1"/>
  <c r="X596" i="1"/>
  <c r="U597" i="1"/>
  <c r="V597" i="1"/>
  <c r="W597" i="1"/>
  <c r="X597" i="1"/>
  <c r="U598" i="1"/>
  <c r="V598" i="1"/>
  <c r="W598" i="1"/>
  <c r="X598" i="1"/>
  <c r="U599" i="1"/>
  <c r="V599" i="1"/>
  <c r="W599" i="1"/>
  <c r="X599" i="1"/>
  <c r="U600" i="1"/>
  <c r="V600" i="1"/>
  <c r="W600" i="1"/>
  <c r="X600" i="1"/>
  <c r="U601" i="1"/>
  <c r="V601" i="1"/>
  <c r="W601" i="1"/>
  <c r="X601" i="1"/>
  <c r="U602" i="1"/>
  <c r="V602" i="1"/>
  <c r="W602" i="1"/>
  <c r="X602" i="1"/>
  <c r="U603" i="1"/>
  <c r="V603" i="1"/>
  <c r="W603" i="1"/>
  <c r="X603" i="1"/>
  <c r="U604" i="1"/>
  <c r="V604" i="1"/>
  <c r="W604" i="1"/>
  <c r="X604" i="1"/>
  <c r="U605" i="1"/>
  <c r="V605" i="1"/>
  <c r="W605" i="1"/>
  <c r="X605" i="1"/>
  <c r="U606" i="1"/>
  <c r="V606" i="1"/>
  <c r="W606" i="1"/>
  <c r="X606" i="1"/>
  <c r="U607" i="1"/>
  <c r="V607" i="1"/>
  <c r="W607" i="1"/>
  <c r="X607" i="1"/>
  <c r="U608" i="1"/>
  <c r="V608" i="1"/>
  <c r="W608" i="1"/>
  <c r="X608" i="1"/>
  <c r="U609" i="1"/>
  <c r="V609" i="1"/>
  <c r="W609" i="1"/>
  <c r="X609" i="1"/>
  <c r="U610" i="1"/>
  <c r="V610" i="1"/>
  <c r="W610" i="1"/>
  <c r="X610" i="1"/>
  <c r="U611" i="1"/>
  <c r="V611" i="1"/>
  <c r="W611" i="1"/>
  <c r="X611" i="1"/>
  <c r="U612" i="1"/>
  <c r="V612" i="1"/>
  <c r="W612" i="1"/>
  <c r="X612" i="1"/>
  <c r="U613" i="1"/>
  <c r="V613" i="1"/>
  <c r="W613" i="1"/>
  <c r="X613" i="1"/>
  <c r="U614" i="1"/>
  <c r="V614" i="1"/>
  <c r="W614" i="1"/>
  <c r="X614" i="1"/>
  <c r="U615" i="1"/>
  <c r="V615" i="1"/>
  <c r="W615" i="1"/>
  <c r="X615" i="1"/>
  <c r="U616" i="1"/>
  <c r="V616" i="1"/>
  <c r="W616" i="1"/>
  <c r="X616" i="1"/>
  <c r="U617" i="1"/>
  <c r="V617" i="1"/>
  <c r="W617" i="1"/>
  <c r="X617" i="1"/>
  <c r="U618" i="1"/>
  <c r="V618" i="1"/>
  <c r="W618" i="1"/>
  <c r="X618" i="1"/>
  <c r="U619" i="1"/>
  <c r="V619" i="1"/>
  <c r="W619" i="1"/>
  <c r="X619" i="1"/>
  <c r="U620" i="1"/>
  <c r="V620" i="1"/>
  <c r="W620" i="1"/>
  <c r="X620" i="1"/>
  <c r="U621" i="1"/>
  <c r="V621" i="1"/>
  <c r="W621" i="1"/>
  <c r="X621" i="1"/>
  <c r="U622" i="1"/>
  <c r="V622" i="1"/>
  <c r="W622" i="1"/>
  <c r="X622" i="1"/>
  <c r="U623" i="1"/>
  <c r="V623" i="1"/>
  <c r="W623" i="1"/>
  <c r="X623" i="1"/>
  <c r="U624" i="1"/>
  <c r="V624" i="1"/>
  <c r="W624" i="1"/>
  <c r="X624" i="1"/>
  <c r="U625" i="1"/>
  <c r="V625" i="1"/>
  <c r="W625" i="1"/>
  <c r="X625" i="1"/>
  <c r="U626" i="1"/>
  <c r="V626" i="1"/>
  <c r="W626" i="1"/>
  <c r="X626" i="1"/>
  <c r="U627" i="1"/>
  <c r="V627" i="1"/>
  <c r="W627" i="1"/>
  <c r="X627" i="1"/>
  <c r="U628" i="1"/>
  <c r="V628" i="1"/>
  <c r="W628" i="1"/>
  <c r="X628" i="1"/>
  <c r="U629" i="1"/>
  <c r="V629" i="1"/>
  <c r="W629" i="1"/>
  <c r="X629" i="1"/>
  <c r="U630" i="1"/>
  <c r="V630" i="1"/>
  <c r="W630" i="1"/>
  <c r="X630" i="1"/>
  <c r="U631" i="1"/>
  <c r="V631" i="1"/>
  <c r="W631" i="1"/>
  <c r="X631" i="1"/>
  <c r="U632" i="1"/>
  <c r="V632" i="1"/>
  <c r="W632" i="1"/>
  <c r="X632" i="1"/>
  <c r="U633" i="1"/>
  <c r="V633" i="1"/>
  <c r="W633" i="1"/>
  <c r="X633" i="1"/>
  <c r="U634" i="1"/>
  <c r="V634" i="1"/>
  <c r="W634" i="1"/>
  <c r="X634" i="1"/>
  <c r="U635" i="1"/>
  <c r="V635" i="1"/>
  <c r="W635" i="1"/>
  <c r="X635" i="1"/>
  <c r="U636" i="1"/>
  <c r="V636" i="1"/>
  <c r="W636" i="1"/>
  <c r="X636" i="1"/>
  <c r="U637" i="1"/>
  <c r="V637" i="1"/>
  <c r="W637" i="1"/>
  <c r="X637" i="1"/>
  <c r="U638" i="1"/>
  <c r="V638" i="1"/>
  <c r="W638" i="1"/>
  <c r="X638" i="1"/>
  <c r="U639" i="1"/>
  <c r="V639" i="1"/>
  <c r="W639" i="1"/>
  <c r="X639" i="1"/>
  <c r="U640" i="1"/>
  <c r="V640" i="1"/>
  <c r="W640" i="1"/>
  <c r="X640" i="1"/>
  <c r="U641" i="1"/>
  <c r="V641" i="1"/>
  <c r="W641" i="1"/>
  <c r="X641" i="1"/>
  <c r="U642" i="1"/>
  <c r="V642" i="1"/>
  <c r="W642" i="1"/>
  <c r="X642" i="1"/>
  <c r="U643" i="1"/>
  <c r="V643" i="1"/>
  <c r="W643" i="1"/>
  <c r="X643" i="1"/>
  <c r="U644" i="1"/>
  <c r="V644" i="1"/>
  <c r="W644" i="1"/>
  <c r="X644" i="1"/>
  <c r="U645" i="1"/>
  <c r="V645" i="1"/>
  <c r="W645" i="1"/>
  <c r="X645" i="1"/>
  <c r="U646" i="1"/>
  <c r="V646" i="1"/>
  <c r="W646" i="1"/>
  <c r="X646" i="1"/>
  <c r="U647" i="1"/>
  <c r="V647" i="1"/>
  <c r="W647" i="1"/>
  <c r="X647" i="1"/>
  <c r="U648" i="1"/>
  <c r="V648" i="1"/>
  <c r="W648" i="1"/>
  <c r="X648" i="1"/>
  <c r="U649" i="1"/>
  <c r="V649" i="1"/>
  <c r="W649" i="1"/>
  <c r="X649" i="1"/>
  <c r="U650" i="1"/>
  <c r="V650" i="1"/>
  <c r="W650" i="1"/>
  <c r="X650" i="1"/>
  <c r="U651" i="1"/>
  <c r="V651" i="1"/>
  <c r="W651" i="1"/>
  <c r="X651" i="1"/>
  <c r="U652" i="1"/>
  <c r="V652" i="1"/>
  <c r="W652" i="1"/>
  <c r="X652" i="1"/>
  <c r="U653" i="1"/>
  <c r="V653" i="1"/>
  <c r="W653" i="1"/>
  <c r="X653" i="1"/>
  <c r="U654" i="1"/>
  <c r="V654" i="1"/>
  <c r="W654" i="1"/>
  <c r="X654" i="1"/>
  <c r="U655" i="1"/>
  <c r="V655" i="1"/>
  <c r="W655" i="1"/>
  <c r="X655" i="1"/>
  <c r="U656" i="1"/>
  <c r="V656" i="1"/>
  <c r="W656" i="1"/>
  <c r="X656" i="1"/>
  <c r="U657" i="1"/>
  <c r="V657" i="1"/>
  <c r="W657" i="1"/>
  <c r="X657" i="1"/>
  <c r="U658" i="1"/>
  <c r="V658" i="1"/>
  <c r="W658" i="1"/>
  <c r="X658" i="1"/>
  <c r="U659" i="1"/>
  <c r="V659" i="1"/>
  <c r="W659" i="1"/>
  <c r="X659" i="1"/>
  <c r="U660" i="1"/>
  <c r="V660" i="1"/>
  <c r="W660" i="1"/>
  <c r="X660" i="1"/>
  <c r="U661" i="1"/>
  <c r="V661" i="1"/>
  <c r="W661" i="1"/>
  <c r="X661" i="1"/>
  <c r="U662" i="1"/>
  <c r="V662" i="1"/>
  <c r="W662" i="1"/>
  <c r="X662" i="1"/>
  <c r="U663" i="1"/>
  <c r="V663" i="1"/>
  <c r="W663" i="1"/>
  <c r="X663" i="1"/>
  <c r="U664" i="1"/>
  <c r="V664" i="1"/>
  <c r="W664" i="1"/>
  <c r="X664" i="1"/>
  <c r="U665" i="1"/>
  <c r="V665" i="1"/>
  <c r="W665" i="1"/>
  <c r="X665" i="1"/>
  <c r="U666" i="1"/>
  <c r="V666" i="1"/>
  <c r="W666" i="1"/>
  <c r="X666" i="1"/>
  <c r="U667" i="1"/>
  <c r="V667" i="1"/>
  <c r="W667" i="1"/>
  <c r="X667" i="1"/>
  <c r="U668" i="1"/>
  <c r="V668" i="1"/>
  <c r="W668" i="1"/>
  <c r="X668" i="1"/>
  <c r="U669" i="1"/>
  <c r="V669" i="1"/>
  <c r="W669" i="1"/>
  <c r="X669" i="1"/>
  <c r="U670" i="1"/>
  <c r="V670" i="1"/>
  <c r="W670" i="1"/>
  <c r="X670" i="1"/>
  <c r="U671" i="1"/>
  <c r="V671" i="1"/>
  <c r="W671" i="1"/>
  <c r="X671" i="1"/>
  <c r="U672" i="1"/>
  <c r="V672" i="1"/>
  <c r="W672" i="1"/>
  <c r="X672" i="1"/>
  <c r="U673" i="1"/>
  <c r="V673" i="1"/>
  <c r="W673" i="1"/>
  <c r="X673" i="1"/>
  <c r="U674" i="1"/>
  <c r="V674" i="1"/>
  <c r="W674" i="1"/>
  <c r="X674" i="1"/>
  <c r="U675" i="1"/>
  <c r="V675" i="1"/>
  <c r="W675" i="1"/>
  <c r="X675" i="1"/>
  <c r="U676" i="1"/>
  <c r="V676" i="1"/>
  <c r="W676" i="1"/>
  <c r="X676" i="1"/>
  <c r="U677" i="1"/>
  <c r="V677" i="1"/>
  <c r="W677" i="1"/>
  <c r="X677" i="1"/>
  <c r="U678" i="1"/>
  <c r="V678" i="1"/>
  <c r="W678" i="1"/>
  <c r="X678" i="1"/>
  <c r="U679" i="1"/>
  <c r="V679" i="1"/>
  <c r="W679" i="1"/>
  <c r="X679" i="1"/>
  <c r="U680" i="1"/>
  <c r="V680" i="1"/>
  <c r="W680" i="1"/>
  <c r="X680" i="1"/>
  <c r="U681" i="1"/>
  <c r="V681" i="1"/>
  <c r="W681" i="1"/>
  <c r="X681" i="1"/>
  <c r="U682" i="1"/>
  <c r="V682" i="1"/>
  <c r="W682" i="1"/>
  <c r="X682" i="1"/>
  <c r="U683" i="1"/>
  <c r="V683" i="1"/>
  <c r="W683" i="1"/>
  <c r="X683" i="1"/>
  <c r="U684" i="1"/>
  <c r="V684" i="1"/>
  <c r="W684" i="1"/>
  <c r="X684" i="1"/>
  <c r="U685" i="1"/>
  <c r="V685" i="1"/>
  <c r="W685" i="1"/>
  <c r="X685" i="1"/>
  <c r="U686" i="1"/>
  <c r="V686" i="1"/>
  <c r="W686" i="1"/>
  <c r="X686" i="1"/>
  <c r="U687" i="1"/>
  <c r="V687" i="1"/>
  <c r="W687" i="1"/>
  <c r="X687" i="1"/>
  <c r="U688" i="1"/>
  <c r="V688" i="1"/>
  <c r="W688" i="1"/>
  <c r="X688" i="1"/>
  <c r="U689" i="1"/>
  <c r="V689" i="1"/>
  <c r="W689" i="1"/>
  <c r="X689" i="1"/>
  <c r="U690" i="1"/>
  <c r="V690" i="1"/>
  <c r="W690" i="1"/>
  <c r="X690" i="1"/>
  <c r="U691" i="1"/>
  <c r="V691" i="1"/>
  <c r="W691" i="1"/>
  <c r="X691" i="1"/>
  <c r="U692" i="1"/>
  <c r="V692" i="1"/>
  <c r="W692" i="1"/>
  <c r="X692" i="1"/>
  <c r="U693" i="1"/>
  <c r="V693" i="1"/>
  <c r="W693" i="1"/>
  <c r="X693" i="1"/>
  <c r="U694" i="1"/>
  <c r="V694" i="1"/>
  <c r="W694" i="1"/>
  <c r="X694" i="1"/>
  <c r="U695" i="1"/>
  <c r="V695" i="1"/>
  <c r="W695" i="1"/>
  <c r="X695" i="1"/>
  <c r="U696" i="1"/>
  <c r="V696" i="1"/>
  <c r="W696" i="1"/>
  <c r="X696" i="1"/>
  <c r="U697" i="1"/>
  <c r="V697" i="1"/>
  <c r="W697" i="1"/>
  <c r="X697" i="1"/>
  <c r="U698" i="1"/>
  <c r="V698" i="1"/>
  <c r="W698" i="1"/>
  <c r="X698" i="1"/>
  <c r="U699" i="1"/>
  <c r="V699" i="1"/>
  <c r="W699" i="1"/>
  <c r="X699" i="1"/>
  <c r="U700" i="1"/>
  <c r="V700" i="1"/>
  <c r="W700" i="1"/>
  <c r="X700" i="1"/>
  <c r="U701" i="1"/>
  <c r="V701" i="1"/>
  <c r="W701" i="1"/>
  <c r="X701" i="1"/>
  <c r="U702" i="1"/>
  <c r="V702" i="1"/>
  <c r="W702" i="1"/>
  <c r="X702" i="1"/>
  <c r="U703" i="1"/>
  <c r="V703" i="1"/>
  <c r="W703" i="1"/>
  <c r="X703" i="1"/>
  <c r="U704" i="1"/>
  <c r="V704" i="1"/>
  <c r="W704" i="1"/>
  <c r="X704" i="1"/>
  <c r="U705" i="1"/>
  <c r="V705" i="1"/>
  <c r="W705" i="1"/>
  <c r="X705" i="1"/>
  <c r="U706" i="1"/>
  <c r="V706" i="1"/>
  <c r="W706" i="1"/>
  <c r="X706" i="1"/>
  <c r="U707" i="1"/>
  <c r="V707" i="1"/>
  <c r="W707" i="1"/>
  <c r="X707" i="1"/>
  <c r="U708" i="1"/>
  <c r="V708" i="1"/>
  <c r="W708" i="1"/>
  <c r="X708" i="1"/>
  <c r="U709" i="1"/>
  <c r="V709" i="1"/>
  <c r="W709" i="1"/>
  <c r="X709" i="1"/>
  <c r="U710" i="1"/>
  <c r="V710" i="1"/>
  <c r="W710" i="1"/>
  <c r="X710" i="1"/>
  <c r="U711" i="1"/>
  <c r="V711" i="1"/>
  <c r="W711" i="1"/>
  <c r="X711" i="1"/>
  <c r="U712" i="1"/>
  <c r="V712" i="1"/>
  <c r="W712" i="1"/>
  <c r="X712" i="1"/>
  <c r="U713" i="1"/>
  <c r="V713" i="1"/>
  <c r="W713" i="1"/>
  <c r="X713" i="1"/>
  <c r="U714" i="1"/>
  <c r="V714" i="1"/>
  <c r="W714" i="1"/>
  <c r="X714" i="1"/>
  <c r="U715" i="1"/>
  <c r="V715" i="1"/>
  <c r="W715" i="1"/>
  <c r="X715" i="1"/>
  <c r="U716" i="1"/>
  <c r="V716" i="1"/>
  <c r="W716" i="1"/>
  <c r="X716" i="1"/>
  <c r="U717" i="1"/>
  <c r="V717" i="1"/>
  <c r="W717" i="1"/>
  <c r="X717" i="1"/>
  <c r="U718" i="1"/>
  <c r="V718" i="1"/>
  <c r="W718" i="1"/>
  <c r="X718" i="1"/>
  <c r="U719" i="1"/>
  <c r="V719" i="1"/>
  <c r="W719" i="1"/>
  <c r="X719" i="1"/>
  <c r="U720" i="1"/>
  <c r="V720" i="1"/>
  <c r="W720" i="1"/>
  <c r="X720" i="1"/>
  <c r="U721" i="1"/>
  <c r="V721" i="1"/>
  <c r="W721" i="1"/>
  <c r="X721" i="1"/>
  <c r="U722" i="1"/>
  <c r="V722" i="1"/>
  <c r="W722" i="1"/>
  <c r="X722" i="1"/>
  <c r="U723" i="1"/>
  <c r="V723" i="1"/>
  <c r="W723" i="1"/>
  <c r="X723" i="1"/>
  <c r="U724" i="1"/>
  <c r="V724" i="1"/>
  <c r="W724" i="1"/>
  <c r="X724" i="1"/>
  <c r="U725" i="1"/>
  <c r="V725" i="1"/>
  <c r="W725" i="1"/>
  <c r="X725" i="1"/>
  <c r="U726" i="1"/>
  <c r="V726" i="1"/>
  <c r="W726" i="1"/>
  <c r="X726" i="1"/>
  <c r="U727" i="1"/>
  <c r="V727" i="1"/>
  <c r="W727" i="1"/>
  <c r="X727" i="1"/>
  <c r="U728" i="1"/>
  <c r="V728" i="1"/>
  <c r="W728" i="1"/>
  <c r="X728" i="1"/>
  <c r="U729" i="1"/>
  <c r="V729" i="1"/>
  <c r="W729" i="1"/>
  <c r="X729" i="1"/>
  <c r="U730" i="1"/>
  <c r="V730" i="1"/>
  <c r="W730" i="1"/>
  <c r="X730" i="1"/>
  <c r="U731" i="1"/>
  <c r="V731" i="1"/>
  <c r="W731" i="1"/>
  <c r="X731" i="1"/>
  <c r="U732" i="1"/>
  <c r="V732" i="1"/>
  <c r="W732" i="1"/>
  <c r="X732" i="1"/>
  <c r="U733" i="1"/>
  <c r="V733" i="1"/>
  <c r="W733" i="1"/>
  <c r="X733" i="1"/>
  <c r="U734" i="1"/>
  <c r="V734" i="1"/>
  <c r="W734" i="1"/>
  <c r="X734" i="1"/>
  <c r="U735" i="1"/>
  <c r="V735" i="1"/>
  <c r="W735" i="1"/>
  <c r="X735" i="1"/>
  <c r="U736" i="1"/>
  <c r="V736" i="1"/>
  <c r="W736" i="1"/>
  <c r="X736" i="1"/>
  <c r="U737" i="1"/>
  <c r="V737" i="1"/>
  <c r="W737" i="1"/>
  <c r="X737" i="1"/>
  <c r="U738" i="1"/>
  <c r="V738" i="1"/>
  <c r="W738" i="1"/>
  <c r="X738" i="1"/>
  <c r="U739" i="1"/>
  <c r="V739" i="1"/>
  <c r="W739" i="1"/>
  <c r="X739" i="1"/>
  <c r="U740" i="1"/>
  <c r="V740" i="1"/>
  <c r="W740" i="1"/>
  <c r="X740" i="1"/>
  <c r="U741" i="1"/>
  <c r="V741" i="1"/>
  <c r="W741" i="1"/>
  <c r="X741" i="1"/>
  <c r="U742" i="1"/>
  <c r="V742" i="1"/>
  <c r="W742" i="1"/>
  <c r="X742" i="1"/>
  <c r="U743" i="1"/>
  <c r="V743" i="1"/>
  <c r="W743" i="1"/>
  <c r="X743" i="1"/>
  <c r="U744" i="1"/>
  <c r="V744" i="1"/>
  <c r="W744" i="1"/>
  <c r="X744" i="1"/>
  <c r="U745" i="1"/>
  <c r="V745" i="1"/>
  <c r="W745" i="1"/>
  <c r="X745" i="1"/>
  <c r="U746" i="1"/>
  <c r="V746" i="1"/>
  <c r="W746" i="1"/>
  <c r="X746" i="1"/>
  <c r="U747" i="1"/>
  <c r="V747" i="1"/>
  <c r="W747" i="1"/>
  <c r="X747" i="1"/>
  <c r="U748" i="1"/>
  <c r="V748" i="1"/>
  <c r="W748" i="1"/>
  <c r="X748" i="1"/>
  <c r="U749" i="1"/>
  <c r="V749" i="1"/>
  <c r="W749" i="1"/>
  <c r="X749" i="1"/>
  <c r="U750" i="1"/>
  <c r="V750" i="1"/>
  <c r="W750" i="1"/>
  <c r="X750" i="1"/>
  <c r="U751" i="1"/>
  <c r="V751" i="1"/>
  <c r="W751" i="1"/>
  <c r="X751" i="1"/>
  <c r="U752" i="1"/>
  <c r="V752" i="1"/>
  <c r="W752" i="1"/>
  <c r="X752" i="1"/>
  <c r="U753" i="1"/>
  <c r="V753" i="1"/>
  <c r="W753" i="1"/>
  <c r="X753" i="1"/>
  <c r="U754" i="1"/>
  <c r="V754" i="1"/>
  <c r="W754" i="1"/>
  <c r="X754" i="1"/>
  <c r="U755" i="1"/>
  <c r="V755" i="1"/>
  <c r="W755" i="1"/>
  <c r="X755" i="1"/>
  <c r="U756" i="1"/>
  <c r="V756" i="1"/>
  <c r="W756" i="1"/>
  <c r="X756" i="1"/>
  <c r="U757" i="1"/>
  <c r="V757" i="1"/>
  <c r="W757" i="1"/>
  <c r="X757" i="1"/>
  <c r="U758" i="1"/>
  <c r="V758" i="1"/>
  <c r="W758" i="1"/>
  <c r="X758" i="1"/>
  <c r="U759" i="1"/>
  <c r="V759" i="1"/>
  <c r="W759" i="1"/>
  <c r="X759" i="1"/>
  <c r="U760" i="1"/>
  <c r="V760" i="1"/>
  <c r="W760" i="1"/>
  <c r="X760" i="1"/>
  <c r="U761" i="1"/>
  <c r="V761" i="1"/>
  <c r="W761" i="1"/>
  <c r="X761" i="1"/>
  <c r="U762" i="1"/>
  <c r="V762" i="1"/>
  <c r="W762" i="1"/>
  <c r="X762" i="1"/>
  <c r="U763" i="1"/>
  <c r="V763" i="1"/>
  <c r="W763" i="1"/>
  <c r="X763" i="1"/>
  <c r="U764" i="1"/>
  <c r="V764" i="1"/>
  <c r="W764" i="1"/>
  <c r="X764" i="1"/>
  <c r="U765" i="1"/>
  <c r="V765" i="1"/>
  <c r="W765" i="1"/>
  <c r="X765" i="1"/>
  <c r="U766" i="1"/>
  <c r="V766" i="1"/>
  <c r="W766" i="1"/>
  <c r="X766" i="1"/>
  <c r="U767" i="1"/>
  <c r="V767" i="1"/>
  <c r="W767" i="1"/>
  <c r="X767" i="1"/>
  <c r="U768" i="1"/>
  <c r="V768" i="1"/>
  <c r="W768" i="1"/>
  <c r="X768" i="1"/>
  <c r="U769" i="1"/>
  <c r="V769" i="1"/>
  <c r="W769" i="1"/>
  <c r="X769" i="1"/>
  <c r="U770" i="1"/>
  <c r="V770" i="1"/>
  <c r="W770" i="1"/>
  <c r="X770" i="1"/>
  <c r="U771" i="1"/>
  <c r="V771" i="1"/>
  <c r="W771" i="1"/>
  <c r="X771" i="1"/>
  <c r="U772" i="1"/>
  <c r="V772" i="1"/>
  <c r="W772" i="1"/>
  <c r="X772" i="1"/>
  <c r="U773" i="1"/>
  <c r="V773" i="1"/>
  <c r="W773" i="1"/>
  <c r="X773" i="1"/>
  <c r="U774" i="1"/>
  <c r="V774" i="1"/>
  <c r="W774" i="1"/>
  <c r="X774" i="1"/>
  <c r="U775" i="1"/>
  <c r="V775" i="1"/>
  <c r="W775" i="1"/>
  <c r="X775" i="1"/>
  <c r="U776" i="1"/>
  <c r="V776" i="1"/>
  <c r="W776" i="1"/>
  <c r="X776" i="1"/>
  <c r="U777" i="1"/>
  <c r="V777" i="1"/>
  <c r="W777" i="1"/>
  <c r="X777" i="1"/>
  <c r="U778" i="1"/>
  <c r="V778" i="1"/>
  <c r="W778" i="1"/>
  <c r="X778" i="1"/>
  <c r="U779" i="1"/>
  <c r="V779" i="1"/>
  <c r="W779" i="1"/>
  <c r="X779" i="1"/>
  <c r="U780" i="1"/>
  <c r="V780" i="1"/>
  <c r="W780" i="1"/>
  <c r="X780" i="1"/>
  <c r="U781" i="1"/>
  <c r="V781" i="1"/>
  <c r="W781" i="1"/>
  <c r="X781" i="1"/>
  <c r="U782" i="1"/>
  <c r="V782" i="1"/>
  <c r="W782" i="1"/>
  <c r="X782" i="1"/>
  <c r="U783" i="1"/>
  <c r="V783" i="1"/>
  <c r="W783" i="1"/>
  <c r="X783" i="1"/>
  <c r="U784" i="1"/>
  <c r="V784" i="1"/>
  <c r="W784" i="1"/>
  <c r="X784" i="1"/>
  <c r="U785" i="1"/>
  <c r="V785" i="1"/>
  <c r="W785" i="1"/>
  <c r="X785" i="1"/>
  <c r="U786" i="1"/>
  <c r="V786" i="1"/>
  <c r="W786" i="1"/>
  <c r="X786" i="1"/>
  <c r="U787" i="1"/>
  <c r="V787" i="1"/>
  <c r="W787" i="1"/>
  <c r="X787" i="1"/>
  <c r="U788" i="1"/>
  <c r="V788" i="1"/>
  <c r="W788" i="1"/>
  <c r="X788" i="1"/>
  <c r="U789" i="1"/>
  <c r="V789" i="1"/>
  <c r="W789" i="1"/>
  <c r="X789" i="1"/>
  <c r="U790" i="1"/>
  <c r="V790" i="1"/>
  <c r="W790" i="1"/>
  <c r="X790" i="1"/>
  <c r="U791" i="1"/>
  <c r="V791" i="1"/>
  <c r="W791" i="1"/>
  <c r="X791" i="1"/>
  <c r="U792" i="1"/>
  <c r="V792" i="1"/>
  <c r="W792" i="1"/>
  <c r="X792" i="1"/>
  <c r="U793" i="1"/>
  <c r="V793" i="1"/>
  <c r="W793" i="1"/>
  <c r="X793" i="1"/>
  <c r="U794" i="1"/>
  <c r="V794" i="1"/>
  <c r="W794" i="1"/>
  <c r="X794" i="1"/>
  <c r="U795" i="1"/>
  <c r="V795" i="1"/>
  <c r="W795" i="1"/>
  <c r="X795" i="1"/>
  <c r="U796" i="1"/>
  <c r="V796" i="1"/>
  <c r="W796" i="1"/>
  <c r="X796" i="1"/>
  <c r="U797" i="1"/>
  <c r="V797" i="1"/>
  <c r="W797" i="1"/>
  <c r="X797" i="1"/>
  <c r="U798" i="1"/>
  <c r="V798" i="1"/>
  <c r="W798" i="1"/>
  <c r="X798" i="1"/>
  <c r="U799" i="1"/>
  <c r="V799" i="1"/>
  <c r="W799" i="1"/>
  <c r="X799" i="1"/>
  <c r="U800" i="1"/>
  <c r="V800" i="1"/>
  <c r="W800" i="1"/>
  <c r="X800" i="1"/>
  <c r="U801" i="1"/>
  <c r="V801" i="1"/>
  <c r="W801" i="1"/>
  <c r="X801" i="1"/>
  <c r="U802" i="1"/>
  <c r="V802" i="1"/>
  <c r="W802" i="1"/>
  <c r="X802" i="1"/>
  <c r="U803" i="1"/>
  <c r="V803" i="1"/>
  <c r="W803" i="1"/>
  <c r="X803" i="1"/>
  <c r="U804" i="1"/>
  <c r="V804" i="1"/>
  <c r="W804" i="1"/>
  <c r="X804" i="1"/>
  <c r="U805" i="1"/>
  <c r="V805" i="1"/>
  <c r="W805" i="1"/>
  <c r="X805" i="1"/>
  <c r="U806" i="1"/>
  <c r="V806" i="1"/>
  <c r="W806" i="1"/>
  <c r="X806" i="1"/>
  <c r="U807" i="1"/>
  <c r="V807" i="1"/>
  <c r="W807" i="1"/>
  <c r="X807" i="1"/>
  <c r="U808" i="1"/>
  <c r="V808" i="1"/>
  <c r="W808" i="1"/>
  <c r="X808" i="1"/>
  <c r="U809" i="1"/>
  <c r="V809" i="1"/>
  <c r="W809" i="1"/>
  <c r="X809" i="1"/>
  <c r="U810" i="1"/>
  <c r="V810" i="1"/>
  <c r="W810" i="1"/>
  <c r="X810" i="1"/>
  <c r="U811" i="1"/>
  <c r="V811" i="1"/>
  <c r="W811" i="1"/>
  <c r="X811" i="1"/>
  <c r="U812" i="1"/>
  <c r="V812" i="1"/>
  <c r="W812" i="1"/>
  <c r="X812" i="1"/>
  <c r="U813" i="1"/>
  <c r="V813" i="1"/>
  <c r="W813" i="1"/>
  <c r="X813" i="1"/>
  <c r="U814" i="1"/>
  <c r="V814" i="1"/>
  <c r="W814" i="1"/>
  <c r="X814" i="1"/>
  <c r="U815" i="1"/>
  <c r="V815" i="1"/>
  <c r="W815" i="1"/>
  <c r="X815" i="1"/>
  <c r="U816" i="1"/>
  <c r="V816" i="1"/>
  <c r="W816" i="1"/>
  <c r="X816" i="1"/>
  <c r="U817" i="1"/>
  <c r="V817" i="1"/>
  <c r="W817" i="1"/>
  <c r="X817" i="1"/>
  <c r="U818" i="1"/>
  <c r="V818" i="1"/>
  <c r="W818" i="1"/>
  <c r="X818" i="1"/>
  <c r="U819" i="1"/>
  <c r="V819" i="1"/>
  <c r="W819" i="1"/>
  <c r="X819" i="1"/>
  <c r="U820" i="1"/>
  <c r="V820" i="1"/>
  <c r="W820" i="1"/>
  <c r="X820" i="1"/>
  <c r="U821" i="1"/>
  <c r="V821" i="1"/>
  <c r="W821" i="1"/>
  <c r="X821" i="1"/>
  <c r="U822" i="1"/>
  <c r="V822" i="1"/>
  <c r="W822" i="1"/>
  <c r="X822" i="1"/>
  <c r="U823" i="1"/>
  <c r="V823" i="1"/>
  <c r="W823" i="1"/>
  <c r="X823" i="1"/>
  <c r="U824" i="1"/>
  <c r="V824" i="1"/>
  <c r="W824" i="1"/>
  <c r="X824" i="1"/>
  <c r="U825" i="1"/>
  <c r="V825" i="1"/>
  <c r="W825" i="1"/>
  <c r="X825" i="1"/>
  <c r="U826" i="1"/>
  <c r="V826" i="1"/>
  <c r="W826" i="1"/>
  <c r="X826" i="1"/>
  <c r="U827" i="1"/>
  <c r="V827" i="1"/>
  <c r="W827" i="1"/>
  <c r="X827" i="1"/>
  <c r="U828" i="1"/>
  <c r="V828" i="1"/>
  <c r="W828" i="1"/>
  <c r="X828" i="1"/>
  <c r="U829" i="1"/>
  <c r="V829" i="1"/>
  <c r="W829" i="1"/>
  <c r="X829" i="1"/>
  <c r="U830" i="1"/>
  <c r="V830" i="1"/>
  <c r="W830" i="1"/>
  <c r="X830" i="1"/>
  <c r="U831" i="1"/>
  <c r="V831" i="1"/>
  <c r="W831" i="1"/>
  <c r="X831" i="1"/>
  <c r="U832" i="1"/>
  <c r="V832" i="1"/>
  <c r="W832" i="1"/>
  <c r="X832" i="1"/>
  <c r="U833" i="1"/>
  <c r="V833" i="1"/>
  <c r="W833" i="1"/>
  <c r="X833" i="1"/>
  <c r="U834" i="1"/>
  <c r="V834" i="1"/>
  <c r="W834" i="1"/>
  <c r="X834" i="1"/>
  <c r="U835" i="1"/>
  <c r="V835" i="1"/>
  <c r="W835" i="1"/>
  <c r="X835" i="1"/>
  <c r="U836" i="1"/>
  <c r="V836" i="1"/>
  <c r="W836" i="1"/>
  <c r="X836" i="1"/>
  <c r="U837" i="1"/>
  <c r="V837" i="1"/>
  <c r="W837" i="1"/>
  <c r="X837" i="1"/>
  <c r="U838" i="1"/>
  <c r="V838" i="1"/>
  <c r="W838" i="1"/>
  <c r="X838" i="1"/>
  <c r="U839" i="1"/>
  <c r="V839" i="1"/>
  <c r="W839" i="1"/>
  <c r="X839" i="1"/>
  <c r="U840" i="1"/>
  <c r="V840" i="1"/>
  <c r="W840" i="1"/>
  <c r="X840" i="1"/>
  <c r="U841" i="1"/>
  <c r="V841" i="1"/>
  <c r="W841" i="1"/>
  <c r="X841" i="1"/>
  <c r="U842" i="1"/>
  <c r="V842" i="1"/>
  <c r="W842" i="1"/>
  <c r="X842" i="1"/>
  <c r="U843" i="1"/>
  <c r="V843" i="1"/>
  <c r="W843" i="1"/>
  <c r="X843" i="1"/>
  <c r="U844" i="1"/>
  <c r="V844" i="1"/>
  <c r="W844" i="1"/>
  <c r="X844" i="1"/>
  <c r="U845" i="1"/>
  <c r="V845" i="1"/>
  <c r="W845" i="1"/>
  <c r="X845" i="1"/>
  <c r="U846" i="1"/>
  <c r="V846" i="1"/>
  <c r="W846" i="1"/>
  <c r="X846" i="1"/>
  <c r="U847" i="1"/>
  <c r="V847" i="1"/>
  <c r="W847" i="1"/>
  <c r="X847" i="1"/>
  <c r="U848" i="1"/>
  <c r="V848" i="1"/>
  <c r="W848" i="1"/>
  <c r="X848" i="1"/>
  <c r="U849" i="1"/>
  <c r="V849" i="1"/>
  <c r="W849" i="1"/>
  <c r="X849" i="1"/>
  <c r="U850" i="1"/>
  <c r="V850" i="1"/>
  <c r="W850" i="1"/>
  <c r="X850" i="1"/>
  <c r="U851" i="1"/>
  <c r="V851" i="1"/>
  <c r="W851" i="1"/>
  <c r="X851" i="1"/>
  <c r="U852" i="1"/>
  <c r="V852" i="1"/>
  <c r="W852" i="1"/>
  <c r="X852" i="1"/>
  <c r="U853" i="1"/>
  <c r="V853" i="1"/>
  <c r="W853" i="1"/>
  <c r="X853" i="1"/>
  <c r="U854" i="1"/>
  <c r="V854" i="1"/>
  <c r="W854" i="1"/>
  <c r="X854" i="1"/>
  <c r="U855" i="1"/>
  <c r="V855" i="1"/>
  <c r="W855" i="1"/>
  <c r="X855" i="1"/>
  <c r="U856" i="1"/>
  <c r="V856" i="1"/>
  <c r="W856" i="1"/>
  <c r="X856" i="1"/>
  <c r="U857" i="1"/>
  <c r="V857" i="1"/>
  <c r="W857" i="1"/>
  <c r="X857" i="1"/>
  <c r="U858" i="1"/>
  <c r="V858" i="1"/>
  <c r="W858" i="1"/>
  <c r="X858" i="1"/>
  <c r="U859" i="1"/>
  <c r="V859" i="1"/>
  <c r="W859" i="1"/>
  <c r="X859" i="1"/>
  <c r="U860" i="1"/>
  <c r="V860" i="1"/>
  <c r="W860" i="1"/>
  <c r="X860" i="1"/>
  <c r="U861" i="1"/>
  <c r="V861" i="1"/>
  <c r="W861" i="1"/>
  <c r="X861" i="1"/>
  <c r="U862" i="1"/>
  <c r="V862" i="1"/>
  <c r="W862" i="1"/>
  <c r="X862" i="1"/>
  <c r="U863" i="1"/>
  <c r="V863" i="1"/>
  <c r="W863" i="1"/>
  <c r="X863" i="1"/>
  <c r="U864" i="1"/>
  <c r="V864" i="1"/>
  <c r="W864" i="1"/>
  <c r="X864" i="1"/>
  <c r="U865" i="1"/>
  <c r="V865" i="1"/>
  <c r="W865" i="1"/>
  <c r="X865" i="1"/>
  <c r="U866" i="1"/>
  <c r="V866" i="1"/>
  <c r="W866" i="1"/>
  <c r="X866" i="1"/>
  <c r="U867" i="1"/>
  <c r="V867" i="1"/>
  <c r="W867" i="1"/>
  <c r="X867" i="1"/>
  <c r="U868" i="1"/>
  <c r="V868" i="1"/>
  <c r="W868" i="1"/>
  <c r="X868" i="1"/>
  <c r="U869" i="1"/>
  <c r="V869" i="1"/>
  <c r="W869" i="1"/>
  <c r="X869" i="1"/>
  <c r="U870" i="1"/>
  <c r="V870" i="1"/>
  <c r="W870" i="1"/>
  <c r="X870" i="1"/>
  <c r="U871" i="1"/>
  <c r="V871" i="1"/>
  <c r="W871" i="1"/>
  <c r="X871" i="1"/>
  <c r="U872" i="1"/>
  <c r="V872" i="1"/>
  <c r="W872" i="1"/>
  <c r="X872" i="1"/>
  <c r="U873" i="1"/>
  <c r="V873" i="1"/>
  <c r="W873" i="1"/>
  <c r="X873" i="1"/>
  <c r="U874" i="1"/>
  <c r="V874" i="1"/>
  <c r="W874" i="1"/>
  <c r="X874" i="1"/>
  <c r="U875" i="1"/>
  <c r="V875" i="1"/>
  <c r="W875" i="1"/>
  <c r="X875" i="1"/>
  <c r="U876" i="1"/>
  <c r="V876" i="1"/>
  <c r="W876" i="1"/>
  <c r="X876" i="1"/>
  <c r="U877" i="1"/>
  <c r="V877" i="1"/>
  <c r="W877" i="1"/>
  <c r="X877" i="1"/>
  <c r="U878" i="1"/>
  <c r="V878" i="1"/>
  <c r="W878" i="1"/>
  <c r="X878" i="1"/>
  <c r="U879" i="1"/>
  <c r="V879" i="1"/>
  <c r="W879" i="1"/>
  <c r="X879" i="1"/>
  <c r="U880" i="1"/>
  <c r="V880" i="1"/>
  <c r="W880" i="1"/>
  <c r="X880" i="1"/>
  <c r="U881" i="1"/>
  <c r="V881" i="1"/>
  <c r="W881" i="1"/>
  <c r="X881" i="1"/>
  <c r="U882" i="1"/>
  <c r="V882" i="1"/>
  <c r="W882" i="1"/>
  <c r="X882" i="1"/>
  <c r="U883" i="1"/>
  <c r="V883" i="1"/>
  <c r="W883" i="1"/>
  <c r="X883" i="1"/>
  <c r="U884" i="1"/>
  <c r="V884" i="1"/>
  <c r="W884" i="1"/>
  <c r="X884" i="1"/>
  <c r="U885" i="1"/>
  <c r="V885" i="1"/>
  <c r="W885" i="1"/>
  <c r="X885" i="1"/>
  <c r="U886" i="1"/>
  <c r="V886" i="1"/>
  <c r="W886" i="1"/>
  <c r="X886" i="1"/>
  <c r="U887" i="1"/>
  <c r="V887" i="1"/>
  <c r="W887" i="1"/>
  <c r="X887" i="1"/>
  <c r="U888" i="1"/>
  <c r="V888" i="1"/>
  <c r="W888" i="1"/>
  <c r="X888" i="1"/>
  <c r="U889" i="1"/>
  <c r="V889" i="1"/>
  <c r="W889" i="1"/>
  <c r="X889" i="1"/>
  <c r="U890" i="1"/>
  <c r="V890" i="1"/>
  <c r="W890" i="1"/>
  <c r="X890" i="1"/>
  <c r="U891" i="1"/>
  <c r="V891" i="1"/>
  <c r="W891" i="1"/>
  <c r="X891" i="1"/>
  <c r="U892" i="1"/>
  <c r="V892" i="1"/>
  <c r="W892" i="1"/>
  <c r="X892" i="1"/>
  <c r="U893" i="1"/>
  <c r="V893" i="1"/>
  <c r="W893" i="1"/>
  <c r="X893" i="1"/>
  <c r="U894" i="1"/>
  <c r="V894" i="1"/>
  <c r="W894" i="1"/>
  <c r="X894" i="1"/>
  <c r="U895" i="1"/>
  <c r="V895" i="1"/>
  <c r="W895" i="1"/>
  <c r="X895" i="1"/>
  <c r="U896" i="1"/>
  <c r="V896" i="1"/>
  <c r="W896" i="1"/>
  <c r="X896" i="1"/>
  <c r="U897" i="1"/>
  <c r="V897" i="1"/>
  <c r="W897" i="1"/>
  <c r="X897" i="1"/>
  <c r="U898" i="1"/>
  <c r="V898" i="1"/>
  <c r="W898" i="1"/>
  <c r="X898" i="1"/>
  <c r="U899" i="1"/>
  <c r="V899" i="1"/>
  <c r="W899" i="1"/>
  <c r="X899" i="1"/>
  <c r="U900" i="1"/>
  <c r="V900" i="1"/>
  <c r="W900" i="1"/>
  <c r="X900" i="1"/>
  <c r="U901" i="1"/>
  <c r="V901" i="1"/>
  <c r="W901" i="1"/>
  <c r="X901" i="1"/>
  <c r="U902" i="1"/>
  <c r="V902" i="1"/>
  <c r="W902" i="1"/>
  <c r="X902" i="1"/>
  <c r="U903" i="1"/>
  <c r="V903" i="1"/>
  <c r="W903" i="1"/>
  <c r="X903" i="1"/>
  <c r="U904" i="1"/>
  <c r="V904" i="1"/>
  <c r="W904" i="1"/>
  <c r="X904" i="1"/>
  <c r="U905" i="1"/>
  <c r="V905" i="1"/>
  <c r="W905" i="1"/>
  <c r="X905" i="1"/>
  <c r="U906" i="1"/>
  <c r="V906" i="1"/>
  <c r="W906" i="1"/>
  <c r="X906" i="1"/>
  <c r="U907" i="1"/>
  <c r="V907" i="1"/>
  <c r="W907" i="1"/>
  <c r="X907" i="1"/>
  <c r="U908" i="1"/>
  <c r="V908" i="1"/>
  <c r="W908" i="1"/>
  <c r="X908" i="1"/>
  <c r="U909" i="1"/>
  <c r="V909" i="1"/>
  <c r="W909" i="1"/>
  <c r="X909" i="1"/>
  <c r="U910" i="1"/>
  <c r="V910" i="1"/>
  <c r="W910" i="1"/>
  <c r="X910" i="1"/>
  <c r="U911" i="1"/>
  <c r="V911" i="1"/>
  <c r="W911" i="1"/>
  <c r="X911" i="1"/>
  <c r="U912" i="1"/>
  <c r="V912" i="1"/>
  <c r="W912" i="1"/>
  <c r="X912" i="1"/>
  <c r="U913" i="1"/>
  <c r="V913" i="1"/>
  <c r="W913" i="1"/>
  <c r="X913" i="1"/>
  <c r="U914" i="1"/>
  <c r="V914" i="1"/>
  <c r="W914" i="1"/>
  <c r="X914" i="1"/>
  <c r="U915" i="1"/>
  <c r="V915" i="1"/>
  <c r="W915" i="1"/>
  <c r="X915" i="1"/>
  <c r="U916" i="1"/>
  <c r="V916" i="1"/>
  <c r="W916" i="1"/>
  <c r="X916" i="1"/>
  <c r="U917" i="1"/>
  <c r="V917" i="1"/>
  <c r="W917" i="1"/>
  <c r="X917" i="1"/>
  <c r="U918" i="1"/>
  <c r="V918" i="1"/>
  <c r="W918" i="1"/>
  <c r="X918" i="1"/>
  <c r="U919" i="1"/>
  <c r="V919" i="1"/>
  <c r="W919" i="1"/>
  <c r="X919" i="1"/>
  <c r="U920" i="1"/>
  <c r="V920" i="1"/>
  <c r="W920" i="1"/>
  <c r="X920" i="1"/>
  <c r="U921" i="1"/>
  <c r="V921" i="1"/>
  <c r="W921" i="1"/>
  <c r="X921" i="1"/>
  <c r="U922" i="1"/>
  <c r="V922" i="1"/>
  <c r="W922" i="1"/>
  <c r="X922" i="1"/>
  <c r="U923" i="1"/>
  <c r="V923" i="1"/>
  <c r="W923" i="1"/>
  <c r="X923" i="1"/>
  <c r="U924" i="1"/>
  <c r="V924" i="1"/>
  <c r="W924" i="1"/>
  <c r="X924" i="1"/>
  <c r="U925" i="1"/>
  <c r="V925" i="1"/>
  <c r="W925" i="1"/>
  <c r="X925" i="1"/>
  <c r="U926" i="1"/>
  <c r="V926" i="1"/>
  <c r="W926" i="1"/>
  <c r="X926" i="1"/>
  <c r="U927" i="1"/>
  <c r="V927" i="1"/>
  <c r="W927" i="1"/>
  <c r="X927" i="1"/>
  <c r="U928" i="1"/>
  <c r="V928" i="1"/>
  <c r="W928" i="1"/>
  <c r="X928" i="1"/>
  <c r="U929" i="1"/>
  <c r="V929" i="1"/>
  <c r="W929" i="1"/>
  <c r="X929" i="1"/>
  <c r="U930" i="1"/>
  <c r="V930" i="1"/>
  <c r="W930" i="1"/>
  <c r="X930" i="1"/>
  <c r="U931" i="1"/>
  <c r="V931" i="1"/>
  <c r="W931" i="1"/>
  <c r="X931" i="1"/>
  <c r="U932" i="1"/>
  <c r="V932" i="1"/>
  <c r="W932" i="1"/>
  <c r="X932" i="1"/>
  <c r="U933" i="1"/>
  <c r="V933" i="1"/>
  <c r="W933" i="1"/>
  <c r="X933" i="1"/>
  <c r="U934" i="1"/>
  <c r="V934" i="1"/>
  <c r="W934" i="1"/>
  <c r="X934" i="1"/>
  <c r="U935" i="1"/>
  <c r="V935" i="1"/>
  <c r="W935" i="1"/>
  <c r="X935" i="1"/>
  <c r="U936" i="1"/>
  <c r="V936" i="1"/>
  <c r="W936" i="1"/>
  <c r="X936" i="1"/>
  <c r="U937" i="1"/>
  <c r="V937" i="1"/>
  <c r="W937" i="1"/>
  <c r="X937" i="1"/>
  <c r="U938" i="1"/>
  <c r="V938" i="1"/>
  <c r="W938" i="1"/>
  <c r="X938" i="1"/>
  <c r="U939" i="1"/>
  <c r="V939" i="1"/>
  <c r="W939" i="1"/>
  <c r="X939" i="1"/>
  <c r="U940" i="1"/>
  <c r="V940" i="1"/>
  <c r="W940" i="1"/>
  <c r="X940" i="1"/>
  <c r="U941" i="1"/>
  <c r="V941" i="1"/>
  <c r="W941" i="1"/>
  <c r="X941" i="1"/>
  <c r="U942" i="1"/>
  <c r="V942" i="1"/>
  <c r="W942" i="1"/>
  <c r="X942" i="1"/>
  <c r="U943" i="1"/>
  <c r="V943" i="1"/>
  <c r="W943" i="1"/>
  <c r="X943" i="1"/>
  <c r="U944" i="1"/>
  <c r="V944" i="1"/>
  <c r="W944" i="1"/>
  <c r="X944" i="1"/>
  <c r="U945" i="1"/>
  <c r="V945" i="1"/>
  <c r="W945" i="1"/>
  <c r="X945" i="1"/>
  <c r="U946" i="1"/>
  <c r="V946" i="1"/>
  <c r="W946" i="1"/>
  <c r="X946" i="1"/>
  <c r="U947" i="1"/>
  <c r="V947" i="1"/>
  <c r="W947" i="1"/>
  <c r="X947" i="1"/>
  <c r="U948" i="1"/>
  <c r="V948" i="1"/>
  <c r="W948" i="1"/>
  <c r="X948" i="1"/>
  <c r="U949" i="1"/>
  <c r="V949" i="1"/>
  <c r="W949" i="1"/>
  <c r="X949" i="1"/>
  <c r="U950" i="1"/>
  <c r="V950" i="1"/>
  <c r="W950" i="1"/>
  <c r="X950" i="1"/>
  <c r="U951" i="1"/>
  <c r="V951" i="1"/>
  <c r="W951" i="1"/>
  <c r="X951" i="1"/>
  <c r="U952" i="1"/>
  <c r="V952" i="1"/>
  <c r="W952" i="1"/>
  <c r="X952" i="1"/>
  <c r="U953" i="1"/>
  <c r="V953" i="1"/>
  <c r="W953" i="1"/>
  <c r="X953" i="1"/>
  <c r="U954" i="1"/>
  <c r="V954" i="1"/>
  <c r="W954" i="1"/>
  <c r="X954" i="1"/>
  <c r="U955" i="1"/>
  <c r="V955" i="1"/>
  <c r="W955" i="1"/>
  <c r="X955" i="1"/>
  <c r="U956" i="1"/>
  <c r="V956" i="1"/>
  <c r="W956" i="1"/>
  <c r="X956" i="1"/>
  <c r="U957" i="1"/>
  <c r="V957" i="1"/>
  <c r="W957" i="1"/>
  <c r="X957" i="1"/>
  <c r="U958" i="1"/>
  <c r="V958" i="1"/>
  <c r="W958" i="1"/>
  <c r="X958" i="1"/>
  <c r="U959" i="1"/>
  <c r="V959" i="1"/>
  <c r="W959" i="1"/>
  <c r="X959" i="1"/>
  <c r="U960" i="1"/>
  <c r="V960" i="1"/>
  <c r="W960" i="1"/>
  <c r="X960" i="1"/>
  <c r="U961" i="1"/>
  <c r="V961" i="1"/>
  <c r="W961" i="1"/>
  <c r="X961" i="1"/>
  <c r="U962" i="1"/>
  <c r="V962" i="1"/>
  <c r="W962" i="1"/>
  <c r="X962" i="1"/>
  <c r="U963" i="1"/>
  <c r="V963" i="1"/>
  <c r="W963" i="1"/>
  <c r="X963" i="1"/>
  <c r="U964" i="1"/>
  <c r="V964" i="1"/>
  <c r="W964" i="1"/>
  <c r="X964" i="1"/>
  <c r="U965" i="1"/>
  <c r="V965" i="1"/>
  <c r="W965" i="1"/>
  <c r="X965" i="1"/>
  <c r="U966" i="1"/>
  <c r="V966" i="1"/>
  <c r="W966" i="1"/>
  <c r="X966" i="1"/>
  <c r="U967" i="1"/>
  <c r="V967" i="1"/>
  <c r="W967" i="1"/>
  <c r="X967" i="1"/>
  <c r="U968" i="1"/>
  <c r="V968" i="1"/>
  <c r="W968" i="1"/>
  <c r="X968" i="1"/>
  <c r="U969" i="1"/>
  <c r="V969" i="1"/>
  <c r="W969" i="1"/>
  <c r="X969" i="1"/>
  <c r="U970" i="1"/>
  <c r="V970" i="1"/>
  <c r="W970" i="1"/>
  <c r="X970" i="1"/>
  <c r="U971" i="1"/>
  <c r="V971" i="1"/>
  <c r="W971" i="1"/>
  <c r="X971" i="1"/>
  <c r="U972" i="1"/>
  <c r="V972" i="1"/>
  <c r="W972" i="1"/>
  <c r="X972" i="1"/>
  <c r="U973" i="1"/>
  <c r="V973" i="1"/>
  <c r="W973" i="1"/>
  <c r="X973" i="1"/>
  <c r="U974" i="1"/>
  <c r="V974" i="1"/>
  <c r="W974" i="1"/>
  <c r="X974" i="1"/>
  <c r="U975" i="1"/>
  <c r="V975" i="1"/>
  <c r="W975" i="1"/>
  <c r="X975" i="1"/>
  <c r="U976" i="1"/>
  <c r="V976" i="1"/>
  <c r="W976" i="1"/>
  <c r="X976" i="1"/>
  <c r="U977" i="1"/>
  <c r="V977" i="1"/>
  <c r="W977" i="1"/>
  <c r="X977" i="1"/>
  <c r="U978" i="1"/>
  <c r="V978" i="1"/>
  <c r="W978" i="1"/>
  <c r="X978" i="1"/>
  <c r="U979" i="1"/>
  <c r="V979" i="1"/>
  <c r="W979" i="1"/>
  <c r="X979" i="1"/>
  <c r="U980" i="1"/>
  <c r="V980" i="1"/>
  <c r="W980" i="1"/>
  <c r="X980" i="1"/>
  <c r="U981" i="1"/>
  <c r="V981" i="1"/>
  <c r="W981" i="1"/>
  <c r="X981" i="1"/>
  <c r="U982" i="1"/>
  <c r="V982" i="1"/>
  <c r="W982" i="1"/>
  <c r="X982" i="1"/>
  <c r="U983" i="1"/>
  <c r="V983" i="1"/>
  <c r="W983" i="1"/>
  <c r="X983" i="1"/>
  <c r="U984" i="1"/>
  <c r="V984" i="1"/>
  <c r="W984" i="1"/>
  <c r="X984" i="1"/>
  <c r="U985" i="1"/>
  <c r="V985" i="1"/>
  <c r="W985" i="1"/>
  <c r="X985" i="1"/>
  <c r="U986" i="1"/>
  <c r="V986" i="1"/>
  <c r="W986" i="1"/>
  <c r="X986" i="1"/>
  <c r="U987" i="1"/>
  <c r="V987" i="1"/>
  <c r="W987" i="1"/>
  <c r="X987" i="1"/>
  <c r="U988" i="1"/>
  <c r="V988" i="1"/>
  <c r="W988" i="1"/>
  <c r="X988" i="1"/>
  <c r="U989" i="1"/>
  <c r="V989" i="1"/>
  <c r="W989" i="1"/>
  <c r="X989" i="1"/>
  <c r="U990" i="1"/>
  <c r="V990" i="1"/>
  <c r="W990" i="1"/>
  <c r="X990" i="1"/>
  <c r="U991" i="1"/>
  <c r="V991" i="1"/>
  <c r="W991" i="1"/>
  <c r="X991" i="1"/>
  <c r="U992" i="1"/>
  <c r="V992" i="1"/>
  <c r="W992" i="1"/>
  <c r="X992" i="1"/>
  <c r="U993" i="1"/>
  <c r="V993" i="1"/>
  <c r="W993" i="1"/>
  <c r="X993" i="1"/>
  <c r="U994" i="1"/>
  <c r="V994" i="1"/>
  <c r="W994" i="1"/>
  <c r="X994" i="1"/>
  <c r="U995" i="1"/>
  <c r="V995" i="1"/>
  <c r="W995" i="1"/>
  <c r="X995" i="1"/>
  <c r="U996" i="1"/>
  <c r="V996" i="1"/>
  <c r="W996" i="1"/>
  <c r="X996" i="1"/>
  <c r="U997" i="1"/>
  <c r="V997" i="1"/>
  <c r="W997" i="1"/>
  <c r="X997" i="1"/>
  <c r="U998" i="1"/>
  <c r="V998" i="1"/>
  <c r="W998" i="1"/>
  <c r="X998" i="1"/>
  <c r="U999" i="1"/>
  <c r="V999" i="1"/>
  <c r="W999" i="1"/>
  <c r="X999" i="1"/>
  <c r="U1000" i="1"/>
  <c r="V1000" i="1"/>
  <c r="W1000" i="1"/>
  <c r="X1000" i="1"/>
  <c r="U1001" i="1"/>
  <c r="V1001" i="1"/>
  <c r="W1001" i="1"/>
  <c r="X1001" i="1"/>
  <c r="U1002" i="1"/>
  <c r="V1002" i="1"/>
  <c r="W1002" i="1"/>
  <c r="X1002" i="1"/>
  <c r="U1003" i="1"/>
  <c r="V1003" i="1"/>
  <c r="W1003" i="1"/>
  <c r="X1003" i="1"/>
  <c r="U1004" i="1"/>
  <c r="V1004" i="1"/>
  <c r="W1004" i="1"/>
  <c r="X1004" i="1"/>
  <c r="U1005" i="1"/>
  <c r="V1005" i="1"/>
  <c r="W1005" i="1"/>
  <c r="X1005" i="1"/>
  <c r="U1006" i="1"/>
  <c r="V1006" i="1"/>
  <c r="W1006" i="1"/>
  <c r="X1006" i="1"/>
  <c r="U1007" i="1"/>
  <c r="V1007" i="1"/>
  <c r="W1007" i="1"/>
  <c r="X1007" i="1"/>
  <c r="U1008" i="1"/>
  <c r="V1008" i="1"/>
  <c r="W1008" i="1"/>
  <c r="X1008" i="1"/>
  <c r="U1009" i="1"/>
  <c r="V1009" i="1"/>
  <c r="W1009" i="1"/>
  <c r="X1009" i="1"/>
  <c r="U1010" i="1"/>
  <c r="V1010" i="1"/>
  <c r="W1010" i="1"/>
  <c r="X1010" i="1"/>
  <c r="U1011" i="1"/>
  <c r="V1011" i="1"/>
  <c r="W1011" i="1"/>
  <c r="X1011" i="1"/>
  <c r="U1012" i="1"/>
  <c r="V1012" i="1"/>
  <c r="W1012" i="1"/>
  <c r="X1012" i="1"/>
  <c r="U1013" i="1"/>
  <c r="V1013" i="1"/>
  <c r="W1013" i="1"/>
  <c r="X1013" i="1"/>
  <c r="U1014" i="1"/>
  <c r="V1014" i="1"/>
  <c r="W1014" i="1"/>
  <c r="X1014" i="1"/>
  <c r="U1015" i="1"/>
  <c r="V1015" i="1"/>
  <c r="W1015" i="1"/>
  <c r="X1015" i="1"/>
  <c r="U1016" i="1"/>
  <c r="V1016" i="1"/>
  <c r="W1016" i="1"/>
  <c r="X1016" i="1"/>
  <c r="U1017" i="1"/>
  <c r="V1017" i="1"/>
  <c r="W1017" i="1"/>
  <c r="X1017" i="1"/>
  <c r="U1018" i="1"/>
  <c r="V1018" i="1"/>
  <c r="W1018" i="1"/>
  <c r="X1018" i="1"/>
  <c r="U1019" i="1"/>
  <c r="V1019" i="1"/>
  <c r="W1019" i="1"/>
  <c r="X1019" i="1"/>
  <c r="U1020" i="1"/>
  <c r="V1020" i="1"/>
  <c r="W1020" i="1"/>
  <c r="X1020" i="1"/>
  <c r="U1021" i="1"/>
  <c r="V1021" i="1"/>
  <c r="W1021" i="1"/>
  <c r="X1021" i="1"/>
  <c r="U1022" i="1"/>
  <c r="V1022" i="1"/>
  <c r="W1022" i="1"/>
  <c r="X1022" i="1"/>
  <c r="U1023" i="1"/>
  <c r="V1023" i="1"/>
  <c r="W1023" i="1"/>
  <c r="X1023" i="1"/>
  <c r="U1024" i="1"/>
  <c r="V1024" i="1"/>
  <c r="W1024" i="1"/>
  <c r="X1024" i="1"/>
  <c r="U1025" i="1"/>
  <c r="V1025" i="1"/>
  <c r="W1025" i="1"/>
  <c r="X1025" i="1"/>
  <c r="U1026" i="1"/>
  <c r="V1026" i="1"/>
  <c r="W1026" i="1"/>
  <c r="X1026" i="1"/>
  <c r="U1027" i="1"/>
  <c r="V1027" i="1"/>
  <c r="W1027" i="1"/>
  <c r="X1027" i="1"/>
  <c r="U1028" i="1"/>
  <c r="V1028" i="1"/>
  <c r="W1028" i="1"/>
  <c r="X1028" i="1"/>
  <c r="U1029" i="1"/>
  <c r="V1029" i="1"/>
  <c r="W1029" i="1"/>
  <c r="X1029" i="1"/>
  <c r="U1030" i="1"/>
  <c r="V1030" i="1"/>
  <c r="W1030" i="1"/>
  <c r="X1030" i="1"/>
  <c r="U1031" i="1"/>
  <c r="V1031" i="1"/>
  <c r="W1031" i="1"/>
  <c r="X1031" i="1"/>
  <c r="U1032" i="1"/>
  <c r="V1032" i="1"/>
  <c r="W1032" i="1"/>
  <c r="X1032" i="1"/>
  <c r="U1033" i="1"/>
  <c r="V1033" i="1"/>
  <c r="W1033" i="1"/>
  <c r="X1033" i="1"/>
  <c r="U1034" i="1"/>
  <c r="V1034" i="1"/>
  <c r="W1034" i="1"/>
  <c r="X1034" i="1"/>
  <c r="U1035" i="1"/>
  <c r="V1035" i="1"/>
  <c r="W1035" i="1"/>
  <c r="X1035" i="1"/>
  <c r="U1036" i="1"/>
  <c r="V1036" i="1"/>
  <c r="W1036" i="1"/>
  <c r="X1036" i="1"/>
  <c r="U1037" i="1"/>
  <c r="V1037" i="1"/>
  <c r="W1037" i="1"/>
  <c r="X1037" i="1"/>
  <c r="U1038" i="1"/>
  <c r="V1038" i="1"/>
  <c r="W1038" i="1"/>
  <c r="X1038" i="1"/>
  <c r="U1039" i="1"/>
  <c r="V1039" i="1"/>
  <c r="W1039" i="1"/>
  <c r="X1039" i="1"/>
  <c r="U1040" i="1"/>
  <c r="V1040" i="1"/>
  <c r="W1040" i="1"/>
  <c r="X1040" i="1"/>
  <c r="U1041" i="1"/>
  <c r="V1041" i="1"/>
  <c r="W1041" i="1"/>
  <c r="X1041" i="1"/>
  <c r="U1042" i="1"/>
  <c r="V1042" i="1"/>
  <c r="W1042" i="1"/>
  <c r="X1042" i="1"/>
  <c r="U1043" i="1"/>
  <c r="V1043" i="1"/>
  <c r="W1043" i="1"/>
  <c r="X1043" i="1"/>
  <c r="U1044" i="1"/>
  <c r="V1044" i="1"/>
  <c r="W1044" i="1"/>
  <c r="X1044" i="1"/>
  <c r="U1045" i="1"/>
  <c r="V1045" i="1"/>
  <c r="W1045" i="1"/>
  <c r="X1045" i="1"/>
  <c r="U1046" i="1"/>
  <c r="V1046" i="1"/>
  <c r="W1046" i="1"/>
  <c r="X1046" i="1"/>
  <c r="U1047" i="1"/>
  <c r="V1047" i="1"/>
  <c r="W1047" i="1"/>
  <c r="X1047" i="1"/>
  <c r="U1048" i="1"/>
  <c r="V1048" i="1"/>
  <c r="W1048" i="1"/>
  <c r="X1048" i="1"/>
  <c r="U1049" i="1"/>
  <c r="V1049" i="1"/>
  <c r="W1049" i="1"/>
  <c r="X1049" i="1"/>
  <c r="U1050" i="1"/>
  <c r="V1050" i="1"/>
  <c r="W1050" i="1"/>
  <c r="X1050" i="1"/>
  <c r="U1051" i="1"/>
  <c r="V1051" i="1"/>
  <c r="W1051" i="1"/>
  <c r="X1051" i="1"/>
  <c r="U1052" i="1"/>
  <c r="V1052" i="1"/>
  <c r="W1052" i="1"/>
  <c r="X1052" i="1"/>
  <c r="U1053" i="1"/>
  <c r="V1053" i="1"/>
  <c r="W1053" i="1"/>
  <c r="X1053" i="1"/>
  <c r="U1054" i="1"/>
  <c r="V1054" i="1"/>
  <c r="W1054" i="1"/>
  <c r="X1054" i="1"/>
  <c r="U1055" i="1"/>
  <c r="V1055" i="1"/>
  <c r="W1055" i="1"/>
  <c r="X1055" i="1"/>
  <c r="U1056" i="1"/>
  <c r="V1056" i="1"/>
  <c r="W1056" i="1"/>
  <c r="X1056" i="1"/>
  <c r="U1057" i="1"/>
  <c r="V1057" i="1"/>
  <c r="W1057" i="1"/>
  <c r="X1057" i="1"/>
  <c r="U1058" i="1"/>
  <c r="V1058" i="1"/>
  <c r="W1058" i="1"/>
  <c r="X1058" i="1"/>
  <c r="U1059" i="1"/>
  <c r="V1059" i="1"/>
  <c r="W1059" i="1"/>
  <c r="X1059" i="1"/>
  <c r="U1060" i="1"/>
  <c r="V1060" i="1"/>
  <c r="W1060" i="1"/>
  <c r="X1060" i="1"/>
  <c r="U1061" i="1"/>
  <c r="V1061" i="1"/>
  <c r="W1061" i="1"/>
  <c r="X1061" i="1"/>
  <c r="U1062" i="1"/>
  <c r="V1062" i="1"/>
  <c r="W1062" i="1"/>
  <c r="X1062" i="1"/>
  <c r="U1063" i="1"/>
  <c r="V1063" i="1"/>
  <c r="W1063" i="1"/>
  <c r="X1063" i="1"/>
  <c r="U1064" i="1"/>
  <c r="V1064" i="1"/>
  <c r="W1064" i="1"/>
  <c r="X1064" i="1"/>
  <c r="U1065" i="1"/>
  <c r="V1065" i="1"/>
  <c r="W1065" i="1"/>
  <c r="X1065" i="1"/>
  <c r="U1066" i="1"/>
  <c r="V1066" i="1"/>
  <c r="W1066" i="1"/>
  <c r="X1066" i="1"/>
  <c r="U1067" i="1"/>
  <c r="V1067" i="1"/>
  <c r="W1067" i="1"/>
  <c r="X1067" i="1"/>
  <c r="U1068" i="1"/>
  <c r="V1068" i="1"/>
  <c r="W1068" i="1"/>
  <c r="X1068" i="1"/>
  <c r="U1069" i="1"/>
  <c r="V1069" i="1"/>
  <c r="W1069" i="1"/>
  <c r="X1069" i="1"/>
  <c r="U1070" i="1"/>
  <c r="V1070" i="1"/>
  <c r="W1070" i="1"/>
  <c r="X1070" i="1"/>
  <c r="U1071" i="1"/>
  <c r="V1071" i="1"/>
  <c r="W1071" i="1"/>
  <c r="X1071" i="1"/>
  <c r="U1072" i="1"/>
  <c r="V1072" i="1"/>
  <c r="W1072" i="1"/>
  <c r="X1072" i="1"/>
  <c r="U1073" i="1"/>
  <c r="V1073" i="1"/>
  <c r="W1073" i="1"/>
  <c r="X1073" i="1"/>
  <c r="U1074" i="1"/>
  <c r="V1074" i="1"/>
  <c r="W1074" i="1"/>
  <c r="X1074" i="1"/>
  <c r="U1075" i="1"/>
  <c r="V1075" i="1"/>
  <c r="W1075" i="1"/>
  <c r="X1075" i="1"/>
  <c r="U1076" i="1"/>
  <c r="V1076" i="1"/>
  <c r="W1076" i="1"/>
  <c r="X1076" i="1"/>
  <c r="U1077" i="1"/>
  <c r="V1077" i="1"/>
  <c r="W1077" i="1"/>
  <c r="X1077" i="1"/>
  <c r="U1078" i="1"/>
  <c r="V1078" i="1"/>
  <c r="W1078" i="1"/>
  <c r="X1078" i="1"/>
  <c r="U1079" i="1"/>
  <c r="V1079" i="1"/>
  <c r="W1079" i="1"/>
  <c r="X1079" i="1"/>
  <c r="U1080" i="1"/>
  <c r="V1080" i="1"/>
  <c r="W1080" i="1"/>
  <c r="X1080" i="1"/>
  <c r="U1081" i="1"/>
  <c r="V1081" i="1"/>
  <c r="W1081" i="1"/>
  <c r="X1081" i="1"/>
  <c r="U1082" i="1"/>
  <c r="V1082" i="1"/>
  <c r="W1082" i="1"/>
  <c r="X1082" i="1"/>
  <c r="U1083" i="1"/>
  <c r="V1083" i="1"/>
  <c r="W1083" i="1"/>
  <c r="X1083" i="1"/>
  <c r="U1084" i="1"/>
  <c r="V1084" i="1"/>
  <c r="W1084" i="1"/>
  <c r="X1084" i="1"/>
  <c r="U1085" i="1"/>
  <c r="V1085" i="1"/>
  <c r="W1085" i="1"/>
  <c r="X1085" i="1"/>
  <c r="U1086" i="1"/>
  <c r="V1086" i="1"/>
  <c r="W1086" i="1"/>
  <c r="X1086" i="1"/>
  <c r="U1087" i="1"/>
  <c r="V1087" i="1"/>
  <c r="W1087" i="1"/>
  <c r="X1087" i="1"/>
  <c r="U1088" i="1"/>
  <c r="V1088" i="1"/>
  <c r="W1088" i="1"/>
  <c r="X1088" i="1"/>
  <c r="U1089" i="1"/>
  <c r="V1089" i="1"/>
  <c r="W1089" i="1"/>
  <c r="X1089" i="1"/>
  <c r="U1090" i="1"/>
  <c r="V1090" i="1"/>
  <c r="W1090" i="1"/>
  <c r="X1090" i="1"/>
  <c r="U1091" i="1"/>
  <c r="V1091" i="1"/>
  <c r="W1091" i="1"/>
  <c r="X1091" i="1"/>
  <c r="U1092" i="1"/>
  <c r="V1092" i="1"/>
  <c r="W1092" i="1"/>
  <c r="X1092" i="1"/>
  <c r="U1093" i="1"/>
  <c r="V1093" i="1"/>
  <c r="W1093" i="1"/>
  <c r="X1093" i="1"/>
  <c r="U1094" i="1"/>
  <c r="V1094" i="1"/>
  <c r="W1094" i="1"/>
  <c r="X1094" i="1"/>
  <c r="U1095" i="1"/>
  <c r="V1095" i="1"/>
  <c r="W1095" i="1"/>
  <c r="X1095" i="1"/>
  <c r="U1096" i="1"/>
  <c r="V1096" i="1"/>
  <c r="W1096" i="1"/>
  <c r="X1096" i="1"/>
  <c r="U1097" i="1"/>
  <c r="V1097" i="1"/>
  <c r="W1097" i="1"/>
  <c r="X1097" i="1"/>
  <c r="U1098" i="1"/>
  <c r="V1098" i="1"/>
  <c r="W1098" i="1"/>
  <c r="X1098" i="1"/>
  <c r="U1099" i="1"/>
  <c r="V1099" i="1"/>
  <c r="W1099" i="1"/>
  <c r="X1099" i="1"/>
  <c r="U1100" i="1"/>
  <c r="V1100" i="1"/>
  <c r="W1100" i="1"/>
  <c r="X1100" i="1"/>
  <c r="U1101" i="1"/>
  <c r="V1101" i="1"/>
  <c r="W1101" i="1"/>
  <c r="X1101" i="1"/>
  <c r="U1102" i="1"/>
  <c r="V1102" i="1"/>
  <c r="W1102" i="1"/>
  <c r="X1102" i="1"/>
  <c r="U1103" i="1"/>
  <c r="V1103" i="1"/>
  <c r="W1103" i="1"/>
  <c r="X1103" i="1"/>
  <c r="U1104" i="1"/>
  <c r="V1104" i="1"/>
  <c r="W1104" i="1"/>
  <c r="X1104" i="1"/>
  <c r="U1105" i="1"/>
  <c r="V1105" i="1"/>
  <c r="W1105" i="1"/>
  <c r="X1105" i="1"/>
  <c r="U1106" i="1"/>
  <c r="V1106" i="1"/>
  <c r="W1106" i="1"/>
  <c r="X1106" i="1"/>
  <c r="U1107" i="1"/>
  <c r="V1107" i="1"/>
  <c r="W1107" i="1"/>
  <c r="X1107" i="1"/>
  <c r="U1108" i="1"/>
  <c r="V1108" i="1"/>
  <c r="W1108" i="1"/>
  <c r="X1108" i="1"/>
  <c r="U1109" i="1"/>
  <c r="V1109" i="1"/>
  <c r="W1109" i="1"/>
  <c r="X1109" i="1"/>
  <c r="U1110" i="1"/>
  <c r="V1110" i="1"/>
  <c r="W1110" i="1"/>
  <c r="X1110" i="1"/>
  <c r="U1111" i="1"/>
  <c r="V1111" i="1"/>
  <c r="W1111" i="1"/>
  <c r="X1111" i="1"/>
  <c r="U1112" i="1"/>
  <c r="V1112" i="1"/>
  <c r="W1112" i="1"/>
  <c r="X1112" i="1"/>
  <c r="U1113" i="1"/>
  <c r="V1113" i="1"/>
  <c r="W1113" i="1"/>
  <c r="X1113" i="1"/>
  <c r="U1114" i="1"/>
  <c r="V1114" i="1"/>
  <c r="W1114" i="1"/>
  <c r="X1114" i="1"/>
  <c r="U1115" i="1"/>
  <c r="V1115" i="1"/>
  <c r="W1115" i="1"/>
  <c r="X1115" i="1"/>
  <c r="U1116" i="1"/>
  <c r="V1116" i="1"/>
  <c r="W1116" i="1"/>
  <c r="X1116" i="1"/>
  <c r="U1117" i="1"/>
  <c r="V1117" i="1"/>
  <c r="W1117" i="1"/>
  <c r="X1117" i="1"/>
  <c r="U1118" i="1"/>
  <c r="V1118" i="1"/>
  <c r="W1118" i="1"/>
  <c r="X1118" i="1"/>
  <c r="U1119" i="1"/>
  <c r="V1119" i="1"/>
  <c r="W1119" i="1"/>
  <c r="X1119" i="1"/>
  <c r="U1120" i="1"/>
  <c r="V1120" i="1"/>
  <c r="W1120" i="1"/>
  <c r="X1120" i="1"/>
  <c r="U1121" i="1"/>
  <c r="V1121" i="1"/>
  <c r="W1121" i="1"/>
  <c r="X1121" i="1"/>
  <c r="U1122" i="1"/>
  <c r="V1122" i="1"/>
  <c r="W1122" i="1"/>
  <c r="X1122" i="1"/>
  <c r="U1123" i="1"/>
  <c r="V1123" i="1"/>
  <c r="W1123" i="1"/>
  <c r="X1123" i="1"/>
  <c r="U1124" i="1"/>
  <c r="V1124" i="1"/>
  <c r="W1124" i="1"/>
  <c r="X1124" i="1"/>
  <c r="U1125" i="1"/>
  <c r="V1125" i="1"/>
  <c r="W1125" i="1"/>
  <c r="X1125" i="1"/>
  <c r="U1126" i="1"/>
  <c r="V1126" i="1"/>
  <c r="W1126" i="1"/>
  <c r="X1126" i="1"/>
  <c r="U1127" i="1"/>
  <c r="V1127" i="1"/>
  <c r="W1127" i="1"/>
  <c r="X1127" i="1"/>
  <c r="U1128" i="1"/>
  <c r="V1128" i="1"/>
  <c r="W1128" i="1"/>
  <c r="X1128" i="1"/>
  <c r="U1129" i="1"/>
  <c r="V1129" i="1"/>
  <c r="W1129" i="1"/>
  <c r="X1129" i="1"/>
  <c r="U1130" i="1"/>
  <c r="V1130" i="1"/>
  <c r="W1130" i="1"/>
  <c r="X1130" i="1"/>
  <c r="U1131" i="1"/>
  <c r="V1131" i="1"/>
  <c r="W1131" i="1"/>
  <c r="X1131" i="1"/>
  <c r="U1132" i="1"/>
  <c r="V1132" i="1"/>
  <c r="W1132" i="1"/>
  <c r="X1132" i="1"/>
  <c r="U1133" i="1"/>
  <c r="V1133" i="1"/>
  <c r="W1133" i="1"/>
  <c r="X1133" i="1"/>
  <c r="U1134" i="1"/>
  <c r="V1134" i="1"/>
  <c r="W1134" i="1"/>
  <c r="X1134" i="1"/>
  <c r="U1135" i="1"/>
  <c r="V1135" i="1"/>
  <c r="W1135" i="1"/>
  <c r="X1135" i="1"/>
  <c r="U1136" i="1"/>
  <c r="V1136" i="1"/>
  <c r="W1136" i="1"/>
  <c r="X1136" i="1"/>
  <c r="U1137" i="1"/>
  <c r="V1137" i="1"/>
  <c r="W1137" i="1"/>
  <c r="X1137" i="1"/>
  <c r="U1138" i="1"/>
  <c r="V1138" i="1"/>
  <c r="W1138" i="1"/>
  <c r="X1138" i="1"/>
  <c r="U1139" i="1"/>
  <c r="V1139" i="1"/>
  <c r="W1139" i="1"/>
  <c r="X1139" i="1"/>
  <c r="U1140" i="1"/>
  <c r="V1140" i="1"/>
  <c r="W1140" i="1"/>
  <c r="X1140" i="1"/>
  <c r="U1141" i="1"/>
  <c r="V1141" i="1"/>
  <c r="W1141" i="1"/>
  <c r="X1141" i="1"/>
  <c r="U1142" i="1"/>
  <c r="V1142" i="1"/>
  <c r="W1142" i="1"/>
  <c r="X1142" i="1"/>
  <c r="U1143" i="1"/>
  <c r="V1143" i="1"/>
  <c r="W1143" i="1"/>
  <c r="X1143" i="1"/>
  <c r="U1144" i="1"/>
  <c r="V1144" i="1"/>
  <c r="W1144" i="1"/>
  <c r="X1144" i="1"/>
  <c r="U1145" i="1"/>
  <c r="V1145" i="1"/>
  <c r="W1145" i="1"/>
  <c r="X1145" i="1"/>
  <c r="U1146" i="1"/>
  <c r="V1146" i="1"/>
  <c r="W1146" i="1"/>
  <c r="X1146" i="1"/>
  <c r="U1147" i="1"/>
  <c r="V1147" i="1"/>
  <c r="W1147" i="1"/>
  <c r="X1147" i="1"/>
  <c r="U1148" i="1"/>
  <c r="V1148" i="1"/>
  <c r="W1148" i="1"/>
  <c r="X1148" i="1"/>
  <c r="U1149" i="1"/>
  <c r="V1149" i="1"/>
  <c r="W1149" i="1"/>
  <c r="X1149" i="1"/>
  <c r="U1150" i="1"/>
  <c r="V1150" i="1"/>
  <c r="W1150" i="1"/>
  <c r="X1150" i="1"/>
  <c r="U1151" i="1"/>
  <c r="V1151" i="1"/>
  <c r="W1151" i="1"/>
  <c r="X1151" i="1"/>
  <c r="U1152" i="1"/>
  <c r="V1152" i="1"/>
  <c r="W1152" i="1"/>
  <c r="X1152" i="1"/>
  <c r="U1153" i="1"/>
  <c r="V1153" i="1"/>
  <c r="W1153" i="1"/>
  <c r="X1153" i="1"/>
  <c r="U1154" i="1"/>
  <c r="V1154" i="1"/>
  <c r="W1154" i="1"/>
  <c r="X1154" i="1"/>
  <c r="U1155" i="1"/>
  <c r="V1155" i="1"/>
  <c r="W1155" i="1"/>
  <c r="X1155" i="1"/>
  <c r="U1156" i="1"/>
  <c r="V1156" i="1"/>
  <c r="W1156" i="1"/>
  <c r="X1156" i="1"/>
  <c r="U1157" i="1"/>
  <c r="V1157" i="1"/>
  <c r="W1157" i="1"/>
  <c r="X1157" i="1"/>
  <c r="U1158" i="1"/>
  <c r="V1158" i="1"/>
  <c r="W1158" i="1"/>
  <c r="X1158" i="1"/>
  <c r="U1159" i="1"/>
  <c r="V1159" i="1"/>
  <c r="W1159" i="1"/>
  <c r="X1159" i="1"/>
  <c r="U1160" i="1"/>
  <c r="V1160" i="1"/>
  <c r="W1160" i="1"/>
  <c r="X1160" i="1"/>
  <c r="U1161" i="1"/>
  <c r="V1161" i="1"/>
  <c r="W1161" i="1"/>
  <c r="X1161" i="1"/>
  <c r="U1162" i="1"/>
  <c r="V1162" i="1"/>
  <c r="W1162" i="1"/>
  <c r="X1162" i="1"/>
  <c r="U1163" i="1"/>
  <c r="V1163" i="1"/>
  <c r="W1163" i="1"/>
  <c r="X1163" i="1"/>
  <c r="U1164" i="1"/>
  <c r="V1164" i="1"/>
  <c r="W1164" i="1"/>
  <c r="X1164" i="1"/>
  <c r="U1165" i="1"/>
  <c r="V1165" i="1"/>
  <c r="W1165" i="1"/>
  <c r="X1165" i="1"/>
  <c r="U1166" i="1"/>
  <c r="V1166" i="1"/>
  <c r="W1166" i="1"/>
  <c r="X1166" i="1"/>
  <c r="U1167" i="1"/>
  <c r="V1167" i="1"/>
  <c r="W1167" i="1"/>
  <c r="X1167" i="1"/>
  <c r="U1168" i="1"/>
  <c r="V1168" i="1"/>
  <c r="W1168" i="1"/>
  <c r="X1168" i="1"/>
  <c r="U1169" i="1"/>
  <c r="V1169" i="1"/>
  <c r="W1169" i="1"/>
  <c r="X1169" i="1"/>
  <c r="U1170" i="1"/>
  <c r="V1170" i="1"/>
  <c r="W1170" i="1"/>
  <c r="X1170" i="1"/>
  <c r="U1171" i="1"/>
  <c r="V1171" i="1"/>
  <c r="W1171" i="1"/>
  <c r="X1171" i="1"/>
  <c r="U1172" i="1"/>
  <c r="V1172" i="1"/>
  <c r="W1172" i="1"/>
  <c r="X1172" i="1"/>
  <c r="U1173" i="1"/>
  <c r="V1173" i="1"/>
  <c r="W1173" i="1"/>
  <c r="X1173" i="1"/>
  <c r="U1174" i="1"/>
  <c r="V1174" i="1"/>
  <c r="W1174" i="1"/>
  <c r="X1174" i="1"/>
  <c r="U1175" i="1"/>
  <c r="V1175" i="1"/>
  <c r="W1175" i="1"/>
  <c r="X1175" i="1"/>
  <c r="U1176" i="1"/>
  <c r="V1176" i="1"/>
  <c r="W1176" i="1"/>
  <c r="X1176" i="1"/>
  <c r="U1177" i="1"/>
  <c r="V1177" i="1"/>
  <c r="W1177" i="1"/>
  <c r="X1177" i="1"/>
  <c r="U1178" i="1"/>
  <c r="V1178" i="1"/>
  <c r="W1178" i="1"/>
  <c r="X1178" i="1"/>
  <c r="U1179" i="1"/>
  <c r="V1179" i="1"/>
  <c r="W1179" i="1"/>
  <c r="X1179" i="1"/>
  <c r="U1180" i="1"/>
  <c r="V1180" i="1"/>
  <c r="W1180" i="1"/>
  <c r="X1180" i="1"/>
  <c r="U1181" i="1"/>
  <c r="V1181" i="1"/>
  <c r="W1181" i="1"/>
  <c r="X1181" i="1"/>
  <c r="U1182" i="1"/>
  <c r="V1182" i="1"/>
  <c r="W1182" i="1"/>
  <c r="X1182" i="1"/>
  <c r="U1183" i="1"/>
  <c r="V1183" i="1"/>
  <c r="W1183" i="1"/>
  <c r="X1183" i="1"/>
  <c r="U1184" i="1"/>
  <c r="V1184" i="1"/>
  <c r="W1184" i="1"/>
  <c r="X1184" i="1"/>
  <c r="U1185" i="1"/>
  <c r="V1185" i="1"/>
  <c r="W1185" i="1"/>
  <c r="X1185" i="1"/>
  <c r="U1186" i="1"/>
  <c r="V1186" i="1"/>
  <c r="W1186" i="1"/>
  <c r="X1186" i="1"/>
  <c r="U1187" i="1"/>
  <c r="V1187" i="1"/>
  <c r="W1187" i="1"/>
  <c r="X1187" i="1"/>
  <c r="U1188" i="1"/>
  <c r="V1188" i="1"/>
  <c r="W1188" i="1"/>
  <c r="X1188" i="1"/>
  <c r="U1189" i="1"/>
  <c r="V1189" i="1"/>
  <c r="W1189" i="1"/>
  <c r="X1189" i="1"/>
  <c r="U1190" i="1"/>
  <c r="V1190" i="1"/>
  <c r="W1190" i="1"/>
  <c r="X1190" i="1"/>
  <c r="U1191" i="1"/>
  <c r="V1191" i="1"/>
  <c r="W1191" i="1"/>
  <c r="X1191" i="1"/>
  <c r="U1192" i="1"/>
  <c r="V1192" i="1"/>
  <c r="W1192" i="1"/>
  <c r="X1192" i="1"/>
  <c r="U1193" i="1"/>
  <c r="V1193" i="1"/>
  <c r="W1193" i="1"/>
  <c r="X1193" i="1"/>
  <c r="U1194" i="1"/>
  <c r="V1194" i="1"/>
  <c r="W1194" i="1"/>
  <c r="X1194" i="1"/>
  <c r="U1195" i="1"/>
  <c r="V1195" i="1"/>
  <c r="W1195" i="1"/>
  <c r="X1195" i="1"/>
  <c r="U1196" i="1"/>
  <c r="V1196" i="1"/>
  <c r="W1196" i="1"/>
  <c r="X1196" i="1"/>
  <c r="U1197" i="1"/>
  <c r="V1197" i="1"/>
  <c r="W1197" i="1"/>
  <c r="X1197" i="1"/>
  <c r="U1198" i="1"/>
  <c r="V1198" i="1"/>
  <c r="W1198" i="1"/>
  <c r="X1198" i="1"/>
  <c r="U1199" i="1"/>
  <c r="V1199" i="1"/>
  <c r="W1199" i="1"/>
  <c r="X1199" i="1"/>
  <c r="U1200" i="1"/>
  <c r="V1200" i="1"/>
  <c r="W1200" i="1"/>
  <c r="X1200" i="1"/>
  <c r="U1201" i="1"/>
  <c r="V1201" i="1"/>
  <c r="W1201" i="1"/>
  <c r="X1201" i="1"/>
  <c r="U1202" i="1"/>
  <c r="V1202" i="1"/>
  <c r="W1202" i="1"/>
  <c r="X1202" i="1"/>
  <c r="U1203" i="1"/>
  <c r="V1203" i="1"/>
  <c r="W1203" i="1"/>
  <c r="X1203" i="1"/>
  <c r="U1204" i="1"/>
  <c r="V1204" i="1"/>
  <c r="W1204" i="1"/>
  <c r="X1204" i="1"/>
  <c r="U1205" i="1"/>
  <c r="V1205" i="1"/>
  <c r="W1205" i="1"/>
  <c r="X1205" i="1"/>
  <c r="U1206" i="1"/>
  <c r="V1206" i="1"/>
  <c r="W1206" i="1"/>
  <c r="X1206" i="1"/>
  <c r="U1207" i="1"/>
  <c r="V1207" i="1"/>
  <c r="W1207" i="1"/>
  <c r="X1207" i="1"/>
  <c r="U1208" i="1"/>
  <c r="V1208" i="1"/>
  <c r="W1208" i="1"/>
  <c r="X1208" i="1"/>
  <c r="U1209" i="1"/>
  <c r="V1209" i="1"/>
  <c r="W1209" i="1"/>
  <c r="X1209" i="1"/>
  <c r="U1210" i="1"/>
  <c r="V1210" i="1"/>
  <c r="W1210" i="1"/>
  <c r="X1210" i="1"/>
  <c r="U1211" i="1"/>
  <c r="V1211" i="1"/>
  <c r="W1211" i="1"/>
  <c r="X1211" i="1"/>
  <c r="U1212" i="1"/>
  <c r="V1212" i="1"/>
  <c r="W1212" i="1"/>
  <c r="X1212" i="1"/>
  <c r="U1213" i="1"/>
  <c r="V1213" i="1"/>
  <c r="W1213" i="1"/>
  <c r="X1213" i="1"/>
  <c r="U1214" i="1"/>
  <c r="V1214" i="1"/>
  <c r="W1214" i="1"/>
  <c r="X1214" i="1"/>
  <c r="U1215" i="1"/>
  <c r="V1215" i="1"/>
  <c r="W1215" i="1"/>
  <c r="X1215" i="1"/>
  <c r="U1216" i="1"/>
  <c r="V1216" i="1"/>
  <c r="W1216" i="1"/>
  <c r="X1216" i="1"/>
  <c r="U1217" i="1"/>
  <c r="V1217" i="1"/>
  <c r="W1217" i="1"/>
  <c r="X1217" i="1"/>
  <c r="U1218" i="1"/>
  <c r="V1218" i="1"/>
  <c r="W1218" i="1"/>
  <c r="X1218" i="1"/>
  <c r="U1219" i="1"/>
  <c r="V1219" i="1"/>
  <c r="W1219" i="1"/>
  <c r="X1219" i="1"/>
  <c r="U1220" i="1"/>
  <c r="V1220" i="1"/>
  <c r="W1220" i="1"/>
  <c r="X1220" i="1"/>
  <c r="U1221" i="1"/>
  <c r="V1221" i="1"/>
  <c r="W1221" i="1"/>
  <c r="X1221" i="1"/>
  <c r="U1222" i="1"/>
  <c r="V1222" i="1"/>
  <c r="W1222" i="1"/>
  <c r="X1222" i="1"/>
  <c r="U1223" i="1"/>
  <c r="V1223" i="1"/>
  <c r="W1223" i="1"/>
  <c r="X1223" i="1"/>
  <c r="U1224" i="1"/>
  <c r="V1224" i="1"/>
  <c r="W1224" i="1"/>
  <c r="X1224" i="1"/>
  <c r="U1225" i="1"/>
  <c r="V1225" i="1"/>
  <c r="W1225" i="1"/>
  <c r="X1225" i="1"/>
  <c r="U1226" i="1"/>
  <c r="V1226" i="1"/>
  <c r="W1226" i="1"/>
  <c r="X1226" i="1"/>
  <c r="U1227" i="1"/>
  <c r="V1227" i="1"/>
  <c r="W1227" i="1"/>
  <c r="X1227" i="1"/>
  <c r="U1228" i="1"/>
  <c r="V1228" i="1"/>
  <c r="W1228" i="1"/>
  <c r="X1228" i="1"/>
  <c r="U1229" i="1"/>
  <c r="V1229" i="1"/>
  <c r="W1229" i="1"/>
  <c r="X1229" i="1"/>
  <c r="U1230" i="1"/>
  <c r="V1230" i="1"/>
  <c r="W1230" i="1"/>
  <c r="X1230" i="1"/>
  <c r="U1231" i="1"/>
  <c r="V1231" i="1"/>
  <c r="W1231" i="1"/>
  <c r="X1231" i="1"/>
  <c r="U1232" i="1"/>
  <c r="V1232" i="1"/>
  <c r="W1232" i="1"/>
  <c r="X1232" i="1"/>
  <c r="U1233" i="1"/>
  <c r="V1233" i="1"/>
  <c r="W1233" i="1"/>
  <c r="X1233" i="1"/>
  <c r="U1234" i="1"/>
  <c r="V1234" i="1"/>
  <c r="W1234" i="1"/>
  <c r="X1234" i="1"/>
  <c r="U1235" i="1"/>
  <c r="V1235" i="1"/>
  <c r="W1235" i="1"/>
  <c r="X1235" i="1"/>
  <c r="U1236" i="1"/>
  <c r="V1236" i="1"/>
  <c r="W1236" i="1"/>
  <c r="X1236" i="1"/>
  <c r="U1237" i="1"/>
  <c r="V1237" i="1"/>
  <c r="W1237" i="1"/>
  <c r="X1237" i="1"/>
  <c r="U1238" i="1"/>
  <c r="V1238" i="1"/>
  <c r="W1238" i="1"/>
  <c r="X1238" i="1"/>
  <c r="U1239" i="1"/>
  <c r="V1239" i="1"/>
  <c r="W1239" i="1"/>
  <c r="X1239" i="1"/>
  <c r="U1240" i="1"/>
  <c r="V1240" i="1"/>
  <c r="W1240" i="1"/>
  <c r="X1240" i="1"/>
  <c r="U1241" i="1"/>
  <c r="V1241" i="1"/>
  <c r="W1241" i="1"/>
  <c r="X1241" i="1"/>
  <c r="U1242" i="1"/>
  <c r="V1242" i="1"/>
  <c r="W1242" i="1"/>
  <c r="X1242" i="1"/>
  <c r="U1243" i="1"/>
  <c r="V1243" i="1"/>
  <c r="W1243" i="1"/>
  <c r="X1243" i="1"/>
  <c r="U1244" i="1"/>
  <c r="V1244" i="1"/>
  <c r="W1244" i="1"/>
  <c r="X1244" i="1"/>
  <c r="U1245" i="1"/>
  <c r="V1245" i="1"/>
  <c r="W1245" i="1"/>
  <c r="X1245" i="1"/>
  <c r="U1246" i="1"/>
  <c r="V1246" i="1"/>
  <c r="W1246" i="1"/>
  <c r="X1246" i="1"/>
  <c r="U1247" i="1"/>
  <c r="V1247" i="1"/>
  <c r="W1247" i="1"/>
  <c r="X1247" i="1"/>
  <c r="U1248" i="1"/>
  <c r="V1248" i="1"/>
  <c r="W1248" i="1"/>
  <c r="X1248" i="1"/>
  <c r="U1249" i="1"/>
  <c r="V1249" i="1"/>
  <c r="W1249" i="1"/>
  <c r="X1249" i="1"/>
  <c r="U1250" i="1"/>
  <c r="V1250" i="1"/>
  <c r="W1250" i="1"/>
  <c r="X1250" i="1"/>
  <c r="U1251" i="1"/>
  <c r="V1251" i="1"/>
  <c r="W1251" i="1"/>
  <c r="X1251" i="1"/>
  <c r="U1252" i="1"/>
  <c r="V1252" i="1"/>
  <c r="W1252" i="1"/>
  <c r="X1252" i="1"/>
  <c r="U1253" i="1"/>
  <c r="V1253" i="1"/>
  <c r="W1253" i="1"/>
  <c r="X1253" i="1"/>
  <c r="U1254" i="1"/>
  <c r="V1254" i="1"/>
  <c r="W1254" i="1"/>
  <c r="X1254" i="1"/>
  <c r="U1255" i="1"/>
  <c r="V1255" i="1"/>
  <c r="W1255" i="1"/>
  <c r="X1255" i="1"/>
  <c r="U1256" i="1"/>
  <c r="V1256" i="1"/>
  <c r="W1256" i="1"/>
  <c r="X1256" i="1"/>
  <c r="U1257" i="1"/>
  <c r="V1257" i="1"/>
  <c r="W1257" i="1"/>
  <c r="X1257" i="1"/>
  <c r="U1258" i="1"/>
  <c r="V1258" i="1"/>
  <c r="W1258" i="1"/>
  <c r="X1258" i="1"/>
  <c r="U1259" i="1"/>
  <c r="V1259" i="1"/>
  <c r="W1259" i="1"/>
  <c r="X1259" i="1"/>
  <c r="U1260" i="1"/>
  <c r="V1260" i="1"/>
  <c r="W1260" i="1"/>
  <c r="X1260" i="1"/>
  <c r="U1261" i="1"/>
  <c r="V1261" i="1"/>
  <c r="W1261" i="1"/>
  <c r="X1261" i="1"/>
  <c r="U1262" i="1"/>
  <c r="V1262" i="1"/>
  <c r="W1262" i="1"/>
  <c r="X1262" i="1"/>
  <c r="U1263" i="1"/>
  <c r="V1263" i="1"/>
  <c r="W1263" i="1"/>
  <c r="X1263" i="1"/>
  <c r="U1264" i="1"/>
  <c r="V1264" i="1"/>
  <c r="W1264" i="1"/>
  <c r="X1264" i="1"/>
  <c r="U1265" i="1"/>
  <c r="V1265" i="1"/>
  <c r="W1265" i="1"/>
  <c r="X1265" i="1"/>
  <c r="U1266" i="1"/>
  <c r="V1266" i="1"/>
  <c r="W1266" i="1"/>
  <c r="X1266" i="1"/>
  <c r="U1267" i="1"/>
  <c r="V1267" i="1"/>
  <c r="W1267" i="1"/>
  <c r="X1267" i="1"/>
  <c r="U1268" i="1"/>
  <c r="V1268" i="1"/>
  <c r="W1268" i="1"/>
  <c r="X1268" i="1"/>
  <c r="U1269" i="1"/>
  <c r="V1269" i="1"/>
  <c r="W1269" i="1"/>
  <c r="X1269" i="1"/>
  <c r="U1270" i="1"/>
  <c r="V1270" i="1"/>
  <c r="W1270" i="1"/>
  <c r="X1270" i="1"/>
  <c r="U1271" i="1"/>
  <c r="V1271" i="1"/>
  <c r="W1271" i="1"/>
  <c r="X1271" i="1"/>
  <c r="U1272" i="1"/>
  <c r="V1272" i="1"/>
  <c r="W1272" i="1"/>
  <c r="X1272" i="1"/>
  <c r="U1273" i="1"/>
  <c r="V1273" i="1"/>
  <c r="W1273" i="1"/>
  <c r="X1273" i="1"/>
  <c r="U1274" i="1"/>
  <c r="V1274" i="1"/>
  <c r="W1274" i="1"/>
  <c r="X1274" i="1"/>
  <c r="U1275" i="1"/>
  <c r="V1275" i="1"/>
  <c r="W1275" i="1"/>
  <c r="X1275" i="1"/>
  <c r="U1276" i="1"/>
  <c r="V1276" i="1"/>
  <c r="W1276" i="1"/>
  <c r="X1276" i="1"/>
  <c r="U1277" i="1"/>
  <c r="V1277" i="1"/>
  <c r="W1277" i="1"/>
  <c r="X1277" i="1"/>
  <c r="U1278" i="1"/>
  <c r="V1278" i="1"/>
  <c r="W1278" i="1"/>
  <c r="X1278" i="1"/>
  <c r="U1279" i="1"/>
  <c r="V1279" i="1"/>
  <c r="W1279" i="1"/>
  <c r="X1279" i="1"/>
  <c r="U1280" i="1"/>
  <c r="V1280" i="1"/>
  <c r="W1280" i="1"/>
  <c r="X1280" i="1"/>
  <c r="U1281" i="1"/>
  <c r="V1281" i="1"/>
  <c r="W1281" i="1"/>
  <c r="X1281" i="1"/>
  <c r="U1282" i="1"/>
  <c r="V1282" i="1"/>
  <c r="W1282" i="1"/>
  <c r="X1282" i="1"/>
  <c r="U1283" i="1"/>
  <c r="V1283" i="1"/>
  <c r="W1283" i="1"/>
  <c r="X1283" i="1"/>
  <c r="U1284" i="1"/>
  <c r="V1284" i="1"/>
  <c r="W1284" i="1"/>
  <c r="X1284" i="1"/>
  <c r="U1285" i="1"/>
  <c r="V1285" i="1"/>
  <c r="W1285" i="1"/>
  <c r="X1285" i="1"/>
  <c r="U1286" i="1"/>
  <c r="V1286" i="1"/>
  <c r="W1286" i="1"/>
  <c r="X1286" i="1"/>
  <c r="U1287" i="1"/>
  <c r="V1287" i="1"/>
  <c r="W1287" i="1"/>
  <c r="X1287" i="1"/>
  <c r="U1288" i="1"/>
  <c r="V1288" i="1"/>
  <c r="W1288" i="1"/>
  <c r="X1288" i="1"/>
  <c r="U1289" i="1"/>
  <c r="V1289" i="1"/>
  <c r="W1289" i="1"/>
  <c r="X1289" i="1"/>
  <c r="U1290" i="1"/>
  <c r="V1290" i="1"/>
  <c r="W1290" i="1"/>
  <c r="X1290" i="1"/>
  <c r="U1291" i="1"/>
  <c r="V1291" i="1"/>
  <c r="W1291" i="1"/>
  <c r="X1291" i="1"/>
  <c r="U1292" i="1"/>
  <c r="V1292" i="1"/>
  <c r="W1292" i="1"/>
  <c r="X1292" i="1"/>
  <c r="U1293" i="1"/>
  <c r="V1293" i="1"/>
  <c r="W1293" i="1"/>
  <c r="X1293" i="1"/>
  <c r="U1294" i="1"/>
  <c r="V1294" i="1"/>
  <c r="W1294" i="1"/>
  <c r="X1294" i="1"/>
  <c r="U1295" i="1"/>
  <c r="V1295" i="1"/>
  <c r="W1295" i="1"/>
  <c r="X1295" i="1"/>
  <c r="U1296" i="1"/>
  <c r="V1296" i="1"/>
  <c r="W1296" i="1"/>
  <c r="X1296" i="1"/>
  <c r="U1297" i="1"/>
  <c r="V1297" i="1"/>
  <c r="W1297" i="1"/>
  <c r="X1297" i="1"/>
  <c r="U1298" i="1"/>
  <c r="V1298" i="1"/>
  <c r="W1298" i="1"/>
  <c r="X1298" i="1"/>
  <c r="U1299" i="1"/>
  <c r="V1299" i="1"/>
  <c r="W1299" i="1"/>
  <c r="X1299" i="1"/>
  <c r="U1300" i="1"/>
  <c r="V1300" i="1"/>
  <c r="W1300" i="1"/>
  <c r="X1300" i="1"/>
  <c r="U1301" i="1"/>
  <c r="V1301" i="1"/>
  <c r="W1301" i="1"/>
  <c r="X1301" i="1"/>
  <c r="U1302" i="1"/>
  <c r="V1302" i="1"/>
  <c r="W1302" i="1"/>
  <c r="X1302" i="1"/>
  <c r="U1303" i="1"/>
  <c r="V1303" i="1"/>
  <c r="W1303" i="1"/>
  <c r="X1303" i="1"/>
  <c r="U1304" i="1"/>
  <c r="V1304" i="1"/>
  <c r="W1304" i="1"/>
  <c r="X1304" i="1"/>
  <c r="U1305" i="1"/>
  <c r="V1305" i="1"/>
  <c r="W1305" i="1"/>
  <c r="X1305" i="1"/>
  <c r="U1306" i="1"/>
  <c r="V1306" i="1"/>
  <c r="W1306" i="1"/>
  <c r="X1306" i="1"/>
  <c r="U1307" i="1"/>
  <c r="V1307" i="1"/>
  <c r="W1307" i="1"/>
  <c r="X1307" i="1"/>
  <c r="U1308" i="1"/>
  <c r="V1308" i="1"/>
  <c r="W1308" i="1"/>
  <c r="X1308" i="1"/>
  <c r="U1309" i="1"/>
  <c r="V1309" i="1"/>
  <c r="W1309" i="1"/>
  <c r="X1309" i="1"/>
  <c r="U1310" i="1"/>
  <c r="V1310" i="1"/>
  <c r="W1310" i="1"/>
  <c r="X1310" i="1"/>
  <c r="U1311" i="1"/>
  <c r="V1311" i="1"/>
  <c r="W1311" i="1"/>
  <c r="X1311" i="1"/>
  <c r="U1312" i="1"/>
  <c r="V1312" i="1"/>
  <c r="W1312" i="1"/>
  <c r="X1312" i="1"/>
  <c r="U1313" i="1"/>
  <c r="V1313" i="1"/>
  <c r="W1313" i="1"/>
  <c r="X1313" i="1"/>
  <c r="U1314" i="1"/>
  <c r="V1314" i="1"/>
  <c r="W1314" i="1"/>
  <c r="X1314" i="1"/>
  <c r="U1315" i="1"/>
  <c r="V1315" i="1"/>
  <c r="W1315" i="1"/>
  <c r="X1315" i="1"/>
  <c r="U1316" i="1"/>
  <c r="V1316" i="1"/>
  <c r="W1316" i="1"/>
  <c r="X1316" i="1"/>
  <c r="U1317" i="1"/>
  <c r="V1317" i="1"/>
  <c r="W1317" i="1"/>
  <c r="X1317" i="1"/>
  <c r="U1318" i="1"/>
  <c r="V1318" i="1"/>
  <c r="W1318" i="1"/>
  <c r="X1318" i="1"/>
  <c r="U1319" i="1"/>
  <c r="V1319" i="1"/>
  <c r="W1319" i="1"/>
  <c r="X1319" i="1"/>
  <c r="U1320" i="1"/>
  <c r="V1320" i="1"/>
  <c r="W1320" i="1"/>
  <c r="X1320" i="1"/>
  <c r="U1321" i="1"/>
  <c r="V1321" i="1"/>
  <c r="W1321" i="1"/>
  <c r="X1321" i="1"/>
  <c r="U1322" i="1"/>
  <c r="V1322" i="1"/>
  <c r="W1322" i="1"/>
  <c r="X1322" i="1"/>
  <c r="U1323" i="1"/>
  <c r="V1323" i="1"/>
  <c r="W1323" i="1"/>
  <c r="X1323" i="1"/>
  <c r="U1324" i="1"/>
  <c r="V1324" i="1"/>
  <c r="W1324" i="1"/>
  <c r="X1324" i="1"/>
  <c r="U1325" i="1"/>
  <c r="V1325" i="1"/>
  <c r="W1325" i="1"/>
  <c r="X1325" i="1"/>
  <c r="U1326" i="1"/>
  <c r="V1326" i="1"/>
  <c r="W1326" i="1"/>
  <c r="X1326" i="1"/>
  <c r="U1327" i="1"/>
  <c r="V1327" i="1"/>
  <c r="W1327" i="1"/>
  <c r="X1327" i="1"/>
  <c r="U1328" i="1"/>
  <c r="V1328" i="1"/>
  <c r="W1328" i="1"/>
  <c r="X1328" i="1"/>
  <c r="U1329" i="1"/>
  <c r="V1329" i="1"/>
  <c r="W1329" i="1"/>
  <c r="X1329" i="1"/>
  <c r="U1330" i="1"/>
  <c r="V1330" i="1"/>
  <c r="W1330" i="1"/>
  <c r="X1330" i="1"/>
  <c r="U1331" i="1"/>
  <c r="V1331" i="1"/>
  <c r="W1331" i="1"/>
  <c r="X1331" i="1"/>
  <c r="U1332" i="1"/>
  <c r="V1332" i="1"/>
  <c r="W1332" i="1"/>
  <c r="X1332" i="1"/>
  <c r="U1333" i="1"/>
  <c r="V1333" i="1"/>
  <c r="W1333" i="1"/>
  <c r="X1333" i="1"/>
  <c r="U1334" i="1"/>
  <c r="V1334" i="1"/>
  <c r="W1334" i="1"/>
  <c r="X1334" i="1"/>
  <c r="U1335" i="1"/>
  <c r="V1335" i="1"/>
  <c r="W1335" i="1"/>
  <c r="X1335" i="1"/>
  <c r="U1336" i="1"/>
  <c r="V1336" i="1"/>
  <c r="W1336" i="1"/>
  <c r="X1336" i="1"/>
  <c r="U1337" i="1"/>
  <c r="V1337" i="1"/>
  <c r="W1337" i="1"/>
  <c r="X1337" i="1"/>
  <c r="U1338" i="1"/>
  <c r="V1338" i="1"/>
  <c r="W1338" i="1"/>
  <c r="X1338" i="1"/>
  <c r="U1339" i="1"/>
  <c r="V1339" i="1"/>
  <c r="W1339" i="1"/>
  <c r="X1339" i="1"/>
  <c r="U1340" i="1"/>
  <c r="V1340" i="1"/>
  <c r="W1340" i="1"/>
  <c r="X1340" i="1"/>
  <c r="U1341" i="1"/>
  <c r="V1341" i="1"/>
  <c r="W1341" i="1"/>
  <c r="X1341" i="1"/>
  <c r="U1342" i="1"/>
  <c r="V1342" i="1"/>
  <c r="W1342" i="1"/>
  <c r="X1342" i="1"/>
  <c r="U1343" i="1"/>
  <c r="V1343" i="1"/>
  <c r="W1343" i="1"/>
  <c r="X1343" i="1"/>
  <c r="U1344" i="1"/>
  <c r="V1344" i="1"/>
  <c r="W1344" i="1"/>
  <c r="X1344" i="1"/>
  <c r="U1345" i="1"/>
  <c r="V1345" i="1"/>
  <c r="W1345" i="1"/>
  <c r="X1345" i="1"/>
  <c r="U1346" i="1"/>
  <c r="V1346" i="1"/>
  <c r="W1346" i="1"/>
  <c r="X1346" i="1"/>
  <c r="U1347" i="1"/>
  <c r="V1347" i="1"/>
  <c r="W1347" i="1"/>
  <c r="X1347" i="1"/>
  <c r="U1348" i="1"/>
  <c r="V1348" i="1"/>
  <c r="W1348" i="1"/>
  <c r="X1348" i="1"/>
  <c r="U1349" i="1"/>
  <c r="V1349" i="1"/>
  <c r="W1349" i="1"/>
  <c r="X1349" i="1"/>
  <c r="U1350" i="1"/>
  <c r="V1350" i="1"/>
  <c r="W1350" i="1"/>
  <c r="X1350" i="1"/>
  <c r="U1351" i="1"/>
  <c r="V1351" i="1"/>
  <c r="W1351" i="1"/>
  <c r="X1351" i="1"/>
  <c r="U1352" i="1"/>
  <c r="V1352" i="1"/>
  <c r="W1352" i="1"/>
  <c r="X1352" i="1"/>
  <c r="U1353" i="1"/>
  <c r="V1353" i="1"/>
  <c r="W1353" i="1"/>
  <c r="X1353" i="1"/>
  <c r="U1354" i="1"/>
  <c r="V1354" i="1"/>
  <c r="W1354" i="1"/>
  <c r="X1354" i="1"/>
  <c r="U1355" i="1"/>
  <c r="V1355" i="1"/>
  <c r="W1355" i="1"/>
  <c r="X1355" i="1"/>
  <c r="U1356" i="1"/>
  <c r="V1356" i="1"/>
  <c r="W1356" i="1"/>
  <c r="X1356" i="1"/>
  <c r="U1357" i="1"/>
  <c r="V1357" i="1"/>
  <c r="W1357" i="1"/>
  <c r="X1357" i="1"/>
  <c r="U1358" i="1"/>
  <c r="V1358" i="1"/>
  <c r="W1358" i="1"/>
  <c r="X1358" i="1"/>
  <c r="U1359" i="1"/>
  <c r="V1359" i="1"/>
  <c r="W1359" i="1"/>
  <c r="X1359" i="1"/>
  <c r="U1360" i="1"/>
  <c r="V1360" i="1"/>
  <c r="W1360" i="1"/>
  <c r="X1360" i="1"/>
  <c r="U1361" i="1"/>
  <c r="V1361" i="1"/>
  <c r="W1361" i="1"/>
  <c r="X1361" i="1"/>
  <c r="U1362" i="1"/>
  <c r="V1362" i="1"/>
  <c r="W1362" i="1"/>
  <c r="X1362" i="1"/>
  <c r="U1363" i="1"/>
  <c r="V1363" i="1"/>
  <c r="W1363" i="1"/>
  <c r="X1363" i="1"/>
  <c r="U1364" i="1"/>
  <c r="V1364" i="1"/>
  <c r="W1364" i="1"/>
  <c r="X1364" i="1"/>
  <c r="U1365" i="1"/>
  <c r="V1365" i="1"/>
  <c r="W1365" i="1"/>
  <c r="X1365" i="1"/>
  <c r="U1366" i="1"/>
  <c r="V1366" i="1"/>
  <c r="W1366" i="1"/>
  <c r="X1366" i="1"/>
  <c r="U1367" i="1"/>
  <c r="V1367" i="1"/>
  <c r="W1367" i="1"/>
  <c r="X1367" i="1"/>
  <c r="U1368" i="1"/>
  <c r="V1368" i="1"/>
  <c r="W1368" i="1"/>
  <c r="X1368" i="1"/>
  <c r="U1369" i="1"/>
  <c r="V1369" i="1"/>
  <c r="W1369" i="1"/>
  <c r="X1369" i="1"/>
  <c r="U1370" i="1"/>
  <c r="V1370" i="1"/>
  <c r="W1370" i="1"/>
  <c r="X1370" i="1"/>
  <c r="U1371" i="1"/>
  <c r="V1371" i="1"/>
  <c r="W1371" i="1"/>
  <c r="X1371" i="1"/>
  <c r="U1372" i="1"/>
  <c r="V1372" i="1"/>
  <c r="W1372" i="1"/>
  <c r="X1372" i="1"/>
  <c r="U1373" i="1"/>
  <c r="V1373" i="1"/>
  <c r="W1373" i="1"/>
  <c r="X1373" i="1"/>
  <c r="U1374" i="1"/>
  <c r="V1374" i="1"/>
  <c r="W1374" i="1"/>
  <c r="X1374" i="1"/>
  <c r="U1375" i="1"/>
  <c r="V1375" i="1"/>
  <c r="W1375" i="1"/>
  <c r="X1375" i="1"/>
  <c r="U1376" i="1"/>
  <c r="V1376" i="1"/>
  <c r="W1376" i="1"/>
  <c r="X1376" i="1"/>
  <c r="U1377" i="1"/>
  <c r="V1377" i="1"/>
  <c r="W1377" i="1"/>
  <c r="X1377" i="1"/>
  <c r="U1378" i="1"/>
  <c r="V1378" i="1"/>
  <c r="W1378" i="1"/>
  <c r="X1378" i="1"/>
  <c r="U1379" i="1"/>
  <c r="V1379" i="1"/>
  <c r="W1379" i="1"/>
  <c r="X1379" i="1"/>
  <c r="U1380" i="1"/>
  <c r="V1380" i="1"/>
  <c r="W1380" i="1"/>
  <c r="X1380" i="1"/>
  <c r="U1381" i="1"/>
  <c r="V1381" i="1"/>
  <c r="W1381" i="1"/>
  <c r="X1381" i="1"/>
  <c r="U1382" i="1"/>
  <c r="V1382" i="1"/>
  <c r="W1382" i="1"/>
  <c r="X1382" i="1"/>
  <c r="U1383" i="1"/>
  <c r="V1383" i="1"/>
  <c r="W1383" i="1"/>
  <c r="X1383" i="1"/>
  <c r="U1384" i="1"/>
  <c r="V1384" i="1"/>
  <c r="W1384" i="1"/>
  <c r="X1384" i="1"/>
  <c r="U1385" i="1"/>
  <c r="V1385" i="1"/>
  <c r="W1385" i="1"/>
  <c r="X1385" i="1"/>
  <c r="U1386" i="1"/>
  <c r="V1386" i="1"/>
  <c r="W1386" i="1"/>
  <c r="X1386" i="1"/>
  <c r="U1387" i="1"/>
  <c r="V1387" i="1"/>
  <c r="W1387" i="1"/>
  <c r="X1387" i="1"/>
  <c r="U1388" i="1"/>
  <c r="V1388" i="1"/>
  <c r="W1388" i="1"/>
  <c r="X1388" i="1"/>
  <c r="U1389" i="1"/>
  <c r="V1389" i="1"/>
  <c r="W1389" i="1"/>
  <c r="X1389" i="1"/>
  <c r="U1390" i="1"/>
  <c r="V1390" i="1"/>
  <c r="W1390" i="1"/>
  <c r="X1390" i="1"/>
  <c r="U1391" i="1"/>
  <c r="V1391" i="1"/>
  <c r="W1391" i="1"/>
  <c r="X1391" i="1"/>
  <c r="U1392" i="1"/>
  <c r="V1392" i="1"/>
  <c r="W1392" i="1"/>
  <c r="X1392" i="1"/>
  <c r="U1393" i="1"/>
  <c r="V1393" i="1"/>
  <c r="W1393" i="1"/>
  <c r="X1393" i="1"/>
  <c r="U1394" i="1"/>
  <c r="V1394" i="1"/>
  <c r="W1394" i="1"/>
  <c r="X1394" i="1"/>
  <c r="U1395" i="1"/>
  <c r="V1395" i="1"/>
  <c r="W1395" i="1"/>
  <c r="X1395" i="1"/>
  <c r="U1396" i="1"/>
  <c r="V1396" i="1"/>
  <c r="W1396" i="1"/>
  <c r="X1396" i="1"/>
  <c r="U1397" i="1"/>
  <c r="V1397" i="1"/>
  <c r="W1397" i="1"/>
  <c r="X1397" i="1"/>
  <c r="U1398" i="1"/>
  <c r="V1398" i="1"/>
  <c r="W1398" i="1"/>
  <c r="X1398" i="1"/>
  <c r="U1399" i="1"/>
  <c r="V1399" i="1"/>
  <c r="W1399" i="1"/>
  <c r="X1399" i="1"/>
  <c r="U1400" i="1"/>
  <c r="V1400" i="1"/>
  <c r="W1400" i="1"/>
  <c r="X1400" i="1"/>
  <c r="U1401" i="1"/>
  <c r="V1401" i="1"/>
  <c r="W1401" i="1"/>
  <c r="X1401" i="1"/>
  <c r="U1402" i="1"/>
  <c r="V1402" i="1"/>
  <c r="W1402" i="1"/>
  <c r="X1402" i="1"/>
  <c r="U1403" i="1"/>
  <c r="V1403" i="1"/>
  <c r="W1403" i="1"/>
  <c r="X1403" i="1"/>
  <c r="U1404" i="1"/>
  <c r="V1404" i="1"/>
  <c r="W1404" i="1"/>
  <c r="X1404" i="1"/>
  <c r="U1405" i="1"/>
  <c r="V1405" i="1"/>
  <c r="W1405" i="1"/>
  <c r="X1405" i="1"/>
  <c r="U1406" i="1"/>
  <c r="V1406" i="1"/>
  <c r="W1406" i="1"/>
  <c r="X1406" i="1"/>
  <c r="U1407" i="1"/>
  <c r="V1407" i="1"/>
  <c r="W1407" i="1"/>
  <c r="X1407" i="1"/>
  <c r="U1408" i="1"/>
  <c r="V1408" i="1"/>
  <c r="W1408" i="1"/>
  <c r="X1408" i="1"/>
  <c r="U1409" i="1"/>
  <c r="V1409" i="1"/>
  <c r="W1409" i="1"/>
  <c r="X1409" i="1"/>
  <c r="U1410" i="1"/>
  <c r="V1410" i="1"/>
  <c r="W1410" i="1"/>
  <c r="X1410" i="1"/>
  <c r="U1411" i="1"/>
  <c r="V1411" i="1"/>
  <c r="W1411" i="1"/>
  <c r="X1411" i="1"/>
  <c r="U1412" i="1"/>
  <c r="V1412" i="1"/>
  <c r="W1412" i="1"/>
  <c r="X1412" i="1"/>
  <c r="U1413" i="1"/>
  <c r="V1413" i="1"/>
  <c r="W1413" i="1"/>
  <c r="X1413" i="1"/>
  <c r="U1414" i="1"/>
  <c r="V1414" i="1"/>
  <c r="W1414" i="1"/>
  <c r="X1414" i="1"/>
  <c r="U1415" i="1"/>
  <c r="V1415" i="1"/>
  <c r="W1415" i="1"/>
  <c r="X1415" i="1"/>
  <c r="U1416" i="1"/>
  <c r="V1416" i="1"/>
  <c r="W1416" i="1"/>
  <c r="X1416" i="1"/>
  <c r="U1417" i="1"/>
  <c r="V1417" i="1"/>
  <c r="W1417" i="1"/>
  <c r="X1417" i="1"/>
  <c r="U1418" i="1"/>
  <c r="V1418" i="1"/>
  <c r="W1418" i="1"/>
  <c r="X1418" i="1"/>
  <c r="U1419" i="1"/>
  <c r="V1419" i="1"/>
  <c r="W1419" i="1"/>
  <c r="X1419" i="1"/>
  <c r="U1420" i="1"/>
  <c r="V1420" i="1"/>
  <c r="W1420" i="1"/>
  <c r="X1420" i="1"/>
  <c r="U1421" i="1"/>
  <c r="V1421" i="1"/>
  <c r="W1421" i="1"/>
  <c r="X1421" i="1"/>
  <c r="U1422" i="1"/>
  <c r="V1422" i="1"/>
  <c r="W1422" i="1"/>
  <c r="X1422" i="1"/>
  <c r="U1423" i="1"/>
  <c r="V1423" i="1"/>
  <c r="W1423" i="1"/>
  <c r="X1423" i="1"/>
  <c r="U1424" i="1"/>
  <c r="V1424" i="1"/>
  <c r="W1424" i="1"/>
  <c r="X1424" i="1"/>
  <c r="U1425" i="1"/>
  <c r="V1425" i="1"/>
  <c r="W1425" i="1"/>
  <c r="X1425" i="1"/>
  <c r="U1426" i="1"/>
  <c r="V1426" i="1"/>
  <c r="W1426" i="1"/>
  <c r="X1426" i="1"/>
  <c r="U1427" i="1"/>
  <c r="V1427" i="1"/>
  <c r="W1427" i="1"/>
  <c r="X1427" i="1"/>
  <c r="U1428" i="1"/>
  <c r="V1428" i="1"/>
  <c r="W1428" i="1"/>
  <c r="X1428" i="1"/>
  <c r="U1429" i="1"/>
  <c r="V1429" i="1"/>
  <c r="W1429" i="1"/>
  <c r="X1429" i="1"/>
  <c r="U1430" i="1"/>
  <c r="V1430" i="1"/>
  <c r="W1430" i="1"/>
  <c r="X1430" i="1"/>
  <c r="U1431" i="1"/>
  <c r="V1431" i="1"/>
  <c r="W1431" i="1"/>
  <c r="X1431" i="1"/>
  <c r="U1432" i="1"/>
  <c r="V1432" i="1"/>
  <c r="W1432" i="1"/>
  <c r="X1432" i="1"/>
  <c r="U1433" i="1"/>
  <c r="V1433" i="1"/>
  <c r="W1433" i="1"/>
  <c r="X1433" i="1"/>
  <c r="U1434" i="1"/>
  <c r="V1434" i="1"/>
  <c r="W1434" i="1"/>
  <c r="X1434" i="1"/>
  <c r="U1435" i="1"/>
  <c r="V1435" i="1"/>
  <c r="W1435" i="1"/>
  <c r="X1435" i="1"/>
  <c r="U1436" i="1"/>
  <c r="V1436" i="1"/>
  <c r="W1436" i="1"/>
  <c r="X1436" i="1"/>
  <c r="U1437" i="1"/>
  <c r="V1437" i="1"/>
  <c r="W1437" i="1"/>
  <c r="X1437" i="1"/>
  <c r="U1438" i="1"/>
  <c r="V1438" i="1"/>
  <c r="W1438" i="1"/>
  <c r="X1438" i="1"/>
  <c r="U1439" i="1"/>
  <c r="V1439" i="1"/>
  <c r="W1439" i="1"/>
  <c r="X1439" i="1"/>
  <c r="U1440" i="1"/>
  <c r="V1440" i="1"/>
  <c r="W1440" i="1"/>
  <c r="X1440" i="1"/>
  <c r="U1441" i="1"/>
  <c r="V1441" i="1"/>
  <c r="W1441" i="1"/>
  <c r="X1441" i="1"/>
  <c r="U1442" i="1"/>
  <c r="V1442" i="1"/>
  <c r="W1442" i="1"/>
  <c r="X1442" i="1"/>
  <c r="U1443" i="1"/>
  <c r="V1443" i="1"/>
  <c r="W1443" i="1"/>
  <c r="X1443" i="1"/>
  <c r="U1444" i="1"/>
  <c r="V1444" i="1"/>
  <c r="W1444" i="1"/>
  <c r="X1444" i="1"/>
  <c r="U1445" i="1"/>
  <c r="V1445" i="1"/>
  <c r="W1445" i="1"/>
  <c r="X1445" i="1"/>
  <c r="U1446" i="1"/>
  <c r="V1446" i="1"/>
  <c r="W1446" i="1"/>
  <c r="X1446" i="1"/>
  <c r="U1447" i="1"/>
  <c r="V1447" i="1"/>
  <c r="W1447" i="1"/>
  <c r="X1447" i="1"/>
  <c r="U1448" i="1"/>
  <c r="V1448" i="1"/>
  <c r="W1448" i="1"/>
  <c r="X1448" i="1"/>
  <c r="U1449" i="1"/>
  <c r="V1449" i="1"/>
  <c r="W1449" i="1"/>
  <c r="X1449" i="1"/>
  <c r="U1450" i="1"/>
  <c r="V1450" i="1"/>
  <c r="W1450" i="1"/>
  <c r="X1450" i="1"/>
  <c r="U1451" i="1"/>
  <c r="V1451" i="1"/>
  <c r="W1451" i="1"/>
  <c r="X1451" i="1"/>
  <c r="U1452" i="1"/>
  <c r="V1452" i="1"/>
  <c r="W1452" i="1"/>
  <c r="X1452" i="1"/>
  <c r="U1453" i="1"/>
  <c r="V1453" i="1"/>
  <c r="W1453" i="1"/>
  <c r="X1453" i="1"/>
  <c r="U1454" i="1"/>
  <c r="V1454" i="1"/>
  <c r="W1454" i="1"/>
  <c r="X1454" i="1"/>
  <c r="U1455" i="1"/>
  <c r="V1455" i="1"/>
  <c r="W1455" i="1"/>
  <c r="X1455" i="1"/>
  <c r="U1456" i="1"/>
  <c r="V1456" i="1"/>
  <c r="W1456" i="1"/>
  <c r="X1456" i="1"/>
  <c r="U1457" i="1"/>
  <c r="V1457" i="1"/>
  <c r="W1457" i="1"/>
  <c r="X1457" i="1"/>
  <c r="U1458" i="1"/>
  <c r="V1458" i="1"/>
  <c r="W1458" i="1"/>
  <c r="X1458" i="1"/>
  <c r="U1459" i="1"/>
  <c r="V1459" i="1"/>
  <c r="W1459" i="1"/>
  <c r="X1459" i="1"/>
  <c r="U1460" i="1"/>
  <c r="V1460" i="1"/>
  <c r="W1460" i="1"/>
  <c r="X1460" i="1"/>
  <c r="U1461" i="1"/>
  <c r="V1461" i="1"/>
  <c r="W1461" i="1"/>
  <c r="X1461" i="1"/>
  <c r="U1462" i="1"/>
  <c r="V1462" i="1"/>
  <c r="W1462" i="1"/>
  <c r="X1462" i="1"/>
  <c r="U1463" i="1"/>
  <c r="V1463" i="1"/>
  <c r="W1463" i="1"/>
  <c r="X1463" i="1"/>
  <c r="U1464" i="1"/>
  <c r="V1464" i="1"/>
  <c r="W1464" i="1"/>
  <c r="X1464" i="1"/>
  <c r="U1465" i="1"/>
  <c r="V1465" i="1"/>
  <c r="W1465" i="1"/>
  <c r="X1465" i="1"/>
  <c r="U1466" i="1"/>
  <c r="V1466" i="1"/>
  <c r="W1466" i="1"/>
  <c r="X1466" i="1"/>
  <c r="U1467" i="1"/>
  <c r="V1467" i="1"/>
  <c r="W1467" i="1"/>
  <c r="X1467" i="1"/>
  <c r="U1468" i="1"/>
  <c r="V1468" i="1"/>
  <c r="W1468" i="1"/>
  <c r="X1468" i="1"/>
  <c r="U1469" i="1"/>
  <c r="V1469" i="1"/>
  <c r="W1469" i="1"/>
  <c r="X1469" i="1"/>
  <c r="U1470" i="1"/>
  <c r="V1470" i="1"/>
  <c r="W1470" i="1"/>
  <c r="X1470" i="1"/>
  <c r="U1471" i="1"/>
  <c r="V1471" i="1"/>
  <c r="W1471" i="1"/>
  <c r="X1471" i="1"/>
  <c r="U1472" i="1"/>
  <c r="V1472" i="1"/>
  <c r="W1472" i="1"/>
  <c r="X1472" i="1"/>
  <c r="U1473" i="1"/>
  <c r="V1473" i="1"/>
  <c r="W1473" i="1"/>
  <c r="X1473" i="1"/>
  <c r="U1474" i="1"/>
  <c r="V1474" i="1"/>
  <c r="W1474" i="1"/>
  <c r="X1474" i="1"/>
  <c r="U1475" i="1"/>
  <c r="V1475" i="1"/>
  <c r="W1475" i="1"/>
  <c r="X1475" i="1"/>
  <c r="U1476" i="1"/>
  <c r="V1476" i="1"/>
  <c r="W1476" i="1"/>
  <c r="X1476" i="1"/>
  <c r="U1477" i="1"/>
  <c r="V1477" i="1"/>
  <c r="W1477" i="1"/>
  <c r="X1477" i="1"/>
  <c r="U1478" i="1"/>
  <c r="V1478" i="1"/>
  <c r="W1478" i="1"/>
  <c r="X1478" i="1"/>
  <c r="U1479" i="1"/>
  <c r="V1479" i="1"/>
  <c r="W1479" i="1"/>
  <c r="X1479" i="1"/>
  <c r="U1480" i="1"/>
  <c r="V1480" i="1"/>
  <c r="W1480" i="1"/>
  <c r="X1480" i="1"/>
  <c r="U1481" i="1"/>
  <c r="V1481" i="1"/>
  <c r="W1481" i="1"/>
  <c r="X1481" i="1"/>
  <c r="U1482" i="1"/>
  <c r="V1482" i="1"/>
  <c r="W1482" i="1"/>
  <c r="X1482" i="1"/>
  <c r="U1483" i="1"/>
  <c r="V1483" i="1"/>
  <c r="W1483" i="1"/>
  <c r="X1483" i="1"/>
  <c r="U1484" i="1"/>
  <c r="V1484" i="1"/>
  <c r="W1484" i="1"/>
  <c r="X1484" i="1"/>
  <c r="U1485" i="1"/>
  <c r="V1485" i="1"/>
  <c r="W1485" i="1"/>
  <c r="X1485" i="1"/>
  <c r="U1486" i="1"/>
  <c r="V1486" i="1"/>
  <c r="W1486" i="1"/>
  <c r="X1486" i="1"/>
  <c r="U1487" i="1"/>
  <c r="V1487" i="1"/>
  <c r="W1487" i="1"/>
  <c r="X1487" i="1"/>
  <c r="U1488" i="1"/>
  <c r="V1488" i="1"/>
  <c r="W1488" i="1"/>
  <c r="X1488" i="1"/>
  <c r="U1489" i="1"/>
  <c r="V1489" i="1"/>
  <c r="W1489" i="1"/>
  <c r="X1489" i="1"/>
  <c r="U1490" i="1"/>
  <c r="V1490" i="1"/>
  <c r="W1490" i="1"/>
  <c r="X1490" i="1"/>
  <c r="U1491" i="1"/>
  <c r="V1491" i="1"/>
  <c r="W1491" i="1"/>
  <c r="X1491" i="1"/>
  <c r="U1492" i="1"/>
  <c r="V1492" i="1"/>
  <c r="W1492" i="1"/>
  <c r="X1492" i="1"/>
  <c r="U1493" i="1"/>
  <c r="V1493" i="1"/>
  <c r="W1493" i="1"/>
  <c r="X1493" i="1"/>
  <c r="U1494" i="1"/>
  <c r="V1494" i="1"/>
  <c r="W1494" i="1"/>
  <c r="X1494" i="1"/>
  <c r="U1495" i="1"/>
  <c r="V1495" i="1"/>
  <c r="W1495" i="1"/>
  <c r="X1495" i="1"/>
  <c r="U1496" i="1"/>
  <c r="V1496" i="1"/>
  <c r="W1496" i="1"/>
  <c r="X1496" i="1"/>
  <c r="U1497" i="1"/>
  <c r="V1497" i="1"/>
  <c r="W1497" i="1"/>
  <c r="X1497" i="1"/>
  <c r="U1498" i="1"/>
  <c r="V1498" i="1"/>
  <c r="W1498" i="1"/>
  <c r="X1498" i="1"/>
  <c r="U1499" i="1"/>
  <c r="V1499" i="1"/>
  <c r="W1499" i="1"/>
  <c r="X1499" i="1"/>
  <c r="U1500" i="1"/>
  <c r="V1500" i="1"/>
  <c r="W1500" i="1"/>
  <c r="X1500" i="1"/>
  <c r="U1501" i="1"/>
  <c r="V1501" i="1"/>
  <c r="W1501" i="1"/>
  <c r="X1501" i="1"/>
  <c r="U1502" i="1"/>
  <c r="V1502" i="1"/>
  <c r="W1502" i="1"/>
  <c r="X1502" i="1"/>
  <c r="U1503" i="1"/>
  <c r="V1503" i="1"/>
  <c r="W1503" i="1"/>
  <c r="X1503" i="1"/>
  <c r="U1504" i="1"/>
  <c r="V1504" i="1"/>
  <c r="W1504" i="1"/>
  <c r="X1504" i="1"/>
  <c r="U1505" i="1"/>
  <c r="V1505" i="1"/>
  <c r="W1505" i="1"/>
  <c r="X1505" i="1"/>
  <c r="U1506" i="1"/>
  <c r="V1506" i="1"/>
  <c r="W1506" i="1"/>
  <c r="X1506" i="1"/>
  <c r="U1507" i="1"/>
  <c r="V1507" i="1"/>
  <c r="W1507" i="1"/>
  <c r="X1507" i="1"/>
  <c r="U1508" i="1"/>
  <c r="V1508" i="1"/>
  <c r="W1508" i="1"/>
  <c r="X1508" i="1"/>
  <c r="U1509" i="1"/>
  <c r="V1509" i="1"/>
  <c r="W1509" i="1"/>
  <c r="X1509" i="1"/>
  <c r="U1510" i="1"/>
  <c r="V1510" i="1"/>
  <c r="W1510" i="1"/>
  <c r="X1510" i="1"/>
  <c r="U1511" i="1"/>
  <c r="V1511" i="1"/>
  <c r="W1511" i="1"/>
  <c r="X1511" i="1"/>
  <c r="U1512" i="1"/>
  <c r="V1512" i="1"/>
  <c r="W1512" i="1"/>
  <c r="X1512" i="1"/>
  <c r="U1513" i="1"/>
  <c r="V1513" i="1"/>
  <c r="W1513" i="1"/>
  <c r="X1513" i="1"/>
  <c r="U1514" i="1"/>
  <c r="V1514" i="1"/>
  <c r="W1514" i="1"/>
  <c r="X1514" i="1"/>
  <c r="U1515" i="1"/>
  <c r="V1515" i="1"/>
  <c r="W1515" i="1"/>
  <c r="X1515" i="1"/>
  <c r="U1516" i="1"/>
  <c r="V1516" i="1"/>
  <c r="W1516" i="1"/>
  <c r="X1516" i="1"/>
  <c r="U1517" i="1"/>
  <c r="V1517" i="1"/>
  <c r="W1517" i="1"/>
  <c r="X1517" i="1"/>
  <c r="U1518" i="1"/>
  <c r="V1518" i="1"/>
  <c r="W1518" i="1"/>
  <c r="X1518" i="1"/>
  <c r="U1519" i="1"/>
  <c r="V1519" i="1"/>
  <c r="W1519" i="1"/>
  <c r="X1519" i="1"/>
  <c r="U1520" i="1"/>
  <c r="V1520" i="1"/>
  <c r="W1520" i="1"/>
  <c r="X1520" i="1"/>
  <c r="U1521" i="1"/>
  <c r="V1521" i="1"/>
  <c r="W1521" i="1"/>
  <c r="X1521" i="1"/>
  <c r="U1522" i="1"/>
  <c r="V1522" i="1"/>
  <c r="W1522" i="1"/>
  <c r="X1522" i="1"/>
  <c r="U1523" i="1"/>
  <c r="V1523" i="1"/>
  <c r="W1523" i="1"/>
  <c r="X1523" i="1"/>
  <c r="U1524" i="1"/>
  <c r="V1524" i="1"/>
  <c r="W1524" i="1"/>
  <c r="X1524" i="1"/>
  <c r="U1525" i="1"/>
  <c r="V1525" i="1"/>
  <c r="W1525" i="1"/>
  <c r="X1525" i="1"/>
  <c r="U1526" i="1"/>
  <c r="V1526" i="1"/>
  <c r="W1526" i="1"/>
  <c r="X1526" i="1"/>
  <c r="U1527" i="1"/>
  <c r="V1527" i="1"/>
  <c r="W1527" i="1"/>
  <c r="X1527" i="1"/>
  <c r="U1528" i="1"/>
  <c r="V1528" i="1"/>
  <c r="W1528" i="1"/>
  <c r="X1528" i="1"/>
  <c r="U1529" i="1"/>
  <c r="V1529" i="1"/>
  <c r="W1529" i="1"/>
  <c r="X1529" i="1"/>
  <c r="U1530" i="1"/>
  <c r="V1530" i="1"/>
  <c r="W1530" i="1"/>
  <c r="X1530" i="1"/>
  <c r="U1531" i="1"/>
  <c r="V1531" i="1"/>
  <c r="W1531" i="1"/>
  <c r="X1531" i="1"/>
  <c r="U1532" i="1"/>
  <c r="V1532" i="1"/>
  <c r="W1532" i="1"/>
  <c r="X1532" i="1"/>
  <c r="U1533" i="1"/>
  <c r="V1533" i="1"/>
  <c r="W1533" i="1"/>
  <c r="X1533" i="1"/>
  <c r="U1534" i="1"/>
  <c r="V1534" i="1"/>
  <c r="W1534" i="1"/>
  <c r="X1534" i="1"/>
  <c r="U1535" i="1"/>
  <c r="V1535" i="1"/>
  <c r="W1535" i="1"/>
  <c r="X1535" i="1"/>
  <c r="U1536" i="1"/>
  <c r="V1536" i="1"/>
  <c r="W1536" i="1"/>
  <c r="X1536" i="1"/>
  <c r="U1537" i="1"/>
  <c r="V1537" i="1"/>
  <c r="W1537" i="1"/>
  <c r="X1537" i="1"/>
  <c r="U1538" i="1"/>
  <c r="V1538" i="1"/>
  <c r="W1538" i="1"/>
  <c r="X1538" i="1"/>
  <c r="U1539" i="1"/>
  <c r="V1539" i="1"/>
  <c r="W1539" i="1"/>
  <c r="X1539" i="1"/>
  <c r="U1540" i="1"/>
  <c r="V1540" i="1"/>
  <c r="W1540" i="1"/>
  <c r="X1540" i="1"/>
  <c r="U1541" i="1"/>
  <c r="V1541" i="1"/>
  <c r="W1541" i="1"/>
  <c r="X1541" i="1"/>
  <c r="U1542" i="1"/>
  <c r="V1542" i="1"/>
  <c r="W1542" i="1"/>
  <c r="X1542" i="1"/>
  <c r="U1543" i="1"/>
  <c r="V1543" i="1"/>
  <c r="W1543" i="1"/>
  <c r="X1543" i="1"/>
  <c r="U1544" i="1"/>
  <c r="V1544" i="1"/>
  <c r="W1544" i="1"/>
  <c r="X1544" i="1"/>
  <c r="U1545" i="1"/>
  <c r="V1545" i="1"/>
  <c r="W1545" i="1"/>
  <c r="X1545" i="1"/>
  <c r="U1546" i="1"/>
  <c r="V1546" i="1"/>
  <c r="W1546" i="1"/>
  <c r="X1546" i="1"/>
  <c r="U1547" i="1"/>
  <c r="V1547" i="1"/>
  <c r="W1547" i="1"/>
  <c r="X1547" i="1"/>
  <c r="U1548" i="1"/>
  <c r="V1548" i="1"/>
  <c r="W1548" i="1"/>
  <c r="X1548" i="1"/>
  <c r="U1549" i="1"/>
  <c r="V1549" i="1"/>
  <c r="W1549" i="1"/>
  <c r="X1549" i="1"/>
  <c r="U1550" i="1"/>
  <c r="V1550" i="1"/>
  <c r="W1550" i="1"/>
  <c r="X1550" i="1"/>
  <c r="U1551" i="1"/>
  <c r="V1551" i="1"/>
  <c r="W1551" i="1"/>
  <c r="X1551" i="1"/>
  <c r="U1552" i="1"/>
  <c r="V1552" i="1"/>
  <c r="W1552" i="1"/>
  <c r="X1552" i="1"/>
  <c r="U1553" i="1"/>
  <c r="V1553" i="1"/>
  <c r="W1553" i="1"/>
  <c r="X1553" i="1"/>
  <c r="U1554" i="1"/>
  <c r="V1554" i="1"/>
  <c r="W1554" i="1"/>
  <c r="X1554" i="1"/>
  <c r="U1555" i="1"/>
  <c r="V1555" i="1"/>
  <c r="W1555" i="1"/>
  <c r="X1555" i="1"/>
  <c r="U1556" i="1"/>
  <c r="V1556" i="1"/>
  <c r="W1556" i="1"/>
  <c r="X1556" i="1"/>
  <c r="U1557" i="1"/>
  <c r="V1557" i="1"/>
  <c r="W1557" i="1"/>
  <c r="X1557" i="1"/>
  <c r="U1558" i="1"/>
  <c r="V1558" i="1"/>
  <c r="W1558" i="1"/>
  <c r="X1558" i="1"/>
  <c r="U1559" i="1"/>
  <c r="V1559" i="1"/>
  <c r="W1559" i="1"/>
  <c r="X1559" i="1"/>
  <c r="U1560" i="1"/>
  <c r="V1560" i="1"/>
  <c r="W1560" i="1"/>
  <c r="X1560" i="1"/>
  <c r="U1561" i="1"/>
  <c r="V1561" i="1"/>
  <c r="W1561" i="1"/>
  <c r="X1561" i="1"/>
  <c r="U1562" i="1"/>
  <c r="V1562" i="1"/>
  <c r="W1562" i="1"/>
  <c r="X1562" i="1"/>
  <c r="U1563" i="1"/>
  <c r="V1563" i="1"/>
  <c r="W1563" i="1"/>
  <c r="X1563" i="1"/>
  <c r="U1564" i="1"/>
  <c r="V1564" i="1"/>
  <c r="W1564" i="1"/>
  <c r="X1564" i="1"/>
  <c r="U1565" i="1"/>
  <c r="V1565" i="1"/>
  <c r="W1565" i="1"/>
  <c r="X1565" i="1"/>
  <c r="U1566" i="1"/>
  <c r="V1566" i="1"/>
  <c r="W1566" i="1"/>
  <c r="X1566" i="1"/>
  <c r="U1567" i="1"/>
  <c r="V1567" i="1"/>
  <c r="W1567" i="1"/>
  <c r="X1567" i="1"/>
  <c r="U1568" i="1"/>
  <c r="V1568" i="1"/>
  <c r="W1568" i="1"/>
  <c r="X1568" i="1"/>
  <c r="U1569" i="1"/>
  <c r="V1569" i="1"/>
  <c r="W1569" i="1"/>
  <c r="X1569" i="1"/>
  <c r="U1570" i="1"/>
  <c r="V1570" i="1"/>
  <c r="W1570" i="1"/>
  <c r="X1570" i="1"/>
  <c r="U1571" i="1"/>
  <c r="V1571" i="1"/>
  <c r="W1571" i="1"/>
  <c r="X1571" i="1"/>
  <c r="U1572" i="1"/>
  <c r="V1572" i="1"/>
  <c r="W1572" i="1"/>
  <c r="X1572" i="1"/>
  <c r="U1573" i="1"/>
  <c r="V1573" i="1"/>
  <c r="W1573" i="1"/>
  <c r="X1573" i="1"/>
  <c r="U1574" i="1"/>
  <c r="V1574" i="1"/>
  <c r="W1574" i="1"/>
  <c r="X1574" i="1"/>
  <c r="U1575" i="1"/>
  <c r="V1575" i="1"/>
  <c r="W1575" i="1"/>
  <c r="X1575" i="1"/>
  <c r="U1576" i="1"/>
  <c r="V1576" i="1"/>
  <c r="W1576" i="1"/>
  <c r="X1576" i="1"/>
  <c r="U1577" i="1"/>
  <c r="V1577" i="1"/>
  <c r="W1577" i="1"/>
  <c r="X1577" i="1"/>
  <c r="U1578" i="1"/>
  <c r="V1578" i="1"/>
  <c r="W1578" i="1"/>
  <c r="X1578" i="1"/>
  <c r="U1579" i="1"/>
  <c r="V1579" i="1"/>
  <c r="W1579" i="1"/>
  <c r="X1579" i="1"/>
  <c r="U1580" i="1"/>
  <c r="V1580" i="1"/>
  <c r="W1580" i="1"/>
  <c r="X1580" i="1"/>
  <c r="U1581" i="1"/>
  <c r="V1581" i="1"/>
  <c r="W1581" i="1"/>
  <c r="X1581" i="1"/>
  <c r="U1582" i="1"/>
  <c r="V1582" i="1"/>
  <c r="W1582" i="1"/>
  <c r="X1582" i="1"/>
  <c r="U1583" i="1"/>
  <c r="V1583" i="1"/>
  <c r="W1583" i="1"/>
  <c r="X1583" i="1"/>
  <c r="U1584" i="1"/>
  <c r="V1584" i="1"/>
  <c r="W1584" i="1"/>
  <c r="X1584" i="1"/>
  <c r="U1585" i="1"/>
  <c r="V1585" i="1"/>
  <c r="W1585" i="1"/>
  <c r="X1585" i="1"/>
  <c r="U1586" i="1"/>
  <c r="V1586" i="1"/>
  <c r="W1586" i="1"/>
  <c r="X1586" i="1"/>
  <c r="U1587" i="1"/>
  <c r="V1587" i="1"/>
  <c r="W1587" i="1"/>
  <c r="X1587" i="1"/>
  <c r="U1588" i="1"/>
  <c r="V1588" i="1"/>
  <c r="W1588" i="1"/>
  <c r="X1588" i="1"/>
  <c r="U1589" i="1"/>
  <c r="V1589" i="1"/>
  <c r="W1589" i="1"/>
  <c r="X1589" i="1"/>
  <c r="U1590" i="1"/>
  <c r="V1590" i="1"/>
  <c r="W1590" i="1"/>
  <c r="X1590" i="1"/>
  <c r="U1591" i="1"/>
  <c r="V1591" i="1"/>
  <c r="W1591" i="1"/>
  <c r="X1591" i="1"/>
  <c r="U1592" i="1"/>
  <c r="V1592" i="1"/>
  <c r="W1592" i="1"/>
  <c r="X1592" i="1"/>
  <c r="U1593" i="1"/>
  <c r="V1593" i="1"/>
  <c r="W1593" i="1"/>
  <c r="X1593" i="1"/>
  <c r="U1594" i="1"/>
  <c r="V1594" i="1"/>
  <c r="W1594" i="1"/>
  <c r="X1594" i="1"/>
  <c r="U1595" i="1"/>
  <c r="V1595" i="1"/>
  <c r="W1595" i="1"/>
  <c r="X1595" i="1"/>
  <c r="U1596" i="1"/>
  <c r="V1596" i="1"/>
  <c r="W1596" i="1"/>
  <c r="X1596" i="1"/>
  <c r="U1597" i="1"/>
  <c r="V1597" i="1"/>
  <c r="W1597" i="1"/>
  <c r="X1597" i="1"/>
  <c r="U1598" i="1"/>
  <c r="V1598" i="1"/>
  <c r="W1598" i="1"/>
  <c r="X1598" i="1"/>
  <c r="U1599" i="1"/>
  <c r="V1599" i="1"/>
  <c r="W1599" i="1"/>
  <c r="X1599" i="1"/>
  <c r="U1600" i="1"/>
  <c r="V1600" i="1"/>
  <c r="W1600" i="1"/>
  <c r="X1600" i="1"/>
  <c r="U1601" i="1"/>
  <c r="V1601" i="1"/>
  <c r="W1601" i="1"/>
  <c r="X1601" i="1"/>
  <c r="U1602" i="1"/>
  <c r="V1602" i="1"/>
  <c r="W1602" i="1"/>
  <c r="X1602" i="1"/>
  <c r="U1603" i="1"/>
  <c r="V1603" i="1"/>
  <c r="W1603" i="1"/>
  <c r="X1603" i="1"/>
  <c r="U1604" i="1"/>
  <c r="V1604" i="1"/>
  <c r="W1604" i="1"/>
  <c r="X1604" i="1"/>
  <c r="U1605" i="1"/>
  <c r="V1605" i="1"/>
  <c r="W1605" i="1"/>
  <c r="X1605" i="1"/>
  <c r="U1606" i="1"/>
  <c r="V1606" i="1"/>
  <c r="W1606" i="1"/>
  <c r="X1606" i="1"/>
  <c r="U1607" i="1"/>
  <c r="V1607" i="1"/>
  <c r="W1607" i="1"/>
  <c r="X1607" i="1"/>
  <c r="U1608" i="1"/>
  <c r="V1608" i="1"/>
  <c r="W1608" i="1"/>
  <c r="X1608" i="1"/>
  <c r="U1609" i="1"/>
  <c r="V1609" i="1"/>
  <c r="W1609" i="1"/>
  <c r="X1609" i="1"/>
  <c r="U1610" i="1"/>
  <c r="V1610" i="1"/>
  <c r="W1610" i="1"/>
  <c r="X1610" i="1"/>
  <c r="U1611" i="1"/>
  <c r="V1611" i="1"/>
  <c r="W1611" i="1"/>
  <c r="X1611" i="1"/>
  <c r="U1612" i="1"/>
  <c r="V1612" i="1"/>
  <c r="W1612" i="1"/>
  <c r="X1612" i="1"/>
  <c r="U1613" i="1"/>
  <c r="V1613" i="1"/>
  <c r="W1613" i="1"/>
  <c r="X1613" i="1"/>
  <c r="U1614" i="1"/>
  <c r="V1614" i="1"/>
  <c r="W1614" i="1"/>
  <c r="X1614" i="1"/>
  <c r="U1615" i="1"/>
  <c r="V1615" i="1"/>
  <c r="W1615" i="1"/>
  <c r="X1615" i="1"/>
  <c r="U1616" i="1"/>
  <c r="V1616" i="1"/>
  <c r="W1616" i="1"/>
  <c r="X1616" i="1"/>
  <c r="U1617" i="1"/>
  <c r="V1617" i="1"/>
  <c r="W1617" i="1"/>
  <c r="X1617" i="1"/>
  <c r="U1618" i="1"/>
  <c r="V1618" i="1"/>
  <c r="W1618" i="1"/>
  <c r="X1618" i="1"/>
  <c r="U1619" i="1"/>
  <c r="V1619" i="1"/>
  <c r="W1619" i="1"/>
  <c r="X1619" i="1"/>
  <c r="U1620" i="1"/>
  <c r="V1620" i="1"/>
  <c r="W1620" i="1"/>
  <c r="X1620" i="1"/>
  <c r="U1621" i="1"/>
  <c r="V1621" i="1"/>
  <c r="W1621" i="1"/>
  <c r="X1621" i="1"/>
  <c r="U1622" i="1"/>
  <c r="V1622" i="1"/>
  <c r="W1622" i="1"/>
  <c r="X1622" i="1"/>
  <c r="U1623" i="1"/>
  <c r="V1623" i="1"/>
  <c r="W1623" i="1"/>
  <c r="X1623" i="1"/>
  <c r="U1624" i="1"/>
  <c r="V1624" i="1"/>
  <c r="W1624" i="1"/>
  <c r="X1624" i="1"/>
  <c r="U1625" i="1"/>
  <c r="V1625" i="1"/>
  <c r="W1625" i="1"/>
  <c r="X1625" i="1"/>
  <c r="U1626" i="1"/>
  <c r="V1626" i="1"/>
  <c r="W1626" i="1"/>
  <c r="X1626" i="1"/>
  <c r="U1627" i="1"/>
  <c r="V1627" i="1"/>
  <c r="W1627" i="1"/>
  <c r="X1627" i="1"/>
  <c r="U1628" i="1"/>
  <c r="V1628" i="1"/>
  <c r="W1628" i="1"/>
  <c r="X1628" i="1"/>
  <c r="U1629" i="1"/>
  <c r="V1629" i="1"/>
  <c r="W1629" i="1"/>
  <c r="X1629" i="1"/>
  <c r="U1630" i="1"/>
  <c r="V1630" i="1"/>
  <c r="W1630" i="1"/>
  <c r="X1630" i="1"/>
  <c r="U1631" i="1"/>
  <c r="V1631" i="1"/>
  <c r="W1631" i="1"/>
  <c r="X1631" i="1"/>
  <c r="U1632" i="1"/>
  <c r="V1632" i="1"/>
  <c r="W1632" i="1"/>
  <c r="X1632" i="1"/>
  <c r="U1633" i="1"/>
  <c r="V1633" i="1"/>
  <c r="W1633" i="1"/>
  <c r="X1633" i="1"/>
  <c r="U1634" i="1"/>
  <c r="V1634" i="1"/>
  <c r="W1634" i="1"/>
  <c r="X1634" i="1"/>
  <c r="U1635" i="1"/>
  <c r="V1635" i="1"/>
  <c r="W1635" i="1"/>
  <c r="X1635" i="1"/>
  <c r="U1636" i="1"/>
  <c r="V1636" i="1"/>
  <c r="W1636" i="1"/>
  <c r="X1636" i="1"/>
  <c r="U1637" i="1"/>
  <c r="V1637" i="1"/>
  <c r="W1637" i="1"/>
  <c r="X1637" i="1"/>
  <c r="U1638" i="1"/>
  <c r="V1638" i="1"/>
  <c r="W1638" i="1"/>
  <c r="X1638" i="1"/>
  <c r="U1639" i="1"/>
  <c r="V1639" i="1"/>
  <c r="W1639" i="1"/>
  <c r="X1639" i="1"/>
  <c r="U1640" i="1"/>
  <c r="V1640" i="1"/>
  <c r="W1640" i="1"/>
  <c r="X1640" i="1"/>
  <c r="U1641" i="1"/>
  <c r="V1641" i="1"/>
  <c r="W1641" i="1"/>
  <c r="X1641" i="1"/>
  <c r="U1642" i="1"/>
  <c r="V1642" i="1"/>
  <c r="W1642" i="1"/>
  <c r="X1642" i="1"/>
  <c r="U1643" i="1"/>
  <c r="V1643" i="1"/>
  <c r="W1643" i="1"/>
  <c r="X1643" i="1"/>
  <c r="U1644" i="1"/>
  <c r="V1644" i="1"/>
  <c r="W1644" i="1"/>
  <c r="X1644" i="1"/>
  <c r="U1645" i="1"/>
  <c r="V1645" i="1"/>
  <c r="W1645" i="1"/>
  <c r="X1645" i="1"/>
  <c r="U1646" i="1"/>
  <c r="V1646" i="1"/>
  <c r="W1646" i="1"/>
  <c r="X1646" i="1"/>
  <c r="U1647" i="1"/>
  <c r="V1647" i="1"/>
  <c r="W1647" i="1"/>
  <c r="X1647" i="1"/>
  <c r="U1648" i="1"/>
  <c r="V1648" i="1"/>
  <c r="W1648" i="1"/>
  <c r="X1648" i="1"/>
  <c r="U1649" i="1"/>
  <c r="V1649" i="1"/>
  <c r="W1649" i="1"/>
  <c r="X1649" i="1"/>
  <c r="U1650" i="1"/>
  <c r="V1650" i="1"/>
  <c r="W1650" i="1"/>
  <c r="X1650" i="1"/>
  <c r="U1651" i="1"/>
  <c r="V1651" i="1"/>
  <c r="W1651" i="1"/>
  <c r="X1651" i="1"/>
  <c r="U1652" i="1"/>
  <c r="V1652" i="1"/>
  <c r="W1652" i="1"/>
  <c r="X1652" i="1"/>
  <c r="U1653" i="1"/>
  <c r="V1653" i="1"/>
  <c r="W1653" i="1"/>
  <c r="X1653" i="1"/>
  <c r="U1654" i="1"/>
  <c r="V1654" i="1"/>
  <c r="W1654" i="1"/>
  <c r="X1654" i="1"/>
  <c r="U1655" i="1"/>
  <c r="V1655" i="1"/>
  <c r="W1655" i="1"/>
  <c r="X1655" i="1"/>
  <c r="U1656" i="1"/>
  <c r="V1656" i="1"/>
  <c r="W1656" i="1"/>
  <c r="X1656" i="1"/>
  <c r="U1657" i="1"/>
  <c r="V1657" i="1"/>
  <c r="W1657" i="1"/>
  <c r="X1657" i="1"/>
  <c r="U1658" i="1"/>
  <c r="V1658" i="1"/>
  <c r="W1658" i="1"/>
  <c r="X1658" i="1"/>
  <c r="U1659" i="1"/>
  <c r="V1659" i="1"/>
  <c r="W1659" i="1"/>
  <c r="X1659" i="1"/>
  <c r="U1660" i="1"/>
  <c r="V1660" i="1"/>
  <c r="W1660" i="1"/>
  <c r="X1660" i="1"/>
  <c r="U1661" i="1"/>
  <c r="V1661" i="1"/>
  <c r="W1661" i="1"/>
  <c r="X1661" i="1"/>
  <c r="U1662" i="1"/>
  <c r="V1662" i="1"/>
  <c r="W1662" i="1"/>
  <c r="X1662" i="1"/>
  <c r="U1663" i="1"/>
  <c r="V1663" i="1"/>
  <c r="W1663" i="1"/>
  <c r="X1663" i="1"/>
  <c r="U1664" i="1"/>
  <c r="V1664" i="1"/>
  <c r="W1664" i="1"/>
  <c r="X1664" i="1"/>
  <c r="U1665" i="1"/>
  <c r="V1665" i="1"/>
  <c r="W1665" i="1"/>
  <c r="X1665" i="1"/>
  <c r="U1666" i="1"/>
  <c r="V1666" i="1"/>
  <c r="W1666" i="1"/>
  <c r="X1666" i="1"/>
  <c r="U1667" i="1"/>
  <c r="V1667" i="1"/>
  <c r="W1667" i="1"/>
  <c r="X1667" i="1"/>
  <c r="U1668" i="1"/>
  <c r="V1668" i="1"/>
  <c r="W1668" i="1"/>
  <c r="X1668" i="1"/>
  <c r="U1669" i="1"/>
  <c r="V1669" i="1"/>
  <c r="W1669" i="1"/>
  <c r="X1669" i="1"/>
  <c r="U1670" i="1"/>
  <c r="V1670" i="1"/>
  <c r="W1670" i="1"/>
  <c r="X1670" i="1"/>
  <c r="U1671" i="1"/>
  <c r="V1671" i="1"/>
  <c r="W1671" i="1"/>
  <c r="X1671" i="1"/>
  <c r="U1672" i="1"/>
  <c r="V1672" i="1"/>
  <c r="W1672" i="1"/>
  <c r="X1672" i="1"/>
  <c r="U1673" i="1"/>
  <c r="V1673" i="1"/>
  <c r="W1673" i="1"/>
  <c r="X1673" i="1"/>
  <c r="U1674" i="1"/>
  <c r="V1674" i="1"/>
  <c r="W1674" i="1"/>
  <c r="X1674" i="1"/>
  <c r="U1675" i="1"/>
  <c r="V1675" i="1"/>
  <c r="W1675" i="1"/>
  <c r="X1675" i="1"/>
  <c r="U1676" i="1"/>
  <c r="V1676" i="1"/>
  <c r="W1676" i="1"/>
  <c r="X1676" i="1"/>
  <c r="U1677" i="1"/>
  <c r="V1677" i="1"/>
  <c r="W1677" i="1"/>
  <c r="X1677" i="1"/>
  <c r="U1678" i="1"/>
  <c r="V1678" i="1"/>
  <c r="W1678" i="1"/>
  <c r="X1678" i="1"/>
  <c r="U1679" i="1"/>
  <c r="V1679" i="1"/>
  <c r="W1679" i="1"/>
  <c r="X1679" i="1"/>
  <c r="U1680" i="1"/>
  <c r="V1680" i="1"/>
  <c r="W1680" i="1"/>
  <c r="X1680" i="1"/>
  <c r="U1681" i="1"/>
  <c r="V1681" i="1"/>
  <c r="W1681" i="1"/>
  <c r="X1681" i="1"/>
  <c r="U1682" i="1"/>
  <c r="V1682" i="1"/>
  <c r="W1682" i="1"/>
  <c r="X1682" i="1"/>
  <c r="U1683" i="1"/>
  <c r="V1683" i="1"/>
  <c r="W1683" i="1"/>
  <c r="X1683" i="1"/>
  <c r="U1684" i="1"/>
  <c r="V1684" i="1"/>
  <c r="W1684" i="1"/>
  <c r="X1684" i="1"/>
  <c r="U1685" i="1"/>
  <c r="V1685" i="1"/>
  <c r="W1685" i="1"/>
  <c r="X1685" i="1"/>
  <c r="U1686" i="1"/>
  <c r="V1686" i="1"/>
  <c r="W1686" i="1"/>
  <c r="X1686" i="1"/>
  <c r="U1687" i="1"/>
  <c r="V1687" i="1"/>
  <c r="W1687" i="1"/>
  <c r="X1687" i="1"/>
  <c r="U1688" i="1"/>
  <c r="V1688" i="1"/>
  <c r="W1688" i="1"/>
  <c r="X1688" i="1"/>
  <c r="U1689" i="1"/>
  <c r="V1689" i="1"/>
  <c r="W1689" i="1"/>
  <c r="X1689" i="1"/>
  <c r="U1690" i="1"/>
  <c r="V1690" i="1"/>
  <c r="W1690" i="1"/>
  <c r="X1690" i="1"/>
  <c r="U1691" i="1"/>
  <c r="V1691" i="1"/>
  <c r="W1691" i="1"/>
  <c r="X1691" i="1"/>
  <c r="U1692" i="1"/>
  <c r="V1692" i="1"/>
  <c r="W1692" i="1"/>
  <c r="X1692" i="1"/>
  <c r="U1693" i="1"/>
  <c r="V1693" i="1"/>
  <c r="W1693" i="1"/>
  <c r="X1693" i="1"/>
  <c r="U1694" i="1"/>
  <c r="V1694" i="1"/>
  <c r="W1694" i="1"/>
  <c r="X1694" i="1"/>
  <c r="U1695" i="1"/>
  <c r="V1695" i="1"/>
  <c r="W1695" i="1"/>
  <c r="X1695" i="1"/>
  <c r="U1696" i="1"/>
  <c r="V1696" i="1"/>
  <c r="W1696" i="1"/>
  <c r="X1696" i="1"/>
  <c r="U1697" i="1"/>
  <c r="V1697" i="1"/>
  <c r="W1697" i="1"/>
  <c r="X1697" i="1"/>
  <c r="U1698" i="1"/>
  <c r="V1698" i="1"/>
  <c r="W1698" i="1"/>
  <c r="X1698" i="1"/>
  <c r="U1699" i="1"/>
  <c r="V1699" i="1"/>
  <c r="W1699" i="1"/>
  <c r="X1699" i="1"/>
  <c r="U1700" i="1"/>
  <c r="V1700" i="1"/>
  <c r="W1700" i="1"/>
  <c r="X1700" i="1"/>
  <c r="U1701" i="1"/>
  <c r="V1701" i="1"/>
  <c r="W1701" i="1"/>
  <c r="X1701" i="1"/>
  <c r="U1702" i="1"/>
  <c r="V1702" i="1"/>
  <c r="W1702" i="1"/>
  <c r="X1702" i="1"/>
  <c r="U1703" i="1"/>
  <c r="V1703" i="1"/>
  <c r="W1703" i="1"/>
  <c r="X1703" i="1"/>
  <c r="U1704" i="1"/>
  <c r="V1704" i="1"/>
  <c r="W1704" i="1"/>
  <c r="X1704" i="1"/>
  <c r="U1705" i="1"/>
  <c r="V1705" i="1"/>
  <c r="W1705" i="1"/>
  <c r="X1705" i="1"/>
  <c r="U1706" i="1"/>
  <c r="V1706" i="1"/>
  <c r="W1706" i="1"/>
  <c r="X1706" i="1"/>
  <c r="U1707" i="1"/>
  <c r="V1707" i="1"/>
  <c r="W1707" i="1"/>
  <c r="X1707" i="1"/>
  <c r="U1708" i="1"/>
  <c r="V1708" i="1"/>
  <c r="W1708" i="1"/>
  <c r="X1708" i="1"/>
  <c r="U1709" i="1"/>
  <c r="V1709" i="1"/>
  <c r="W1709" i="1"/>
  <c r="X1709" i="1"/>
  <c r="U1710" i="1"/>
  <c r="V1710" i="1"/>
  <c r="W1710" i="1"/>
  <c r="X1710" i="1"/>
  <c r="U1711" i="1"/>
  <c r="V1711" i="1"/>
  <c r="W1711" i="1"/>
  <c r="X1711" i="1"/>
  <c r="U1712" i="1"/>
  <c r="V1712" i="1"/>
  <c r="W1712" i="1"/>
  <c r="X1712" i="1"/>
  <c r="U1713" i="1"/>
  <c r="V1713" i="1"/>
  <c r="W1713" i="1"/>
  <c r="X1713" i="1"/>
  <c r="U1714" i="1"/>
  <c r="V1714" i="1"/>
  <c r="W1714" i="1"/>
  <c r="X1714" i="1"/>
  <c r="U1715" i="1"/>
  <c r="V1715" i="1"/>
  <c r="W1715" i="1"/>
  <c r="X1715" i="1"/>
  <c r="U1716" i="1"/>
  <c r="V1716" i="1"/>
  <c r="W1716" i="1"/>
  <c r="X1716" i="1"/>
  <c r="U1717" i="1"/>
  <c r="V1717" i="1"/>
  <c r="W1717" i="1"/>
  <c r="X1717" i="1"/>
  <c r="U1718" i="1"/>
  <c r="V1718" i="1"/>
  <c r="W1718" i="1"/>
  <c r="X1718" i="1"/>
  <c r="U1719" i="1"/>
  <c r="V1719" i="1"/>
  <c r="W1719" i="1"/>
  <c r="X1719" i="1"/>
  <c r="U1720" i="1"/>
  <c r="V1720" i="1"/>
  <c r="W1720" i="1"/>
  <c r="X1720" i="1"/>
  <c r="U1721" i="1"/>
  <c r="V1721" i="1"/>
  <c r="W1721" i="1"/>
  <c r="X1721" i="1"/>
  <c r="U1722" i="1"/>
  <c r="V1722" i="1"/>
  <c r="W1722" i="1"/>
  <c r="X1722" i="1"/>
  <c r="U1723" i="1"/>
  <c r="V1723" i="1"/>
  <c r="W1723" i="1"/>
  <c r="X1723" i="1"/>
  <c r="U1724" i="1"/>
  <c r="V1724" i="1"/>
  <c r="W1724" i="1"/>
  <c r="X1724" i="1"/>
  <c r="U1725" i="1"/>
  <c r="V1725" i="1"/>
  <c r="W1725" i="1"/>
  <c r="X1725" i="1"/>
  <c r="U1726" i="1"/>
  <c r="V1726" i="1"/>
  <c r="W1726" i="1"/>
  <c r="X1726" i="1"/>
  <c r="U1727" i="1"/>
  <c r="V1727" i="1"/>
  <c r="W1727" i="1"/>
  <c r="X1727" i="1"/>
  <c r="U1728" i="1"/>
  <c r="V1728" i="1"/>
  <c r="W1728" i="1"/>
  <c r="X1728" i="1"/>
  <c r="U1729" i="1"/>
  <c r="V1729" i="1"/>
  <c r="W1729" i="1"/>
  <c r="X1729" i="1"/>
  <c r="U1730" i="1"/>
  <c r="V1730" i="1"/>
  <c r="W1730" i="1"/>
  <c r="X1730" i="1"/>
  <c r="U1731" i="1"/>
  <c r="V1731" i="1"/>
  <c r="W1731" i="1"/>
  <c r="X1731" i="1"/>
  <c r="U1732" i="1"/>
  <c r="V1732" i="1"/>
  <c r="W1732" i="1"/>
  <c r="X1732" i="1"/>
  <c r="U1733" i="1"/>
  <c r="V1733" i="1"/>
  <c r="W1733" i="1"/>
  <c r="X1733" i="1"/>
  <c r="U1734" i="1"/>
  <c r="V1734" i="1"/>
  <c r="W1734" i="1"/>
  <c r="X1734" i="1"/>
  <c r="U1735" i="1"/>
  <c r="V1735" i="1"/>
  <c r="W1735" i="1"/>
  <c r="X1735" i="1"/>
  <c r="U1736" i="1"/>
  <c r="V1736" i="1"/>
  <c r="W1736" i="1"/>
  <c r="X1736" i="1"/>
  <c r="U1737" i="1"/>
  <c r="V1737" i="1"/>
  <c r="W1737" i="1"/>
  <c r="X1737" i="1"/>
  <c r="U1738" i="1"/>
  <c r="V1738" i="1"/>
  <c r="W1738" i="1"/>
  <c r="X1738" i="1"/>
  <c r="U1739" i="1"/>
  <c r="V1739" i="1"/>
  <c r="W1739" i="1"/>
  <c r="X1739" i="1"/>
  <c r="U1740" i="1"/>
  <c r="V1740" i="1"/>
  <c r="W1740" i="1"/>
  <c r="X1740" i="1"/>
  <c r="U1741" i="1"/>
  <c r="V1741" i="1"/>
  <c r="W1741" i="1"/>
  <c r="X1741" i="1"/>
  <c r="U1742" i="1"/>
  <c r="V1742" i="1"/>
  <c r="W1742" i="1"/>
  <c r="X1742" i="1"/>
  <c r="U1743" i="1"/>
  <c r="V1743" i="1"/>
  <c r="W1743" i="1"/>
  <c r="X1743" i="1"/>
  <c r="U1744" i="1"/>
  <c r="V1744" i="1"/>
  <c r="W1744" i="1"/>
  <c r="X1744" i="1"/>
  <c r="U1745" i="1"/>
  <c r="V1745" i="1"/>
  <c r="W1745" i="1"/>
  <c r="X1745" i="1"/>
  <c r="U1746" i="1"/>
  <c r="V1746" i="1"/>
  <c r="W1746" i="1"/>
  <c r="X1746" i="1"/>
  <c r="U1747" i="1"/>
  <c r="V1747" i="1"/>
  <c r="W1747" i="1"/>
  <c r="X1747" i="1"/>
  <c r="U1748" i="1"/>
  <c r="V1748" i="1"/>
  <c r="W1748" i="1"/>
  <c r="X1748" i="1"/>
  <c r="U1749" i="1"/>
  <c r="V1749" i="1"/>
  <c r="W1749" i="1"/>
  <c r="X1749" i="1"/>
  <c r="U1750" i="1"/>
  <c r="V1750" i="1"/>
  <c r="W1750" i="1"/>
  <c r="X1750" i="1"/>
  <c r="U1751" i="1"/>
  <c r="V1751" i="1"/>
  <c r="W1751" i="1"/>
  <c r="X1751" i="1"/>
  <c r="U1752" i="1"/>
  <c r="V1752" i="1"/>
  <c r="W1752" i="1"/>
  <c r="X1752" i="1"/>
  <c r="U1753" i="1"/>
  <c r="V1753" i="1"/>
  <c r="W1753" i="1"/>
  <c r="X1753" i="1"/>
  <c r="U1754" i="1"/>
  <c r="V1754" i="1"/>
  <c r="W1754" i="1"/>
  <c r="X1754" i="1"/>
  <c r="U1755" i="1"/>
  <c r="V1755" i="1"/>
  <c r="W1755" i="1"/>
  <c r="X1755" i="1"/>
  <c r="U1756" i="1"/>
  <c r="V1756" i="1"/>
  <c r="W1756" i="1"/>
  <c r="X1756" i="1"/>
  <c r="U1757" i="1"/>
  <c r="V1757" i="1"/>
  <c r="W1757" i="1"/>
  <c r="X1757" i="1"/>
  <c r="U1758" i="1"/>
  <c r="V1758" i="1"/>
  <c r="W1758" i="1"/>
  <c r="X1758" i="1"/>
  <c r="U1759" i="1"/>
  <c r="V1759" i="1"/>
  <c r="W1759" i="1"/>
  <c r="X1759" i="1"/>
  <c r="U1760" i="1"/>
  <c r="V1760" i="1"/>
  <c r="W1760" i="1"/>
  <c r="X1760" i="1"/>
  <c r="U1761" i="1"/>
  <c r="V1761" i="1"/>
  <c r="W1761" i="1"/>
  <c r="X1761" i="1"/>
  <c r="U1762" i="1"/>
  <c r="V1762" i="1"/>
  <c r="W1762" i="1"/>
  <c r="X1762" i="1"/>
  <c r="U1763" i="1"/>
  <c r="V1763" i="1"/>
  <c r="W1763" i="1"/>
  <c r="X1763" i="1"/>
  <c r="U1764" i="1"/>
  <c r="V1764" i="1"/>
  <c r="W1764" i="1"/>
  <c r="X1764" i="1"/>
  <c r="U1765" i="1"/>
  <c r="V1765" i="1"/>
  <c r="W1765" i="1"/>
  <c r="X1765" i="1"/>
  <c r="U1766" i="1"/>
  <c r="V1766" i="1"/>
  <c r="W1766" i="1"/>
  <c r="X1766" i="1"/>
  <c r="U1767" i="1"/>
  <c r="V1767" i="1"/>
  <c r="W1767" i="1"/>
  <c r="X1767" i="1"/>
  <c r="U1768" i="1"/>
  <c r="V1768" i="1"/>
  <c r="W1768" i="1"/>
  <c r="X1768" i="1"/>
  <c r="U1769" i="1"/>
  <c r="V1769" i="1"/>
  <c r="W1769" i="1"/>
  <c r="X1769" i="1"/>
  <c r="U1770" i="1"/>
  <c r="V1770" i="1"/>
  <c r="W1770" i="1"/>
  <c r="X1770" i="1"/>
  <c r="U1771" i="1"/>
  <c r="V1771" i="1"/>
  <c r="W1771" i="1"/>
  <c r="X1771" i="1"/>
  <c r="U1772" i="1"/>
  <c r="V1772" i="1"/>
  <c r="W1772" i="1"/>
  <c r="X1772" i="1"/>
  <c r="U1773" i="1"/>
  <c r="V1773" i="1"/>
  <c r="W1773" i="1"/>
  <c r="X1773" i="1"/>
  <c r="U1774" i="1"/>
  <c r="V1774" i="1"/>
  <c r="W1774" i="1"/>
  <c r="X1774" i="1"/>
  <c r="U1775" i="1"/>
  <c r="V1775" i="1"/>
  <c r="W1775" i="1"/>
  <c r="X1775" i="1"/>
  <c r="U1776" i="1"/>
  <c r="V1776" i="1"/>
  <c r="W1776" i="1"/>
  <c r="X1776" i="1"/>
  <c r="U1777" i="1"/>
  <c r="V1777" i="1"/>
  <c r="W1777" i="1"/>
  <c r="X1777" i="1"/>
  <c r="U1778" i="1"/>
  <c r="V1778" i="1"/>
  <c r="W1778" i="1"/>
  <c r="X1778" i="1"/>
  <c r="U1779" i="1"/>
  <c r="V1779" i="1"/>
  <c r="W1779" i="1"/>
  <c r="X1779" i="1"/>
  <c r="U1780" i="1"/>
  <c r="V1780" i="1"/>
  <c r="W1780" i="1"/>
  <c r="X1780" i="1"/>
  <c r="U1781" i="1"/>
  <c r="V1781" i="1"/>
  <c r="W1781" i="1"/>
  <c r="X1781" i="1"/>
  <c r="U1782" i="1"/>
  <c r="V1782" i="1"/>
  <c r="W1782" i="1"/>
  <c r="X1782" i="1"/>
  <c r="U1783" i="1"/>
  <c r="V1783" i="1"/>
  <c r="W1783" i="1"/>
  <c r="X1783" i="1"/>
  <c r="U1784" i="1"/>
  <c r="V1784" i="1"/>
  <c r="W1784" i="1"/>
  <c r="X1784" i="1"/>
  <c r="U1785" i="1"/>
  <c r="V1785" i="1"/>
  <c r="W1785" i="1"/>
  <c r="X1785" i="1"/>
  <c r="U1786" i="1"/>
  <c r="V1786" i="1"/>
  <c r="W1786" i="1"/>
  <c r="X1786" i="1"/>
  <c r="U1787" i="1"/>
  <c r="V1787" i="1"/>
  <c r="W1787" i="1"/>
  <c r="X1787" i="1"/>
  <c r="U1788" i="1"/>
  <c r="V1788" i="1"/>
  <c r="W1788" i="1"/>
  <c r="X1788" i="1"/>
  <c r="U1789" i="1"/>
  <c r="V1789" i="1"/>
  <c r="W1789" i="1"/>
  <c r="X1789" i="1"/>
  <c r="U1790" i="1"/>
  <c r="V1790" i="1"/>
  <c r="W1790" i="1"/>
  <c r="X1790" i="1"/>
  <c r="U1791" i="1"/>
  <c r="V1791" i="1"/>
  <c r="W1791" i="1"/>
  <c r="X1791" i="1"/>
  <c r="U1792" i="1"/>
  <c r="V1792" i="1"/>
  <c r="W1792" i="1"/>
  <c r="X1792" i="1"/>
  <c r="U1793" i="1"/>
  <c r="V1793" i="1"/>
  <c r="W1793" i="1"/>
  <c r="X1793" i="1"/>
  <c r="U1794" i="1"/>
  <c r="V1794" i="1"/>
  <c r="W1794" i="1"/>
  <c r="X1794" i="1"/>
  <c r="U1795" i="1"/>
  <c r="V1795" i="1"/>
  <c r="W1795" i="1"/>
  <c r="X1795" i="1"/>
  <c r="U1796" i="1"/>
  <c r="V1796" i="1"/>
  <c r="W1796" i="1"/>
  <c r="X1796" i="1"/>
  <c r="U1797" i="1"/>
  <c r="V1797" i="1"/>
  <c r="W1797" i="1"/>
  <c r="X1797" i="1"/>
  <c r="U1798" i="1"/>
  <c r="V1798" i="1"/>
  <c r="W1798" i="1"/>
  <c r="X1798" i="1"/>
  <c r="U1799" i="1"/>
  <c r="V1799" i="1"/>
  <c r="W1799" i="1"/>
  <c r="X1799" i="1"/>
  <c r="U1800" i="1"/>
  <c r="V1800" i="1"/>
  <c r="W1800" i="1"/>
  <c r="X1800" i="1"/>
  <c r="U1801" i="1"/>
  <c r="V1801" i="1"/>
  <c r="W1801" i="1"/>
  <c r="X1801" i="1"/>
  <c r="U1802" i="1"/>
  <c r="V1802" i="1"/>
  <c r="W1802" i="1"/>
  <c r="X1802" i="1"/>
  <c r="U1803" i="1"/>
  <c r="V1803" i="1"/>
  <c r="W1803" i="1"/>
  <c r="X1803" i="1"/>
  <c r="U1804" i="1"/>
  <c r="V1804" i="1"/>
  <c r="W1804" i="1"/>
  <c r="X1804" i="1"/>
  <c r="U1805" i="1"/>
  <c r="V1805" i="1"/>
  <c r="W1805" i="1"/>
  <c r="X1805" i="1"/>
  <c r="U1806" i="1"/>
  <c r="V1806" i="1"/>
  <c r="W1806" i="1"/>
  <c r="X1806" i="1"/>
  <c r="U1807" i="1"/>
  <c r="V1807" i="1"/>
  <c r="W1807" i="1"/>
  <c r="X1807" i="1"/>
  <c r="U1808" i="1"/>
  <c r="V1808" i="1"/>
  <c r="W1808" i="1"/>
  <c r="X1808" i="1"/>
  <c r="U1809" i="1"/>
  <c r="V1809" i="1"/>
  <c r="W1809" i="1"/>
  <c r="X1809" i="1"/>
  <c r="U1810" i="1"/>
  <c r="V1810" i="1"/>
  <c r="W1810" i="1"/>
  <c r="X1810" i="1"/>
  <c r="U1811" i="1"/>
  <c r="V1811" i="1"/>
  <c r="W1811" i="1"/>
  <c r="X1811" i="1"/>
  <c r="U1812" i="1"/>
  <c r="V1812" i="1"/>
  <c r="W1812" i="1"/>
  <c r="X1812" i="1"/>
  <c r="U1813" i="1"/>
  <c r="V1813" i="1"/>
  <c r="W1813" i="1"/>
  <c r="X1813" i="1"/>
  <c r="U1814" i="1"/>
  <c r="V1814" i="1"/>
  <c r="W1814" i="1"/>
  <c r="X1814" i="1"/>
  <c r="U1815" i="1"/>
  <c r="V1815" i="1"/>
  <c r="W1815" i="1"/>
  <c r="X1815" i="1"/>
  <c r="U1816" i="1"/>
  <c r="V1816" i="1"/>
  <c r="W1816" i="1"/>
  <c r="X1816" i="1"/>
  <c r="U1817" i="1"/>
  <c r="V1817" i="1"/>
  <c r="W1817" i="1"/>
  <c r="X1817" i="1"/>
  <c r="U1818" i="1"/>
  <c r="V1818" i="1"/>
  <c r="W1818" i="1"/>
  <c r="X1818" i="1"/>
  <c r="U1819" i="1"/>
  <c r="V1819" i="1"/>
  <c r="W1819" i="1"/>
  <c r="X1819" i="1"/>
  <c r="U1820" i="1"/>
  <c r="V1820" i="1"/>
  <c r="W1820" i="1"/>
  <c r="X1820" i="1"/>
  <c r="U1821" i="1"/>
  <c r="V1821" i="1"/>
  <c r="W1821" i="1"/>
  <c r="X1821" i="1"/>
  <c r="U1822" i="1"/>
  <c r="V1822" i="1"/>
  <c r="W1822" i="1"/>
  <c r="X1822" i="1"/>
  <c r="U1823" i="1"/>
  <c r="V1823" i="1"/>
  <c r="W1823" i="1"/>
  <c r="X1823" i="1"/>
  <c r="U1824" i="1"/>
  <c r="V1824" i="1"/>
  <c r="W1824" i="1"/>
  <c r="X1824" i="1"/>
  <c r="U1825" i="1"/>
  <c r="V1825" i="1"/>
  <c r="W1825" i="1"/>
  <c r="X1825" i="1"/>
  <c r="U1826" i="1"/>
  <c r="V1826" i="1"/>
  <c r="W1826" i="1"/>
  <c r="X1826" i="1"/>
  <c r="U1827" i="1"/>
  <c r="V1827" i="1"/>
  <c r="W1827" i="1"/>
  <c r="X1827" i="1"/>
  <c r="U1828" i="1"/>
  <c r="V1828" i="1"/>
  <c r="W1828" i="1"/>
  <c r="X1828" i="1"/>
  <c r="U1829" i="1"/>
  <c r="V1829" i="1"/>
  <c r="W1829" i="1"/>
  <c r="X1829" i="1"/>
  <c r="U1830" i="1"/>
  <c r="V1830" i="1"/>
  <c r="W1830" i="1"/>
  <c r="X1830" i="1"/>
  <c r="U1831" i="1"/>
  <c r="V1831" i="1"/>
  <c r="W1831" i="1"/>
  <c r="X1831" i="1"/>
  <c r="U1832" i="1"/>
  <c r="V1832" i="1"/>
  <c r="W1832" i="1"/>
  <c r="X1832" i="1"/>
  <c r="U1833" i="1"/>
  <c r="V1833" i="1"/>
  <c r="W1833" i="1"/>
  <c r="X1833" i="1"/>
  <c r="U1834" i="1"/>
  <c r="V1834" i="1"/>
  <c r="W1834" i="1"/>
  <c r="X1834" i="1"/>
  <c r="U1835" i="1"/>
  <c r="V1835" i="1"/>
  <c r="W1835" i="1"/>
  <c r="X1835" i="1"/>
  <c r="U1836" i="1"/>
  <c r="V1836" i="1"/>
  <c r="W1836" i="1"/>
  <c r="X1836" i="1"/>
  <c r="U1837" i="1"/>
  <c r="V1837" i="1"/>
  <c r="W1837" i="1"/>
  <c r="X1837" i="1"/>
  <c r="U1838" i="1"/>
  <c r="V1838" i="1"/>
  <c r="W1838" i="1"/>
  <c r="X1838" i="1"/>
  <c r="U1839" i="1"/>
  <c r="V1839" i="1"/>
  <c r="W1839" i="1"/>
  <c r="X1839" i="1"/>
  <c r="U1840" i="1"/>
  <c r="V1840" i="1"/>
  <c r="W1840" i="1"/>
  <c r="X1840" i="1"/>
  <c r="U1841" i="1"/>
  <c r="V1841" i="1"/>
  <c r="W1841" i="1"/>
  <c r="X1841" i="1"/>
  <c r="U1842" i="1"/>
  <c r="V1842" i="1"/>
  <c r="W1842" i="1"/>
  <c r="X1842" i="1"/>
  <c r="U1843" i="1"/>
  <c r="V1843" i="1"/>
  <c r="W1843" i="1"/>
  <c r="X1843" i="1"/>
  <c r="U1844" i="1"/>
  <c r="V1844" i="1"/>
  <c r="W1844" i="1"/>
  <c r="X1844" i="1"/>
  <c r="U1845" i="1"/>
  <c r="V1845" i="1"/>
  <c r="W1845" i="1"/>
  <c r="X1845" i="1"/>
  <c r="U1846" i="1"/>
  <c r="V1846" i="1"/>
  <c r="W1846" i="1"/>
  <c r="X1846" i="1"/>
  <c r="U1847" i="1"/>
  <c r="V1847" i="1"/>
  <c r="W1847" i="1"/>
  <c r="X1847" i="1"/>
  <c r="U1848" i="1"/>
  <c r="V1848" i="1"/>
  <c r="W1848" i="1"/>
  <c r="X1848" i="1"/>
  <c r="U1849" i="1"/>
  <c r="V1849" i="1"/>
  <c r="W1849" i="1"/>
  <c r="X1849" i="1"/>
  <c r="U1850" i="1"/>
  <c r="V1850" i="1"/>
  <c r="W1850" i="1"/>
  <c r="X1850" i="1"/>
  <c r="U1851" i="1"/>
  <c r="V1851" i="1"/>
  <c r="W1851" i="1"/>
  <c r="X1851" i="1"/>
  <c r="U1852" i="1"/>
  <c r="V1852" i="1"/>
  <c r="W1852" i="1"/>
  <c r="X1852" i="1"/>
  <c r="U1853" i="1"/>
  <c r="V1853" i="1"/>
  <c r="W1853" i="1"/>
  <c r="X1853" i="1"/>
  <c r="U1854" i="1"/>
  <c r="V1854" i="1"/>
  <c r="W1854" i="1"/>
  <c r="X1854" i="1"/>
  <c r="U1855" i="1"/>
  <c r="V1855" i="1"/>
  <c r="W1855" i="1"/>
  <c r="X1855" i="1"/>
  <c r="U1856" i="1"/>
  <c r="V1856" i="1"/>
  <c r="W1856" i="1"/>
  <c r="X1856" i="1"/>
  <c r="U1857" i="1"/>
  <c r="V1857" i="1"/>
  <c r="W1857" i="1"/>
  <c r="X1857" i="1"/>
  <c r="U1858" i="1"/>
  <c r="V1858" i="1"/>
  <c r="W1858" i="1"/>
  <c r="X1858" i="1"/>
  <c r="U1859" i="1"/>
  <c r="V1859" i="1"/>
  <c r="W1859" i="1"/>
  <c r="X1859" i="1"/>
  <c r="U1860" i="1"/>
  <c r="V1860" i="1"/>
  <c r="W1860" i="1"/>
  <c r="X1860" i="1"/>
  <c r="U1861" i="1"/>
  <c r="V1861" i="1"/>
  <c r="W1861" i="1"/>
  <c r="X1861" i="1"/>
  <c r="U1862" i="1"/>
  <c r="V1862" i="1"/>
  <c r="W1862" i="1"/>
  <c r="X1862" i="1"/>
  <c r="U1863" i="1"/>
  <c r="V1863" i="1"/>
  <c r="W1863" i="1"/>
  <c r="X1863" i="1"/>
  <c r="U1864" i="1"/>
  <c r="V1864" i="1"/>
  <c r="W1864" i="1"/>
  <c r="X1864" i="1"/>
  <c r="U1865" i="1"/>
  <c r="V1865" i="1"/>
  <c r="W1865" i="1"/>
  <c r="X1865" i="1"/>
  <c r="U1866" i="1"/>
  <c r="V1866" i="1"/>
  <c r="W1866" i="1"/>
  <c r="X1866" i="1"/>
  <c r="U1867" i="1"/>
  <c r="V1867" i="1"/>
  <c r="W1867" i="1"/>
  <c r="X1867" i="1"/>
  <c r="U1868" i="1"/>
  <c r="V1868" i="1"/>
  <c r="W1868" i="1"/>
  <c r="X1868" i="1"/>
  <c r="U1869" i="1"/>
  <c r="V1869" i="1"/>
  <c r="W1869" i="1"/>
  <c r="X1869" i="1"/>
  <c r="U1870" i="1"/>
  <c r="V1870" i="1"/>
  <c r="W1870" i="1"/>
  <c r="X1870" i="1"/>
  <c r="U1871" i="1"/>
  <c r="V1871" i="1"/>
  <c r="W1871" i="1"/>
  <c r="X1871" i="1"/>
  <c r="U1872" i="1"/>
  <c r="V1872" i="1"/>
  <c r="W1872" i="1"/>
  <c r="X1872" i="1"/>
  <c r="U1873" i="1"/>
  <c r="V1873" i="1"/>
  <c r="W1873" i="1"/>
  <c r="X1873" i="1"/>
  <c r="U1874" i="1"/>
  <c r="V1874" i="1"/>
  <c r="W1874" i="1"/>
  <c r="X1874" i="1"/>
  <c r="U1875" i="1"/>
  <c r="V1875" i="1"/>
  <c r="W1875" i="1"/>
  <c r="X1875" i="1"/>
  <c r="U1876" i="1"/>
  <c r="V1876" i="1"/>
  <c r="W1876" i="1"/>
  <c r="X1876" i="1"/>
  <c r="U1877" i="1"/>
  <c r="V1877" i="1"/>
  <c r="W1877" i="1"/>
  <c r="X1877" i="1"/>
  <c r="U1878" i="1"/>
  <c r="V1878" i="1"/>
  <c r="W1878" i="1"/>
  <c r="X1878" i="1"/>
  <c r="U1879" i="1"/>
  <c r="V1879" i="1"/>
  <c r="W1879" i="1"/>
  <c r="X1879" i="1"/>
  <c r="U1880" i="1"/>
  <c r="V1880" i="1"/>
  <c r="W1880" i="1"/>
  <c r="X1880" i="1"/>
  <c r="U1881" i="1"/>
  <c r="V1881" i="1"/>
  <c r="W1881" i="1"/>
  <c r="X1881" i="1"/>
  <c r="U1882" i="1"/>
  <c r="V1882" i="1"/>
  <c r="W1882" i="1"/>
  <c r="X1882" i="1"/>
  <c r="U1883" i="1"/>
  <c r="V1883" i="1"/>
  <c r="W1883" i="1"/>
  <c r="X1883" i="1"/>
  <c r="U1884" i="1"/>
  <c r="V1884" i="1"/>
  <c r="W1884" i="1"/>
  <c r="X1884" i="1"/>
  <c r="U1885" i="1"/>
  <c r="V1885" i="1"/>
  <c r="W1885" i="1"/>
  <c r="X1885" i="1"/>
  <c r="U1886" i="1"/>
  <c r="V1886" i="1"/>
  <c r="W1886" i="1"/>
  <c r="X1886" i="1"/>
  <c r="U1887" i="1"/>
  <c r="V1887" i="1"/>
  <c r="W1887" i="1"/>
  <c r="X1887" i="1"/>
  <c r="U1888" i="1"/>
  <c r="V1888" i="1"/>
  <c r="W1888" i="1"/>
  <c r="X1888" i="1"/>
  <c r="U1889" i="1"/>
  <c r="V1889" i="1"/>
  <c r="W1889" i="1"/>
  <c r="X1889" i="1"/>
  <c r="U1890" i="1"/>
  <c r="V1890" i="1"/>
  <c r="W1890" i="1"/>
  <c r="X1890" i="1"/>
  <c r="U1891" i="1"/>
  <c r="V1891" i="1"/>
  <c r="W1891" i="1"/>
  <c r="X1891" i="1"/>
  <c r="U1892" i="1"/>
  <c r="V1892" i="1"/>
  <c r="W1892" i="1"/>
  <c r="X1892" i="1"/>
  <c r="U1893" i="1"/>
  <c r="V1893" i="1"/>
  <c r="W1893" i="1"/>
  <c r="X1893" i="1"/>
  <c r="U1894" i="1"/>
  <c r="V1894" i="1"/>
  <c r="W1894" i="1"/>
  <c r="X1894" i="1"/>
  <c r="U1895" i="1"/>
  <c r="V1895" i="1"/>
  <c r="W1895" i="1"/>
  <c r="X1895" i="1"/>
  <c r="U1896" i="1"/>
  <c r="V1896" i="1"/>
  <c r="W1896" i="1"/>
  <c r="X1896" i="1"/>
  <c r="U1897" i="1"/>
  <c r="V1897" i="1"/>
  <c r="W1897" i="1"/>
  <c r="X1897" i="1"/>
  <c r="U1898" i="1"/>
  <c r="V1898" i="1"/>
  <c r="W1898" i="1"/>
  <c r="X1898" i="1"/>
  <c r="U1899" i="1"/>
  <c r="V1899" i="1"/>
  <c r="W1899" i="1"/>
  <c r="X1899" i="1"/>
  <c r="U1900" i="1"/>
  <c r="V1900" i="1"/>
  <c r="W1900" i="1"/>
  <c r="X1900" i="1"/>
  <c r="U1901" i="1"/>
  <c r="V1901" i="1"/>
  <c r="W1901" i="1"/>
  <c r="X1901" i="1"/>
  <c r="U1902" i="1"/>
  <c r="V1902" i="1"/>
  <c r="W1902" i="1"/>
  <c r="X1902" i="1"/>
  <c r="U1903" i="1"/>
  <c r="V1903" i="1"/>
  <c r="W1903" i="1"/>
  <c r="X1903" i="1"/>
  <c r="U1904" i="1"/>
  <c r="V1904" i="1"/>
  <c r="W1904" i="1"/>
  <c r="X1904" i="1"/>
  <c r="U1905" i="1"/>
  <c r="V1905" i="1"/>
  <c r="W1905" i="1"/>
  <c r="X1905" i="1"/>
  <c r="U1906" i="1"/>
  <c r="V1906" i="1"/>
  <c r="W1906" i="1"/>
  <c r="X1906" i="1"/>
  <c r="U1907" i="1"/>
  <c r="V1907" i="1"/>
  <c r="W1907" i="1"/>
  <c r="X1907" i="1"/>
  <c r="U1908" i="1"/>
  <c r="V1908" i="1"/>
  <c r="W1908" i="1"/>
  <c r="X1908" i="1"/>
  <c r="U1909" i="1"/>
  <c r="V1909" i="1"/>
  <c r="W1909" i="1"/>
  <c r="X1909" i="1"/>
  <c r="U1910" i="1"/>
  <c r="V1910" i="1"/>
  <c r="W1910" i="1"/>
  <c r="X1910" i="1"/>
  <c r="U1911" i="1"/>
  <c r="V1911" i="1"/>
  <c r="W1911" i="1"/>
  <c r="X1911" i="1"/>
  <c r="U1912" i="1"/>
  <c r="V1912" i="1"/>
  <c r="W1912" i="1"/>
  <c r="X1912" i="1"/>
  <c r="U1913" i="1"/>
  <c r="V1913" i="1"/>
  <c r="W1913" i="1"/>
  <c r="X1913" i="1"/>
  <c r="U1914" i="1"/>
  <c r="V1914" i="1"/>
  <c r="W1914" i="1"/>
  <c r="X1914" i="1"/>
  <c r="U1915" i="1"/>
  <c r="V1915" i="1"/>
  <c r="W1915" i="1"/>
  <c r="X1915" i="1"/>
  <c r="U1916" i="1"/>
  <c r="V1916" i="1"/>
  <c r="W1916" i="1"/>
  <c r="X1916" i="1"/>
  <c r="U1917" i="1"/>
  <c r="V1917" i="1"/>
  <c r="W1917" i="1"/>
  <c r="X1917" i="1"/>
  <c r="U1918" i="1"/>
  <c r="V1918" i="1"/>
  <c r="W1918" i="1"/>
  <c r="X1918" i="1"/>
  <c r="U1919" i="1"/>
  <c r="V1919" i="1"/>
  <c r="W1919" i="1"/>
  <c r="X1919" i="1"/>
  <c r="U1920" i="1"/>
  <c r="V1920" i="1"/>
  <c r="W1920" i="1"/>
  <c r="X1920" i="1"/>
  <c r="U1921" i="1"/>
  <c r="V1921" i="1"/>
  <c r="W1921" i="1"/>
  <c r="X1921" i="1"/>
  <c r="U1922" i="1"/>
  <c r="V1922" i="1"/>
  <c r="W1922" i="1"/>
  <c r="X1922" i="1"/>
  <c r="U1923" i="1"/>
  <c r="V1923" i="1"/>
  <c r="W1923" i="1"/>
  <c r="X1923" i="1"/>
  <c r="U1924" i="1"/>
  <c r="V1924" i="1"/>
  <c r="W1924" i="1"/>
  <c r="X1924" i="1"/>
  <c r="U1925" i="1"/>
  <c r="V1925" i="1"/>
  <c r="W1925" i="1"/>
  <c r="X1925" i="1"/>
  <c r="U1926" i="1"/>
  <c r="V1926" i="1"/>
  <c r="W1926" i="1"/>
  <c r="X1926" i="1"/>
  <c r="U1927" i="1"/>
  <c r="V1927" i="1"/>
  <c r="W1927" i="1"/>
  <c r="X1927" i="1"/>
  <c r="U1928" i="1"/>
  <c r="V1928" i="1"/>
  <c r="W1928" i="1"/>
  <c r="X1928" i="1"/>
  <c r="U1929" i="1"/>
  <c r="V1929" i="1"/>
  <c r="W1929" i="1"/>
  <c r="X1929" i="1"/>
  <c r="U1930" i="1"/>
  <c r="V1930" i="1"/>
  <c r="W1930" i="1"/>
  <c r="X1930" i="1"/>
  <c r="U1931" i="1"/>
  <c r="V1931" i="1"/>
  <c r="W1931" i="1"/>
  <c r="X1931" i="1"/>
  <c r="U1932" i="1"/>
  <c r="V1932" i="1"/>
  <c r="W1932" i="1"/>
  <c r="X1932" i="1"/>
  <c r="U1933" i="1"/>
  <c r="V1933" i="1"/>
  <c r="W1933" i="1"/>
  <c r="X1933" i="1"/>
  <c r="U1934" i="1"/>
  <c r="V1934" i="1"/>
  <c r="W1934" i="1"/>
  <c r="X1934" i="1"/>
  <c r="U1935" i="1"/>
  <c r="V1935" i="1"/>
  <c r="W1935" i="1"/>
  <c r="X1935" i="1"/>
  <c r="U1936" i="1"/>
  <c r="V1936" i="1"/>
  <c r="W1936" i="1"/>
  <c r="X1936" i="1"/>
  <c r="U1937" i="1"/>
  <c r="V1937" i="1"/>
  <c r="W1937" i="1"/>
  <c r="X1937" i="1"/>
  <c r="U1938" i="1"/>
  <c r="V1938" i="1"/>
  <c r="W1938" i="1"/>
  <c r="X1938" i="1"/>
  <c r="U1939" i="1"/>
  <c r="V1939" i="1"/>
  <c r="W1939" i="1"/>
  <c r="X1939" i="1"/>
  <c r="U1940" i="1"/>
  <c r="V1940" i="1"/>
  <c r="W1940" i="1"/>
  <c r="X1940" i="1"/>
  <c r="U1941" i="1"/>
  <c r="V1941" i="1"/>
  <c r="W1941" i="1"/>
  <c r="X1941" i="1"/>
  <c r="U1942" i="1"/>
  <c r="V1942" i="1"/>
  <c r="W1942" i="1"/>
  <c r="X1942" i="1"/>
  <c r="U1943" i="1"/>
  <c r="V1943" i="1"/>
  <c r="W1943" i="1"/>
  <c r="X1943" i="1"/>
  <c r="U1944" i="1"/>
  <c r="V1944" i="1"/>
  <c r="W1944" i="1"/>
  <c r="X1944" i="1"/>
  <c r="U1945" i="1"/>
  <c r="V1945" i="1"/>
  <c r="W1945" i="1"/>
  <c r="X1945" i="1"/>
  <c r="U1946" i="1"/>
  <c r="V1946" i="1"/>
  <c r="W1946" i="1"/>
  <c r="X1946" i="1"/>
  <c r="U1947" i="1"/>
  <c r="V1947" i="1"/>
  <c r="W1947" i="1"/>
  <c r="X1947" i="1"/>
  <c r="U1948" i="1"/>
  <c r="V1948" i="1"/>
  <c r="W1948" i="1"/>
  <c r="X1948" i="1"/>
  <c r="U1949" i="1"/>
  <c r="V1949" i="1"/>
  <c r="W1949" i="1"/>
  <c r="X1949" i="1"/>
  <c r="U1950" i="1"/>
  <c r="V1950" i="1"/>
  <c r="W1950" i="1"/>
  <c r="X1950" i="1"/>
  <c r="U1951" i="1"/>
  <c r="V1951" i="1"/>
  <c r="W1951" i="1"/>
  <c r="X1951" i="1"/>
  <c r="U1952" i="1"/>
  <c r="V1952" i="1"/>
  <c r="W1952" i="1"/>
  <c r="X1952" i="1"/>
  <c r="U1953" i="1"/>
  <c r="V1953" i="1"/>
  <c r="W1953" i="1"/>
  <c r="X1953" i="1"/>
  <c r="U1954" i="1"/>
  <c r="V1954" i="1"/>
  <c r="W1954" i="1"/>
  <c r="X1954" i="1"/>
  <c r="U1955" i="1"/>
  <c r="V1955" i="1"/>
  <c r="W1955" i="1"/>
  <c r="X1955" i="1"/>
  <c r="U1956" i="1"/>
  <c r="V1956" i="1"/>
  <c r="W1956" i="1"/>
  <c r="X1956" i="1"/>
  <c r="U1957" i="1"/>
  <c r="V1957" i="1"/>
  <c r="W1957" i="1"/>
  <c r="X1957" i="1"/>
  <c r="U1958" i="1"/>
  <c r="V1958" i="1"/>
  <c r="W1958" i="1"/>
  <c r="X1958" i="1"/>
  <c r="U1959" i="1"/>
  <c r="V1959" i="1"/>
  <c r="W1959" i="1"/>
  <c r="X1959" i="1"/>
  <c r="U1960" i="1"/>
  <c r="V1960" i="1"/>
  <c r="W1960" i="1"/>
  <c r="X1960" i="1"/>
  <c r="U1961" i="1"/>
  <c r="V1961" i="1"/>
  <c r="W1961" i="1"/>
  <c r="X1961" i="1"/>
  <c r="U1962" i="1"/>
  <c r="V1962" i="1"/>
  <c r="W1962" i="1"/>
  <c r="X1962" i="1"/>
  <c r="U1963" i="1"/>
  <c r="V1963" i="1"/>
  <c r="W1963" i="1"/>
  <c r="X1963" i="1"/>
  <c r="U1964" i="1"/>
  <c r="V1964" i="1"/>
  <c r="W1964" i="1"/>
  <c r="X1964" i="1"/>
  <c r="U1965" i="1"/>
  <c r="V1965" i="1"/>
  <c r="W1965" i="1"/>
  <c r="X1965" i="1"/>
  <c r="U1966" i="1"/>
  <c r="V1966" i="1"/>
  <c r="W1966" i="1"/>
  <c r="X1966" i="1"/>
  <c r="U1967" i="1"/>
  <c r="V1967" i="1"/>
  <c r="W1967" i="1"/>
  <c r="X1967" i="1"/>
  <c r="U1968" i="1"/>
  <c r="V1968" i="1"/>
  <c r="W1968" i="1"/>
  <c r="X1968" i="1"/>
  <c r="U1969" i="1"/>
  <c r="V1969" i="1"/>
  <c r="W1969" i="1"/>
  <c r="X1969" i="1"/>
  <c r="U1970" i="1"/>
  <c r="V1970" i="1"/>
  <c r="W1970" i="1"/>
  <c r="X1970" i="1"/>
  <c r="U1971" i="1"/>
  <c r="V1971" i="1"/>
  <c r="W1971" i="1"/>
  <c r="X1971" i="1"/>
  <c r="U1972" i="1"/>
  <c r="V1972" i="1"/>
  <c r="W1972" i="1"/>
  <c r="X1972" i="1"/>
  <c r="U1973" i="1"/>
  <c r="V1973" i="1"/>
  <c r="W1973" i="1"/>
  <c r="X1973" i="1"/>
  <c r="U1974" i="1"/>
  <c r="V1974" i="1"/>
  <c r="W1974" i="1"/>
  <c r="X1974" i="1"/>
  <c r="U1975" i="1"/>
  <c r="V1975" i="1"/>
  <c r="W1975" i="1"/>
  <c r="X1975" i="1"/>
  <c r="U1976" i="1"/>
  <c r="V1976" i="1"/>
  <c r="W1976" i="1"/>
  <c r="X1976" i="1"/>
  <c r="U1977" i="1"/>
  <c r="V1977" i="1"/>
  <c r="W1977" i="1"/>
  <c r="X1977" i="1"/>
  <c r="U1978" i="1"/>
  <c r="V1978" i="1"/>
  <c r="W1978" i="1"/>
  <c r="X1978" i="1"/>
  <c r="U1979" i="1"/>
  <c r="V1979" i="1"/>
  <c r="W1979" i="1"/>
  <c r="X1979" i="1"/>
  <c r="U1980" i="1"/>
  <c r="V1980" i="1"/>
  <c r="W1980" i="1"/>
  <c r="X1980" i="1"/>
  <c r="U1981" i="1"/>
  <c r="V1981" i="1"/>
  <c r="W1981" i="1"/>
  <c r="X1981" i="1"/>
  <c r="U1982" i="1"/>
  <c r="V1982" i="1"/>
  <c r="W1982" i="1"/>
  <c r="X1982" i="1"/>
  <c r="U1983" i="1"/>
  <c r="V1983" i="1"/>
  <c r="W1983" i="1"/>
  <c r="X1983" i="1"/>
  <c r="U1984" i="1"/>
  <c r="V1984" i="1"/>
  <c r="W1984" i="1"/>
  <c r="X1984" i="1"/>
  <c r="U1985" i="1"/>
  <c r="V1985" i="1"/>
  <c r="W1985" i="1"/>
  <c r="X1985" i="1"/>
  <c r="U1986" i="1"/>
  <c r="V1986" i="1"/>
  <c r="W1986" i="1"/>
  <c r="X1986" i="1"/>
  <c r="U1987" i="1"/>
  <c r="V1987" i="1"/>
  <c r="W1987" i="1"/>
  <c r="X1987" i="1"/>
  <c r="U1988" i="1"/>
  <c r="V1988" i="1"/>
  <c r="W1988" i="1"/>
  <c r="X1988" i="1"/>
  <c r="U1989" i="1"/>
  <c r="V1989" i="1"/>
  <c r="W1989" i="1"/>
  <c r="X1989" i="1"/>
  <c r="U1990" i="1"/>
  <c r="V1990" i="1"/>
  <c r="W1990" i="1"/>
  <c r="X1990" i="1"/>
  <c r="U1991" i="1"/>
  <c r="V1991" i="1"/>
  <c r="W1991" i="1"/>
  <c r="X1991" i="1"/>
  <c r="U1992" i="1"/>
  <c r="V1992" i="1"/>
  <c r="W1992" i="1"/>
  <c r="X1992" i="1"/>
  <c r="U1993" i="1"/>
  <c r="V1993" i="1"/>
  <c r="W1993" i="1"/>
  <c r="X1993" i="1"/>
  <c r="U1994" i="1"/>
  <c r="V1994" i="1"/>
  <c r="W1994" i="1"/>
  <c r="X1994" i="1"/>
  <c r="U1995" i="1"/>
  <c r="V1995" i="1"/>
  <c r="W1995" i="1"/>
  <c r="X1995" i="1"/>
  <c r="U1996" i="1"/>
  <c r="V1996" i="1"/>
  <c r="W1996" i="1"/>
  <c r="X1996" i="1"/>
  <c r="U1997" i="1"/>
  <c r="V1997" i="1"/>
  <c r="W1997" i="1"/>
  <c r="X1997" i="1"/>
  <c r="U1998" i="1"/>
  <c r="V1998" i="1"/>
  <c r="W1998" i="1"/>
  <c r="X1998" i="1"/>
  <c r="U1999" i="1"/>
  <c r="V1999" i="1"/>
  <c r="W1999" i="1"/>
  <c r="X1999" i="1"/>
  <c r="U2000" i="1"/>
  <c r="V2000" i="1"/>
  <c r="W2000" i="1"/>
  <c r="X2000" i="1"/>
  <c r="U2001" i="1"/>
  <c r="V2001" i="1"/>
  <c r="W2001" i="1"/>
  <c r="X2001" i="1"/>
  <c r="U2002" i="1"/>
  <c r="V2002" i="1"/>
  <c r="W2002" i="1"/>
  <c r="X2002" i="1"/>
  <c r="U2003" i="1"/>
  <c r="V2003" i="1"/>
  <c r="W2003" i="1"/>
  <c r="X2003" i="1"/>
  <c r="U2004" i="1"/>
  <c r="V2004" i="1"/>
  <c r="W2004" i="1"/>
  <c r="X2004" i="1"/>
  <c r="U2005" i="1"/>
  <c r="V2005" i="1"/>
  <c r="W2005" i="1"/>
  <c r="X2005" i="1"/>
  <c r="U2006" i="1"/>
  <c r="V2006" i="1"/>
  <c r="W2006" i="1"/>
  <c r="X2006" i="1"/>
  <c r="U2007" i="1"/>
  <c r="V2007" i="1"/>
  <c r="W2007" i="1"/>
  <c r="X2007" i="1"/>
  <c r="U2008" i="1"/>
  <c r="V2008" i="1"/>
  <c r="W2008" i="1"/>
  <c r="X2008" i="1"/>
  <c r="U2009" i="1"/>
  <c r="V2009" i="1"/>
  <c r="W2009" i="1"/>
  <c r="X2009" i="1"/>
  <c r="U2010" i="1"/>
  <c r="V2010" i="1"/>
  <c r="W2010" i="1"/>
  <c r="X2010" i="1"/>
  <c r="U2011" i="1"/>
  <c r="V2011" i="1"/>
  <c r="W2011" i="1"/>
  <c r="X2011" i="1"/>
  <c r="U2012" i="1"/>
  <c r="V2012" i="1"/>
  <c r="W2012" i="1"/>
  <c r="X2012" i="1"/>
  <c r="U2013" i="1"/>
  <c r="V2013" i="1"/>
  <c r="W2013" i="1"/>
  <c r="X2013" i="1"/>
  <c r="U2014" i="1"/>
  <c r="V2014" i="1"/>
  <c r="W2014" i="1"/>
  <c r="X2014" i="1"/>
  <c r="U2015" i="1"/>
  <c r="V2015" i="1"/>
  <c r="W2015" i="1"/>
  <c r="X2015" i="1"/>
  <c r="U2016" i="1"/>
  <c r="V2016" i="1"/>
  <c r="W2016" i="1"/>
  <c r="X2016" i="1"/>
  <c r="U2017" i="1"/>
  <c r="V2017" i="1"/>
  <c r="W2017" i="1"/>
  <c r="X2017" i="1"/>
  <c r="U2018" i="1"/>
  <c r="V2018" i="1"/>
  <c r="W2018" i="1"/>
  <c r="X2018" i="1"/>
  <c r="U2019" i="1"/>
  <c r="V2019" i="1"/>
  <c r="W2019" i="1"/>
  <c r="X2019" i="1"/>
  <c r="U2020" i="1"/>
  <c r="V2020" i="1"/>
  <c r="W2020" i="1"/>
  <c r="X2020" i="1"/>
  <c r="U2021" i="1"/>
  <c r="V2021" i="1"/>
  <c r="W2021" i="1"/>
  <c r="X2021" i="1"/>
  <c r="U2022" i="1"/>
  <c r="V2022" i="1"/>
  <c r="W2022" i="1"/>
  <c r="X2022" i="1"/>
  <c r="U2023" i="1"/>
  <c r="V2023" i="1"/>
  <c r="W2023" i="1"/>
  <c r="X2023" i="1"/>
  <c r="U2024" i="1"/>
  <c r="V2024" i="1"/>
  <c r="W2024" i="1"/>
  <c r="X2024" i="1"/>
  <c r="U2025" i="1"/>
  <c r="V2025" i="1"/>
  <c r="W2025" i="1"/>
  <c r="X2025" i="1"/>
  <c r="U2026" i="1"/>
  <c r="V2026" i="1"/>
  <c r="W2026" i="1"/>
  <c r="X2026" i="1"/>
  <c r="U2027" i="1"/>
  <c r="V2027" i="1"/>
  <c r="W2027" i="1"/>
  <c r="X2027" i="1"/>
  <c r="U2028" i="1"/>
  <c r="V2028" i="1"/>
  <c r="W2028" i="1"/>
  <c r="X2028" i="1"/>
  <c r="U2029" i="1"/>
  <c r="V2029" i="1"/>
  <c r="W2029" i="1"/>
  <c r="X2029" i="1"/>
  <c r="U2030" i="1"/>
  <c r="V2030" i="1"/>
  <c r="W2030" i="1"/>
  <c r="X2030" i="1"/>
  <c r="U2031" i="1"/>
  <c r="V2031" i="1"/>
  <c r="W2031" i="1"/>
  <c r="X2031" i="1"/>
  <c r="U2032" i="1"/>
  <c r="V2032" i="1"/>
  <c r="W2032" i="1"/>
  <c r="X2032" i="1"/>
  <c r="U2033" i="1"/>
  <c r="V2033" i="1"/>
  <c r="W2033" i="1"/>
  <c r="X2033" i="1"/>
  <c r="U2034" i="1"/>
  <c r="V2034" i="1"/>
  <c r="W2034" i="1"/>
  <c r="X2034" i="1"/>
  <c r="U2035" i="1"/>
  <c r="V2035" i="1"/>
  <c r="W2035" i="1"/>
  <c r="X2035" i="1"/>
  <c r="U2036" i="1"/>
  <c r="V2036" i="1"/>
  <c r="W2036" i="1"/>
  <c r="X2036" i="1"/>
  <c r="U2037" i="1"/>
  <c r="V2037" i="1"/>
  <c r="W2037" i="1"/>
  <c r="X2037" i="1"/>
  <c r="U2038" i="1"/>
  <c r="V2038" i="1"/>
  <c r="W2038" i="1"/>
  <c r="X2038" i="1"/>
  <c r="U2039" i="1"/>
  <c r="V2039" i="1"/>
  <c r="W2039" i="1"/>
  <c r="X2039" i="1"/>
  <c r="U2040" i="1"/>
  <c r="V2040" i="1"/>
  <c r="W2040" i="1"/>
  <c r="X2040" i="1"/>
  <c r="U2041" i="1"/>
  <c r="V2041" i="1"/>
  <c r="W2041" i="1"/>
  <c r="X2041" i="1"/>
  <c r="U2042" i="1"/>
  <c r="V2042" i="1"/>
  <c r="W2042" i="1"/>
  <c r="X2042" i="1"/>
  <c r="U2043" i="1"/>
  <c r="V2043" i="1"/>
  <c r="W2043" i="1"/>
  <c r="X2043" i="1"/>
  <c r="U2044" i="1"/>
  <c r="V2044" i="1"/>
  <c r="W2044" i="1"/>
  <c r="X2044" i="1"/>
  <c r="U2045" i="1"/>
  <c r="V2045" i="1"/>
  <c r="W2045" i="1"/>
  <c r="X2045" i="1"/>
  <c r="U2046" i="1"/>
  <c r="V2046" i="1"/>
  <c r="W2046" i="1"/>
  <c r="X2046" i="1"/>
  <c r="U2047" i="1"/>
  <c r="V2047" i="1"/>
  <c r="W2047" i="1"/>
  <c r="X2047" i="1"/>
  <c r="U2048" i="1"/>
  <c r="V2048" i="1"/>
  <c r="W2048" i="1"/>
  <c r="X2048" i="1"/>
  <c r="U2049" i="1"/>
  <c r="V2049" i="1"/>
  <c r="W2049" i="1"/>
  <c r="X2049" i="1"/>
  <c r="U2050" i="1"/>
  <c r="V2050" i="1"/>
  <c r="W2050" i="1"/>
  <c r="X2050" i="1"/>
  <c r="U2051" i="1"/>
  <c r="V2051" i="1"/>
  <c r="W2051" i="1"/>
  <c r="X2051" i="1"/>
  <c r="U2052" i="1"/>
  <c r="V2052" i="1"/>
  <c r="W2052" i="1"/>
  <c r="X2052" i="1"/>
  <c r="U2053" i="1"/>
  <c r="V2053" i="1"/>
  <c r="W2053" i="1"/>
  <c r="X2053" i="1"/>
  <c r="U2054" i="1"/>
  <c r="V2054" i="1"/>
  <c r="W2054" i="1"/>
  <c r="X2054" i="1"/>
  <c r="U2055" i="1"/>
  <c r="V2055" i="1"/>
  <c r="W2055" i="1"/>
  <c r="X2055" i="1"/>
  <c r="U2056" i="1"/>
  <c r="V2056" i="1"/>
  <c r="W2056" i="1"/>
  <c r="X2056" i="1"/>
  <c r="U2057" i="1"/>
  <c r="V2057" i="1"/>
  <c r="W2057" i="1"/>
  <c r="X2057" i="1"/>
  <c r="U2058" i="1"/>
  <c r="V2058" i="1"/>
  <c r="W2058" i="1"/>
  <c r="X2058" i="1"/>
  <c r="U2059" i="1"/>
  <c r="V2059" i="1"/>
  <c r="W2059" i="1"/>
  <c r="X2059" i="1"/>
  <c r="U2060" i="1"/>
  <c r="V2060" i="1"/>
  <c r="W2060" i="1"/>
  <c r="X2060" i="1"/>
  <c r="U2061" i="1"/>
  <c r="V2061" i="1"/>
  <c r="W2061" i="1"/>
  <c r="X2061" i="1"/>
  <c r="U2062" i="1"/>
  <c r="V2062" i="1"/>
  <c r="W2062" i="1"/>
  <c r="X2062" i="1"/>
  <c r="U2063" i="1"/>
  <c r="V2063" i="1"/>
  <c r="W2063" i="1"/>
  <c r="X2063" i="1"/>
  <c r="U2064" i="1"/>
  <c r="V2064" i="1"/>
  <c r="W2064" i="1"/>
  <c r="X2064" i="1"/>
  <c r="U2065" i="1"/>
  <c r="V2065" i="1"/>
  <c r="W2065" i="1"/>
  <c r="X2065" i="1"/>
  <c r="U2066" i="1"/>
  <c r="V2066" i="1"/>
  <c r="W2066" i="1"/>
  <c r="X2066" i="1"/>
  <c r="U2067" i="1"/>
  <c r="V2067" i="1"/>
  <c r="W2067" i="1"/>
  <c r="X2067" i="1"/>
  <c r="U2068" i="1"/>
  <c r="V2068" i="1"/>
  <c r="W2068" i="1"/>
  <c r="X2068" i="1"/>
  <c r="U2069" i="1"/>
  <c r="V2069" i="1"/>
  <c r="W2069" i="1"/>
  <c r="X2069" i="1"/>
  <c r="U2070" i="1"/>
  <c r="V2070" i="1"/>
  <c r="W2070" i="1"/>
  <c r="X2070" i="1"/>
  <c r="U2071" i="1"/>
  <c r="V2071" i="1"/>
  <c r="W2071" i="1"/>
  <c r="X2071" i="1"/>
  <c r="U2072" i="1"/>
  <c r="V2072" i="1"/>
  <c r="W2072" i="1"/>
  <c r="X2072" i="1"/>
  <c r="U2073" i="1"/>
  <c r="V2073" i="1"/>
  <c r="W2073" i="1"/>
  <c r="X2073" i="1"/>
  <c r="U2074" i="1"/>
  <c r="V2074" i="1"/>
  <c r="W2074" i="1"/>
  <c r="X2074" i="1"/>
  <c r="U2075" i="1"/>
  <c r="V2075" i="1"/>
  <c r="W2075" i="1"/>
  <c r="X2075" i="1"/>
  <c r="U2076" i="1"/>
  <c r="V2076" i="1"/>
  <c r="W2076" i="1"/>
  <c r="X2076" i="1"/>
  <c r="U2077" i="1"/>
  <c r="V2077" i="1"/>
  <c r="W2077" i="1"/>
  <c r="X2077" i="1"/>
  <c r="U2078" i="1"/>
  <c r="V2078" i="1"/>
  <c r="W2078" i="1"/>
  <c r="X2078" i="1"/>
  <c r="U2079" i="1"/>
  <c r="V2079" i="1"/>
  <c r="W2079" i="1"/>
  <c r="X2079" i="1"/>
  <c r="U2080" i="1"/>
  <c r="V2080" i="1"/>
  <c r="W2080" i="1"/>
  <c r="X2080" i="1"/>
  <c r="U2081" i="1"/>
  <c r="V2081" i="1"/>
  <c r="W2081" i="1"/>
  <c r="X2081" i="1"/>
  <c r="U2082" i="1"/>
  <c r="V2082" i="1"/>
  <c r="W2082" i="1"/>
  <c r="X2082" i="1"/>
  <c r="U2083" i="1"/>
  <c r="V2083" i="1"/>
  <c r="W2083" i="1"/>
  <c r="X2083" i="1"/>
  <c r="U2084" i="1"/>
  <c r="V2084" i="1"/>
  <c r="W2084" i="1"/>
  <c r="X2084" i="1"/>
  <c r="U2085" i="1"/>
  <c r="V2085" i="1"/>
  <c r="W2085" i="1"/>
  <c r="X2085" i="1"/>
  <c r="U2086" i="1"/>
  <c r="V2086" i="1"/>
  <c r="W2086" i="1"/>
  <c r="X2086" i="1"/>
  <c r="U2087" i="1"/>
  <c r="V2087" i="1"/>
  <c r="W2087" i="1"/>
  <c r="X2087" i="1"/>
  <c r="U2088" i="1"/>
  <c r="V2088" i="1"/>
  <c r="W2088" i="1"/>
  <c r="X2088" i="1"/>
  <c r="U2089" i="1"/>
  <c r="V2089" i="1"/>
  <c r="W2089" i="1"/>
  <c r="X2089" i="1"/>
  <c r="U2090" i="1"/>
  <c r="V2090" i="1"/>
  <c r="W2090" i="1"/>
  <c r="X2090" i="1"/>
  <c r="U2091" i="1"/>
  <c r="V2091" i="1"/>
  <c r="W2091" i="1"/>
  <c r="X2091" i="1"/>
  <c r="U2092" i="1"/>
  <c r="V2092" i="1"/>
  <c r="W2092" i="1"/>
  <c r="X2092" i="1"/>
  <c r="U2093" i="1"/>
  <c r="V2093" i="1"/>
  <c r="W2093" i="1"/>
  <c r="X2093" i="1"/>
  <c r="U2094" i="1"/>
  <c r="V2094" i="1"/>
  <c r="W2094" i="1"/>
  <c r="X2094" i="1"/>
  <c r="U2095" i="1"/>
  <c r="V2095" i="1"/>
  <c r="W2095" i="1"/>
  <c r="X2095" i="1"/>
  <c r="U2096" i="1"/>
  <c r="V2096" i="1"/>
  <c r="W2096" i="1"/>
  <c r="X2096" i="1"/>
  <c r="U2097" i="1"/>
  <c r="V2097" i="1"/>
  <c r="W2097" i="1"/>
  <c r="X2097" i="1"/>
  <c r="U2098" i="1"/>
  <c r="V2098" i="1"/>
  <c r="W2098" i="1"/>
  <c r="X2098" i="1"/>
  <c r="U2099" i="1"/>
  <c r="V2099" i="1"/>
  <c r="W2099" i="1"/>
  <c r="X2099" i="1"/>
  <c r="U2100" i="1"/>
  <c r="V2100" i="1"/>
  <c r="W2100" i="1"/>
  <c r="X2100" i="1"/>
  <c r="U2101" i="1"/>
  <c r="V2101" i="1"/>
  <c r="W2101" i="1"/>
  <c r="X2101" i="1"/>
  <c r="U2102" i="1"/>
  <c r="V2102" i="1"/>
  <c r="W2102" i="1"/>
  <c r="X2102" i="1"/>
  <c r="U2103" i="1"/>
  <c r="V2103" i="1"/>
  <c r="W2103" i="1"/>
  <c r="X2103" i="1"/>
  <c r="U2104" i="1"/>
  <c r="V2104" i="1"/>
  <c r="W2104" i="1"/>
  <c r="X2104" i="1"/>
  <c r="U2105" i="1"/>
  <c r="V2105" i="1"/>
  <c r="W2105" i="1"/>
  <c r="X2105" i="1"/>
  <c r="U2106" i="1"/>
  <c r="V2106" i="1"/>
  <c r="W2106" i="1"/>
  <c r="X2106" i="1"/>
  <c r="U2107" i="1"/>
  <c r="V2107" i="1"/>
  <c r="W2107" i="1"/>
  <c r="X2107" i="1"/>
  <c r="U2108" i="1"/>
  <c r="V2108" i="1"/>
  <c r="W2108" i="1"/>
  <c r="X2108" i="1"/>
  <c r="U2109" i="1"/>
  <c r="V2109" i="1"/>
  <c r="W2109" i="1"/>
  <c r="X2109" i="1"/>
  <c r="U2110" i="1"/>
  <c r="V2110" i="1"/>
  <c r="W2110" i="1"/>
  <c r="X2110" i="1"/>
  <c r="U2111" i="1"/>
  <c r="V2111" i="1"/>
  <c r="W2111" i="1"/>
  <c r="X2111" i="1"/>
  <c r="U2112" i="1"/>
  <c r="V2112" i="1"/>
  <c r="W2112" i="1"/>
  <c r="X2112" i="1"/>
  <c r="U2113" i="1"/>
  <c r="V2113" i="1"/>
  <c r="W2113" i="1"/>
  <c r="X2113" i="1"/>
  <c r="U2114" i="1"/>
  <c r="V2114" i="1"/>
  <c r="W2114" i="1"/>
  <c r="X2114" i="1"/>
  <c r="U2115" i="1"/>
  <c r="V2115" i="1"/>
  <c r="W2115" i="1"/>
  <c r="X2115" i="1"/>
  <c r="U2116" i="1"/>
  <c r="V2116" i="1"/>
  <c r="W2116" i="1"/>
  <c r="X2116" i="1"/>
  <c r="U2117" i="1"/>
  <c r="V2117" i="1"/>
  <c r="W2117" i="1"/>
  <c r="X2117" i="1"/>
  <c r="U2118" i="1"/>
  <c r="V2118" i="1"/>
  <c r="W2118" i="1"/>
  <c r="X2118" i="1"/>
  <c r="U2119" i="1"/>
  <c r="V2119" i="1"/>
  <c r="W2119" i="1"/>
  <c r="X2119" i="1"/>
  <c r="U2120" i="1"/>
  <c r="V2120" i="1"/>
  <c r="W2120" i="1"/>
  <c r="X2120" i="1"/>
  <c r="U2121" i="1"/>
  <c r="V2121" i="1"/>
  <c r="W2121" i="1"/>
  <c r="X2121" i="1"/>
  <c r="U2122" i="1"/>
  <c r="V2122" i="1"/>
  <c r="W2122" i="1"/>
  <c r="X2122" i="1"/>
  <c r="U2123" i="1"/>
  <c r="V2123" i="1"/>
  <c r="W2123" i="1"/>
  <c r="X2123" i="1"/>
  <c r="U2124" i="1"/>
  <c r="V2124" i="1"/>
  <c r="W2124" i="1"/>
  <c r="X2124" i="1"/>
  <c r="U2125" i="1"/>
  <c r="V2125" i="1"/>
  <c r="W2125" i="1"/>
  <c r="X2125" i="1"/>
  <c r="U2126" i="1"/>
  <c r="V2126" i="1"/>
  <c r="W2126" i="1"/>
  <c r="X2126" i="1"/>
  <c r="U2127" i="1"/>
  <c r="V2127" i="1"/>
  <c r="W2127" i="1"/>
  <c r="X2127" i="1"/>
  <c r="U2128" i="1"/>
  <c r="V2128" i="1"/>
  <c r="W2128" i="1"/>
  <c r="X2128" i="1"/>
  <c r="U2129" i="1"/>
  <c r="V2129" i="1"/>
  <c r="W2129" i="1"/>
  <c r="X2129" i="1"/>
  <c r="U2130" i="1"/>
  <c r="V2130" i="1"/>
  <c r="W2130" i="1"/>
  <c r="X2130" i="1"/>
  <c r="U2131" i="1"/>
  <c r="V2131" i="1"/>
  <c r="W2131" i="1"/>
  <c r="X2131" i="1"/>
  <c r="U2132" i="1"/>
  <c r="V2132" i="1"/>
  <c r="W2132" i="1"/>
  <c r="X2132" i="1"/>
  <c r="U2133" i="1"/>
  <c r="V2133" i="1"/>
  <c r="W2133" i="1"/>
  <c r="X2133" i="1"/>
  <c r="U2134" i="1"/>
  <c r="V2134" i="1"/>
  <c r="W2134" i="1"/>
  <c r="X2134" i="1"/>
  <c r="U2135" i="1"/>
  <c r="V2135" i="1"/>
  <c r="W2135" i="1"/>
  <c r="X2135" i="1"/>
  <c r="U2136" i="1"/>
  <c r="V2136" i="1"/>
  <c r="W2136" i="1"/>
  <c r="X2136" i="1"/>
  <c r="U2137" i="1"/>
  <c r="V2137" i="1"/>
  <c r="W2137" i="1"/>
  <c r="X2137" i="1"/>
  <c r="U2138" i="1"/>
  <c r="V2138" i="1"/>
  <c r="W2138" i="1"/>
  <c r="X2138" i="1"/>
  <c r="U2139" i="1"/>
  <c r="V2139" i="1"/>
  <c r="W2139" i="1"/>
  <c r="X2139" i="1"/>
  <c r="U2140" i="1"/>
  <c r="V2140" i="1"/>
  <c r="W2140" i="1"/>
  <c r="X2140" i="1"/>
  <c r="U2141" i="1"/>
  <c r="V2141" i="1"/>
  <c r="W2141" i="1"/>
  <c r="X2141" i="1"/>
  <c r="U2142" i="1"/>
  <c r="V2142" i="1"/>
  <c r="W2142" i="1"/>
  <c r="X2142" i="1"/>
  <c r="U2143" i="1"/>
  <c r="V2143" i="1"/>
  <c r="W2143" i="1"/>
  <c r="X2143" i="1"/>
  <c r="U2144" i="1"/>
  <c r="V2144" i="1"/>
  <c r="W2144" i="1"/>
  <c r="X2144" i="1"/>
  <c r="U2145" i="1"/>
  <c r="V2145" i="1"/>
  <c r="W2145" i="1"/>
  <c r="X2145" i="1"/>
  <c r="U2146" i="1"/>
  <c r="V2146" i="1"/>
  <c r="W2146" i="1"/>
  <c r="X2146" i="1"/>
  <c r="U2147" i="1"/>
  <c r="V2147" i="1"/>
  <c r="W2147" i="1"/>
  <c r="X2147" i="1"/>
  <c r="U2148" i="1"/>
  <c r="V2148" i="1"/>
  <c r="W2148" i="1"/>
  <c r="X2148" i="1"/>
  <c r="U2149" i="1"/>
  <c r="V2149" i="1"/>
  <c r="W2149" i="1"/>
  <c r="X2149" i="1"/>
  <c r="U2150" i="1"/>
  <c r="V2150" i="1"/>
  <c r="W2150" i="1"/>
  <c r="X2150" i="1"/>
  <c r="U2151" i="1"/>
  <c r="V2151" i="1"/>
  <c r="W2151" i="1"/>
  <c r="X2151" i="1"/>
  <c r="U2152" i="1"/>
  <c r="V2152" i="1"/>
  <c r="W2152" i="1"/>
  <c r="X2152" i="1"/>
  <c r="U2153" i="1"/>
  <c r="V2153" i="1"/>
  <c r="W2153" i="1"/>
  <c r="X2153" i="1"/>
  <c r="U2154" i="1"/>
  <c r="V2154" i="1"/>
  <c r="W2154" i="1"/>
  <c r="X2154" i="1"/>
  <c r="U2155" i="1"/>
  <c r="V2155" i="1"/>
  <c r="W2155" i="1"/>
  <c r="X2155" i="1"/>
  <c r="U2156" i="1"/>
  <c r="V2156" i="1"/>
  <c r="W2156" i="1"/>
  <c r="X2156" i="1"/>
  <c r="U2157" i="1"/>
  <c r="V2157" i="1"/>
  <c r="W2157" i="1"/>
  <c r="X2157" i="1"/>
  <c r="U2158" i="1"/>
  <c r="V2158" i="1"/>
  <c r="W2158" i="1"/>
  <c r="X2158" i="1"/>
  <c r="U2159" i="1"/>
  <c r="V2159" i="1"/>
  <c r="W2159" i="1"/>
  <c r="X2159" i="1"/>
  <c r="U2160" i="1"/>
  <c r="V2160" i="1"/>
  <c r="W2160" i="1"/>
  <c r="X2160" i="1"/>
  <c r="U2161" i="1"/>
  <c r="V2161" i="1"/>
  <c r="W2161" i="1"/>
  <c r="X2161" i="1"/>
  <c r="U2162" i="1"/>
  <c r="V2162" i="1"/>
  <c r="W2162" i="1"/>
  <c r="X2162" i="1"/>
  <c r="U2163" i="1"/>
  <c r="V2163" i="1"/>
  <c r="W2163" i="1"/>
  <c r="X2163" i="1"/>
  <c r="U2164" i="1"/>
  <c r="V2164" i="1"/>
  <c r="W2164" i="1"/>
  <c r="X2164" i="1"/>
  <c r="U2165" i="1"/>
  <c r="V2165" i="1"/>
  <c r="W2165" i="1"/>
  <c r="X2165" i="1"/>
  <c r="U2166" i="1"/>
  <c r="V2166" i="1"/>
  <c r="W2166" i="1"/>
  <c r="X2166" i="1"/>
  <c r="U2167" i="1"/>
  <c r="V2167" i="1"/>
  <c r="W2167" i="1"/>
  <c r="X2167" i="1"/>
  <c r="U2168" i="1"/>
  <c r="V2168" i="1"/>
  <c r="W2168" i="1"/>
  <c r="X2168" i="1"/>
  <c r="U2169" i="1"/>
  <c r="V2169" i="1"/>
  <c r="W2169" i="1"/>
  <c r="X2169" i="1"/>
  <c r="U2170" i="1"/>
  <c r="V2170" i="1"/>
  <c r="W2170" i="1"/>
  <c r="X2170" i="1"/>
  <c r="U2171" i="1"/>
  <c r="V2171" i="1"/>
  <c r="W2171" i="1"/>
  <c r="X2171" i="1"/>
  <c r="U2172" i="1"/>
  <c r="V2172" i="1"/>
  <c r="W2172" i="1"/>
  <c r="X2172" i="1"/>
  <c r="U2173" i="1"/>
  <c r="V2173" i="1"/>
  <c r="W2173" i="1"/>
  <c r="X2173" i="1"/>
  <c r="U2174" i="1"/>
  <c r="V2174" i="1"/>
  <c r="W2174" i="1"/>
  <c r="X2174" i="1"/>
  <c r="U2175" i="1"/>
  <c r="V2175" i="1"/>
  <c r="W2175" i="1"/>
  <c r="X2175" i="1"/>
  <c r="U2176" i="1"/>
  <c r="V2176" i="1"/>
  <c r="W2176" i="1"/>
  <c r="X2176" i="1"/>
  <c r="U2177" i="1"/>
  <c r="V2177" i="1"/>
  <c r="W2177" i="1"/>
  <c r="X2177" i="1"/>
  <c r="U2178" i="1"/>
  <c r="V2178" i="1"/>
  <c r="W2178" i="1"/>
  <c r="X2178" i="1"/>
  <c r="U2179" i="1"/>
  <c r="V2179" i="1"/>
  <c r="W2179" i="1"/>
  <c r="X2179" i="1"/>
  <c r="U2180" i="1"/>
  <c r="V2180" i="1"/>
  <c r="W2180" i="1"/>
  <c r="X2180" i="1"/>
  <c r="U2181" i="1"/>
  <c r="V2181" i="1"/>
  <c r="W2181" i="1"/>
  <c r="X2181" i="1"/>
  <c r="U2182" i="1"/>
  <c r="V2182" i="1"/>
  <c r="W2182" i="1"/>
  <c r="X2182" i="1"/>
  <c r="U2183" i="1"/>
  <c r="V2183" i="1"/>
  <c r="W2183" i="1"/>
  <c r="X2183" i="1"/>
  <c r="U2184" i="1"/>
  <c r="V2184" i="1"/>
  <c r="W2184" i="1"/>
  <c r="X2184" i="1"/>
  <c r="U2185" i="1"/>
  <c r="V2185" i="1"/>
  <c r="W2185" i="1"/>
  <c r="X2185" i="1"/>
  <c r="U2186" i="1"/>
  <c r="V2186" i="1"/>
  <c r="W2186" i="1"/>
  <c r="X2186" i="1"/>
  <c r="U2187" i="1"/>
  <c r="V2187" i="1"/>
  <c r="W2187" i="1"/>
  <c r="X2187" i="1"/>
  <c r="U2188" i="1"/>
  <c r="V2188" i="1"/>
  <c r="W2188" i="1"/>
  <c r="X2188" i="1"/>
  <c r="U2189" i="1"/>
  <c r="V2189" i="1"/>
  <c r="W2189" i="1"/>
  <c r="X2189" i="1"/>
  <c r="U2190" i="1"/>
  <c r="V2190" i="1"/>
  <c r="W2190" i="1"/>
  <c r="X2190" i="1"/>
  <c r="U2191" i="1"/>
  <c r="V2191" i="1"/>
  <c r="W2191" i="1"/>
  <c r="X2191" i="1"/>
  <c r="U2192" i="1"/>
  <c r="V2192" i="1"/>
  <c r="W2192" i="1"/>
  <c r="X2192" i="1"/>
  <c r="U2193" i="1"/>
  <c r="V2193" i="1"/>
  <c r="W2193" i="1"/>
  <c r="X2193" i="1"/>
  <c r="U2194" i="1"/>
  <c r="V2194" i="1"/>
  <c r="W2194" i="1"/>
  <c r="X2194" i="1"/>
  <c r="U2195" i="1"/>
  <c r="V2195" i="1"/>
  <c r="W2195" i="1"/>
  <c r="X2195" i="1"/>
  <c r="U2196" i="1"/>
  <c r="V2196" i="1"/>
  <c r="W2196" i="1"/>
  <c r="X2196" i="1"/>
  <c r="U2197" i="1"/>
  <c r="V2197" i="1"/>
  <c r="W2197" i="1"/>
  <c r="X2197" i="1"/>
  <c r="U2198" i="1"/>
  <c r="V2198" i="1"/>
  <c r="W2198" i="1"/>
  <c r="X2198" i="1"/>
  <c r="U2199" i="1"/>
  <c r="V2199" i="1"/>
  <c r="W2199" i="1"/>
  <c r="X2199" i="1"/>
  <c r="U2200" i="1"/>
  <c r="V2200" i="1"/>
  <c r="W2200" i="1"/>
  <c r="X2200" i="1"/>
  <c r="U2201" i="1"/>
  <c r="V2201" i="1"/>
  <c r="W2201" i="1"/>
  <c r="X2201" i="1"/>
  <c r="U2202" i="1"/>
  <c r="V2202" i="1"/>
  <c r="W2202" i="1"/>
  <c r="X2202" i="1"/>
  <c r="U2203" i="1"/>
  <c r="V2203" i="1"/>
  <c r="W2203" i="1"/>
  <c r="X2203" i="1"/>
  <c r="U2204" i="1"/>
  <c r="V2204" i="1"/>
  <c r="W2204" i="1"/>
  <c r="X2204" i="1"/>
  <c r="U2205" i="1"/>
  <c r="V2205" i="1"/>
  <c r="W2205" i="1"/>
  <c r="X2205" i="1"/>
  <c r="U2206" i="1"/>
  <c r="V2206" i="1"/>
  <c r="W2206" i="1"/>
  <c r="X2206" i="1"/>
  <c r="U2207" i="1"/>
  <c r="V2207" i="1"/>
  <c r="W2207" i="1"/>
  <c r="X2207" i="1"/>
  <c r="U2208" i="1"/>
  <c r="V2208" i="1"/>
  <c r="W2208" i="1"/>
  <c r="X2208" i="1"/>
  <c r="U2209" i="1"/>
  <c r="V2209" i="1"/>
  <c r="W2209" i="1"/>
  <c r="X2209" i="1"/>
  <c r="U2210" i="1"/>
  <c r="V2210" i="1"/>
  <c r="W2210" i="1"/>
  <c r="X2210" i="1"/>
  <c r="U2211" i="1"/>
  <c r="V2211" i="1"/>
  <c r="W2211" i="1"/>
  <c r="X2211" i="1"/>
  <c r="U2212" i="1"/>
  <c r="V2212" i="1"/>
  <c r="W2212" i="1"/>
  <c r="X2212" i="1"/>
  <c r="U2213" i="1"/>
  <c r="V2213" i="1"/>
  <c r="W2213" i="1"/>
  <c r="X2213" i="1"/>
  <c r="U2214" i="1"/>
  <c r="V2214" i="1"/>
  <c r="W2214" i="1"/>
  <c r="X2214" i="1"/>
  <c r="U2215" i="1"/>
  <c r="V2215" i="1"/>
  <c r="W2215" i="1"/>
  <c r="X2215" i="1"/>
  <c r="U2216" i="1"/>
  <c r="V2216" i="1"/>
  <c r="W2216" i="1"/>
  <c r="X2216" i="1"/>
  <c r="U2217" i="1"/>
  <c r="V2217" i="1"/>
  <c r="W2217" i="1"/>
  <c r="X2217" i="1"/>
  <c r="U2218" i="1"/>
  <c r="V2218" i="1"/>
  <c r="W2218" i="1"/>
  <c r="X2218" i="1"/>
  <c r="U2219" i="1"/>
  <c r="V2219" i="1"/>
  <c r="W2219" i="1"/>
  <c r="X2219" i="1"/>
  <c r="U2220" i="1"/>
  <c r="V2220" i="1"/>
  <c r="W2220" i="1"/>
  <c r="X2220" i="1"/>
  <c r="U2221" i="1"/>
  <c r="V2221" i="1"/>
  <c r="W2221" i="1"/>
  <c r="X2221" i="1"/>
  <c r="U2222" i="1"/>
  <c r="V2222" i="1"/>
  <c r="W2222" i="1"/>
  <c r="X2222" i="1"/>
  <c r="U2223" i="1"/>
  <c r="V2223" i="1"/>
  <c r="W2223" i="1"/>
  <c r="X2223" i="1"/>
  <c r="U2224" i="1"/>
  <c r="V2224" i="1"/>
  <c r="W2224" i="1"/>
  <c r="X2224" i="1"/>
  <c r="U2225" i="1"/>
  <c r="V2225" i="1"/>
  <c r="W2225" i="1"/>
  <c r="X2225" i="1"/>
  <c r="U2226" i="1"/>
  <c r="V2226" i="1"/>
  <c r="W2226" i="1"/>
  <c r="X2226" i="1"/>
  <c r="U2227" i="1"/>
  <c r="V2227" i="1"/>
  <c r="W2227" i="1"/>
  <c r="X2227" i="1"/>
  <c r="U2228" i="1"/>
  <c r="V2228" i="1"/>
  <c r="W2228" i="1"/>
  <c r="X2228" i="1"/>
  <c r="U2229" i="1"/>
  <c r="V2229" i="1"/>
  <c r="W2229" i="1"/>
  <c r="X2229" i="1"/>
  <c r="U2230" i="1"/>
  <c r="V2230" i="1"/>
  <c r="W2230" i="1"/>
  <c r="X2230" i="1"/>
  <c r="U2231" i="1"/>
  <c r="V2231" i="1"/>
  <c r="W2231" i="1"/>
  <c r="X2231" i="1"/>
  <c r="U2232" i="1"/>
  <c r="V2232" i="1"/>
  <c r="W2232" i="1"/>
  <c r="X2232" i="1"/>
  <c r="U2233" i="1"/>
  <c r="V2233" i="1"/>
  <c r="W2233" i="1"/>
  <c r="X2233" i="1"/>
  <c r="U2234" i="1"/>
  <c r="V2234" i="1"/>
  <c r="W2234" i="1"/>
  <c r="X2234" i="1"/>
  <c r="U2235" i="1"/>
  <c r="V2235" i="1"/>
  <c r="W2235" i="1"/>
  <c r="X2235" i="1"/>
  <c r="U2236" i="1"/>
  <c r="V2236" i="1"/>
  <c r="W2236" i="1"/>
  <c r="X2236" i="1"/>
  <c r="U2237" i="1"/>
  <c r="V2237" i="1"/>
  <c r="W2237" i="1"/>
  <c r="X2237" i="1"/>
  <c r="U2238" i="1"/>
  <c r="V2238" i="1"/>
  <c r="W2238" i="1"/>
  <c r="X2238" i="1"/>
  <c r="U2239" i="1"/>
  <c r="V2239" i="1"/>
  <c r="W2239" i="1"/>
  <c r="X2239" i="1"/>
  <c r="U2240" i="1"/>
  <c r="V2240" i="1"/>
  <c r="W2240" i="1"/>
  <c r="X2240" i="1"/>
  <c r="U2241" i="1"/>
  <c r="V2241" i="1"/>
  <c r="W2241" i="1"/>
  <c r="X2241" i="1"/>
  <c r="U2242" i="1"/>
  <c r="V2242" i="1"/>
  <c r="W2242" i="1"/>
  <c r="X2242" i="1"/>
  <c r="U2243" i="1"/>
  <c r="V2243" i="1"/>
  <c r="W2243" i="1"/>
  <c r="X2243" i="1"/>
  <c r="U2244" i="1"/>
  <c r="V2244" i="1"/>
  <c r="W2244" i="1"/>
  <c r="X2244" i="1"/>
  <c r="U2245" i="1"/>
  <c r="V2245" i="1"/>
  <c r="W2245" i="1"/>
  <c r="X2245" i="1"/>
  <c r="U2246" i="1"/>
  <c r="V2246" i="1"/>
  <c r="W2246" i="1"/>
  <c r="X2246" i="1"/>
  <c r="U2247" i="1"/>
  <c r="V2247" i="1"/>
  <c r="W2247" i="1"/>
  <c r="X2247" i="1"/>
  <c r="U2248" i="1"/>
  <c r="V2248" i="1"/>
  <c r="W2248" i="1"/>
  <c r="X2248" i="1"/>
  <c r="U2249" i="1"/>
  <c r="V2249" i="1"/>
  <c r="W2249" i="1"/>
  <c r="X2249" i="1"/>
  <c r="U2250" i="1"/>
  <c r="V2250" i="1"/>
  <c r="W2250" i="1"/>
  <c r="X2250" i="1"/>
  <c r="U2251" i="1"/>
  <c r="V2251" i="1"/>
  <c r="W2251" i="1"/>
  <c r="X2251" i="1"/>
  <c r="U2252" i="1"/>
  <c r="V2252" i="1"/>
  <c r="W2252" i="1"/>
  <c r="X2252" i="1"/>
  <c r="U2253" i="1"/>
  <c r="V2253" i="1"/>
  <c r="W2253" i="1"/>
  <c r="X2253" i="1"/>
  <c r="U2254" i="1"/>
  <c r="V2254" i="1"/>
  <c r="W2254" i="1"/>
  <c r="X2254" i="1"/>
  <c r="U2255" i="1"/>
  <c r="V2255" i="1"/>
  <c r="W2255" i="1"/>
  <c r="X2255" i="1"/>
  <c r="U2256" i="1"/>
  <c r="V2256" i="1"/>
  <c r="W2256" i="1"/>
  <c r="X2256" i="1"/>
  <c r="U2257" i="1"/>
  <c r="V2257" i="1"/>
  <c r="W2257" i="1"/>
  <c r="X2257" i="1"/>
  <c r="U2258" i="1"/>
  <c r="V2258" i="1"/>
  <c r="W2258" i="1"/>
  <c r="X2258" i="1"/>
  <c r="U2259" i="1"/>
  <c r="V2259" i="1"/>
  <c r="W2259" i="1"/>
  <c r="X2259" i="1"/>
  <c r="U2260" i="1"/>
  <c r="V2260" i="1"/>
  <c r="W2260" i="1"/>
  <c r="X2260" i="1"/>
  <c r="U2261" i="1"/>
  <c r="V2261" i="1"/>
  <c r="W2261" i="1"/>
  <c r="X2261" i="1"/>
  <c r="U2262" i="1"/>
  <c r="V2262" i="1"/>
  <c r="W2262" i="1"/>
  <c r="X2262" i="1"/>
  <c r="U2263" i="1"/>
  <c r="V2263" i="1"/>
  <c r="W2263" i="1"/>
  <c r="X2263" i="1"/>
  <c r="U2264" i="1"/>
  <c r="V2264" i="1"/>
  <c r="W2264" i="1"/>
  <c r="X2264" i="1"/>
  <c r="U2265" i="1"/>
  <c r="V2265" i="1"/>
  <c r="W2265" i="1"/>
  <c r="X2265" i="1"/>
  <c r="U2266" i="1"/>
  <c r="V2266" i="1"/>
  <c r="W2266" i="1"/>
  <c r="X2266" i="1"/>
  <c r="U2267" i="1"/>
  <c r="V2267" i="1"/>
  <c r="W2267" i="1"/>
  <c r="X2267" i="1"/>
  <c r="U2268" i="1"/>
  <c r="V2268" i="1"/>
  <c r="W2268" i="1"/>
  <c r="X2268" i="1"/>
  <c r="U2269" i="1"/>
  <c r="V2269" i="1"/>
  <c r="W2269" i="1"/>
  <c r="X2269" i="1"/>
  <c r="U2270" i="1"/>
  <c r="V2270" i="1"/>
  <c r="W2270" i="1"/>
  <c r="X2270" i="1"/>
  <c r="U2271" i="1"/>
  <c r="V2271" i="1"/>
  <c r="W2271" i="1"/>
  <c r="X2271" i="1"/>
  <c r="U2272" i="1"/>
  <c r="V2272" i="1"/>
  <c r="W2272" i="1"/>
  <c r="X2272" i="1"/>
  <c r="U2273" i="1"/>
  <c r="V2273" i="1"/>
  <c r="W2273" i="1"/>
  <c r="X2273" i="1"/>
  <c r="U2274" i="1"/>
  <c r="V2274" i="1"/>
  <c r="W2274" i="1"/>
  <c r="X2274" i="1"/>
  <c r="U2275" i="1"/>
  <c r="V2275" i="1"/>
  <c r="W2275" i="1"/>
  <c r="X2275" i="1"/>
  <c r="U2276" i="1"/>
  <c r="V2276" i="1"/>
  <c r="W2276" i="1"/>
  <c r="X2276" i="1"/>
  <c r="U2277" i="1"/>
  <c r="V2277" i="1"/>
  <c r="W2277" i="1"/>
  <c r="X2277" i="1"/>
  <c r="U2278" i="1"/>
  <c r="V2278" i="1"/>
  <c r="W2278" i="1"/>
  <c r="X2278" i="1"/>
  <c r="U2279" i="1"/>
  <c r="V2279" i="1"/>
  <c r="W2279" i="1"/>
  <c r="X2279" i="1"/>
  <c r="U2280" i="1"/>
  <c r="V2280" i="1"/>
  <c r="W2280" i="1"/>
  <c r="X2280" i="1"/>
  <c r="U2281" i="1"/>
  <c r="V2281" i="1"/>
  <c r="W2281" i="1"/>
  <c r="X2281" i="1"/>
  <c r="U2282" i="1"/>
  <c r="V2282" i="1"/>
  <c r="W2282" i="1"/>
  <c r="X2282" i="1"/>
  <c r="U2283" i="1"/>
  <c r="V2283" i="1"/>
  <c r="W2283" i="1"/>
  <c r="X2283" i="1"/>
  <c r="U2284" i="1"/>
  <c r="V2284" i="1"/>
  <c r="W2284" i="1"/>
  <c r="X2284" i="1"/>
  <c r="U2285" i="1"/>
  <c r="V2285" i="1"/>
  <c r="W2285" i="1"/>
  <c r="X2285" i="1"/>
  <c r="U2286" i="1"/>
  <c r="V2286" i="1"/>
  <c r="W2286" i="1"/>
  <c r="X2286" i="1"/>
  <c r="U2287" i="1"/>
  <c r="V2287" i="1"/>
  <c r="W2287" i="1"/>
  <c r="X2287" i="1"/>
  <c r="U2288" i="1"/>
  <c r="V2288" i="1"/>
  <c r="W2288" i="1"/>
  <c r="X2288" i="1"/>
  <c r="U2289" i="1"/>
  <c r="V2289" i="1"/>
  <c r="W2289" i="1"/>
  <c r="X2289" i="1"/>
  <c r="U2290" i="1"/>
  <c r="V2290" i="1"/>
  <c r="W2290" i="1"/>
  <c r="X2290" i="1"/>
  <c r="U2291" i="1"/>
  <c r="V2291" i="1"/>
  <c r="W2291" i="1"/>
  <c r="X2291" i="1"/>
  <c r="U2292" i="1"/>
  <c r="V2292" i="1"/>
  <c r="W2292" i="1"/>
  <c r="X2292" i="1"/>
  <c r="U2293" i="1"/>
  <c r="V2293" i="1"/>
  <c r="W2293" i="1"/>
  <c r="X2293" i="1"/>
  <c r="U2294" i="1"/>
  <c r="V2294" i="1"/>
  <c r="W2294" i="1"/>
  <c r="X2294" i="1"/>
  <c r="U2295" i="1"/>
  <c r="V2295" i="1"/>
  <c r="W2295" i="1"/>
  <c r="X2295" i="1"/>
  <c r="U2296" i="1"/>
  <c r="V2296" i="1"/>
  <c r="W2296" i="1"/>
  <c r="X2296" i="1"/>
  <c r="U2297" i="1"/>
  <c r="V2297" i="1"/>
  <c r="W2297" i="1"/>
  <c r="X2297" i="1"/>
  <c r="U2298" i="1"/>
  <c r="V2298" i="1"/>
  <c r="W2298" i="1"/>
  <c r="X2298" i="1"/>
  <c r="U2299" i="1"/>
  <c r="V2299" i="1"/>
  <c r="W2299" i="1"/>
  <c r="X2299" i="1"/>
  <c r="U2300" i="1"/>
  <c r="V2300" i="1"/>
  <c r="W2300" i="1"/>
  <c r="X2300" i="1"/>
  <c r="U2301" i="1"/>
  <c r="V2301" i="1"/>
  <c r="W2301" i="1"/>
  <c r="X2301" i="1"/>
  <c r="U2302" i="1"/>
  <c r="V2302" i="1"/>
  <c r="W2302" i="1"/>
  <c r="X2302" i="1"/>
  <c r="U2303" i="1"/>
  <c r="V2303" i="1"/>
  <c r="W2303" i="1"/>
  <c r="X2303" i="1"/>
  <c r="U2304" i="1"/>
  <c r="V2304" i="1"/>
  <c r="W2304" i="1"/>
  <c r="X2304" i="1"/>
  <c r="U2305" i="1"/>
  <c r="V2305" i="1"/>
  <c r="W2305" i="1"/>
  <c r="X2305" i="1"/>
  <c r="U2306" i="1"/>
  <c r="V2306" i="1"/>
  <c r="W2306" i="1"/>
  <c r="X2306" i="1"/>
  <c r="U2307" i="1"/>
  <c r="V2307" i="1"/>
  <c r="W2307" i="1"/>
  <c r="X2307" i="1"/>
  <c r="U2308" i="1"/>
  <c r="V2308" i="1"/>
  <c r="W2308" i="1"/>
  <c r="X2308" i="1"/>
  <c r="U2309" i="1"/>
  <c r="V2309" i="1"/>
  <c r="W2309" i="1"/>
  <c r="X2309" i="1"/>
  <c r="U2310" i="1"/>
  <c r="V2310" i="1"/>
  <c r="W2310" i="1"/>
  <c r="X2310" i="1"/>
  <c r="U2311" i="1"/>
  <c r="V2311" i="1"/>
  <c r="W2311" i="1"/>
  <c r="X2311" i="1"/>
  <c r="U2312" i="1"/>
  <c r="V2312" i="1"/>
  <c r="W2312" i="1"/>
  <c r="X2312" i="1"/>
  <c r="U2313" i="1"/>
  <c r="V2313" i="1"/>
  <c r="W2313" i="1"/>
  <c r="X2313" i="1"/>
  <c r="U2314" i="1"/>
  <c r="V2314" i="1"/>
  <c r="W2314" i="1"/>
  <c r="X2314" i="1"/>
  <c r="U2315" i="1"/>
  <c r="V2315" i="1"/>
  <c r="W2315" i="1"/>
  <c r="X2315" i="1"/>
  <c r="U2316" i="1"/>
  <c r="V2316" i="1"/>
  <c r="W2316" i="1"/>
  <c r="X2316" i="1"/>
  <c r="U2317" i="1"/>
  <c r="V2317" i="1"/>
  <c r="W2317" i="1"/>
  <c r="X2317" i="1"/>
  <c r="U2318" i="1"/>
  <c r="V2318" i="1"/>
  <c r="W2318" i="1"/>
  <c r="X2318" i="1"/>
  <c r="U2319" i="1"/>
  <c r="V2319" i="1"/>
  <c r="W2319" i="1"/>
  <c r="X2319" i="1"/>
  <c r="U2320" i="1"/>
  <c r="V2320" i="1"/>
  <c r="W2320" i="1"/>
  <c r="X2320" i="1"/>
  <c r="U2321" i="1"/>
  <c r="V2321" i="1"/>
  <c r="W2321" i="1"/>
  <c r="X2321" i="1"/>
  <c r="U2322" i="1"/>
  <c r="V2322" i="1"/>
  <c r="W2322" i="1"/>
  <c r="X2322" i="1"/>
  <c r="U2323" i="1"/>
  <c r="V2323" i="1"/>
  <c r="W2323" i="1"/>
  <c r="X2323" i="1"/>
  <c r="U2324" i="1"/>
  <c r="V2324" i="1"/>
  <c r="W2324" i="1"/>
  <c r="X2324" i="1"/>
  <c r="U2325" i="1"/>
  <c r="V2325" i="1"/>
  <c r="W2325" i="1"/>
  <c r="X2325" i="1"/>
  <c r="U2326" i="1"/>
  <c r="V2326" i="1"/>
  <c r="W2326" i="1"/>
  <c r="X2326" i="1"/>
  <c r="U2327" i="1"/>
  <c r="V2327" i="1"/>
  <c r="W2327" i="1"/>
  <c r="X2327" i="1"/>
  <c r="U2328" i="1"/>
  <c r="V2328" i="1"/>
  <c r="W2328" i="1"/>
  <c r="X2328" i="1"/>
  <c r="U2329" i="1"/>
  <c r="V2329" i="1"/>
  <c r="W2329" i="1"/>
  <c r="X2329" i="1"/>
  <c r="U2330" i="1"/>
  <c r="V2330" i="1"/>
  <c r="W2330" i="1"/>
  <c r="X2330" i="1"/>
  <c r="U2331" i="1"/>
  <c r="V2331" i="1"/>
  <c r="W2331" i="1"/>
  <c r="X2331" i="1"/>
  <c r="U2332" i="1"/>
  <c r="V2332" i="1"/>
  <c r="W2332" i="1"/>
  <c r="X2332" i="1"/>
  <c r="U2333" i="1"/>
  <c r="V2333" i="1"/>
  <c r="W2333" i="1"/>
  <c r="X2333" i="1"/>
  <c r="U2334" i="1"/>
  <c r="V2334" i="1"/>
  <c r="W2334" i="1"/>
  <c r="X2334" i="1"/>
  <c r="U2335" i="1"/>
  <c r="V2335" i="1"/>
  <c r="W2335" i="1"/>
  <c r="X2335" i="1"/>
  <c r="U2336" i="1"/>
  <c r="V2336" i="1"/>
  <c r="W2336" i="1"/>
  <c r="X2336" i="1"/>
  <c r="U2337" i="1"/>
  <c r="V2337" i="1"/>
  <c r="W2337" i="1"/>
  <c r="X2337" i="1"/>
  <c r="U2338" i="1"/>
  <c r="V2338" i="1"/>
  <c r="W2338" i="1"/>
  <c r="X2338" i="1"/>
  <c r="U2339" i="1"/>
  <c r="V2339" i="1"/>
  <c r="W2339" i="1"/>
  <c r="X2339" i="1"/>
  <c r="U2340" i="1"/>
  <c r="V2340" i="1"/>
  <c r="W2340" i="1"/>
  <c r="X2340" i="1"/>
  <c r="U2341" i="1"/>
  <c r="V2341" i="1"/>
  <c r="W2341" i="1"/>
  <c r="X2341" i="1"/>
  <c r="U2342" i="1"/>
  <c r="V2342" i="1"/>
  <c r="W2342" i="1"/>
  <c r="X2342" i="1"/>
  <c r="U2343" i="1"/>
  <c r="V2343" i="1"/>
  <c r="W2343" i="1"/>
  <c r="X2343" i="1"/>
  <c r="U2344" i="1"/>
  <c r="V2344" i="1"/>
  <c r="W2344" i="1"/>
  <c r="X2344" i="1"/>
  <c r="U2345" i="1"/>
  <c r="V2345" i="1"/>
  <c r="W2345" i="1"/>
  <c r="X2345" i="1"/>
  <c r="U2346" i="1"/>
  <c r="V2346" i="1"/>
  <c r="W2346" i="1"/>
  <c r="X2346" i="1"/>
  <c r="U2347" i="1"/>
  <c r="V2347" i="1"/>
  <c r="W2347" i="1"/>
  <c r="X2347" i="1"/>
  <c r="U2348" i="1"/>
  <c r="V2348" i="1"/>
  <c r="W2348" i="1"/>
  <c r="X2348" i="1"/>
  <c r="U2349" i="1"/>
  <c r="V2349" i="1"/>
  <c r="W2349" i="1"/>
  <c r="X2349" i="1"/>
  <c r="U2350" i="1"/>
  <c r="V2350" i="1"/>
  <c r="W2350" i="1"/>
  <c r="X2350" i="1"/>
  <c r="U2351" i="1"/>
  <c r="V2351" i="1"/>
  <c r="W2351" i="1"/>
  <c r="X2351" i="1"/>
  <c r="U2352" i="1"/>
  <c r="V2352" i="1"/>
  <c r="W2352" i="1"/>
  <c r="X2352" i="1"/>
  <c r="U2353" i="1"/>
  <c r="V2353" i="1"/>
  <c r="W2353" i="1"/>
  <c r="X2353" i="1"/>
  <c r="U2354" i="1"/>
  <c r="V2354" i="1"/>
  <c r="W2354" i="1"/>
  <c r="X2354" i="1"/>
  <c r="U2355" i="1"/>
  <c r="V2355" i="1"/>
  <c r="W2355" i="1"/>
  <c r="X2355" i="1"/>
  <c r="U2356" i="1"/>
  <c r="V2356" i="1"/>
  <c r="W2356" i="1"/>
  <c r="X2356" i="1"/>
  <c r="U2357" i="1"/>
  <c r="V2357" i="1"/>
  <c r="W2357" i="1"/>
  <c r="X2357" i="1"/>
  <c r="U2358" i="1"/>
  <c r="V2358" i="1"/>
  <c r="W2358" i="1"/>
  <c r="X2358" i="1"/>
  <c r="U2359" i="1"/>
  <c r="V2359" i="1"/>
  <c r="W2359" i="1"/>
  <c r="X2359" i="1"/>
  <c r="U2360" i="1"/>
  <c r="V2360" i="1"/>
  <c r="W2360" i="1"/>
  <c r="X2360" i="1"/>
  <c r="U2361" i="1"/>
  <c r="V2361" i="1"/>
  <c r="W2361" i="1"/>
  <c r="X2361" i="1"/>
  <c r="U2362" i="1"/>
  <c r="V2362" i="1"/>
  <c r="W2362" i="1"/>
  <c r="X2362" i="1"/>
  <c r="U2363" i="1"/>
  <c r="V2363" i="1"/>
  <c r="W2363" i="1"/>
  <c r="X2363" i="1"/>
  <c r="U2364" i="1"/>
  <c r="V2364" i="1"/>
  <c r="W2364" i="1"/>
  <c r="X2364" i="1"/>
  <c r="U2365" i="1"/>
  <c r="V2365" i="1"/>
  <c r="W2365" i="1"/>
  <c r="X2365" i="1"/>
  <c r="U2366" i="1"/>
  <c r="V2366" i="1"/>
  <c r="W2366" i="1"/>
  <c r="X2366" i="1"/>
  <c r="U2367" i="1"/>
  <c r="V2367" i="1"/>
  <c r="W2367" i="1"/>
  <c r="X2367" i="1"/>
  <c r="U2368" i="1"/>
  <c r="V2368" i="1"/>
  <c r="W2368" i="1"/>
  <c r="X2368" i="1"/>
  <c r="U2369" i="1"/>
  <c r="V2369" i="1"/>
  <c r="W2369" i="1"/>
  <c r="X2369" i="1"/>
  <c r="U2370" i="1"/>
  <c r="V2370" i="1"/>
  <c r="W2370" i="1"/>
  <c r="X2370" i="1"/>
  <c r="U2371" i="1"/>
  <c r="V2371" i="1"/>
  <c r="W2371" i="1"/>
  <c r="X2371" i="1"/>
  <c r="U2372" i="1"/>
  <c r="V2372" i="1"/>
  <c r="W2372" i="1"/>
  <c r="X2372" i="1"/>
  <c r="U2373" i="1"/>
  <c r="V2373" i="1"/>
  <c r="W2373" i="1"/>
  <c r="X2373" i="1"/>
  <c r="U2374" i="1"/>
  <c r="V2374" i="1"/>
  <c r="W2374" i="1"/>
  <c r="X2374" i="1"/>
  <c r="U2375" i="1"/>
  <c r="V2375" i="1"/>
  <c r="W2375" i="1"/>
  <c r="X2375" i="1"/>
  <c r="U2376" i="1"/>
  <c r="V2376" i="1"/>
  <c r="W2376" i="1"/>
  <c r="X2376" i="1"/>
  <c r="U2377" i="1"/>
  <c r="V2377" i="1"/>
  <c r="W2377" i="1"/>
  <c r="X2377" i="1"/>
  <c r="U2378" i="1"/>
  <c r="V2378" i="1"/>
  <c r="W2378" i="1"/>
  <c r="X2378" i="1"/>
  <c r="U2379" i="1"/>
  <c r="V2379" i="1"/>
  <c r="W2379" i="1"/>
  <c r="X2379" i="1"/>
  <c r="U2380" i="1"/>
  <c r="V2380" i="1"/>
  <c r="W2380" i="1"/>
  <c r="X2380" i="1"/>
  <c r="U2381" i="1"/>
  <c r="V2381" i="1"/>
  <c r="W2381" i="1"/>
  <c r="X2381" i="1"/>
  <c r="U2382" i="1"/>
  <c r="V2382" i="1"/>
  <c r="W2382" i="1"/>
  <c r="X2382" i="1"/>
  <c r="U2383" i="1"/>
  <c r="V2383" i="1"/>
  <c r="W2383" i="1"/>
  <c r="X2383" i="1"/>
  <c r="U2384" i="1"/>
  <c r="V2384" i="1"/>
  <c r="W2384" i="1"/>
  <c r="X2384" i="1"/>
  <c r="U2385" i="1"/>
  <c r="V2385" i="1"/>
  <c r="W2385" i="1"/>
  <c r="X2385" i="1"/>
  <c r="U2386" i="1"/>
  <c r="V2386" i="1"/>
  <c r="W2386" i="1"/>
  <c r="X2386" i="1"/>
  <c r="U2387" i="1"/>
  <c r="V2387" i="1"/>
  <c r="W2387" i="1"/>
  <c r="X2387" i="1"/>
  <c r="U2388" i="1"/>
  <c r="V2388" i="1"/>
  <c r="W2388" i="1"/>
  <c r="X2388" i="1"/>
  <c r="U2389" i="1"/>
  <c r="V2389" i="1"/>
  <c r="W2389" i="1"/>
  <c r="X2389" i="1"/>
  <c r="U2390" i="1"/>
  <c r="V2390" i="1"/>
  <c r="W2390" i="1"/>
  <c r="X2390" i="1"/>
  <c r="U2391" i="1"/>
  <c r="V2391" i="1"/>
  <c r="W2391" i="1"/>
  <c r="X2391" i="1"/>
  <c r="U2392" i="1"/>
  <c r="V2392" i="1"/>
  <c r="W2392" i="1"/>
  <c r="X2392" i="1"/>
  <c r="U2393" i="1"/>
  <c r="V2393" i="1"/>
  <c r="W2393" i="1"/>
  <c r="X2393" i="1"/>
  <c r="U2394" i="1"/>
  <c r="V2394" i="1"/>
  <c r="W2394" i="1"/>
  <c r="X2394" i="1"/>
  <c r="U2395" i="1"/>
  <c r="V2395" i="1"/>
  <c r="W2395" i="1"/>
  <c r="X2395" i="1"/>
  <c r="U2396" i="1"/>
  <c r="V2396" i="1"/>
  <c r="W2396" i="1"/>
  <c r="X2396" i="1"/>
  <c r="U2397" i="1"/>
  <c r="V2397" i="1"/>
  <c r="W2397" i="1"/>
  <c r="X2397" i="1"/>
  <c r="U2398" i="1"/>
  <c r="V2398" i="1"/>
  <c r="W2398" i="1"/>
  <c r="X2398" i="1"/>
  <c r="U2399" i="1"/>
  <c r="V2399" i="1"/>
  <c r="W2399" i="1"/>
  <c r="X2399" i="1"/>
  <c r="U2400" i="1"/>
  <c r="V2400" i="1"/>
  <c r="W2400" i="1"/>
  <c r="X2400" i="1"/>
  <c r="U2401" i="1"/>
  <c r="V2401" i="1"/>
  <c r="W2401" i="1"/>
  <c r="X2401" i="1"/>
  <c r="U2402" i="1"/>
  <c r="V2402" i="1"/>
  <c r="W2402" i="1"/>
  <c r="X2402" i="1"/>
  <c r="U2403" i="1"/>
  <c r="V2403" i="1"/>
  <c r="W2403" i="1"/>
  <c r="X2403" i="1"/>
  <c r="U2404" i="1"/>
  <c r="V2404" i="1"/>
  <c r="W2404" i="1"/>
  <c r="X2404" i="1"/>
  <c r="U2405" i="1"/>
  <c r="V2405" i="1"/>
  <c r="W2405" i="1"/>
  <c r="X2405" i="1"/>
  <c r="U2406" i="1"/>
  <c r="V2406" i="1"/>
  <c r="W2406" i="1"/>
  <c r="X2406" i="1"/>
  <c r="U2407" i="1"/>
  <c r="V2407" i="1"/>
  <c r="W2407" i="1"/>
  <c r="X2407" i="1"/>
  <c r="U2408" i="1"/>
  <c r="V2408" i="1"/>
  <c r="W2408" i="1"/>
  <c r="X2408" i="1"/>
  <c r="U2409" i="1"/>
  <c r="V2409" i="1"/>
  <c r="W2409" i="1"/>
  <c r="X2409" i="1"/>
  <c r="U2410" i="1"/>
  <c r="V2410" i="1"/>
  <c r="W2410" i="1"/>
  <c r="X2410" i="1"/>
  <c r="U2411" i="1"/>
  <c r="V2411" i="1"/>
  <c r="W2411" i="1"/>
  <c r="X2411" i="1"/>
  <c r="U2412" i="1"/>
  <c r="V2412" i="1"/>
  <c r="W2412" i="1"/>
  <c r="X2412" i="1"/>
  <c r="U2413" i="1"/>
  <c r="V2413" i="1"/>
  <c r="W2413" i="1"/>
  <c r="X2413" i="1"/>
  <c r="U2414" i="1"/>
  <c r="V2414" i="1"/>
  <c r="W2414" i="1"/>
  <c r="X2414" i="1"/>
  <c r="U2415" i="1"/>
  <c r="V2415" i="1"/>
  <c r="W2415" i="1"/>
  <c r="X2415" i="1"/>
  <c r="U2416" i="1"/>
  <c r="V2416" i="1"/>
  <c r="W2416" i="1"/>
  <c r="X2416" i="1"/>
  <c r="U2417" i="1"/>
  <c r="V2417" i="1"/>
  <c r="W2417" i="1"/>
  <c r="X2417" i="1"/>
  <c r="U2418" i="1"/>
  <c r="V2418" i="1"/>
  <c r="W2418" i="1"/>
  <c r="X2418" i="1"/>
  <c r="U2419" i="1"/>
  <c r="V2419" i="1"/>
  <c r="W2419" i="1"/>
  <c r="X2419" i="1"/>
  <c r="U2420" i="1"/>
  <c r="V2420" i="1"/>
  <c r="W2420" i="1"/>
  <c r="X2420" i="1"/>
  <c r="U2421" i="1"/>
  <c r="V2421" i="1"/>
  <c r="W2421" i="1"/>
  <c r="X2421" i="1"/>
  <c r="U2422" i="1"/>
  <c r="V2422" i="1"/>
  <c r="W2422" i="1"/>
  <c r="X2422" i="1"/>
  <c r="U2423" i="1"/>
  <c r="V2423" i="1"/>
  <c r="W2423" i="1"/>
  <c r="X2423" i="1"/>
  <c r="U2424" i="1"/>
  <c r="V2424" i="1"/>
  <c r="W2424" i="1"/>
  <c r="X2424" i="1"/>
  <c r="U2425" i="1"/>
  <c r="V2425" i="1"/>
  <c r="W2425" i="1"/>
  <c r="X2425" i="1"/>
  <c r="U2426" i="1"/>
  <c r="V2426" i="1"/>
  <c r="W2426" i="1"/>
  <c r="X2426" i="1"/>
  <c r="U2427" i="1"/>
  <c r="V2427" i="1"/>
  <c r="W2427" i="1"/>
  <c r="X2427" i="1"/>
  <c r="U2428" i="1"/>
  <c r="V2428" i="1"/>
  <c r="W2428" i="1"/>
  <c r="X2428" i="1"/>
  <c r="U2429" i="1"/>
  <c r="V2429" i="1"/>
  <c r="W2429" i="1"/>
  <c r="X2429" i="1"/>
  <c r="U2430" i="1"/>
  <c r="V2430" i="1"/>
  <c r="W2430" i="1"/>
  <c r="X2430" i="1"/>
  <c r="U2431" i="1"/>
  <c r="V2431" i="1"/>
  <c r="W2431" i="1"/>
  <c r="X2431" i="1"/>
  <c r="U2432" i="1"/>
  <c r="V2432" i="1"/>
  <c r="W2432" i="1"/>
  <c r="X2432" i="1"/>
  <c r="U2433" i="1"/>
  <c r="V2433" i="1"/>
  <c r="W2433" i="1"/>
  <c r="X2433" i="1"/>
  <c r="U2434" i="1"/>
  <c r="V2434" i="1"/>
  <c r="W2434" i="1"/>
  <c r="X2434" i="1"/>
  <c r="U2435" i="1"/>
  <c r="V2435" i="1"/>
  <c r="W2435" i="1"/>
  <c r="X2435" i="1"/>
  <c r="U2436" i="1"/>
  <c r="V2436" i="1"/>
  <c r="W2436" i="1"/>
  <c r="X2436" i="1"/>
  <c r="U2437" i="1"/>
  <c r="V2437" i="1"/>
  <c r="W2437" i="1"/>
  <c r="X2437" i="1"/>
  <c r="U2438" i="1"/>
  <c r="V2438" i="1"/>
  <c r="W2438" i="1"/>
  <c r="X2438" i="1"/>
  <c r="U2439" i="1"/>
  <c r="V2439" i="1"/>
  <c r="W2439" i="1"/>
  <c r="X2439" i="1"/>
  <c r="U2440" i="1"/>
  <c r="V2440" i="1"/>
  <c r="W2440" i="1"/>
  <c r="X2440" i="1"/>
  <c r="U2441" i="1"/>
  <c r="V2441" i="1"/>
  <c r="W2441" i="1"/>
  <c r="X2441" i="1"/>
  <c r="U2442" i="1"/>
  <c r="V2442" i="1"/>
  <c r="W2442" i="1"/>
  <c r="X2442" i="1"/>
  <c r="U2443" i="1"/>
  <c r="V2443" i="1"/>
  <c r="W2443" i="1"/>
  <c r="X2443" i="1"/>
  <c r="U2444" i="1"/>
  <c r="V2444" i="1"/>
  <c r="W2444" i="1"/>
  <c r="X2444" i="1"/>
  <c r="U2445" i="1"/>
  <c r="V2445" i="1"/>
  <c r="W2445" i="1"/>
  <c r="X2445" i="1"/>
  <c r="U2446" i="1"/>
  <c r="V2446" i="1"/>
  <c r="W2446" i="1"/>
  <c r="X2446" i="1"/>
  <c r="U2447" i="1"/>
  <c r="V2447" i="1"/>
  <c r="W2447" i="1"/>
  <c r="X2447" i="1"/>
  <c r="U2448" i="1"/>
  <c r="V2448" i="1"/>
  <c r="W2448" i="1"/>
  <c r="X2448" i="1"/>
  <c r="U2449" i="1"/>
  <c r="V2449" i="1"/>
  <c r="W2449" i="1"/>
  <c r="X2449" i="1"/>
  <c r="U2450" i="1"/>
  <c r="V2450" i="1"/>
  <c r="W2450" i="1"/>
  <c r="X2450" i="1"/>
  <c r="U2451" i="1"/>
  <c r="V2451" i="1"/>
  <c r="W2451" i="1"/>
  <c r="X2451" i="1"/>
  <c r="U2452" i="1"/>
  <c r="V2452" i="1"/>
  <c r="W2452" i="1"/>
  <c r="X2452" i="1"/>
  <c r="U2453" i="1"/>
  <c r="V2453" i="1"/>
  <c r="W2453" i="1"/>
  <c r="X2453" i="1"/>
  <c r="U2454" i="1"/>
  <c r="V2454" i="1"/>
  <c r="W2454" i="1"/>
  <c r="X2454" i="1"/>
  <c r="U2455" i="1"/>
  <c r="V2455" i="1"/>
  <c r="W2455" i="1"/>
  <c r="X2455" i="1"/>
  <c r="U2456" i="1"/>
  <c r="V2456" i="1"/>
  <c r="W2456" i="1"/>
  <c r="X2456" i="1"/>
  <c r="U2457" i="1"/>
  <c r="V2457" i="1"/>
  <c r="W2457" i="1"/>
  <c r="X2457" i="1"/>
  <c r="U2458" i="1"/>
  <c r="V2458" i="1"/>
  <c r="W2458" i="1"/>
  <c r="X2458" i="1"/>
  <c r="U2459" i="1"/>
  <c r="V2459" i="1"/>
  <c r="W2459" i="1"/>
  <c r="X2459" i="1"/>
  <c r="U2460" i="1"/>
  <c r="V2460" i="1"/>
  <c r="W2460" i="1"/>
  <c r="X2460" i="1"/>
  <c r="U2461" i="1"/>
  <c r="V2461" i="1"/>
  <c r="W2461" i="1"/>
  <c r="X2461" i="1"/>
  <c r="U2462" i="1"/>
  <c r="V2462" i="1"/>
  <c r="W2462" i="1"/>
  <c r="X2462" i="1"/>
  <c r="U2463" i="1"/>
  <c r="V2463" i="1"/>
  <c r="W2463" i="1"/>
  <c r="X2463" i="1"/>
  <c r="U2464" i="1"/>
  <c r="V2464" i="1"/>
  <c r="W2464" i="1"/>
  <c r="X2464" i="1"/>
  <c r="U2465" i="1"/>
  <c r="V2465" i="1"/>
  <c r="W2465" i="1"/>
  <c r="X2465" i="1"/>
  <c r="U2466" i="1"/>
  <c r="V2466" i="1"/>
  <c r="W2466" i="1"/>
  <c r="X2466" i="1"/>
  <c r="U2467" i="1"/>
  <c r="V2467" i="1"/>
  <c r="W2467" i="1"/>
  <c r="X2467" i="1"/>
  <c r="U2468" i="1"/>
  <c r="V2468" i="1"/>
  <c r="W2468" i="1"/>
  <c r="X2468" i="1"/>
  <c r="U2469" i="1"/>
  <c r="V2469" i="1"/>
  <c r="W2469" i="1"/>
  <c r="X2469" i="1"/>
  <c r="U2470" i="1"/>
  <c r="V2470" i="1"/>
  <c r="W2470" i="1"/>
  <c r="X2470" i="1"/>
  <c r="U2471" i="1"/>
  <c r="V2471" i="1"/>
  <c r="W2471" i="1"/>
  <c r="X2471" i="1"/>
  <c r="U2472" i="1"/>
  <c r="V2472" i="1"/>
  <c r="W2472" i="1"/>
  <c r="X2472" i="1"/>
  <c r="U2473" i="1"/>
  <c r="V2473" i="1"/>
  <c r="W2473" i="1"/>
  <c r="X2473" i="1"/>
  <c r="U2474" i="1"/>
  <c r="V2474" i="1"/>
  <c r="W2474" i="1"/>
  <c r="X2474" i="1"/>
  <c r="U2475" i="1"/>
  <c r="V2475" i="1"/>
  <c r="W2475" i="1"/>
  <c r="X2475" i="1"/>
  <c r="U2476" i="1"/>
  <c r="V2476" i="1"/>
  <c r="W2476" i="1"/>
  <c r="X2476" i="1"/>
  <c r="U2477" i="1"/>
  <c r="V2477" i="1"/>
  <c r="W2477" i="1"/>
  <c r="X2477" i="1"/>
  <c r="U2478" i="1"/>
  <c r="V2478" i="1"/>
  <c r="W2478" i="1"/>
  <c r="X2478" i="1"/>
  <c r="U2479" i="1"/>
  <c r="V2479" i="1"/>
  <c r="W2479" i="1"/>
  <c r="X2479" i="1"/>
  <c r="U2480" i="1"/>
  <c r="V2480" i="1"/>
  <c r="W2480" i="1"/>
  <c r="X2480" i="1"/>
  <c r="U2481" i="1"/>
  <c r="V2481" i="1"/>
  <c r="W2481" i="1"/>
  <c r="X2481" i="1"/>
  <c r="U2482" i="1"/>
  <c r="V2482" i="1"/>
  <c r="W2482" i="1"/>
  <c r="X2482" i="1"/>
  <c r="U2483" i="1"/>
  <c r="V2483" i="1"/>
  <c r="W2483" i="1"/>
  <c r="X2483" i="1"/>
  <c r="U2484" i="1"/>
  <c r="V2484" i="1"/>
  <c r="W2484" i="1"/>
  <c r="X2484" i="1"/>
  <c r="U2485" i="1"/>
  <c r="V2485" i="1"/>
  <c r="W2485" i="1"/>
  <c r="X2485" i="1"/>
  <c r="U2486" i="1"/>
  <c r="V2486" i="1"/>
  <c r="W2486" i="1"/>
  <c r="X2486" i="1"/>
  <c r="U2487" i="1"/>
  <c r="V2487" i="1"/>
  <c r="W2487" i="1"/>
  <c r="X2487" i="1"/>
  <c r="U2488" i="1"/>
  <c r="V2488" i="1"/>
  <c r="W2488" i="1"/>
  <c r="X2488" i="1"/>
  <c r="U2489" i="1"/>
  <c r="V2489" i="1"/>
  <c r="W2489" i="1"/>
  <c r="X2489" i="1"/>
  <c r="U2490" i="1"/>
  <c r="V2490" i="1"/>
  <c r="W2490" i="1"/>
  <c r="X2490" i="1"/>
  <c r="U2491" i="1"/>
  <c r="V2491" i="1"/>
  <c r="W2491" i="1"/>
  <c r="X2491" i="1"/>
  <c r="U2492" i="1"/>
  <c r="V2492" i="1"/>
  <c r="W2492" i="1"/>
  <c r="X2492" i="1"/>
  <c r="U2493" i="1"/>
  <c r="V2493" i="1"/>
  <c r="W2493" i="1"/>
  <c r="X2493" i="1"/>
  <c r="U2494" i="1"/>
  <c r="V2494" i="1"/>
  <c r="W2494" i="1"/>
  <c r="X2494" i="1"/>
  <c r="U2495" i="1"/>
  <c r="V2495" i="1"/>
  <c r="W2495" i="1"/>
  <c r="X2495" i="1"/>
  <c r="U2496" i="1"/>
  <c r="V2496" i="1"/>
  <c r="W2496" i="1"/>
  <c r="X2496" i="1"/>
  <c r="U2497" i="1"/>
  <c r="V2497" i="1"/>
  <c r="W2497" i="1"/>
  <c r="X2497" i="1"/>
  <c r="U2498" i="1"/>
  <c r="V2498" i="1"/>
  <c r="W2498" i="1"/>
  <c r="X2498" i="1"/>
  <c r="U2499" i="1"/>
  <c r="V2499" i="1"/>
  <c r="W2499" i="1"/>
  <c r="X2499" i="1"/>
  <c r="U2500" i="1"/>
  <c r="V2500" i="1"/>
  <c r="W2500" i="1"/>
  <c r="X2500" i="1"/>
  <c r="U2501" i="1"/>
  <c r="V2501" i="1"/>
  <c r="W2501" i="1"/>
  <c r="X2501" i="1"/>
  <c r="U2502" i="1"/>
  <c r="V2502" i="1"/>
  <c r="W2502" i="1"/>
  <c r="X2502" i="1"/>
  <c r="U2503" i="1"/>
  <c r="V2503" i="1"/>
  <c r="W2503" i="1"/>
  <c r="X2503" i="1"/>
  <c r="U2504" i="1"/>
  <c r="V2504" i="1"/>
  <c r="W2504" i="1"/>
  <c r="X2504" i="1"/>
  <c r="U2505" i="1"/>
  <c r="V2505" i="1"/>
  <c r="W2505" i="1"/>
  <c r="X2505" i="1"/>
  <c r="U2506" i="1"/>
  <c r="V2506" i="1"/>
  <c r="W2506" i="1"/>
  <c r="X2506" i="1"/>
  <c r="U2507" i="1"/>
  <c r="V2507" i="1"/>
  <c r="W2507" i="1"/>
  <c r="X2507" i="1"/>
  <c r="U2508" i="1"/>
  <c r="V2508" i="1"/>
  <c r="W2508" i="1"/>
  <c r="X2508" i="1"/>
  <c r="U2509" i="1"/>
  <c r="V2509" i="1"/>
  <c r="W2509" i="1"/>
  <c r="X2509" i="1"/>
  <c r="U2510" i="1"/>
  <c r="V2510" i="1"/>
  <c r="W2510" i="1"/>
  <c r="X2510" i="1"/>
  <c r="U2511" i="1"/>
  <c r="V2511" i="1"/>
  <c r="W2511" i="1"/>
  <c r="X2511" i="1"/>
  <c r="U2512" i="1"/>
  <c r="V2512" i="1"/>
  <c r="W2512" i="1"/>
  <c r="X2512" i="1"/>
  <c r="U2513" i="1"/>
  <c r="V2513" i="1"/>
  <c r="W2513" i="1"/>
  <c r="X2513" i="1"/>
  <c r="U2514" i="1"/>
  <c r="V2514" i="1"/>
  <c r="W2514" i="1"/>
  <c r="X2514" i="1"/>
  <c r="U2515" i="1"/>
  <c r="V2515" i="1"/>
  <c r="W2515" i="1"/>
  <c r="X2515" i="1"/>
  <c r="U2516" i="1"/>
  <c r="V2516" i="1"/>
  <c r="W2516" i="1"/>
  <c r="X2516" i="1"/>
  <c r="U2517" i="1"/>
  <c r="V2517" i="1"/>
  <c r="W2517" i="1"/>
  <c r="X2517" i="1"/>
  <c r="U2518" i="1"/>
  <c r="V2518" i="1"/>
  <c r="W2518" i="1"/>
  <c r="X2518" i="1"/>
  <c r="U2519" i="1"/>
  <c r="V2519" i="1"/>
  <c r="W2519" i="1"/>
  <c r="X2519" i="1"/>
  <c r="U2520" i="1"/>
  <c r="V2520" i="1"/>
  <c r="W2520" i="1"/>
  <c r="X2520" i="1"/>
  <c r="U2521" i="1"/>
  <c r="V2521" i="1"/>
  <c r="W2521" i="1"/>
  <c r="X2521" i="1"/>
  <c r="U2522" i="1"/>
  <c r="V2522" i="1"/>
  <c r="W2522" i="1"/>
  <c r="X2522" i="1"/>
  <c r="U2523" i="1"/>
  <c r="V2523" i="1"/>
  <c r="W2523" i="1"/>
  <c r="X2523" i="1"/>
  <c r="U2524" i="1"/>
  <c r="V2524" i="1"/>
  <c r="W2524" i="1"/>
  <c r="X2524" i="1"/>
  <c r="U2525" i="1"/>
  <c r="V2525" i="1"/>
  <c r="W2525" i="1"/>
  <c r="X2525" i="1"/>
  <c r="U2526" i="1"/>
  <c r="V2526" i="1"/>
  <c r="W2526" i="1"/>
  <c r="X2526" i="1"/>
  <c r="U2527" i="1"/>
  <c r="V2527" i="1"/>
  <c r="W2527" i="1"/>
  <c r="X2527" i="1"/>
  <c r="U2528" i="1"/>
  <c r="V2528" i="1"/>
  <c r="W2528" i="1"/>
  <c r="X2528" i="1"/>
  <c r="U2529" i="1"/>
  <c r="V2529" i="1"/>
  <c r="W2529" i="1"/>
  <c r="X2529" i="1"/>
  <c r="U2530" i="1"/>
  <c r="V2530" i="1"/>
  <c r="W2530" i="1"/>
  <c r="X2530" i="1"/>
  <c r="U2531" i="1"/>
  <c r="V2531" i="1"/>
  <c r="W2531" i="1"/>
  <c r="X2531" i="1"/>
  <c r="U2532" i="1"/>
  <c r="V2532" i="1"/>
  <c r="W2532" i="1"/>
  <c r="X2532" i="1"/>
  <c r="U2533" i="1"/>
  <c r="V2533" i="1"/>
  <c r="W2533" i="1"/>
  <c r="X2533" i="1"/>
  <c r="U2534" i="1"/>
  <c r="V2534" i="1"/>
  <c r="W2534" i="1"/>
  <c r="X2534" i="1"/>
  <c r="U2535" i="1"/>
  <c r="V2535" i="1"/>
  <c r="W2535" i="1"/>
  <c r="X2535" i="1"/>
  <c r="U2536" i="1"/>
  <c r="V2536" i="1"/>
  <c r="W2536" i="1"/>
  <c r="X2536" i="1"/>
  <c r="U2537" i="1"/>
  <c r="V2537" i="1"/>
  <c r="W2537" i="1"/>
  <c r="X2537" i="1"/>
  <c r="U2538" i="1"/>
  <c r="V2538" i="1"/>
  <c r="W2538" i="1"/>
  <c r="X2538" i="1"/>
  <c r="U2539" i="1"/>
  <c r="V2539" i="1"/>
  <c r="W2539" i="1"/>
  <c r="X2539" i="1"/>
  <c r="U2540" i="1"/>
  <c r="V2540" i="1"/>
  <c r="W2540" i="1"/>
  <c r="X2540" i="1"/>
  <c r="U2541" i="1"/>
  <c r="V2541" i="1"/>
  <c r="W2541" i="1"/>
  <c r="X2541" i="1"/>
  <c r="U2542" i="1"/>
  <c r="V2542" i="1"/>
  <c r="W2542" i="1"/>
  <c r="X2542" i="1"/>
  <c r="U2543" i="1"/>
  <c r="V2543" i="1"/>
  <c r="W2543" i="1"/>
  <c r="X2543" i="1"/>
  <c r="U2544" i="1"/>
  <c r="V2544" i="1"/>
  <c r="W2544" i="1"/>
  <c r="X2544" i="1"/>
  <c r="U2545" i="1"/>
  <c r="V2545" i="1"/>
  <c r="W2545" i="1"/>
  <c r="X2545" i="1"/>
  <c r="U2546" i="1"/>
  <c r="V2546" i="1"/>
  <c r="W2546" i="1"/>
  <c r="X2546" i="1"/>
  <c r="U2547" i="1"/>
  <c r="V2547" i="1"/>
  <c r="W2547" i="1"/>
  <c r="X2547" i="1"/>
  <c r="U2548" i="1"/>
  <c r="V2548" i="1"/>
  <c r="W2548" i="1"/>
  <c r="X2548" i="1"/>
  <c r="U2549" i="1"/>
  <c r="V2549" i="1"/>
  <c r="W2549" i="1"/>
  <c r="X2549" i="1"/>
  <c r="U2550" i="1"/>
  <c r="V2550" i="1"/>
  <c r="W2550" i="1"/>
  <c r="X2550" i="1"/>
  <c r="U2551" i="1"/>
  <c r="V2551" i="1"/>
  <c r="W2551" i="1"/>
  <c r="X2551" i="1"/>
  <c r="U2552" i="1"/>
  <c r="V2552" i="1"/>
  <c r="W2552" i="1"/>
  <c r="X2552" i="1"/>
  <c r="U2553" i="1"/>
  <c r="V2553" i="1"/>
  <c r="W2553" i="1"/>
  <c r="X2553" i="1"/>
  <c r="U2554" i="1"/>
  <c r="V2554" i="1"/>
  <c r="W2554" i="1"/>
  <c r="X2554" i="1"/>
  <c r="U2555" i="1"/>
  <c r="V2555" i="1"/>
  <c r="W2555" i="1"/>
  <c r="X2555" i="1"/>
  <c r="U2556" i="1"/>
  <c r="V2556" i="1"/>
  <c r="W2556" i="1"/>
  <c r="X2556" i="1"/>
  <c r="U2557" i="1"/>
  <c r="V2557" i="1"/>
  <c r="W2557" i="1"/>
  <c r="X2557" i="1"/>
  <c r="U2558" i="1"/>
  <c r="V2558" i="1"/>
  <c r="W2558" i="1"/>
  <c r="X2558" i="1"/>
  <c r="U2559" i="1"/>
  <c r="V2559" i="1"/>
  <c r="W2559" i="1"/>
  <c r="X2559" i="1"/>
  <c r="U2560" i="1"/>
  <c r="V2560" i="1"/>
  <c r="W2560" i="1"/>
  <c r="X2560" i="1"/>
  <c r="U2561" i="1"/>
  <c r="V2561" i="1"/>
  <c r="W2561" i="1"/>
  <c r="X2561" i="1"/>
  <c r="U2562" i="1"/>
  <c r="V2562" i="1"/>
  <c r="W2562" i="1"/>
  <c r="X2562" i="1"/>
  <c r="U2563" i="1"/>
  <c r="V2563" i="1"/>
  <c r="W2563" i="1"/>
  <c r="X2563" i="1"/>
  <c r="U2564" i="1"/>
  <c r="V2564" i="1"/>
  <c r="W2564" i="1"/>
  <c r="X2564" i="1"/>
  <c r="U2565" i="1"/>
  <c r="V2565" i="1"/>
  <c r="W2565" i="1"/>
  <c r="X2565" i="1"/>
  <c r="U2566" i="1"/>
  <c r="V2566" i="1"/>
  <c r="W2566" i="1"/>
  <c r="X2566" i="1"/>
  <c r="U2567" i="1"/>
  <c r="V2567" i="1"/>
  <c r="W2567" i="1"/>
  <c r="X2567" i="1"/>
  <c r="U2568" i="1"/>
  <c r="V2568" i="1"/>
  <c r="W2568" i="1"/>
  <c r="X2568" i="1"/>
  <c r="U2569" i="1"/>
  <c r="V2569" i="1"/>
  <c r="W2569" i="1"/>
  <c r="X2569" i="1"/>
  <c r="U2570" i="1"/>
  <c r="V2570" i="1"/>
  <c r="W2570" i="1"/>
  <c r="X2570" i="1"/>
  <c r="U2571" i="1"/>
  <c r="V2571" i="1"/>
  <c r="W2571" i="1"/>
  <c r="X2571" i="1"/>
  <c r="U2572" i="1"/>
  <c r="V2572" i="1"/>
  <c r="W2572" i="1"/>
  <c r="X2572" i="1"/>
  <c r="U2573" i="1"/>
  <c r="V2573" i="1"/>
  <c r="W2573" i="1"/>
  <c r="X2573" i="1"/>
  <c r="U2574" i="1"/>
  <c r="V2574" i="1"/>
  <c r="W2574" i="1"/>
  <c r="X2574" i="1"/>
  <c r="U2575" i="1"/>
  <c r="V2575" i="1"/>
  <c r="W2575" i="1"/>
  <c r="X2575" i="1"/>
  <c r="U2576" i="1"/>
  <c r="V2576" i="1"/>
  <c r="W2576" i="1"/>
  <c r="X2576" i="1"/>
  <c r="U2577" i="1"/>
  <c r="V2577" i="1"/>
  <c r="W2577" i="1"/>
  <c r="X2577" i="1"/>
  <c r="U2578" i="1"/>
  <c r="V2578" i="1"/>
  <c r="W2578" i="1"/>
  <c r="X2578" i="1"/>
  <c r="U2579" i="1"/>
  <c r="V2579" i="1"/>
  <c r="W2579" i="1"/>
  <c r="X2579" i="1"/>
  <c r="U2580" i="1"/>
  <c r="V2580" i="1"/>
  <c r="W2580" i="1"/>
  <c r="X2580" i="1"/>
  <c r="U2581" i="1"/>
  <c r="V2581" i="1"/>
  <c r="W2581" i="1"/>
  <c r="X2581" i="1"/>
  <c r="U2582" i="1"/>
  <c r="V2582" i="1"/>
  <c r="W2582" i="1"/>
  <c r="X2582" i="1"/>
  <c r="U2583" i="1"/>
  <c r="V2583" i="1"/>
  <c r="W2583" i="1"/>
  <c r="X2583" i="1"/>
  <c r="U2584" i="1"/>
  <c r="V2584" i="1"/>
  <c r="W2584" i="1"/>
  <c r="X2584" i="1"/>
  <c r="U2585" i="1"/>
  <c r="V2585" i="1"/>
  <c r="W2585" i="1"/>
  <c r="X2585" i="1"/>
  <c r="U2586" i="1"/>
  <c r="V2586" i="1"/>
  <c r="W2586" i="1"/>
  <c r="X2586" i="1"/>
  <c r="U2587" i="1"/>
  <c r="V2587" i="1"/>
  <c r="W2587" i="1"/>
  <c r="X2587" i="1"/>
  <c r="U2588" i="1"/>
  <c r="V2588" i="1"/>
  <c r="W2588" i="1"/>
  <c r="X2588" i="1"/>
  <c r="U2589" i="1"/>
  <c r="V2589" i="1"/>
  <c r="W2589" i="1"/>
  <c r="X2589" i="1"/>
  <c r="U2590" i="1"/>
  <c r="V2590" i="1"/>
  <c r="W2590" i="1"/>
  <c r="X2590" i="1"/>
  <c r="U2591" i="1"/>
  <c r="V2591" i="1"/>
  <c r="W2591" i="1"/>
  <c r="X2591" i="1"/>
  <c r="U2592" i="1"/>
  <c r="V2592" i="1"/>
  <c r="W2592" i="1"/>
  <c r="X2592" i="1"/>
  <c r="U2593" i="1"/>
  <c r="V2593" i="1"/>
  <c r="W2593" i="1"/>
  <c r="X2593" i="1"/>
  <c r="U2594" i="1"/>
  <c r="V2594" i="1"/>
  <c r="W2594" i="1"/>
  <c r="X2594" i="1"/>
  <c r="U2595" i="1"/>
  <c r="V2595" i="1"/>
  <c r="W2595" i="1"/>
  <c r="X2595" i="1"/>
  <c r="U2596" i="1"/>
  <c r="V2596" i="1"/>
  <c r="W2596" i="1"/>
  <c r="X2596" i="1"/>
  <c r="U2597" i="1"/>
  <c r="V2597" i="1"/>
  <c r="W2597" i="1"/>
  <c r="X2597" i="1"/>
  <c r="U2598" i="1"/>
  <c r="V2598" i="1"/>
  <c r="W2598" i="1"/>
  <c r="X2598" i="1"/>
  <c r="U2599" i="1"/>
  <c r="V2599" i="1"/>
  <c r="W2599" i="1"/>
  <c r="X2599" i="1"/>
  <c r="U2600" i="1"/>
  <c r="V2600" i="1"/>
  <c r="W2600" i="1"/>
  <c r="X2600" i="1"/>
  <c r="U2601" i="1"/>
  <c r="V2601" i="1"/>
  <c r="W2601" i="1"/>
  <c r="X2601" i="1"/>
  <c r="U2602" i="1"/>
  <c r="V2602" i="1"/>
  <c r="W2602" i="1"/>
  <c r="X2602" i="1"/>
  <c r="U2603" i="1"/>
  <c r="V2603" i="1"/>
  <c r="W2603" i="1"/>
  <c r="X2603" i="1"/>
  <c r="U2604" i="1"/>
  <c r="V2604" i="1"/>
  <c r="W2604" i="1"/>
  <c r="X2604" i="1"/>
  <c r="U2605" i="1"/>
  <c r="V2605" i="1"/>
  <c r="W2605" i="1"/>
  <c r="X2605" i="1"/>
  <c r="U2606" i="1"/>
  <c r="V2606" i="1"/>
  <c r="W2606" i="1"/>
  <c r="X2606" i="1"/>
  <c r="U2607" i="1"/>
  <c r="V2607" i="1"/>
  <c r="W2607" i="1"/>
  <c r="X2607" i="1"/>
  <c r="U2608" i="1"/>
  <c r="V2608" i="1"/>
  <c r="W2608" i="1"/>
  <c r="X2608" i="1"/>
  <c r="U2609" i="1"/>
  <c r="V2609" i="1"/>
  <c r="W2609" i="1"/>
  <c r="X2609" i="1"/>
  <c r="U2610" i="1"/>
  <c r="V2610" i="1"/>
  <c r="W2610" i="1"/>
  <c r="X2610" i="1"/>
  <c r="U2611" i="1"/>
  <c r="V2611" i="1"/>
  <c r="W2611" i="1"/>
  <c r="X2611" i="1"/>
  <c r="U2612" i="1"/>
  <c r="V2612" i="1"/>
  <c r="W2612" i="1"/>
  <c r="X2612" i="1"/>
  <c r="U2613" i="1"/>
  <c r="V2613" i="1"/>
  <c r="W2613" i="1"/>
  <c r="X2613" i="1"/>
  <c r="U2614" i="1"/>
  <c r="V2614" i="1"/>
  <c r="W2614" i="1"/>
  <c r="X2614" i="1"/>
  <c r="U2615" i="1"/>
  <c r="V2615" i="1"/>
  <c r="W2615" i="1"/>
  <c r="X2615" i="1"/>
  <c r="U2616" i="1"/>
  <c r="V2616" i="1"/>
  <c r="W2616" i="1"/>
  <c r="X2616" i="1"/>
  <c r="U2617" i="1"/>
  <c r="V2617" i="1"/>
  <c r="W2617" i="1"/>
  <c r="X2617" i="1"/>
  <c r="U2618" i="1"/>
  <c r="V2618" i="1"/>
  <c r="W2618" i="1"/>
  <c r="X2618" i="1"/>
  <c r="U2619" i="1"/>
  <c r="V2619" i="1"/>
  <c r="W2619" i="1"/>
  <c r="X2619" i="1"/>
  <c r="U2620" i="1"/>
  <c r="V2620" i="1"/>
  <c r="W2620" i="1"/>
  <c r="X2620" i="1"/>
  <c r="U2621" i="1"/>
  <c r="V2621" i="1"/>
  <c r="W2621" i="1"/>
  <c r="X2621" i="1"/>
  <c r="U2622" i="1"/>
  <c r="V2622" i="1"/>
  <c r="W2622" i="1"/>
  <c r="X2622" i="1"/>
  <c r="U2623" i="1"/>
  <c r="V2623" i="1"/>
  <c r="W2623" i="1"/>
  <c r="X2623" i="1"/>
  <c r="U2624" i="1"/>
  <c r="V2624" i="1"/>
  <c r="W2624" i="1"/>
  <c r="X2624" i="1"/>
  <c r="U2625" i="1"/>
  <c r="V2625" i="1"/>
  <c r="W2625" i="1"/>
  <c r="X2625" i="1"/>
  <c r="U2626" i="1"/>
  <c r="V2626" i="1"/>
  <c r="W2626" i="1"/>
  <c r="X2626" i="1"/>
  <c r="U2627" i="1"/>
  <c r="V2627" i="1"/>
  <c r="W2627" i="1"/>
  <c r="X2627" i="1"/>
  <c r="U2628" i="1"/>
  <c r="V2628" i="1"/>
  <c r="W2628" i="1"/>
  <c r="X2628" i="1"/>
  <c r="U2629" i="1"/>
  <c r="V2629" i="1"/>
  <c r="W2629" i="1"/>
  <c r="X2629" i="1"/>
  <c r="U2630" i="1"/>
  <c r="V2630" i="1"/>
  <c r="W2630" i="1"/>
  <c r="X2630" i="1"/>
  <c r="U2631" i="1"/>
  <c r="V2631" i="1"/>
  <c r="W2631" i="1"/>
  <c r="X2631" i="1"/>
  <c r="U2632" i="1"/>
  <c r="V2632" i="1"/>
  <c r="W2632" i="1"/>
  <c r="X2632" i="1"/>
  <c r="U2633" i="1"/>
  <c r="V2633" i="1"/>
  <c r="W2633" i="1"/>
  <c r="X2633" i="1"/>
  <c r="U2634" i="1"/>
  <c r="V2634" i="1"/>
  <c r="W2634" i="1"/>
  <c r="X2634" i="1"/>
  <c r="U2635" i="1"/>
  <c r="V2635" i="1"/>
  <c r="W2635" i="1"/>
  <c r="X2635" i="1"/>
  <c r="U2636" i="1"/>
  <c r="V2636" i="1"/>
  <c r="W2636" i="1"/>
  <c r="X2636" i="1"/>
  <c r="U2637" i="1"/>
  <c r="V2637" i="1"/>
  <c r="W2637" i="1"/>
  <c r="X2637" i="1"/>
  <c r="U2638" i="1"/>
  <c r="V2638" i="1"/>
  <c r="W2638" i="1"/>
  <c r="X2638" i="1"/>
  <c r="U2639" i="1"/>
  <c r="V2639" i="1"/>
  <c r="W2639" i="1"/>
  <c r="X2639" i="1"/>
  <c r="U2640" i="1"/>
  <c r="V2640" i="1"/>
  <c r="W2640" i="1"/>
  <c r="X2640" i="1"/>
  <c r="U2641" i="1"/>
  <c r="V2641" i="1"/>
  <c r="W2641" i="1"/>
  <c r="X2641" i="1"/>
  <c r="U2642" i="1"/>
  <c r="V2642" i="1"/>
  <c r="W2642" i="1"/>
  <c r="X2642" i="1"/>
  <c r="U2643" i="1"/>
  <c r="V2643" i="1"/>
  <c r="W2643" i="1"/>
  <c r="X2643" i="1"/>
  <c r="U2644" i="1"/>
  <c r="V2644" i="1"/>
  <c r="W2644" i="1"/>
  <c r="X2644" i="1"/>
  <c r="U2645" i="1"/>
  <c r="V2645" i="1"/>
  <c r="W2645" i="1"/>
  <c r="X2645" i="1"/>
  <c r="U2646" i="1"/>
  <c r="V2646" i="1"/>
  <c r="W2646" i="1"/>
  <c r="X2646" i="1"/>
  <c r="U2647" i="1"/>
  <c r="V2647" i="1"/>
  <c r="W2647" i="1"/>
  <c r="X2647" i="1"/>
  <c r="U2648" i="1"/>
  <c r="V2648" i="1"/>
  <c r="W2648" i="1"/>
  <c r="X2648" i="1"/>
  <c r="U2649" i="1"/>
  <c r="V2649" i="1"/>
  <c r="W2649" i="1"/>
  <c r="X2649" i="1"/>
  <c r="U2650" i="1"/>
  <c r="V2650" i="1"/>
  <c r="W2650" i="1"/>
  <c r="X2650" i="1"/>
  <c r="U2651" i="1"/>
  <c r="V2651" i="1"/>
  <c r="W2651" i="1"/>
  <c r="X2651" i="1"/>
  <c r="U2652" i="1"/>
  <c r="V2652" i="1"/>
  <c r="W2652" i="1"/>
  <c r="X2652" i="1"/>
  <c r="U2653" i="1"/>
  <c r="V2653" i="1"/>
  <c r="W2653" i="1"/>
  <c r="X2653" i="1"/>
  <c r="U2654" i="1"/>
  <c r="V2654" i="1"/>
  <c r="W2654" i="1"/>
  <c r="X2654" i="1"/>
  <c r="U2655" i="1"/>
  <c r="V2655" i="1"/>
  <c r="W2655" i="1"/>
  <c r="X2655" i="1"/>
  <c r="U2656" i="1"/>
  <c r="V2656" i="1"/>
  <c r="W2656" i="1"/>
  <c r="X2656" i="1"/>
  <c r="U2657" i="1"/>
  <c r="V2657" i="1"/>
  <c r="W2657" i="1"/>
  <c r="X2657" i="1"/>
  <c r="U2658" i="1"/>
  <c r="V2658" i="1"/>
  <c r="W2658" i="1"/>
  <c r="X2658" i="1"/>
  <c r="U2659" i="1"/>
  <c r="V2659" i="1"/>
  <c r="W2659" i="1"/>
  <c r="X2659" i="1"/>
  <c r="U2660" i="1"/>
  <c r="V2660" i="1"/>
  <c r="W2660" i="1"/>
  <c r="X2660" i="1"/>
  <c r="U2661" i="1"/>
  <c r="V2661" i="1"/>
  <c r="W2661" i="1"/>
  <c r="X2661" i="1"/>
  <c r="U2662" i="1"/>
  <c r="V2662" i="1"/>
  <c r="W2662" i="1"/>
  <c r="X2662" i="1"/>
  <c r="U2663" i="1"/>
  <c r="V2663" i="1"/>
  <c r="W2663" i="1"/>
  <c r="X2663" i="1"/>
  <c r="U2664" i="1"/>
  <c r="V2664" i="1"/>
  <c r="W2664" i="1"/>
  <c r="X2664" i="1"/>
  <c r="U2665" i="1"/>
  <c r="V2665" i="1"/>
  <c r="W2665" i="1"/>
  <c r="X2665" i="1"/>
  <c r="U2666" i="1"/>
  <c r="V2666" i="1"/>
  <c r="W2666" i="1"/>
  <c r="X2666" i="1"/>
  <c r="U2667" i="1"/>
  <c r="V2667" i="1"/>
  <c r="W2667" i="1"/>
  <c r="X2667" i="1"/>
  <c r="U2668" i="1"/>
  <c r="V2668" i="1"/>
  <c r="W2668" i="1"/>
  <c r="X2668" i="1"/>
  <c r="U2669" i="1"/>
  <c r="V2669" i="1"/>
  <c r="W2669" i="1"/>
  <c r="X2669" i="1"/>
  <c r="U2670" i="1"/>
  <c r="V2670" i="1"/>
  <c r="W2670" i="1"/>
  <c r="X2670" i="1"/>
  <c r="U2671" i="1"/>
  <c r="V2671" i="1"/>
  <c r="W2671" i="1"/>
  <c r="X2671" i="1"/>
  <c r="U2672" i="1"/>
  <c r="V2672" i="1"/>
  <c r="W2672" i="1"/>
  <c r="X2672" i="1"/>
  <c r="U2673" i="1"/>
  <c r="V2673" i="1"/>
  <c r="W2673" i="1"/>
  <c r="X2673" i="1"/>
  <c r="U2674" i="1"/>
  <c r="V2674" i="1"/>
  <c r="W2674" i="1"/>
  <c r="X2674" i="1"/>
  <c r="U2675" i="1"/>
  <c r="V2675" i="1"/>
  <c r="W2675" i="1"/>
  <c r="X2675" i="1"/>
  <c r="U2676" i="1"/>
  <c r="V2676" i="1"/>
  <c r="W2676" i="1"/>
  <c r="X2676" i="1"/>
  <c r="U2677" i="1"/>
  <c r="V2677" i="1"/>
  <c r="W2677" i="1"/>
  <c r="X2677" i="1"/>
  <c r="U2678" i="1"/>
  <c r="V2678" i="1"/>
  <c r="W2678" i="1"/>
  <c r="X2678" i="1"/>
  <c r="U2679" i="1"/>
  <c r="V2679" i="1"/>
  <c r="W2679" i="1"/>
  <c r="X2679" i="1"/>
  <c r="U2680" i="1"/>
  <c r="V2680" i="1"/>
  <c r="W2680" i="1"/>
  <c r="X2680" i="1"/>
  <c r="U2681" i="1"/>
  <c r="V2681" i="1"/>
  <c r="W2681" i="1"/>
  <c r="X2681" i="1"/>
  <c r="U2682" i="1"/>
  <c r="V2682" i="1"/>
  <c r="W2682" i="1"/>
  <c r="X2682" i="1"/>
  <c r="U2683" i="1"/>
  <c r="V2683" i="1"/>
  <c r="W2683" i="1"/>
  <c r="X2683" i="1"/>
  <c r="U2684" i="1"/>
  <c r="V2684" i="1"/>
  <c r="W2684" i="1"/>
  <c r="X2684" i="1"/>
  <c r="U2685" i="1"/>
  <c r="V2685" i="1"/>
  <c r="W2685" i="1"/>
  <c r="X2685" i="1"/>
  <c r="U2686" i="1"/>
  <c r="V2686" i="1"/>
  <c r="W2686" i="1"/>
  <c r="X2686" i="1"/>
  <c r="U2687" i="1"/>
  <c r="V2687" i="1"/>
  <c r="W2687" i="1"/>
  <c r="X2687" i="1"/>
  <c r="U2688" i="1"/>
  <c r="V2688" i="1"/>
  <c r="W2688" i="1"/>
  <c r="X2688" i="1"/>
  <c r="U2689" i="1"/>
  <c r="V2689" i="1"/>
  <c r="W2689" i="1"/>
  <c r="X2689" i="1"/>
  <c r="U2690" i="1"/>
  <c r="V2690" i="1"/>
  <c r="W2690" i="1"/>
  <c r="X2690" i="1"/>
  <c r="U2691" i="1"/>
  <c r="V2691" i="1"/>
  <c r="W2691" i="1"/>
  <c r="X2691" i="1"/>
  <c r="U2692" i="1"/>
  <c r="V2692" i="1"/>
  <c r="W2692" i="1"/>
  <c r="X2692" i="1"/>
  <c r="U2693" i="1"/>
  <c r="V2693" i="1"/>
  <c r="W2693" i="1"/>
  <c r="X2693" i="1"/>
  <c r="U2694" i="1"/>
  <c r="V2694" i="1"/>
  <c r="W2694" i="1"/>
  <c r="X2694" i="1"/>
  <c r="U2695" i="1"/>
  <c r="V2695" i="1"/>
  <c r="W2695" i="1"/>
  <c r="X2695" i="1"/>
  <c r="U2696" i="1"/>
  <c r="V2696" i="1"/>
  <c r="W2696" i="1"/>
  <c r="X2696" i="1"/>
  <c r="U2697" i="1"/>
  <c r="V2697" i="1"/>
  <c r="W2697" i="1"/>
  <c r="X2697" i="1"/>
  <c r="U2698" i="1"/>
  <c r="V2698" i="1"/>
  <c r="W2698" i="1"/>
  <c r="X2698" i="1"/>
  <c r="U2699" i="1"/>
  <c r="V2699" i="1"/>
  <c r="W2699" i="1"/>
  <c r="X2699" i="1"/>
  <c r="U2700" i="1"/>
  <c r="V2700" i="1"/>
  <c r="W2700" i="1"/>
  <c r="X2700" i="1"/>
  <c r="U2701" i="1"/>
  <c r="V2701" i="1"/>
  <c r="W2701" i="1"/>
  <c r="X2701" i="1"/>
  <c r="U2702" i="1"/>
  <c r="V2702" i="1"/>
  <c r="W2702" i="1"/>
  <c r="X2702" i="1"/>
  <c r="U2703" i="1"/>
  <c r="V2703" i="1"/>
  <c r="W2703" i="1"/>
  <c r="X2703" i="1"/>
  <c r="U2704" i="1"/>
  <c r="V2704" i="1"/>
  <c r="W2704" i="1"/>
  <c r="X2704" i="1"/>
  <c r="U2705" i="1"/>
  <c r="V2705" i="1"/>
  <c r="W2705" i="1"/>
  <c r="X2705" i="1"/>
  <c r="U2706" i="1"/>
  <c r="V2706" i="1"/>
  <c r="W2706" i="1"/>
  <c r="X2706" i="1"/>
  <c r="U2707" i="1"/>
  <c r="V2707" i="1"/>
  <c r="W2707" i="1"/>
  <c r="X2707" i="1"/>
  <c r="U2708" i="1"/>
  <c r="V2708" i="1"/>
  <c r="W2708" i="1"/>
  <c r="X2708" i="1"/>
  <c r="R2708" i="1"/>
  <c r="Q2708" i="1"/>
  <c r="R2707" i="1"/>
  <c r="Q2707" i="1"/>
  <c r="S2707" i="1" s="1"/>
  <c r="T2707" i="1" s="1"/>
  <c r="R2706" i="1"/>
  <c r="Q2706" i="1"/>
  <c r="R2705" i="1"/>
  <c r="Q2705" i="1"/>
  <c r="S2705" i="1" s="1"/>
  <c r="T2705" i="1" s="1"/>
  <c r="R2704" i="1"/>
  <c r="Q2704" i="1"/>
  <c r="R2703" i="1"/>
  <c r="Q2703" i="1"/>
  <c r="S2703" i="1" s="1"/>
  <c r="T2703" i="1" s="1"/>
  <c r="R2702" i="1"/>
  <c r="Q2702" i="1"/>
  <c r="R2701" i="1"/>
  <c r="Q2701" i="1"/>
  <c r="S2701" i="1" s="1"/>
  <c r="T2701" i="1" s="1"/>
  <c r="R2700" i="1"/>
  <c r="Q2700" i="1"/>
  <c r="R2699" i="1"/>
  <c r="Q2699" i="1"/>
  <c r="S2699" i="1" s="1"/>
  <c r="T2699" i="1" s="1"/>
  <c r="R2698" i="1"/>
  <c r="Q2698" i="1"/>
  <c r="R2697" i="1"/>
  <c r="Q2697" i="1"/>
  <c r="S2697" i="1" s="1"/>
  <c r="T2697" i="1" s="1"/>
  <c r="R2696" i="1"/>
  <c r="Q2696" i="1"/>
  <c r="R2695" i="1"/>
  <c r="Q2695" i="1"/>
  <c r="S2695" i="1" s="1"/>
  <c r="T2695" i="1" s="1"/>
  <c r="R2694" i="1"/>
  <c r="Q2694" i="1"/>
  <c r="R2693" i="1"/>
  <c r="Q2693" i="1"/>
  <c r="S2693" i="1" s="1"/>
  <c r="T2693" i="1" s="1"/>
  <c r="R2692" i="1"/>
  <c r="Q2692" i="1"/>
  <c r="R2691" i="1"/>
  <c r="Q2691" i="1"/>
  <c r="S2691" i="1" s="1"/>
  <c r="T2691" i="1" s="1"/>
  <c r="R2690" i="1"/>
  <c r="Q2690" i="1"/>
  <c r="R2689" i="1"/>
  <c r="Q2689" i="1"/>
  <c r="S2689" i="1" s="1"/>
  <c r="T2689" i="1" s="1"/>
  <c r="R2688" i="1"/>
  <c r="Q2688" i="1"/>
  <c r="R2687" i="1"/>
  <c r="Q2687" i="1"/>
  <c r="S2687" i="1" s="1"/>
  <c r="T2687" i="1" s="1"/>
  <c r="R2686" i="1"/>
  <c r="Q2686" i="1"/>
  <c r="R2685" i="1"/>
  <c r="Q2685" i="1"/>
  <c r="S2685" i="1" s="1"/>
  <c r="T2685" i="1" s="1"/>
  <c r="R2684" i="1"/>
  <c r="Q2684" i="1"/>
  <c r="R2683" i="1"/>
  <c r="Q2683" i="1"/>
  <c r="S2683" i="1" s="1"/>
  <c r="T2683" i="1" s="1"/>
  <c r="R2682" i="1"/>
  <c r="Q2682" i="1"/>
  <c r="R2681" i="1"/>
  <c r="Q2681" i="1"/>
  <c r="S2681" i="1" s="1"/>
  <c r="T2681" i="1" s="1"/>
  <c r="R2680" i="1"/>
  <c r="Q2680" i="1"/>
  <c r="R2679" i="1"/>
  <c r="Q2679" i="1"/>
  <c r="S2679" i="1" s="1"/>
  <c r="T2679" i="1" s="1"/>
  <c r="R2678" i="1"/>
  <c r="Q2678" i="1"/>
  <c r="R2677" i="1"/>
  <c r="Q2677" i="1"/>
  <c r="S2677" i="1" s="1"/>
  <c r="T2677" i="1" s="1"/>
  <c r="R2676" i="1"/>
  <c r="Q2676" i="1"/>
  <c r="R2675" i="1"/>
  <c r="Q2675" i="1"/>
  <c r="S2675" i="1" s="1"/>
  <c r="T2675" i="1" s="1"/>
  <c r="R2674" i="1"/>
  <c r="Q2674" i="1"/>
  <c r="R2673" i="1"/>
  <c r="Q2673" i="1"/>
  <c r="S2673" i="1" s="1"/>
  <c r="T2673" i="1" s="1"/>
  <c r="R2672" i="1"/>
  <c r="Q2672" i="1"/>
  <c r="R2671" i="1"/>
  <c r="Q2671" i="1"/>
  <c r="S2671" i="1" s="1"/>
  <c r="T2671" i="1" s="1"/>
  <c r="R2670" i="1"/>
  <c r="Q2670" i="1"/>
  <c r="R2669" i="1"/>
  <c r="Q2669" i="1"/>
  <c r="S2669" i="1" s="1"/>
  <c r="T2669" i="1" s="1"/>
  <c r="R2668" i="1"/>
  <c r="Q2668" i="1"/>
  <c r="R2667" i="1"/>
  <c r="Q2667" i="1"/>
  <c r="S2667" i="1" s="1"/>
  <c r="T2667" i="1" s="1"/>
  <c r="R2666" i="1"/>
  <c r="Q2666" i="1"/>
  <c r="R2665" i="1"/>
  <c r="Q2665" i="1"/>
  <c r="S2665" i="1" s="1"/>
  <c r="T2665" i="1" s="1"/>
  <c r="R2664" i="1"/>
  <c r="Q2664" i="1"/>
  <c r="R2663" i="1"/>
  <c r="Q2663" i="1"/>
  <c r="S2663" i="1" s="1"/>
  <c r="T2663" i="1" s="1"/>
  <c r="R2662" i="1"/>
  <c r="Q2662" i="1"/>
  <c r="R2661" i="1"/>
  <c r="Q2661" i="1"/>
  <c r="S2661" i="1" s="1"/>
  <c r="T2661" i="1" s="1"/>
  <c r="R2660" i="1"/>
  <c r="Q2660" i="1"/>
  <c r="R2659" i="1"/>
  <c r="Q2659" i="1"/>
  <c r="S2659" i="1" s="1"/>
  <c r="T2659" i="1" s="1"/>
  <c r="R2658" i="1"/>
  <c r="Q2658" i="1"/>
  <c r="R2657" i="1"/>
  <c r="Q2657" i="1"/>
  <c r="S2657" i="1" s="1"/>
  <c r="T2657" i="1" s="1"/>
  <c r="R2656" i="1"/>
  <c r="Q2656" i="1"/>
  <c r="R2655" i="1"/>
  <c r="Q2655" i="1"/>
  <c r="S2655" i="1" s="1"/>
  <c r="T2655" i="1" s="1"/>
  <c r="R2654" i="1"/>
  <c r="Q2654" i="1"/>
  <c r="R2653" i="1"/>
  <c r="Q2653" i="1"/>
  <c r="S2653" i="1" s="1"/>
  <c r="T2653" i="1" s="1"/>
  <c r="R2652" i="1"/>
  <c r="Q2652" i="1"/>
  <c r="R2651" i="1"/>
  <c r="Q2651" i="1"/>
  <c r="S2651" i="1" s="1"/>
  <c r="T2651" i="1" s="1"/>
  <c r="R2650" i="1"/>
  <c r="Q2650" i="1"/>
  <c r="R2649" i="1"/>
  <c r="Q2649" i="1"/>
  <c r="S2649" i="1" s="1"/>
  <c r="T2649" i="1" s="1"/>
  <c r="R2648" i="1"/>
  <c r="Q2648" i="1"/>
  <c r="R2647" i="1"/>
  <c r="Q2647" i="1"/>
  <c r="S2647" i="1" s="1"/>
  <c r="T2647" i="1" s="1"/>
  <c r="R2646" i="1"/>
  <c r="Q2646" i="1"/>
  <c r="R2645" i="1"/>
  <c r="Q2645" i="1"/>
  <c r="S2645" i="1" s="1"/>
  <c r="T2645" i="1" s="1"/>
  <c r="R2644" i="1"/>
  <c r="Q2644" i="1"/>
  <c r="R2643" i="1"/>
  <c r="Q2643" i="1"/>
  <c r="S2643" i="1" s="1"/>
  <c r="T2643" i="1" s="1"/>
  <c r="R2642" i="1"/>
  <c r="Q2642" i="1"/>
  <c r="R2641" i="1"/>
  <c r="Q2641" i="1"/>
  <c r="S2641" i="1" s="1"/>
  <c r="T2641" i="1" s="1"/>
  <c r="R2640" i="1"/>
  <c r="Q2640" i="1"/>
  <c r="R2639" i="1"/>
  <c r="Q2639" i="1"/>
  <c r="S2639" i="1" s="1"/>
  <c r="T2639" i="1" s="1"/>
  <c r="R2638" i="1"/>
  <c r="Q2638" i="1"/>
  <c r="R2637" i="1"/>
  <c r="Q2637" i="1"/>
  <c r="S2637" i="1" s="1"/>
  <c r="T2637" i="1" s="1"/>
  <c r="R2636" i="1"/>
  <c r="Q2636" i="1"/>
  <c r="R2635" i="1"/>
  <c r="Q2635" i="1"/>
  <c r="S2635" i="1" s="1"/>
  <c r="T2635" i="1" s="1"/>
  <c r="R2634" i="1"/>
  <c r="Q2634" i="1"/>
  <c r="R2633" i="1"/>
  <c r="Q2633" i="1"/>
  <c r="S2633" i="1" s="1"/>
  <c r="T2633" i="1" s="1"/>
  <c r="R2632" i="1"/>
  <c r="Q2632" i="1"/>
  <c r="R2631" i="1"/>
  <c r="Q2631" i="1"/>
  <c r="S2631" i="1" s="1"/>
  <c r="T2631" i="1" s="1"/>
  <c r="R2630" i="1"/>
  <c r="Q2630" i="1"/>
  <c r="R2629" i="1"/>
  <c r="Q2629" i="1"/>
  <c r="S2629" i="1" s="1"/>
  <c r="T2629" i="1" s="1"/>
  <c r="R2628" i="1"/>
  <c r="Q2628" i="1"/>
  <c r="R2627" i="1"/>
  <c r="Q2627" i="1"/>
  <c r="S2627" i="1" s="1"/>
  <c r="T2627" i="1" s="1"/>
  <c r="R2626" i="1"/>
  <c r="Q2626" i="1"/>
  <c r="R2625" i="1"/>
  <c r="Q2625" i="1"/>
  <c r="S2625" i="1" s="1"/>
  <c r="T2625" i="1" s="1"/>
  <c r="R2624" i="1"/>
  <c r="Q2624" i="1"/>
  <c r="R2623" i="1"/>
  <c r="Q2623" i="1"/>
  <c r="S2623" i="1" s="1"/>
  <c r="T2623" i="1" s="1"/>
  <c r="R2622" i="1"/>
  <c r="Q2622" i="1"/>
  <c r="R2621" i="1"/>
  <c r="Q2621" i="1"/>
  <c r="S2621" i="1" s="1"/>
  <c r="T2621" i="1" s="1"/>
  <c r="R2620" i="1"/>
  <c r="Q2620" i="1"/>
  <c r="R2619" i="1"/>
  <c r="Q2619" i="1"/>
  <c r="S2619" i="1" s="1"/>
  <c r="T2619" i="1" s="1"/>
  <c r="R2618" i="1"/>
  <c r="Q2618" i="1"/>
  <c r="R2617" i="1"/>
  <c r="Q2617" i="1"/>
  <c r="S2617" i="1" s="1"/>
  <c r="T2617" i="1" s="1"/>
  <c r="R2616" i="1"/>
  <c r="Q2616" i="1"/>
  <c r="R2615" i="1"/>
  <c r="Q2615" i="1"/>
  <c r="S2615" i="1" s="1"/>
  <c r="T2615" i="1" s="1"/>
  <c r="R2614" i="1"/>
  <c r="Q2614" i="1"/>
  <c r="R2613" i="1"/>
  <c r="Q2613" i="1"/>
  <c r="S2613" i="1" s="1"/>
  <c r="T2613" i="1" s="1"/>
  <c r="R2612" i="1"/>
  <c r="Q2612" i="1"/>
  <c r="R2611" i="1"/>
  <c r="Q2611" i="1"/>
  <c r="S2611" i="1" s="1"/>
  <c r="T2611" i="1" s="1"/>
  <c r="R2610" i="1"/>
  <c r="Q2610" i="1"/>
  <c r="R2609" i="1"/>
  <c r="Q2609" i="1"/>
  <c r="S2609" i="1" s="1"/>
  <c r="T2609" i="1" s="1"/>
  <c r="R2608" i="1"/>
  <c r="Q2608" i="1"/>
  <c r="R2607" i="1"/>
  <c r="Q2607" i="1"/>
  <c r="S2607" i="1" s="1"/>
  <c r="T2607" i="1" s="1"/>
  <c r="R2606" i="1"/>
  <c r="Q2606" i="1"/>
  <c r="R2605" i="1"/>
  <c r="Q2605" i="1"/>
  <c r="S2605" i="1" s="1"/>
  <c r="T2605" i="1" s="1"/>
  <c r="R2604" i="1"/>
  <c r="Q2604" i="1"/>
  <c r="R2603" i="1"/>
  <c r="Q2603" i="1"/>
  <c r="R2602" i="1"/>
  <c r="Q2602" i="1"/>
  <c r="R2601" i="1"/>
  <c r="Q2601" i="1"/>
  <c r="S2601" i="1" s="1"/>
  <c r="T2601" i="1" s="1"/>
  <c r="R2600" i="1"/>
  <c r="Q2600" i="1"/>
  <c r="R2599" i="1"/>
  <c r="Q2599" i="1"/>
  <c r="S2599" i="1" s="1"/>
  <c r="T2599" i="1" s="1"/>
  <c r="R2598" i="1"/>
  <c r="Q2598" i="1"/>
  <c r="R2597" i="1"/>
  <c r="Q2597" i="1"/>
  <c r="S2597" i="1" s="1"/>
  <c r="T2597" i="1" s="1"/>
  <c r="R2596" i="1"/>
  <c r="Q2596" i="1"/>
  <c r="R2595" i="1"/>
  <c r="Q2595" i="1"/>
  <c r="S2595" i="1" s="1"/>
  <c r="T2595" i="1" s="1"/>
  <c r="R2594" i="1"/>
  <c r="Q2594" i="1"/>
  <c r="R2593" i="1"/>
  <c r="Q2593" i="1"/>
  <c r="S2593" i="1" s="1"/>
  <c r="T2593" i="1" s="1"/>
  <c r="R2592" i="1"/>
  <c r="Q2592" i="1"/>
  <c r="R2591" i="1"/>
  <c r="Q2591" i="1"/>
  <c r="S2591" i="1" s="1"/>
  <c r="T2591" i="1" s="1"/>
  <c r="R2590" i="1"/>
  <c r="Q2590" i="1"/>
  <c r="R2589" i="1"/>
  <c r="Q2589" i="1"/>
  <c r="S2589" i="1" s="1"/>
  <c r="T2589" i="1" s="1"/>
  <c r="R2588" i="1"/>
  <c r="Q2588" i="1"/>
  <c r="R2587" i="1"/>
  <c r="Q2587" i="1"/>
  <c r="S2587" i="1" s="1"/>
  <c r="T2587" i="1" s="1"/>
  <c r="R2586" i="1"/>
  <c r="Q2586" i="1"/>
  <c r="R2585" i="1"/>
  <c r="Q2585" i="1"/>
  <c r="S2585" i="1" s="1"/>
  <c r="T2585" i="1" s="1"/>
  <c r="R2584" i="1"/>
  <c r="Q2584" i="1"/>
  <c r="R2583" i="1"/>
  <c r="Q2583" i="1"/>
  <c r="S2583" i="1" s="1"/>
  <c r="T2583" i="1" s="1"/>
  <c r="R2582" i="1"/>
  <c r="Q2582" i="1"/>
  <c r="R2581" i="1"/>
  <c r="Q2581" i="1"/>
  <c r="R2580" i="1"/>
  <c r="Q2580" i="1"/>
  <c r="R2579" i="1"/>
  <c r="Q2579" i="1"/>
  <c r="S2579" i="1" s="1"/>
  <c r="T2579" i="1" s="1"/>
  <c r="R2578" i="1"/>
  <c r="Q2578" i="1"/>
  <c r="R2577" i="1"/>
  <c r="Q2577" i="1"/>
  <c r="S2577" i="1" s="1"/>
  <c r="T2577" i="1" s="1"/>
  <c r="R2576" i="1"/>
  <c r="Q2576" i="1"/>
  <c r="R2575" i="1"/>
  <c r="Q2575" i="1"/>
  <c r="S2575" i="1" s="1"/>
  <c r="T2575" i="1" s="1"/>
  <c r="R2574" i="1"/>
  <c r="Q2574" i="1"/>
  <c r="R2573" i="1"/>
  <c r="Q2573" i="1"/>
  <c r="S2573" i="1" s="1"/>
  <c r="T2573" i="1" s="1"/>
  <c r="R2572" i="1"/>
  <c r="Q2572" i="1"/>
  <c r="R2571" i="1"/>
  <c r="Q2571" i="1"/>
  <c r="S2571" i="1" s="1"/>
  <c r="T2571" i="1" s="1"/>
  <c r="R2570" i="1"/>
  <c r="Q2570" i="1"/>
  <c r="R2569" i="1"/>
  <c r="Q2569" i="1"/>
  <c r="S2569" i="1" s="1"/>
  <c r="T2569" i="1" s="1"/>
  <c r="R2568" i="1"/>
  <c r="Q2568" i="1"/>
  <c r="R2567" i="1"/>
  <c r="Q2567" i="1"/>
  <c r="S2567" i="1" s="1"/>
  <c r="T2567" i="1" s="1"/>
  <c r="R2566" i="1"/>
  <c r="Q2566" i="1"/>
  <c r="R2565" i="1"/>
  <c r="Q2565" i="1"/>
  <c r="S2565" i="1" s="1"/>
  <c r="T2565" i="1" s="1"/>
  <c r="R2564" i="1"/>
  <c r="Q2564" i="1"/>
  <c r="R2563" i="1"/>
  <c r="Q2563" i="1"/>
  <c r="S2563" i="1" s="1"/>
  <c r="T2563" i="1" s="1"/>
  <c r="R2562" i="1"/>
  <c r="Q2562" i="1"/>
  <c r="R2561" i="1"/>
  <c r="Q2561" i="1"/>
  <c r="S2561" i="1" s="1"/>
  <c r="T2561" i="1" s="1"/>
  <c r="R2560" i="1"/>
  <c r="Q2560" i="1"/>
  <c r="R2559" i="1"/>
  <c r="Q2559" i="1"/>
  <c r="S2559" i="1" s="1"/>
  <c r="T2559" i="1" s="1"/>
  <c r="R2558" i="1"/>
  <c r="Q2558" i="1"/>
  <c r="R2557" i="1"/>
  <c r="Q2557" i="1"/>
  <c r="S2557" i="1" s="1"/>
  <c r="T2557" i="1" s="1"/>
  <c r="R2556" i="1"/>
  <c r="Q2556" i="1"/>
  <c r="R2555" i="1"/>
  <c r="Q2555" i="1"/>
  <c r="S2555" i="1" s="1"/>
  <c r="T2555" i="1" s="1"/>
  <c r="R2554" i="1"/>
  <c r="Q2554" i="1"/>
  <c r="R2553" i="1"/>
  <c r="Q2553" i="1"/>
  <c r="S2553" i="1" s="1"/>
  <c r="T2553" i="1" s="1"/>
  <c r="R2552" i="1"/>
  <c r="Q2552" i="1"/>
  <c r="R2551" i="1"/>
  <c r="Q2551" i="1"/>
  <c r="S2551" i="1" s="1"/>
  <c r="T2551" i="1" s="1"/>
  <c r="R2550" i="1"/>
  <c r="Q2550" i="1"/>
  <c r="R2549" i="1"/>
  <c r="Q2549" i="1"/>
  <c r="R2548" i="1"/>
  <c r="Q2548" i="1"/>
  <c r="R2547" i="1"/>
  <c r="Q2547" i="1"/>
  <c r="S2547" i="1" s="1"/>
  <c r="T2547" i="1" s="1"/>
  <c r="R2546" i="1"/>
  <c r="Q2546" i="1"/>
  <c r="R2545" i="1"/>
  <c r="Q2545" i="1"/>
  <c r="S2545" i="1" s="1"/>
  <c r="T2545" i="1" s="1"/>
  <c r="R2544" i="1"/>
  <c r="Q2544" i="1"/>
  <c r="R2543" i="1"/>
  <c r="Q2543" i="1"/>
  <c r="S2543" i="1" s="1"/>
  <c r="T2543" i="1" s="1"/>
  <c r="R2542" i="1"/>
  <c r="Q2542" i="1"/>
  <c r="R2541" i="1"/>
  <c r="Q2541" i="1"/>
  <c r="S2541" i="1" s="1"/>
  <c r="T2541" i="1" s="1"/>
  <c r="R2540" i="1"/>
  <c r="Q2540" i="1"/>
  <c r="R2539" i="1"/>
  <c r="Q2539" i="1"/>
  <c r="S2539" i="1" s="1"/>
  <c r="T2539" i="1" s="1"/>
  <c r="R2538" i="1"/>
  <c r="Q2538" i="1"/>
  <c r="R2537" i="1"/>
  <c r="Q2537" i="1"/>
  <c r="S2537" i="1" s="1"/>
  <c r="T2537" i="1" s="1"/>
  <c r="R2536" i="1"/>
  <c r="Q2536" i="1"/>
  <c r="R2535" i="1"/>
  <c r="Q2535" i="1"/>
  <c r="S2535" i="1" s="1"/>
  <c r="T2535" i="1" s="1"/>
  <c r="R2534" i="1"/>
  <c r="Q2534" i="1"/>
  <c r="R2533" i="1"/>
  <c r="Q2533" i="1"/>
  <c r="R2532" i="1"/>
  <c r="Q2532" i="1"/>
  <c r="R2531" i="1"/>
  <c r="Q2531" i="1"/>
  <c r="S2531" i="1" s="1"/>
  <c r="T2531" i="1" s="1"/>
  <c r="R2530" i="1"/>
  <c r="Q2530" i="1"/>
  <c r="R2529" i="1"/>
  <c r="Q2529" i="1"/>
  <c r="S2529" i="1" s="1"/>
  <c r="T2529" i="1" s="1"/>
  <c r="R2528" i="1"/>
  <c r="Q2528" i="1"/>
  <c r="R2527" i="1"/>
  <c r="Q2527" i="1"/>
  <c r="S2527" i="1" s="1"/>
  <c r="T2527" i="1" s="1"/>
  <c r="R2526" i="1"/>
  <c r="Q2526" i="1"/>
  <c r="R2525" i="1"/>
  <c r="Q2525" i="1"/>
  <c r="S2525" i="1" s="1"/>
  <c r="T2525" i="1" s="1"/>
  <c r="R2524" i="1"/>
  <c r="Q2524" i="1"/>
  <c r="R2523" i="1"/>
  <c r="Q2523" i="1"/>
  <c r="R2522" i="1"/>
  <c r="Q2522" i="1"/>
  <c r="R2521" i="1"/>
  <c r="Q2521" i="1"/>
  <c r="S2521" i="1" s="1"/>
  <c r="T2521" i="1" s="1"/>
  <c r="R2520" i="1"/>
  <c r="Q2520" i="1"/>
  <c r="R2519" i="1"/>
  <c r="Q2519" i="1"/>
  <c r="R2518" i="1"/>
  <c r="Q2518" i="1"/>
  <c r="R2517" i="1"/>
  <c r="Q2517" i="1"/>
  <c r="S2517" i="1" s="1"/>
  <c r="T2517" i="1" s="1"/>
  <c r="R2516" i="1"/>
  <c r="Q2516" i="1"/>
  <c r="R2515" i="1"/>
  <c r="Q2515" i="1"/>
  <c r="S2515" i="1" s="1"/>
  <c r="T2515" i="1" s="1"/>
  <c r="R2514" i="1"/>
  <c r="Q2514" i="1"/>
  <c r="R2513" i="1"/>
  <c r="Q2513" i="1"/>
  <c r="S2513" i="1" s="1"/>
  <c r="T2513" i="1" s="1"/>
  <c r="R2512" i="1"/>
  <c r="Q2512" i="1"/>
  <c r="R2511" i="1"/>
  <c r="Q2511" i="1"/>
  <c r="S2511" i="1" s="1"/>
  <c r="T2511" i="1" s="1"/>
  <c r="R2510" i="1"/>
  <c r="Q2510" i="1"/>
  <c r="R2509" i="1"/>
  <c r="Q2509" i="1"/>
  <c r="S2509" i="1" s="1"/>
  <c r="T2509" i="1" s="1"/>
  <c r="R2508" i="1"/>
  <c r="Q2508" i="1"/>
  <c r="R2507" i="1"/>
  <c r="Q2507" i="1"/>
  <c r="S2507" i="1" s="1"/>
  <c r="T2507" i="1" s="1"/>
  <c r="R2506" i="1"/>
  <c r="Q2506" i="1"/>
  <c r="R2505" i="1"/>
  <c r="Q2505" i="1"/>
  <c r="S2505" i="1" s="1"/>
  <c r="T2505" i="1" s="1"/>
  <c r="R2504" i="1"/>
  <c r="Q2504" i="1"/>
  <c r="R2503" i="1"/>
  <c r="Q2503" i="1"/>
  <c r="S2503" i="1" s="1"/>
  <c r="T2503" i="1" s="1"/>
  <c r="R2502" i="1"/>
  <c r="Q2502" i="1"/>
  <c r="R2501" i="1"/>
  <c r="Q2501" i="1"/>
  <c r="S2501" i="1" s="1"/>
  <c r="T2501" i="1" s="1"/>
  <c r="R2500" i="1"/>
  <c r="Q2500" i="1"/>
  <c r="R2499" i="1"/>
  <c r="Q2499" i="1"/>
  <c r="S2499" i="1" s="1"/>
  <c r="T2499" i="1" s="1"/>
  <c r="R2498" i="1"/>
  <c r="Q2498" i="1"/>
  <c r="R2497" i="1"/>
  <c r="Q2497" i="1"/>
  <c r="S2497" i="1" s="1"/>
  <c r="T2497" i="1" s="1"/>
  <c r="R2496" i="1"/>
  <c r="Q2496" i="1"/>
  <c r="R2495" i="1"/>
  <c r="Q2495" i="1"/>
  <c r="S2495" i="1" s="1"/>
  <c r="T2495" i="1" s="1"/>
  <c r="R2494" i="1"/>
  <c r="Q2494" i="1"/>
  <c r="R2493" i="1"/>
  <c r="Q2493" i="1"/>
  <c r="S2493" i="1" s="1"/>
  <c r="T2493" i="1" s="1"/>
  <c r="R2492" i="1"/>
  <c r="Q2492" i="1"/>
  <c r="R2491" i="1"/>
  <c r="Q2491" i="1"/>
  <c r="R2490" i="1"/>
  <c r="Q2490" i="1"/>
  <c r="R2489" i="1"/>
  <c r="Q2489" i="1"/>
  <c r="R2488" i="1"/>
  <c r="Q2488" i="1"/>
  <c r="R2487" i="1"/>
  <c r="Q2487" i="1"/>
  <c r="S2487" i="1" s="1"/>
  <c r="T2487" i="1" s="1"/>
  <c r="R2486" i="1"/>
  <c r="Q2486" i="1"/>
  <c r="R2485" i="1"/>
  <c r="Q2485" i="1"/>
  <c r="S2485" i="1" s="1"/>
  <c r="T2485" i="1" s="1"/>
  <c r="R2484" i="1"/>
  <c r="Q2484" i="1"/>
  <c r="R2483" i="1"/>
  <c r="Q2483" i="1"/>
  <c r="R2482" i="1"/>
  <c r="Q2482" i="1"/>
  <c r="R2481" i="1"/>
  <c r="Q2481" i="1"/>
  <c r="S2481" i="1" s="1"/>
  <c r="T2481" i="1" s="1"/>
  <c r="R2480" i="1"/>
  <c r="Q2480" i="1"/>
  <c r="R2479" i="1"/>
  <c r="Q2479" i="1"/>
  <c r="S2479" i="1" s="1"/>
  <c r="T2479" i="1" s="1"/>
  <c r="R2478" i="1"/>
  <c r="Q2478" i="1"/>
  <c r="R2477" i="1"/>
  <c r="Q2477" i="1"/>
  <c r="S2477" i="1" s="1"/>
  <c r="T2477" i="1" s="1"/>
  <c r="R2476" i="1"/>
  <c r="Q2476" i="1"/>
  <c r="R2475" i="1"/>
  <c r="Q2475" i="1"/>
  <c r="S2475" i="1" s="1"/>
  <c r="T2475" i="1" s="1"/>
  <c r="R2474" i="1"/>
  <c r="Q2474" i="1"/>
  <c r="R2473" i="1"/>
  <c r="Q2473" i="1"/>
  <c r="S2473" i="1" s="1"/>
  <c r="T2473" i="1" s="1"/>
  <c r="R2472" i="1"/>
  <c r="Q2472" i="1"/>
  <c r="R2471" i="1"/>
  <c r="Q2471" i="1"/>
  <c r="S2471" i="1" s="1"/>
  <c r="T2471" i="1" s="1"/>
  <c r="R2470" i="1"/>
  <c r="Q2470" i="1"/>
  <c r="R2469" i="1"/>
  <c r="Q2469" i="1"/>
  <c r="S2469" i="1" s="1"/>
  <c r="T2469" i="1" s="1"/>
  <c r="R2468" i="1"/>
  <c r="Q2468" i="1"/>
  <c r="R2467" i="1"/>
  <c r="Q2467" i="1"/>
  <c r="S2467" i="1" s="1"/>
  <c r="T2467" i="1" s="1"/>
  <c r="R2466" i="1"/>
  <c r="Q2466" i="1"/>
  <c r="R2465" i="1"/>
  <c r="Q2465" i="1"/>
  <c r="S2465" i="1" s="1"/>
  <c r="T2465" i="1" s="1"/>
  <c r="R2464" i="1"/>
  <c r="Q2464" i="1"/>
  <c r="R2463" i="1"/>
  <c r="Q2463" i="1"/>
  <c r="R2462" i="1"/>
  <c r="Q2462" i="1"/>
  <c r="R2461" i="1"/>
  <c r="Q2461" i="1"/>
  <c r="S2461" i="1" s="1"/>
  <c r="T2461" i="1" s="1"/>
  <c r="R2460" i="1"/>
  <c r="Q2460" i="1"/>
  <c r="R2459" i="1"/>
  <c r="Q2459" i="1"/>
  <c r="S2459" i="1" s="1"/>
  <c r="T2459" i="1" s="1"/>
  <c r="R2458" i="1"/>
  <c r="Q2458" i="1"/>
  <c r="R2457" i="1"/>
  <c r="Q2457" i="1"/>
  <c r="S2457" i="1" s="1"/>
  <c r="T2457" i="1" s="1"/>
  <c r="R2456" i="1"/>
  <c r="Q2456" i="1"/>
  <c r="R2455" i="1"/>
  <c r="Q2455" i="1"/>
  <c r="R2454" i="1"/>
  <c r="Q2454" i="1"/>
  <c r="R2453" i="1"/>
  <c r="Q2453" i="1"/>
  <c r="S2453" i="1" s="1"/>
  <c r="T2453" i="1" s="1"/>
  <c r="R2452" i="1"/>
  <c r="Q2452" i="1"/>
  <c r="R2451" i="1"/>
  <c r="Q2451" i="1"/>
  <c r="S2451" i="1" s="1"/>
  <c r="T2451" i="1" s="1"/>
  <c r="R2450" i="1"/>
  <c r="Q2450" i="1"/>
  <c r="R2449" i="1"/>
  <c r="Q2449" i="1"/>
  <c r="R2448" i="1"/>
  <c r="Q2448" i="1"/>
  <c r="R2447" i="1"/>
  <c r="Q2447" i="1"/>
  <c r="S2447" i="1" s="1"/>
  <c r="T2447" i="1" s="1"/>
  <c r="R2446" i="1"/>
  <c r="Q2446" i="1"/>
  <c r="R2445" i="1"/>
  <c r="Q2445" i="1"/>
  <c r="S2445" i="1" s="1"/>
  <c r="T2445" i="1" s="1"/>
  <c r="R2444" i="1"/>
  <c r="Q2444" i="1"/>
  <c r="R2443" i="1"/>
  <c r="Q2443" i="1"/>
  <c r="S2443" i="1" s="1"/>
  <c r="T2443" i="1" s="1"/>
  <c r="R2442" i="1"/>
  <c r="Q2442" i="1"/>
  <c r="R2441" i="1"/>
  <c r="Q2441" i="1"/>
  <c r="R2440" i="1"/>
  <c r="Q2440" i="1"/>
  <c r="R2439" i="1"/>
  <c r="Q2439" i="1"/>
  <c r="S2439" i="1" s="1"/>
  <c r="T2439" i="1" s="1"/>
  <c r="R2438" i="1"/>
  <c r="Q2438" i="1"/>
  <c r="R2437" i="1"/>
  <c r="Q2437" i="1"/>
  <c r="R2436" i="1"/>
  <c r="Q2436" i="1"/>
  <c r="R2435" i="1"/>
  <c r="Q2435" i="1"/>
  <c r="S2435" i="1" s="1"/>
  <c r="T2435" i="1" s="1"/>
  <c r="R2434" i="1"/>
  <c r="Q2434" i="1"/>
  <c r="R2433" i="1"/>
  <c r="Q2433" i="1"/>
  <c r="R2432" i="1"/>
  <c r="Q2432" i="1"/>
  <c r="R2431" i="1"/>
  <c r="Q2431" i="1"/>
  <c r="S2431" i="1" s="1"/>
  <c r="T2431" i="1" s="1"/>
  <c r="R2430" i="1"/>
  <c r="Q2430" i="1"/>
  <c r="R2429" i="1"/>
  <c r="Q2429" i="1"/>
  <c r="S2429" i="1" s="1"/>
  <c r="T2429" i="1" s="1"/>
  <c r="R2428" i="1"/>
  <c r="Q2428" i="1"/>
  <c r="R2427" i="1"/>
  <c r="Q2427" i="1"/>
  <c r="S2427" i="1" s="1"/>
  <c r="T2427" i="1" s="1"/>
  <c r="R2426" i="1"/>
  <c r="Q2426" i="1"/>
  <c r="R2425" i="1"/>
  <c r="Q2425" i="1"/>
  <c r="R2424" i="1"/>
  <c r="Q2424" i="1"/>
  <c r="R2423" i="1"/>
  <c r="Q2423" i="1"/>
  <c r="R2422" i="1"/>
  <c r="Q2422" i="1"/>
  <c r="R2421" i="1"/>
  <c r="Q2421" i="1"/>
  <c r="S2421" i="1" s="1"/>
  <c r="T2421" i="1" s="1"/>
  <c r="R2420" i="1"/>
  <c r="Q2420" i="1"/>
  <c r="R2419" i="1"/>
  <c r="Q2419" i="1"/>
  <c r="S2419" i="1" s="1"/>
  <c r="T2419" i="1" s="1"/>
  <c r="R2418" i="1"/>
  <c r="Q2418" i="1"/>
  <c r="R2417" i="1"/>
  <c r="Q2417" i="1"/>
  <c r="S2417" i="1" s="1"/>
  <c r="T2417" i="1" s="1"/>
  <c r="R2416" i="1"/>
  <c r="Q2416" i="1"/>
  <c r="R2415" i="1"/>
  <c r="Q2415" i="1"/>
  <c r="S2415" i="1" s="1"/>
  <c r="T2415" i="1" s="1"/>
  <c r="R2414" i="1"/>
  <c r="Q2414" i="1"/>
  <c r="R2413" i="1"/>
  <c r="Q2413" i="1"/>
  <c r="S2413" i="1" s="1"/>
  <c r="T2413" i="1" s="1"/>
  <c r="R2412" i="1"/>
  <c r="Q2412" i="1"/>
  <c r="R2411" i="1"/>
  <c r="Q2411" i="1"/>
  <c r="S2411" i="1" s="1"/>
  <c r="T2411" i="1" s="1"/>
  <c r="R2410" i="1"/>
  <c r="Q2410" i="1"/>
  <c r="R2409" i="1"/>
  <c r="Q2409" i="1"/>
  <c r="R2408" i="1"/>
  <c r="Q2408" i="1"/>
  <c r="R2407" i="1"/>
  <c r="Q2407" i="1"/>
  <c r="S2407" i="1" s="1"/>
  <c r="T2407" i="1" s="1"/>
  <c r="R2406" i="1"/>
  <c r="Q2406" i="1"/>
  <c r="R2405" i="1"/>
  <c r="Q2405" i="1"/>
  <c r="S2405" i="1" s="1"/>
  <c r="T2405" i="1" s="1"/>
  <c r="R2404" i="1"/>
  <c r="Q2404" i="1"/>
  <c r="R2403" i="1"/>
  <c r="Q2403" i="1"/>
  <c r="S2403" i="1" s="1"/>
  <c r="T2403" i="1" s="1"/>
  <c r="R2402" i="1"/>
  <c r="Q2402" i="1"/>
  <c r="R2401" i="1"/>
  <c r="Q2401" i="1"/>
  <c r="S2401" i="1" s="1"/>
  <c r="T2401" i="1" s="1"/>
  <c r="R2400" i="1"/>
  <c r="Q2400" i="1"/>
  <c r="R2399" i="1"/>
  <c r="Q2399" i="1"/>
  <c r="S2399" i="1" s="1"/>
  <c r="T2399" i="1" s="1"/>
  <c r="R2398" i="1"/>
  <c r="Q2398" i="1"/>
  <c r="R2397" i="1"/>
  <c r="Q2397" i="1"/>
  <c r="S2397" i="1" s="1"/>
  <c r="T2397" i="1" s="1"/>
  <c r="R2396" i="1"/>
  <c r="Q2396" i="1"/>
  <c r="R2395" i="1"/>
  <c r="Q2395" i="1"/>
  <c r="S2395" i="1" s="1"/>
  <c r="T2395" i="1" s="1"/>
  <c r="R2394" i="1"/>
  <c r="Q2394" i="1"/>
  <c r="R2393" i="1"/>
  <c r="Q2393" i="1"/>
  <c r="S2393" i="1" s="1"/>
  <c r="T2393" i="1" s="1"/>
  <c r="R2392" i="1"/>
  <c r="Q2392" i="1"/>
  <c r="R2391" i="1"/>
  <c r="Q2391" i="1"/>
  <c r="S2391" i="1" s="1"/>
  <c r="T2391" i="1" s="1"/>
  <c r="R2390" i="1"/>
  <c r="Q2390" i="1"/>
  <c r="R2389" i="1"/>
  <c r="Q2389" i="1"/>
  <c r="S2389" i="1" s="1"/>
  <c r="T2389" i="1" s="1"/>
  <c r="R2388" i="1"/>
  <c r="Q2388" i="1"/>
  <c r="R2387" i="1"/>
  <c r="Q2387" i="1"/>
  <c r="S2387" i="1" s="1"/>
  <c r="T2387" i="1" s="1"/>
  <c r="R2386" i="1"/>
  <c r="Q2386" i="1"/>
  <c r="R2385" i="1"/>
  <c r="Q2385" i="1"/>
  <c r="R2384" i="1"/>
  <c r="Q2384" i="1"/>
  <c r="R2383" i="1"/>
  <c r="Q2383" i="1"/>
  <c r="S2383" i="1" s="1"/>
  <c r="T2383" i="1" s="1"/>
  <c r="R2382" i="1"/>
  <c r="Q2382" i="1"/>
  <c r="R2381" i="1"/>
  <c r="Q2381" i="1"/>
  <c r="S2381" i="1" s="1"/>
  <c r="T2381" i="1" s="1"/>
  <c r="R2380" i="1"/>
  <c r="Q2380" i="1"/>
  <c r="R2379" i="1"/>
  <c r="Q2379" i="1"/>
  <c r="S2379" i="1" s="1"/>
  <c r="T2379" i="1" s="1"/>
  <c r="R2378" i="1"/>
  <c r="Q2378" i="1"/>
  <c r="R2377" i="1"/>
  <c r="Q2377" i="1"/>
  <c r="S2377" i="1" s="1"/>
  <c r="T2377" i="1" s="1"/>
  <c r="R2376" i="1"/>
  <c r="Q2376" i="1"/>
  <c r="R2375" i="1"/>
  <c r="Q2375" i="1"/>
  <c r="S2375" i="1" s="1"/>
  <c r="T2375" i="1" s="1"/>
  <c r="R2374" i="1"/>
  <c r="Q2374" i="1"/>
  <c r="R2373" i="1"/>
  <c r="Q2373" i="1"/>
  <c r="S2373" i="1" s="1"/>
  <c r="T2373" i="1" s="1"/>
  <c r="R2372" i="1"/>
  <c r="Q2372" i="1"/>
  <c r="R2371" i="1"/>
  <c r="Q2371" i="1"/>
  <c r="S2371" i="1" s="1"/>
  <c r="T2371" i="1" s="1"/>
  <c r="R2370" i="1"/>
  <c r="Q2370" i="1"/>
  <c r="R2369" i="1"/>
  <c r="Q2369" i="1"/>
  <c r="S2369" i="1" s="1"/>
  <c r="T2369" i="1" s="1"/>
  <c r="R2368" i="1"/>
  <c r="Q2368" i="1"/>
  <c r="R2367" i="1"/>
  <c r="Q2367" i="1"/>
  <c r="S2367" i="1" s="1"/>
  <c r="T2367" i="1" s="1"/>
  <c r="R2366" i="1"/>
  <c r="Q2366" i="1"/>
  <c r="R2365" i="1"/>
  <c r="Q2365" i="1"/>
  <c r="S2365" i="1" s="1"/>
  <c r="T2365" i="1" s="1"/>
  <c r="R2364" i="1"/>
  <c r="Q2364" i="1"/>
  <c r="R2363" i="1"/>
  <c r="Q2363" i="1"/>
  <c r="S2363" i="1" s="1"/>
  <c r="T2363" i="1" s="1"/>
  <c r="R2362" i="1"/>
  <c r="Q2362" i="1"/>
  <c r="R2361" i="1"/>
  <c r="Q2361" i="1"/>
  <c r="S2361" i="1" s="1"/>
  <c r="T2361" i="1" s="1"/>
  <c r="R2360" i="1"/>
  <c r="Q2360" i="1"/>
  <c r="R2359" i="1"/>
  <c r="Q2359" i="1"/>
  <c r="S2359" i="1" s="1"/>
  <c r="T2359" i="1" s="1"/>
  <c r="R2358" i="1"/>
  <c r="Q2358" i="1"/>
  <c r="R2357" i="1"/>
  <c r="Q2357" i="1"/>
  <c r="S2357" i="1" s="1"/>
  <c r="T2357" i="1" s="1"/>
  <c r="R2356" i="1"/>
  <c r="Q2356" i="1"/>
  <c r="R2355" i="1"/>
  <c r="Q2355" i="1"/>
  <c r="S2355" i="1" s="1"/>
  <c r="T2355" i="1" s="1"/>
  <c r="R2354" i="1"/>
  <c r="Q2354" i="1"/>
  <c r="R2353" i="1"/>
  <c r="Q2353" i="1"/>
  <c r="R2352" i="1"/>
  <c r="Q2352" i="1"/>
  <c r="R2351" i="1"/>
  <c r="Q2351" i="1"/>
  <c r="S2351" i="1" s="1"/>
  <c r="T2351" i="1" s="1"/>
  <c r="R2350" i="1"/>
  <c r="Q2350" i="1"/>
  <c r="R2349" i="1"/>
  <c r="Q2349" i="1"/>
  <c r="R2348" i="1"/>
  <c r="Q2348" i="1"/>
  <c r="R2347" i="1"/>
  <c r="Q2347" i="1"/>
  <c r="S2347" i="1" s="1"/>
  <c r="T2347" i="1" s="1"/>
  <c r="R2346" i="1"/>
  <c r="Q2346" i="1"/>
  <c r="R2345" i="1"/>
  <c r="Q2345" i="1"/>
  <c r="S2345" i="1" s="1"/>
  <c r="T2345" i="1" s="1"/>
  <c r="R2344" i="1"/>
  <c r="Q2344" i="1"/>
  <c r="R2343" i="1"/>
  <c r="Q2343" i="1"/>
  <c r="S2343" i="1" s="1"/>
  <c r="T2343" i="1" s="1"/>
  <c r="R2342" i="1"/>
  <c r="Q2342" i="1"/>
  <c r="R2341" i="1"/>
  <c r="Q2341" i="1"/>
  <c r="S2341" i="1" s="1"/>
  <c r="T2341" i="1" s="1"/>
  <c r="R2340" i="1"/>
  <c r="Q2340" i="1"/>
  <c r="R2339" i="1"/>
  <c r="Q2339" i="1"/>
  <c r="S2339" i="1" s="1"/>
  <c r="T2339" i="1" s="1"/>
  <c r="R2338" i="1"/>
  <c r="Q2338" i="1"/>
  <c r="R2337" i="1"/>
  <c r="Q2337" i="1"/>
  <c r="S2337" i="1" s="1"/>
  <c r="T2337" i="1" s="1"/>
  <c r="R2336" i="1"/>
  <c r="Q2336" i="1"/>
  <c r="R2335" i="1"/>
  <c r="Q2335" i="1"/>
  <c r="S2335" i="1" s="1"/>
  <c r="T2335" i="1" s="1"/>
  <c r="R2334" i="1"/>
  <c r="Q2334" i="1"/>
  <c r="R2333" i="1"/>
  <c r="Q2333" i="1"/>
  <c r="S2333" i="1" s="1"/>
  <c r="T2333" i="1" s="1"/>
  <c r="R2332" i="1"/>
  <c r="Q2332" i="1"/>
  <c r="R2331" i="1"/>
  <c r="Q2331" i="1"/>
  <c r="S2331" i="1" s="1"/>
  <c r="T2331" i="1" s="1"/>
  <c r="R2330" i="1"/>
  <c r="Q2330" i="1"/>
  <c r="R2329" i="1"/>
  <c r="Q2329" i="1"/>
  <c r="S2329" i="1" s="1"/>
  <c r="T2329" i="1" s="1"/>
  <c r="R2328" i="1"/>
  <c r="Q2328" i="1"/>
  <c r="R2327" i="1"/>
  <c r="Q2327" i="1"/>
  <c r="S2327" i="1" s="1"/>
  <c r="T2327" i="1" s="1"/>
  <c r="R2326" i="1"/>
  <c r="Q2326" i="1"/>
  <c r="R2325" i="1"/>
  <c r="Q2325" i="1"/>
  <c r="S2325" i="1" s="1"/>
  <c r="T2325" i="1" s="1"/>
  <c r="R2324" i="1"/>
  <c r="Q2324" i="1"/>
  <c r="R2323" i="1"/>
  <c r="Q2323" i="1"/>
  <c r="S2323" i="1" s="1"/>
  <c r="T2323" i="1" s="1"/>
  <c r="R2322" i="1"/>
  <c r="Q2322" i="1"/>
  <c r="R2321" i="1"/>
  <c r="Q2321" i="1"/>
  <c r="S2321" i="1" s="1"/>
  <c r="T2321" i="1" s="1"/>
  <c r="R2320" i="1"/>
  <c r="Q2320" i="1"/>
  <c r="R2319" i="1"/>
  <c r="Q2319" i="1"/>
  <c r="S2319" i="1" s="1"/>
  <c r="T2319" i="1" s="1"/>
  <c r="R2318" i="1"/>
  <c r="Q2318" i="1"/>
  <c r="R2317" i="1"/>
  <c r="Q2317" i="1"/>
  <c r="S2317" i="1" s="1"/>
  <c r="T2317" i="1" s="1"/>
  <c r="R2316" i="1"/>
  <c r="Q2316" i="1"/>
  <c r="R2315" i="1"/>
  <c r="Q2315" i="1"/>
  <c r="S2315" i="1" s="1"/>
  <c r="T2315" i="1" s="1"/>
  <c r="R2314" i="1"/>
  <c r="Q2314" i="1"/>
  <c r="R2313" i="1"/>
  <c r="Q2313" i="1"/>
  <c r="S2313" i="1" s="1"/>
  <c r="T2313" i="1" s="1"/>
  <c r="R2312" i="1"/>
  <c r="Q2312" i="1"/>
  <c r="R2311" i="1"/>
  <c r="Q2311" i="1"/>
  <c r="R2310" i="1"/>
  <c r="Q2310" i="1"/>
  <c r="R2309" i="1"/>
  <c r="Q2309" i="1"/>
  <c r="S2309" i="1" s="1"/>
  <c r="T2309" i="1" s="1"/>
  <c r="R2308" i="1"/>
  <c r="Q2308" i="1"/>
  <c r="R2307" i="1"/>
  <c r="Q2307" i="1"/>
  <c r="S2307" i="1" s="1"/>
  <c r="T2307" i="1" s="1"/>
  <c r="R2306" i="1"/>
  <c r="Q2306" i="1"/>
  <c r="R2305" i="1"/>
  <c r="Q2305" i="1"/>
  <c r="S2305" i="1" s="1"/>
  <c r="T2305" i="1" s="1"/>
  <c r="R2304" i="1"/>
  <c r="Q2304" i="1"/>
  <c r="R2303" i="1"/>
  <c r="Q2303" i="1"/>
  <c r="S2303" i="1" s="1"/>
  <c r="T2303" i="1" s="1"/>
  <c r="R2302" i="1"/>
  <c r="Q2302" i="1"/>
  <c r="R2301" i="1"/>
  <c r="Q2301" i="1"/>
  <c r="S2301" i="1" s="1"/>
  <c r="T2301" i="1" s="1"/>
  <c r="R2300" i="1"/>
  <c r="Q2300" i="1"/>
  <c r="R2299" i="1"/>
  <c r="Q2299" i="1"/>
  <c r="S2299" i="1" s="1"/>
  <c r="T2299" i="1" s="1"/>
  <c r="R2298" i="1"/>
  <c r="Q2298" i="1"/>
  <c r="R2297" i="1"/>
  <c r="Q2297" i="1"/>
  <c r="S2297" i="1" s="1"/>
  <c r="T2297" i="1" s="1"/>
  <c r="R2296" i="1"/>
  <c r="Q2296" i="1"/>
  <c r="R2295" i="1"/>
  <c r="Q2295" i="1"/>
  <c r="S2295" i="1" s="1"/>
  <c r="T2295" i="1" s="1"/>
  <c r="R2294" i="1"/>
  <c r="Q2294" i="1"/>
  <c r="R2293" i="1"/>
  <c r="Q2293" i="1"/>
  <c r="S2293" i="1" s="1"/>
  <c r="T2293" i="1" s="1"/>
  <c r="R2292" i="1"/>
  <c r="Q2292" i="1"/>
  <c r="R2291" i="1"/>
  <c r="Q2291" i="1"/>
  <c r="R2290" i="1"/>
  <c r="Q2290" i="1"/>
  <c r="R2289" i="1"/>
  <c r="Q2289" i="1"/>
  <c r="S2289" i="1" s="1"/>
  <c r="T2289" i="1" s="1"/>
  <c r="R2288" i="1"/>
  <c r="Q2288" i="1"/>
  <c r="R2287" i="1"/>
  <c r="Q2287" i="1"/>
  <c r="S2287" i="1" s="1"/>
  <c r="T2287" i="1" s="1"/>
  <c r="R2286" i="1"/>
  <c r="Q2286" i="1"/>
  <c r="R2285" i="1"/>
  <c r="Q2285" i="1"/>
  <c r="S2285" i="1" s="1"/>
  <c r="T2285" i="1" s="1"/>
  <c r="R2284" i="1"/>
  <c r="Q2284" i="1"/>
  <c r="R2283" i="1"/>
  <c r="Q2283" i="1"/>
  <c r="S2283" i="1" s="1"/>
  <c r="T2283" i="1" s="1"/>
  <c r="R2282" i="1"/>
  <c r="Q2282" i="1"/>
  <c r="R2281" i="1"/>
  <c r="Q2281" i="1"/>
  <c r="S2281" i="1" s="1"/>
  <c r="T2281" i="1" s="1"/>
  <c r="R2280" i="1"/>
  <c r="Q2280" i="1"/>
  <c r="R2279" i="1"/>
  <c r="Q2279" i="1"/>
  <c r="S2279" i="1" s="1"/>
  <c r="T2279" i="1" s="1"/>
  <c r="R2278" i="1"/>
  <c r="Q2278" i="1"/>
  <c r="R2277" i="1"/>
  <c r="Q2277" i="1"/>
  <c r="S2277" i="1" s="1"/>
  <c r="T2277" i="1" s="1"/>
  <c r="R2276" i="1"/>
  <c r="Q2276" i="1"/>
  <c r="R2275" i="1"/>
  <c r="Q2275" i="1"/>
  <c r="S2275" i="1" s="1"/>
  <c r="T2275" i="1" s="1"/>
  <c r="R2274" i="1"/>
  <c r="Q2274" i="1"/>
  <c r="R2273" i="1"/>
  <c r="Q2273" i="1"/>
  <c r="S2273" i="1" s="1"/>
  <c r="T2273" i="1" s="1"/>
  <c r="R2272" i="1"/>
  <c r="Q2272" i="1"/>
  <c r="R2271" i="1"/>
  <c r="Q2271" i="1"/>
  <c r="S2271" i="1" s="1"/>
  <c r="T2271" i="1" s="1"/>
  <c r="R2270" i="1"/>
  <c r="Q2270" i="1"/>
  <c r="R2269" i="1"/>
  <c r="Q2269" i="1"/>
  <c r="S2269" i="1" s="1"/>
  <c r="T2269" i="1" s="1"/>
  <c r="R2268" i="1"/>
  <c r="Q2268" i="1"/>
  <c r="R2267" i="1"/>
  <c r="Q2267" i="1"/>
  <c r="S2267" i="1" s="1"/>
  <c r="T2267" i="1" s="1"/>
  <c r="R2266" i="1"/>
  <c r="Q2266" i="1"/>
  <c r="R2265" i="1"/>
  <c r="Q2265" i="1"/>
  <c r="S2265" i="1" s="1"/>
  <c r="T2265" i="1" s="1"/>
  <c r="R2264" i="1"/>
  <c r="Q2264" i="1"/>
  <c r="R2263" i="1"/>
  <c r="Q2263" i="1"/>
  <c r="S2263" i="1" s="1"/>
  <c r="T2263" i="1" s="1"/>
  <c r="R2262" i="1"/>
  <c r="Q2262" i="1"/>
  <c r="R2261" i="1"/>
  <c r="Q2261" i="1"/>
  <c r="S2261" i="1" s="1"/>
  <c r="T2261" i="1" s="1"/>
  <c r="R2260" i="1"/>
  <c r="Q2260" i="1"/>
  <c r="R2259" i="1"/>
  <c r="Q2259" i="1"/>
  <c r="S2259" i="1" s="1"/>
  <c r="T2259" i="1" s="1"/>
  <c r="R2258" i="1"/>
  <c r="Q2258" i="1"/>
  <c r="R2257" i="1"/>
  <c r="Q2257" i="1"/>
  <c r="S2257" i="1" s="1"/>
  <c r="T2257" i="1" s="1"/>
  <c r="R2256" i="1"/>
  <c r="Q2256" i="1"/>
  <c r="R2255" i="1"/>
  <c r="Q2255" i="1"/>
  <c r="S2255" i="1" s="1"/>
  <c r="T2255" i="1" s="1"/>
  <c r="R2254" i="1"/>
  <c r="Q2254" i="1"/>
  <c r="R2253" i="1"/>
  <c r="Q2253" i="1"/>
  <c r="S2253" i="1" s="1"/>
  <c r="T2253" i="1" s="1"/>
  <c r="R2252" i="1"/>
  <c r="Q2252" i="1"/>
  <c r="R2251" i="1"/>
  <c r="Q2251" i="1"/>
  <c r="S2251" i="1" s="1"/>
  <c r="T2251" i="1" s="1"/>
  <c r="R2250" i="1"/>
  <c r="Q2250" i="1"/>
  <c r="R2249" i="1"/>
  <c r="Q2249" i="1"/>
  <c r="S2249" i="1" s="1"/>
  <c r="T2249" i="1" s="1"/>
  <c r="R2248" i="1"/>
  <c r="Q2248" i="1"/>
  <c r="R2247" i="1"/>
  <c r="Q2247" i="1"/>
  <c r="S2247" i="1" s="1"/>
  <c r="T2247" i="1" s="1"/>
  <c r="R2246" i="1"/>
  <c r="Q2246" i="1"/>
  <c r="R2245" i="1"/>
  <c r="Q2245" i="1"/>
  <c r="S2245" i="1" s="1"/>
  <c r="T2245" i="1" s="1"/>
  <c r="R2244" i="1"/>
  <c r="Q2244" i="1"/>
  <c r="R2243" i="1"/>
  <c r="Q2243" i="1"/>
  <c r="R2242" i="1"/>
  <c r="Q2242" i="1"/>
  <c r="R2241" i="1"/>
  <c r="Q2241" i="1"/>
  <c r="S2241" i="1" s="1"/>
  <c r="T2241" i="1" s="1"/>
  <c r="R2240" i="1"/>
  <c r="Q2240" i="1"/>
  <c r="R2239" i="1"/>
  <c r="Q2239" i="1"/>
  <c r="R2238" i="1"/>
  <c r="Q2238" i="1"/>
  <c r="R2237" i="1"/>
  <c r="Q2237" i="1"/>
  <c r="S2237" i="1" s="1"/>
  <c r="T2237" i="1" s="1"/>
  <c r="R2236" i="1"/>
  <c r="Q2236" i="1"/>
  <c r="R2235" i="1"/>
  <c r="Q2235" i="1"/>
  <c r="S2235" i="1" s="1"/>
  <c r="T2235" i="1" s="1"/>
  <c r="R2234" i="1"/>
  <c r="Q2234" i="1"/>
  <c r="R2233" i="1"/>
  <c r="Q2233" i="1"/>
  <c r="S2233" i="1" s="1"/>
  <c r="T2233" i="1" s="1"/>
  <c r="R2232" i="1"/>
  <c r="Q2232" i="1"/>
  <c r="R2231" i="1"/>
  <c r="Q2231" i="1"/>
  <c r="R2230" i="1"/>
  <c r="Q2230" i="1"/>
  <c r="R2229" i="1"/>
  <c r="Q2229" i="1"/>
  <c r="R2228" i="1"/>
  <c r="Q2228" i="1"/>
  <c r="R2227" i="1"/>
  <c r="Q2227" i="1"/>
  <c r="S2227" i="1" s="1"/>
  <c r="T2227" i="1" s="1"/>
  <c r="R2226" i="1"/>
  <c r="Q2226" i="1"/>
  <c r="R2225" i="1"/>
  <c r="Q2225" i="1"/>
  <c r="R2224" i="1"/>
  <c r="Q2224" i="1"/>
  <c r="R2223" i="1"/>
  <c r="Q2223" i="1"/>
  <c r="S2223" i="1" s="1"/>
  <c r="T2223" i="1" s="1"/>
  <c r="R2222" i="1"/>
  <c r="Q2222" i="1"/>
  <c r="R2221" i="1"/>
  <c r="Q2221" i="1"/>
  <c r="S2221" i="1" s="1"/>
  <c r="T2221" i="1" s="1"/>
  <c r="R2220" i="1"/>
  <c r="Q2220" i="1"/>
  <c r="R2219" i="1"/>
  <c r="Q2219" i="1"/>
  <c r="S2219" i="1" s="1"/>
  <c r="T2219" i="1" s="1"/>
  <c r="R2218" i="1"/>
  <c r="Q2218" i="1"/>
  <c r="R2217" i="1"/>
  <c r="Q2217" i="1"/>
  <c r="S2217" i="1" s="1"/>
  <c r="T2217" i="1" s="1"/>
  <c r="R2216" i="1"/>
  <c r="Q2216" i="1"/>
  <c r="R2215" i="1"/>
  <c r="Q2215" i="1"/>
  <c r="R2214" i="1"/>
  <c r="Q2214" i="1"/>
  <c r="R2213" i="1"/>
  <c r="Q2213" i="1"/>
  <c r="S2213" i="1" s="1"/>
  <c r="T2213" i="1" s="1"/>
  <c r="R2212" i="1"/>
  <c r="Q2212" i="1"/>
  <c r="R2211" i="1"/>
  <c r="Q2211" i="1"/>
  <c r="S2211" i="1" s="1"/>
  <c r="T2211" i="1" s="1"/>
  <c r="R2210" i="1"/>
  <c r="Q2210" i="1"/>
  <c r="R2209" i="1"/>
  <c r="Q2209" i="1"/>
  <c r="S2209" i="1" s="1"/>
  <c r="T2209" i="1" s="1"/>
  <c r="R2208" i="1"/>
  <c r="Q2208" i="1"/>
  <c r="R2207" i="1"/>
  <c r="Q2207" i="1"/>
  <c r="S2207" i="1" s="1"/>
  <c r="T2207" i="1" s="1"/>
  <c r="R2206" i="1"/>
  <c r="Q2206" i="1"/>
  <c r="R2205" i="1"/>
  <c r="Q2205" i="1"/>
  <c r="S2205" i="1" s="1"/>
  <c r="T2205" i="1" s="1"/>
  <c r="R2204" i="1"/>
  <c r="Q2204" i="1"/>
  <c r="R2203" i="1"/>
  <c r="Q2203" i="1"/>
  <c r="S2203" i="1" s="1"/>
  <c r="T2203" i="1" s="1"/>
  <c r="R2202" i="1"/>
  <c r="Q2202" i="1"/>
  <c r="R2201" i="1"/>
  <c r="Q2201" i="1"/>
  <c r="S2201" i="1" s="1"/>
  <c r="T2201" i="1" s="1"/>
  <c r="R2200" i="1"/>
  <c r="Q2200" i="1"/>
  <c r="R2199" i="1"/>
  <c r="Q2199" i="1"/>
  <c r="S2199" i="1" s="1"/>
  <c r="T2199" i="1" s="1"/>
  <c r="R2198" i="1"/>
  <c r="Q2198" i="1"/>
  <c r="R2197" i="1"/>
  <c r="Q2197" i="1"/>
  <c r="S2197" i="1" s="1"/>
  <c r="T2197" i="1" s="1"/>
  <c r="R2196" i="1"/>
  <c r="Q2196" i="1"/>
  <c r="R2195" i="1"/>
  <c r="Q2195" i="1"/>
  <c r="S2195" i="1" s="1"/>
  <c r="T2195" i="1" s="1"/>
  <c r="R2194" i="1"/>
  <c r="Q2194" i="1"/>
  <c r="R2193" i="1"/>
  <c r="Q2193" i="1"/>
  <c r="S2193" i="1" s="1"/>
  <c r="T2193" i="1" s="1"/>
  <c r="R2192" i="1"/>
  <c r="Q2192" i="1"/>
  <c r="R2191" i="1"/>
  <c r="Q2191" i="1"/>
  <c r="S2191" i="1" s="1"/>
  <c r="T2191" i="1" s="1"/>
  <c r="R2190" i="1"/>
  <c r="Q2190" i="1"/>
  <c r="R2189" i="1"/>
  <c r="Q2189" i="1"/>
  <c r="R2188" i="1"/>
  <c r="Q2188" i="1"/>
  <c r="R2187" i="1"/>
  <c r="Q2187" i="1"/>
  <c r="S2187" i="1" s="1"/>
  <c r="T2187" i="1" s="1"/>
  <c r="R2186" i="1"/>
  <c r="Q2186" i="1"/>
  <c r="R2185" i="1"/>
  <c r="Q2185" i="1"/>
  <c r="S2185" i="1" s="1"/>
  <c r="T2185" i="1" s="1"/>
  <c r="R2184" i="1"/>
  <c r="Q2184" i="1"/>
  <c r="R2183" i="1"/>
  <c r="Q2183" i="1"/>
  <c r="S2183" i="1" s="1"/>
  <c r="T2183" i="1" s="1"/>
  <c r="R2182" i="1"/>
  <c r="Q2182" i="1"/>
  <c r="R2181" i="1"/>
  <c r="Q2181" i="1"/>
  <c r="S2181" i="1" s="1"/>
  <c r="T2181" i="1" s="1"/>
  <c r="R2180" i="1"/>
  <c r="Q2180" i="1"/>
  <c r="R2179" i="1"/>
  <c r="Q2179" i="1"/>
  <c r="S2179" i="1" s="1"/>
  <c r="T2179" i="1" s="1"/>
  <c r="R2178" i="1"/>
  <c r="Q2178" i="1"/>
  <c r="R2177" i="1"/>
  <c r="Q2177" i="1"/>
  <c r="S2177" i="1" s="1"/>
  <c r="T2177" i="1" s="1"/>
  <c r="R2176" i="1"/>
  <c r="Q2176" i="1"/>
  <c r="R2175" i="1"/>
  <c r="Q2175" i="1"/>
  <c r="S2175" i="1" s="1"/>
  <c r="T2175" i="1" s="1"/>
  <c r="R2174" i="1"/>
  <c r="Q2174" i="1"/>
  <c r="R2173" i="1"/>
  <c r="Q2173" i="1"/>
  <c r="S2173" i="1" s="1"/>
  <c r="T2173" i="1" s="1"/>
  <c r="R2172" i="1"/>
  <c r="Q2172" i="1"/>
  <c r="R2171" i="1"/>
  <c r="Q2171" i="1"/>
  <c r="S2171" i="1" s="1"/>
  <c r="T2171" i="1" s="1"/>
  <c r="R2170" i="1"/>
  <c r="Q2170" i="1"/>
  <c r="R2169" i="1"/>
  <c r="Q2169" i="1"/>
  <c r="S2169" i="1" s="1"/>
  <c r="T2169" i="1" s="1"/>
  <c r="R2168" i="1"/>
  <c r="Q2168" i="1"/>
  <c r="R2167" i="1"/>
  <c r="Q2167" i="1"/>
  <c r="S2167" i="1" s="1"/>
  <c r="T2167" i="1" s="1"/>
  <c r="R2166" i="1"/>
  <c r="Q2166" i="1"/>
  <c r="R2165" i="1"/>
  <c r="Q2165" i="1"/>
  <c r="S2165" i="1" s="1"/>
  <c r="T2165" i="1" s="1"/>
  <c r="R2164" i="1"/>
  <c r="Q2164" i="1"/>
  <c r="R2163" i="1"/>
  <c r="Q2163" i="1"/>
  <c r="R2162" i="1"/>
  <c r="Q2162" i="1"/>
  <c r="R2161" i="1"/>
  <c r="Q2161" i="1"/>
  <c r="S2161" i="1" s="1"/>
  <c r="T2161" i="1" s="1"/>
  <c r="R2160" i="1"/>
  <c r="Q2160" i="1"/>
  <c r="R2159" i="1"/>
  <c r="Q2159" i="1"/>
  <c r="S2159" i="1" s="1"/>
  <c r="T2159" i="1" s="1"/>
  <c r="R2158" i="1"/>
  <c r="Q2158" i="1"/>
  <c r="R2157" i="1"/>
  <c r="Q2157" i="1"/>
  <c r="S2157" i="1" s="1"/>
  <c r="T2157" i="1" s="1"/>
  <c r="R2156" i="1"/>
  <c r="Q2156" i="1"/>
  <c r="R2155" i="1"/>
  <c r="Q2155" i="1"/>
  <c r="S2155" i="1" s="1"/>
  <c r="T2155" i="1" s="1"/>
  <c r="R2154" i="1"/>
  <c r="Q2154" i="1"/>
  <c r="R2153" i="1"/>
  <c r="Q2153" i="1"/>
  <c r="S2153" i="1" s="1"/>
  <c r="T2153" i="1" s="1"/>
  <c r="R2152" i="1"/>
  <c r="Q2152" i="1"/>
  <c r="R2151" i="1"/>
  <c r="Q2151" i="1"/>
  <c r="S2151" i="1" s="1"/>
  <c r="T2151" i="1" s="1"/>
  <c r="R2150" i="1"/>
  <c r="Q2150" i="1"/>
  <c r="R2149" i="1"/>
  <c r="Q2149" i="1"/>
  <c r="S2149" i="1" s="1"/>
  <c r="T2149" i="1" s="1"/>
  <c r="R2148" i="1"/>
  <c r="Q2148" i="1"/>
  <c r="R2147" i="1"/>
  <c r="Q2147" i="1"/>
  <c r="S2147" i="1" s="1"/>
  <c r="T2147" i="1" s="1"/>
  <c r="R2146" i="1"/>
  <c r="Q2146" i="1"/>
  <c r="R2145" i="1"/>
  <c r="Q2145" i="1"/>
  <c r="S2145" i="1" s="1"/>
  <c r="T2145" i="1" s="1"/>
  <c r="R2144" i="1"/>
  <c r="Q2144" i="1"/>
  <c r="R2143" i="1"/>
  <c r="Q2143" i="1"/>
  <c r="S2143" i="1" s="1"/>
  <c r="T2143" i="1" s="1"/>
  <c r="R2142" i="1"/>
  <c r="Q2142" i="1"/>
  <c r="R2141" i="1"/>
  <c r="Q2141" i="1"/>
  <c r="S2141" i="1" s="1"/>
  <c r="T2141" i="1" s="1"/>
  <c r="R2140" i="1"/>
  <c r="Q2140" i="1"/>
  <c r="R2139" i="1"/>
  <c r="Q2139" i="1"/>
  <c r="S2139" i="1" s="1"/>
  <c r="T2139" i="1" s="1"/>
  <c r="R2138" i="1"/>
  <c r="Q2138" i="1"/>
  <c r="R2137" i="1"/>
  <c r="Q2137" i="1"/>
  <c r="S2137" i="1" s="1"/>
  <c r="T2137" i="1" s="1"/>
  <c r="R2136" i="1"/>
  <c r="Q2136" i="1"/>
  <c r="R2135" i="1"/>
  <c r="Q2135" i="1"/>
  <c r="R2134" i="1"/>
  <c r="Q2134" i="1"/>
  <c r="R2133" i="1"/>
  <c r="Q2133" i="1"/>
  <c r="S2133" i="1" s="1"/>
  <c r="T2133" i="1" s="1"/>
  <c r="R2132" i="1"/>
  <c r="Q2132" i="1"/>
  <c r="R2131" i="1"/>
  <c r="Q2131" i="1"/>
  <c r="S2131" i="1" s="1"/>
  <c r="T2131" i="1" s="1"/>
  <c r="R2130" i="1"/>
  <c r="Q2130" i="1"/>
  <c r="R2129" i="1"/>
  <c r="Q2129" i="1"/>
  <c r="S2129" i="1" s="1"/>
  <c r="T2129" i="1" s="1"/>
  <c r="R2128" i="1"/>
  <c r="Q2128" i="1"/>
  <c r="R2127" i="1"/>
  <c r="Q2127" i="1"/>
  <c r="R2126" i="1"/>
  <c r="Q2126" i="1"/>
  <c r="R2125" i="1"/>
  <c r="Q2125" i="1"/>
  <c r="S2125" i="1" s="1"/>
  <c r="T2125" i="1" s="1"/>
  <c r="R2124" i="1"/>
  <c r="Q2124" i="1"/>
  <c r="R2123" i="1"/>
  <c r="Q2123" i="1"/>
  <c r="S2123" i="1" s="1"/>
  <c r="T2123" i="1" s="1"/>
  <c r="R2122" i="1"/>
  <c r="Q2122" i="1"/>
  <c r="R2121" i="1"/>
  <c r="Q2121" i="1"/>
  <c r="S2121" i="1" s="1"/>
  <c r="T2121" i="1" s="1"/>
  <c r="R2120" i="1"/>
  <c r="Q2120" i="1"/>
  <c r="R2119" i="1"/>
  <c r="Q2119" i="1"/>
  <c r="S2119" i="1" s="1"/>
  <c r="T2119" i="1" s="1"/>
  <c r="R2118" i="1"/>
  <c r="Q2118" i="1"/>
  <c r="R2117" i="1"/>
  <c r="Q2117" i="1"/>
  <c r="S2117" i="1" s="1"/>
  <c r="T2117" i="1" s="1"/>
  <c r="R2116" i="1"/>
  <c r="Q2116" i="1"/>
  <c r="R2115" i="1"/>
  <c r="Q2115" i="1"/>
  <c r="R2114" i="1"/>
  <c r="Q2114" i="1"/>
  <c r="R2113" i="1"/>
  <c r="Q2113" i="1"/>
  <c r="S2113" i="1" s="1"/>
  <c r="T2113" i="1" s="1"/>
  <c r="R2112" i="1"/>
  <c r="Q2112" i="1"/>
  <c r="R2111" i="1"/>
  <c r="Q2111" i="1"/>
  <c r="R2110" i="1"/>
  <c r="Q2110" i="1"/>
  <c r="R2109" i="1"/>
  <c r="Q2109" i="1"/>
  <c r="S2109" i="1" s="1"/>
  <c r="T2109" i="1" s="1"/>
  <c r="R2108" i="1"/>
  <c r="Q2108" i="1"/>
  <c r="R2107" i="1"/>
  <c r="Q2107" i="1"/>
  <c r="S2107" i="1" s="1"/>
  <c r="T2107" i="1" s="1"/>
  <c r="R2106" i="1"/>
  <c r="Q2106" i="1"/>
  <c r="R2105" i="1"/>
  <c r="Q2105" i="1"/>
  <c r="S2105" i="1" s="1"/>
  <c r="T2105" i="1" s="1"/>
  <c r="R2104" i="1"/>
  <c r="Q2104" i="1"/>
  <c r="R2103" i="1"/>
  <c r="Q2103" i="1"/>
  <c r="S2103" i="1" s="1"/>
  <c r="T2103" i="1" s="1"/>
  <c r="R2102" i="1"/>
  <c r="Q2102" i="1"/>
  <c r="R2101" i="1"/>
  <c r="Q2101" i="1"/>
  <c r="S2101" i="1" s="1"/>
  <c r="T2101" i="1" s="1"/>
  <c r="R2100" i="1"/>
  <c r="Q2100" i="1"/>
  <c r="R2099" i="1"/>
  <c r="Q2099" i="1"/>
  <c r="R2098" i="1"/>
  <c r="Q2098" i="1"/>
  <c r="R2097" i="1"/>
  <c r="Q2097" i="1"/>
  <c r="S2097" i="1" s="1"/>
  <c r="T2097" i="1" s="1"/>
  <c r="R2096" i="1"/>
  <c r="Q2096" i="1"/>
  <c r="R2095" i="1"/>
  <c r="Q2095" i="1"/>
  <c r="S2095" i="1" s="1"/>
  <c r="T2095" i="1" s="1"/>
  <c r="R2094" i="1"/>
  <c r="Q2094" i="1"/>
  <c r="R2093" i="1"/>
  <c r="Q2093" i="1"/>
  <c r="S2093" i="1" s="1"/>
  <c r="T2093" i="1" s="1"/>
  <c r="R2092" i="1"/>
  <c r="Q2092" i="1"/>
  <c r="R2091" i="1"/>
  <c r="Q2091" i="1"/>
  <c r="S2091" i="1" s="1"/>
  <c r="T2091" i="1" s="1"/>
  <c r="R2090" i="1"/>
  <c r="Q2090" i="1"/>
  <c r="R2089" i="1"/>
  <c r="Q2089" i="1"/>
  <c r="S2089" i="1" s="1"/>
  <c r="T2089" i="1" s="1"/>
  <c r="R2088" i="1"/>
  <c r="Q2088" i="1"/>
  <c r="R2087" i="1"/>
  <c r="Q2087" i="1"/>
  <c r="R2086" i="1"/>
  <c r="Q2086" i="1"/>
  <c r="R2085" i="1"/>
  <c r="Q2085" i="1"/>
  <c r="S2085" i="1" s="1"/>
  <c r="T2085" i="1" s="1"/>
  <c r="R2084" i="1"/>
  <c r="Q2084" i="1"/>
  <c r="R2083" i="1"/>
  <c r="Q2083" i="1"/>
  <c r="S2083" i="1" s="1"/>
  <c r="T2083" i="1" s="1"/>
  <c r="R2082" i="1"/>
  <c r="Q2082" i="1"/>
  <c r="R2081" i="1"/>
  <c r="Q2081" i="1"/>
  <c r="S2081" i="1" s="1"/>
  <c r="T2081" i="1" s="1"/>
  <c r="R2080" i="1"/>
  <c r="Q2080" i="1"/>
  <c r="R2079" i="1"/>
  <c r="Q2079" i="1"/>
  <c r="S2079" i="1" s="1"/>
  <c r="T2079" i="1" s="1"/>
  <c r="R2078" i="1"/>
  <c r="Q2078" i="1"/>
  <c r="R2077" i="1"/>
  <c r="Q2077" i="1"/>
  <c r="S2077" i="1" s="1"/>
  <c r="T2077" i="1" s="1"/>
  <c r="R2076" i="1"/>
  <c r="Q2076" i="1"/>
  <c r="R2075" i="1"/>
  <c r="Q2075" i="1"/>
  <c r="S2075" i="1" s="1"/>
  <c r="T2075" i="1" s="1"/>
  <c r="R2074" i="1"/>
  <c r="Q2074" i="1"/>
  <c r="R2073" i="1"/>
  <c r="Q2073" i="1"/>
  <c r="R2072" i="1"/>
  <c r="Q2072" i="1"/>
  <c r="R2071" i="1"/>
  <c r="Q2071" i="1"/>
  <c r="R2070" i="1"/>
  <c r="Q2070" i="1"/>
  <c r="R2069" i="1"/>
  <c r="Q2069" i="1"/>
  <c r="R2068" i="1"/>
  <c r="Q2068" i="1"/>
  <c r="R2067" i="1"/>
  <c r="Q2067" i="1"/>
  <c r="S2067" i="1" s="1"/>
  <c r="T2067" i="1" s="1"/>
  <c r="R2066" i="1"/>
  <c r="Q2066" i="1"/>
  <c r="R2065" i="1"/>
  <c r="Q2065" i="1"/>
  <c r="S2065" i="1" s="1"/>
  <c r="T2065" i="1" s="1"/>
  <c r="R2064" i="1"/>
  <c r="Q2064" i="1"/>
  <c r="R2063" i="1"/>
  <c r="Q2063" i="1"/>
  <c r="S2063" i="1" s="1"/>
  <c r="T2063" i="1" s="1"/>
  <c r="R2062" i="1"/>
  <c r="Q2062" i="1"/>
  <c r="R2061" i="1"/>
  <c r="Q2061" i="1"/>
  <c r="S2061" i="1" s="1"/>
  <c r="T2061" i="1" s="1"/>
  <c r="R2060" i="1"/>
  <c r="Q2060" i="1"/>
  <c r="R2059" i="1"/>
  <c r="Q2059" i="1"/>
  <c r="S2059" i="1" s="1"/>
  <c r="T2059" i="1" s="1"/>
  <c r="R2058" i="1"/>
  <c r="Q2058" i="1"/>
  <c r="R2057" i="1"/>
  <c r="Q2057" i="1"/>
  <c r="R2056" i="1"/>
  <c r="Q2056" i="1"/>
  <c r="R2055" i="1"/>
  <c r="Q2055" i="1"/>
  <c r="S2055" i="1" s="1"/>
  <c r="T2055" i="1" s="1"/>
  <c r="R2054" i="1"/>
  <c r="Q2054" i="1"/>
  <c r="R2053" i="1"/>
  <c r="Q2053" i="1"/>
  <c r="S2053" i="1" s="1"/>
  <c r="T2053" i="1" s="1"/>
  <c r="R2052" i="1"/>
  <c r="Q2052" i="1"/>
  <c r="R2051" i="1"/>
  <c r="Q2051" i="1"/>
  <c r="S2051" i="1" s="1"/>
  <c r="T2051" i="1" s="1"/>
  <c r="R2050" i="1"/>
  <c r="Q2050" i="1"/>
  <c r="R2049" i="1"/>
  <c r="Q2049" i="1"/>
  <c r="S2049" i="1" s="1"/>
  <c r="T2049" i="1" s="1"/>
  <c r="R2048" i="1"/>
  <c r="Q2048" i="1"/>
  <c r="R2047" i="1"/>
  <c r="Q2047" i="1"/>
  <c r="S2047" i="1" s="1"/>
  <c r="T2047" i="1" s="1"/>
  <c r="R2046" i="1"/>
  <c r="Q2046" i="1"/>
  <c r="R2045" i="1"/>
  <c r="Q2045" i="1"/>
  <c r="S2045" i="1" s="1"/>
  <c r="T2045" i="1" s="1"/>
  <c r="R2044" i="1"/>
  <c r="Q2044" i="1"/>
  <c r="R2043" i="1"/>
  <c r="Q2043" i="1"/>
  <c r="S2043" i="1" s="1"/>
  <c r="T2043" i="1" s="1"/>
  <c r="R2042" i="1"/>
  <c r="Q2042" i="1"/>
  <c r="R2041" i="1"/>
  <c r="Q2041" i="1"/>
  <c r="S2041" i="1" s="1"/>
  <c r="T2041" i="1" s="1"/>
  <c r="R2040" i="1"/>
  <c r="Q2040" i="1"/>
  <c r="R2039" i="1"/>
  <c r="Q2039" i="1"/>
  <c r="S2039" i="1" s="1"/>
  <c r="T2039" i="1" s="1"/>
  <c r="R2038" i="1"/>
  <c r="Q2038" i="1"/>
  <c r="R2037" i="1"/>
  <c r="Q2037" i="1"/>
  <c r="S2037" i="1" s="1"/>
  <c r="T2037" i="1" s="1"/>
  <c r="R2036" i="1"/>
  <c r="Q2036" i="1"/>
  <c r="R2035" i="1"/>
  <c r="Q2035" i="1"/>
  <c r="S2035" i="1" s="1"/>
  <c r="T2035" i="1" s="1"/>
  <c r="R2034" i="1"/>
  <c r="Q2034" i="1"/>
  <c r="R2033" i="1"/>
  <c r="Q2033" i="1"/>
  <c r="S2033" i="1" s="1"/>
  <c r="T2033" i="1" s="1"/>
  <c r="R2032" i="1"/>
  <c r="Q2032" i="1"/>
  <c r="R2031" i="1"/>
  <c r="Q2031" i="1"/>
  <c r="S2031" i="1" s="1"/>
  <c r="T2031" i="1" s="1"/>
  <c r="R2030" i="1"/>
  <c r="Q2030" i="1"/>
  <c r="R2029" i="1"/>
  <c r="Q2029" i="1"/>
  <c r="S2029" i="1" s="1"/>
  <c r="T2029" i="1" s="1"/>
  <c r="R2028" i="1"/>
  <c r="Q2028" i="1"/>
  <c r="R2027" i="1"/>
  <c r="Q2027" i="1"/>
  <c r="S2027" i="1" s="1"/>
  <c r="T2027" i="1" s="1"/>
  <c r="R2026" i="1"/>
  <c r="Q2026" i="1"/>
  <c r="R2025" i="1"/>
  <c r="Q2025" i="1"/>
  <c r="S2025" i="1" s="1"/>
  <c r="T2025" i="1" s="1"/>
  <c r="R2024" i="1"/>
  <c r="Q2024" i="1"/>
  <c r="R2023" i="1"/>
  <c r="Q2023" i="1"/>
  <c r="S2023" i="1" s="1"/>
  <c r="T2023" i="1" s="1"/>
  <c r="R2022" i="1"/>
  <c r="Q2022" i="1"/>
  <c r="R2021" i="1"/>
  <c r="Q2021" i="1"/>
  <c r="S2021" i="1" s="1"/>
  <c r="T2021" i="1" s="1"/>
  <c r="R2020" i="1"/>
  <c r="Q2020" i="1"/>
  <c r="R2019" i="1"/>
  <c r="Q2019" i="1"/>
  <c r="R2018" i="1"/>
  <c r="Q2018" i="1"/>
  <c r="R2017" i="1"/>
  <c r="Q2017" i="1"/>
  <c r="S2017" i="1" s="1"/>
  <c r="T2017" i="1" s="1"/>
  <c r="R2016" i="1"/>
  <c r="Q2016" i="1"/>
  <c r="R2015" i="1"/>
  <c r="Q2015" i="1"/>
  <c r="R2014" i="1"/>
  <c r="Q2014" i="1"/>
  <c r="R2013" i="1"/>
  <c r="Q2013" i="1"/>
  <c r="S2013" i="1" s="1"/>
  <c r="T2013" i="1" s="1"/>
  <c r="R2012" i="1"/>
  <c r="Q2012" i="1"/>
  <c r="R2011" i="1"/>
  <c r="Q2011" i="1"/>
  <c r="S2011" i="1" s="1"/>
  <c r="T2011" i="1" s="1"/>
  <c r="R2010" i="1"/>
  <c r="Q2010" i="1"/>
  <c r="R2009" i="1"/>
  <c r="Q2009" i="1"/>
  <c r="S2009" i="1" s="1"/>
  <c r="T2009" i="1" s="1"/>
  <c r="R2008" i="1"/>
  <c r="Q2008" i="1"/>
  <c r="R2007" i="1"/>
  <c r="Q2007" i="1"/>
  <c r="S2007" i="1" s="1"/>
  <c r="T2007" i="1" s="1"/>
  <c r="R2006" i="1"/>
  <c r="Q2006" i="1"/>
  <c r="R2005" i="1"/>
  <c r="Q2005" i="1"/>
  <c r="S2005" i="1" s="1"/>
  <c r="T2005" i="1" s="1"/>
  <c r="R2004" i="1"/>
  <c r="Q2004" i="1"/>
  <c r="R2003" i="1"/>
  <c r="Q2003" i="1"/>
  <c r="S2003" i="1" s="1"/>
  <c r="T2003" i="1" s="1"/>
  <c r="R2002" i="1"/>
  <c r="Q2002" i="1"/>
  <c r="R2001" i="1"/>
  <c r="Q2001" i="1"/>
  <c r="S2001" i="1" s="1"/>
  <c r="T2001" i="1" s="1"/>
  <c r="R2000" i="1"/>
  <c r="Q2000" i="1"/>
  <c r="R1999" i="1"/>
  <c r="Q1999" i="1"/>
  <c r="S1999" i="1" s="1"/>
  <c r="T1999" i="1" s="1"/>
  <c r="R1998" i="1"/>
  <c r="Q1998" i="1"/>
  <c r="R1997" i="1"/>
  <c r="Q1997" i="1"/>
  <c r="S1997" i="1" s="1"/>
  <c r="T1997" i="1" s="1"/>
  <c r="R1996" i="1"/>
  <c r="Q1996" i="1"/>
  <c r="R1995" i="1"/>
  <c r="Q1995" i="1"/>
  <c r="S1995" i="1" s="1"/>
  <c r="T1995" i="1" s="1"/>
  <c r="R1994" i="1"/>
  <c r="Q1994" i="1"/>
  <c r="R1993" i="1"/>
  <c r="Q1993" i="1"/>
  <c r="S1993" i="1" s="1"/>
  <c r="T1993" i="1" s="1"/>
  <c r="R1992" i="1"/>
  <c r="Q1992" i="1"/>
  <c r="R1991" i="1"/>
  <c r="Q1991" i="1"/>
  <c r="S1991" i="1" s="1"/>
  <c r="T1991" i="1" s="1"/>
  <c r="R1990" i="1"/>
  <c r="Q1990" i="1"/>
  <c r="R1989" i="1"/>
  <c r="Q1989" i="1"/>
  <c r="S1989" i="1" s="1"/>
  <c r="T1989" i="1" s="1"/>
  <c r="R1988" i="1"/>
  <c r="Q1988" i="1"/>
  <c r="R1987" i="1"/>
  <c r="Q1987" i="1"/>
  <c r="S1987" i="1" s="1"/>
  <c r="T1987" i="1" s="1"/>
  <c r="R1986" i="1"/>
  <c r="Q1986" i="1"/>
  <c r="R1985" i="1"/>
  <c r="Q1985" i="1"/>
  <c r="S1985" i="1" s="1"/>
  <c r="T1985" i="1" s="1"/>
  <c r="R1984" i="1"/>
  <c r="Q1984" i="1"/>
  <c r="R1983" i="1"/>
  <c r="Q1983" i="1"/>
  <c r="S1983" i="1" s="1"/>
  <c r="T1983" i="1" s="1"/>
  <c r="R1982" i="1"/>
  <c r="Q1982" i="1"/>
  <c r="R1981" i="1"/>
  <c r="Q1981" i="1"/>
  <c r="S1981" i="1" s="1"/>
  <c r="T1981" i="1" s="1"/>
  <c r="R1980" i="1"/>
  <c r="Q1980" i="1"/>
  <c r="R1979" i="1"/>
  <c r="Q1979" i="1"/>
  <c r="S1979" i="1" s="1"/>
  <c r="T1979" i="1" s="1"/>
  <c r="R1978" i="1"/>
  <c r="Q1978" i="1"/>
  <c r="R1977" i="1"/>
  <c r="Q1977" i="1"/>
  <c r="S1977" i="1" s="1"/>
  <c r="T1977" i="1" s="1"/>
  <c r="R1976" i="1"/>
  <c r="Q1976" i="1"/>
  <c r="R1975" i="1"/>
  <c r="Q1975" i="1"/>
  <c r="S1975" i="1" s="1"/>
  <c r="T1975" i="1" s="1"/>
  <c r="R1974" i="1"/>
  <c r="Q1974" i="1"/>
  <c r="R1973" i="1"/>
  <c r="Q1973" i="1"/>
  <c r="S1973" i="1" s="1"/>
  <c r="T1973" i="1" s="1"/>
  <c r="R1972" i="1"/>
  <c r="Q1972" i="1"/>
  <c r="R1971" i="1"/>
  <c r="Q1971" i="1"/>
  <c r="S1971" i="1" s="1"/>
  <c r="T1971" i="1" s="1"/>
  <c r="R1970" i="1"/>
  <c r="Q1970" i="1"/>
  <c r="R1969" i="1"/>
  <c r="Q1969" i="1"/>
  <c r="S1969" i="1" s="1"/>
  <c r="T1969" i="1" s="1"/>
  <c r="R1968" i="1"/>
  <c r="Q1968" i="1"/>
  <c r="R1967" i="1"/>
  <c r="Q1967" i="1"/>
  <c r="S1967" i="1" s="1"/>
  <c r="T1967" i="1" s="1"/>
  <c r="R1966" i="1"/>
  <c r="Q1966" i="1"/>
  <c r="R1965" i="1"/>
  <c r="Q1965" i="1"/>
  <c r="S1965" i="1" s="1"/>
  <c r="T1965" i="1" s="1"/>
  <c r="R1964" i="1"/>
  <c r="Q1964" i="1"/>
  <c r="R1963" i="1"/>
  <c r="Q1963" i="1"/>
  <c r="S1963" i="1" s="1"/>
  <c r="T1963" i="1" s="1"/>
  <c r="R1962" i="1"/>
  <c r="Q1962" i="1"/>
  <c r="R1961" i="1"/>
  <c r="Q1961" i="1"/>
  <c r="S1961" i="1" s="1"/>
  <c r="T1961" i="1" s="1"/>
  <c r="R1960" i="1"/>
  <c r="Q1960" i="1"/>
  <c r="R1959" i="1"/>
  <c r="Q1959" i="1"/>
  <c r="S1959" i="1" s="1"/>
  <c r="T1959" i="1" s="1"/>
  <c r="R1958" i="1"/>
  <c r="Q1958" i="1"/>
  <c r="R1957" i="1"/>
  <c r="Q1957" i="1"/>
  <c r="S1957" i="1" s="1"/>
  <c r="T1957" i="1" s="1"/>
  <c r="R1956" i="1"/>
  <c r="Q1956" i="1"/>
  <c r="R1955" i="1"/>
  <c r="Q1955" i="1"/>
  <c r="R1954" i="1"/>
  <c r="Q1954" i="1"/>
  <c r="R1953" i="1"/>
  <c r="Q1953" i="1"/>
  <c r="S1953" i="1" s="1"/>
  <c r="T1953" i="1" s="1"/>
  <c r="R1952" i="1"/>
  <c r="Q1952" i="1"/>
  <c r="R1951" i="1"/>
  <c r="Q1951" i="1"/>
  <c r="S1951" i="1" s="1"/>
  <c r="T1951" i="1" s="1"/>
  <c r="R1950" i="1"/>
  <c r="Q1950" i="1"/>
  <c r="R1949" i="1"/>
  <c r="Q1949" i="1"/>
  <c r="S1949" i="1" s="1"/>
  <c r="T1949" i="1" s="1"/>
  <c r="R1948" i="1"/>
  <c r="Q1948" i="1"/>
  <c r="R1947" i="1"/>
  <c r="Q1947" i="1"/>
  <c r="S1947" i="1" s="1"/>
  <c r="T1947" i="1" s="1"/>
  <c r="R1946" i="1"/>
  <c r="Q1946" i="1"/>
  <c r="R1945" i="1"/>
  <c r="Q1945" i="1"/>
  <c r="S1945" i="1" s="1"/>
  <c r="T1945" i="1" s="1"/>
  <c r="R1944" i="1"/>
  <c r="Q1944" i="1"/>
  <c r="R1943" i="1"/>
  <c r="Q1943" i="1"/>
  <c r="S1943" i="1" s="1"/>
  <c r="T1943" i="1" s="1"/>
  <c r="R1942" i="1"/>
  <c r="Q1942" i="1"/>
  <c r="R1941" i="1"/>
  <c r="Q1941" i="1"/>
  <c r="S1941" i="1" s="1"/>
  <c r="T1941" i="1" s="1"/>
  <c r="R1940" i="1"/>
  <c r="Q1940" i="1"/>
  <c r="R1939" i="1"/>
  <c r="Q1939" i="1"/>
  <c r="S1939" i="1" s="1"/>
  <c r="T1939" i="1" s="1"/>
  <c r="R1938" i="1"/>
  <c r="Q1938" i="1"/>
  <c r="R1937" i="1"/>
  <c r="Q1937" i="1"/>
  <c r="S1937" i="1" s="1"/>
  <c r="T1937" i="1" s="1"/>
  <c r="R1936" i="1"/>
  <c r="Q1936" i="1"/>
  <c r="R1935" i="1"/>
  <c r="Q1935" i="1"/>
  <c r="S1935" i="1" s="1"/>
  <c r="T1935" i="1" s="1"/>
  <c r="R1934" i="1"/>
  <c r="Q1934" i="1"/>
  <c r="R1933" i="1"/>
  <c r="Q1933" i="1"/>
  <c r="S1933" i="1" s="1"/>
  <c r="T1933" i="1" s="1"/>
  <c r="R1932" i="1"/>
  <c r="Q1932" i="1"/>
  <c r="R1931" i="1"/>
  <c r="Q1931" i="1"/>
  <c r="S1931" i="1" s="1"/>
  <c r="T1931" i="1" s="1"/>
  <c r="R1930" i="1"/>
  <c r="Q1930" i="1"/>
  <c r="R1929" i="1"/>
  <c r="Q1929" i="1"/>
  <c r="R1928" i="1"/>
  <c r="Q1928" i="1"/>
  <c r="R1927" i="1"/>
  <c r="Q1927" i="1"/>
  <c r="S1927" i="1" s="1"/>
  <c r="T1927" i="1" s="1"/>
  <c r="R1926" i="1"/>
  <c r="Q1926" i="1"/>
  <c r="R1925" i="1"/>
  <c r="Q1925" i="1"/>
  <c r="S1925" i="1" s="1"/>
  <c r="T1925" i="1" s="1"/>
  <c r="R1924" i="1"/>
  <c r="Q1924" i="1"/>
  <c r="R1923" i="1"/>
  <c r="Q1923" i="1"/>
  <c r="S1923" i="1" s="1"/>
  <c r="T1923" i="1" s="1"/>
  <c r="R1922" i="1"/>
  <c r="Q1922" i="1"/>
  <c r="R1921" i="1"/>
  <c r="Q1921" i="1"/>
  <c r="S1921" i="1" s="1"/>
  <c r="T1921" i="1" s="1"/>
  <c r="R1920" i="1"/>
  <c r="Q1920" i="1"/>
  <c r="R1919" i="1"/>
  <c r="Q1919" i="1"/>
  <c r="S1919" i="1" s="1"/>
  <c r="T1919" i="1" s="1"/>
  <c r="R1918" i="1"/>
  <c r="Q1918" i="1"/>
  <c r="R1917" i="1"/>
  <c r="Q1917" i="1"/>
  <c r="R1916" i="1"/>
  <c r="Q1916" i="1"/>
  <c r="R1915" i="1"/>
  <c r="Q1915" i="1"/>
  <c r="R1914" i="1"/>
  <c r="Q1914" i="1"/>
  <c r="R1913" i="1"/>
  <c r="Q1913" i="1"/>
  <c r="S1913" i="1" s="1"/>
  <c r="T1913" i="1" s="1"/>
  <c r="R1912" i="1"/>
  <c r="Q1912" i="1"/>
  <c r="R1911" i="1"/>
  <c r="Q1911" i="1"/>
  <c r="S1911" i="1" s="1"/>
  <c r="T1911" i="1" s="1"/>
  <c r="R1910" i="1"/>
  <c r="Q1910" i="1"/>
  <c r="R1909" i="1"/>
  <c r="Q1909" i="1"/>
  <c r="S1909" i="1" s="1"/>
  <c r="T1909" i="1" s="1"/>
  <c r="R1908" i="1"/>
  <c r="Q1908" i="1"/>
  <c r="R1907" i="1"/>
  <c r="Q1907" i="1"/>
  <c r="S1907" i="1" s="1"/>
  <c r="T1907" i="1" s="1"/>
  <c r="R1906" i="1"/>
  <c r="Q1906" i="1"/>
  <c r="R1905" i="1"/>
  <c r="Q1905" i="1"/>
  <c r="S1905" i="1" s="1"/>
  <c r="T1905" i="1" s="1"/>
  <c r="R1904" i="1"/>
  <c r="Q1904" i="1"/>
  <c r="R1903" i="1"/>
  <c r="Q1903" i="1"/>
  <c r="R1902" i="1"/>
  <c r="Q1902" i="1"/>
  <c r="R1901" i="1"/>
  <c r="Q1901" i="1"/>
  <c r="S1901" i="1" s="1"/>
  <c r="T1901" i="1" s="1"/>
  <c r="R1900" i="1"/>
  <c r="Q1900" i="1"/>
  <c r="R1899" i="1"/>
  <c r="Q1899" i="1"/>
  <c r="S1899" i="1" s="1"/>
  <c r="T1899" i="1" s="1"/>
  <c r="R1898" i="1"/>
  <c r="Q1898" i="1"/>
  <c r="R1897" i="1"/>
  <c r="Q1897" i="1"/>
  <c r="S1897" i="1" s="1"/>
  <c r="T1897" i="1" s="1"/>
  <c r="R1896" i="1"/>
  <c r="Q1896" i="1"/>
  <c r="R1895" i="1"/>
  <c r="Q1895" i="1"/>
  <c r="S1895" i="1" s="1"/>
  <c r="T1895" i="1" s="1"/>
  <c r="R1894" i="1"/>
  <c r="Q1894" i="1"/>
  <c r="R1893" i="1"/>
  <c r="Q1893" i="1"/>
  <c r="S1893" i="1" s="1"/>
  <c r="T1893" i="1" s="1"/>
  <c r="R1892" i="1"/>
  <c r="Q1892" i="1"/>
  <c r="R1891" i="1"/>
  <c r="Q1891" i="1"/>
  <c r="S1891" i="1" s="1"/>
  <c r="T1891" i="1" s="1"/>
  <c r="R1890" i="1"/>
  <c r="Q1890" i="1"/>
  <c r="R1889" i="1"/>
  <c r="Q1889" i="1"/>
  <c r="S1889" i="1" s="1"/>
  <c r="T1889" i="1" s="1"/>
  <c r="R1888" i="1"/>
  <c r="Q1888" i="1"/>
  <c r="R1887" i="1"/>
  <c r="Q1887" i="1"/>
  <c r="S1887" i="1" s="1"/>
  <c r="T1887" i="1" s="1"/>
  <c r="R1886" i="1"/>
  <c r="Q1886" i="1"/>
  <c r="R1885" i="1"/>
  <c r="Q1885" i="1"/>
  <c r="S1885" i="1" s="1"/>
  <c r="T1885" i="1" s="1"/>
  <c r="R1884" i="1"/>
  <c r="Q1884" i="1"/>
  <c r="R1883" i="1"/>
  <c r="Q1883" i="1"/>
  <c r="S1883" i="1" s="1"/>
  <c r="T1883" i="1" s="1"/>
  <c r="R1882" i="1"/>
  <c r="Q1882" i="1"/>
  <c r="R1881" i="1"/>
  <c r="Q1881" i="1"/>
  <c r="R1880" i="1"/>
  <c r="Q1880" i="1"/>
  <c r="R1879" i="1"/>
  <c r="Q1879" i="1"/>
  <c r="R1878" i="1"/>
  <c r="Q1878" i="1"/>
  <c r="R1877" i="1"/>
  <c r="Q1877" i="1"/>
  <c r="S1877" i="1" s="1"/>
  <c r="T1877" i="1" s="1"/>
  <c r="R1876" i="1"/>
  <c r="Q1876" i="1"/>
  <c r="R1875" i="1"/>
  <c r="Q1875" i="1"/>
  <c r="S1875" i="1" s="1"/>
  <c r="T1875" i="1" s="1"/>
  <c r="R1874" i="1"/>
  <c r="Q1874" i="1"/>
  <c r="R1873" i="1"/>
  <c r="Q1873" i="1"/>
  <c r="S1873" i="1" s="1"/>
  <c r="T1873" i="1" s="1"/>
  <c r="R1872" i="1"/>
  <c r="Q1872" i="1"/>
  <c r="R1871" i="1"/>
  <c r="Q1871" i="1"/>
  <c r="S1871" i="1" s="1"/>
  <c r="T1871" i="1" s="1"/>
  <c r="R1870" i="1"/>
  <c r="Q1870" i="1"/>
  <c r="R1869" i="1"/>
  <c r="Q1869" i="1"/>
  <c r="R1868" i="1"/>
  <c r="Q1868" i="1"/>
  <c r="R1867" i="1"/>
  <c r="Q1867" i="1"/>
  <c r="S1867" i="1" s="1"/>
  <c r="T1867" i="1" s="1"/>
  <c r="R1866" i="1"/>
  <c r="Q1866" i="1"/>
  <c r="R1865" i="1"/>
  <c r="Q1865" i="1"/>
  <c r="R1864" i="1"/>
  <c r="Q1864" i="1"/>
  <c r="R1863" i="1"/>
  <c r="Q1863" i="1"/>
  <c r="S1863" i="1" s="1"/>
  <c r="T1863" i="1" s="1"/>
  <c r="R1862" i="1"/>
  <c r="Q1862" i="1"/>
  <c r="R1861" i="1"/>
  <c r="Q1861" i="1"/>
  <c r="S1861" i="1" s="1"/>
  <c r="T1861" i="1" s="1"/>
  <c r="R1860" i="1"/>
  <c r="Q1860" i="1"/>
  <c r="R1859" i="1"/>
  <c r="Q1859" i="1"/>
  <c r="S1859" i="1" s="1"/>
  <c r="T1859" i="1" s="1"/>
  <c r="R1858" i="1"/>
  <c r="Q1858" i="1"/>
  <c r="R1857" i="1"/>
  <c r="Q1857" i="1"/>
  <c r="S1857" i="1" s="1"/>
  <c r="T1857" i="1" s="1"/>
  <c r="R1856" i="1"/>
  <c r="Q1856" i="1"/>
  <c r="R1855" i="1"/>
  <c r="Q1855" i="1"/>
  <c r="S1855" i="1" s="1"/>
  <c r="T1855" i="1" s="1"/>
  <c r="R1854" i="1"/>
  <c r="Q1854" i="1"/>
  <c r="R1853" i="1"/>
  <c r="Q1853" i="1"/>
  <c r="S1853" i="1" s="1"/>
  <c r="T1853" i="1" s="1"/>
  <c r="R1852" i="1"/>
  <c r="Q1852" i="1"/>
  <c r="R1851" i="1"/>
  <c r="Q1851" i="1"/>
  <c r="R1850" i="1"/>
  <c r="Q1850" i="1"/>
  <c r="R1849" i="1"/>
  <c r="Q1849" i="1"/>
  <c r="R1848" i="1"/>
  <c r="Q1848" i="1"/>
  <c r="R1847" i="1"/>
  <c r="Q1847" i="1"/>
  <c r="S1847" i="1" s="1"/>
  <c r="T1847" i="1" s="1"/>
  <c r="R1846" i="1"/>
  <c r="Q1846" i="1"/>
  <c r="R1845" i="1"/>
  <c r="Q1845" i="1"/>
  <c r="S1845" i="1" s="1"/>
  <c r="T1845" i="1" s="1"/>
  <c r="R1844" i="1"/>
  <c r="Q1844" i="1"/>
  <c r="R1843" i="1"/>
  <c r="Q1843" i="1"/>
  <c r="S1843" i="1" s="1"/>
  <c r="T1843" i="1" s="1"/>
  <c r="R1842" i="1"/>
  <c r="Q1842" i="1"/>
  <c r="R1841" i="1"/>
  <c r="Q1841" i="1"/>
  <c r="S1841" i="1" s="1"/>
  <c r="T1841" i="1" s="1"/>
  <c r="R1840" i="1"/>
  <c r="Q1840" i="1"/>
  <c r="R1839" i="1"/>
  <c r="Q1839" i="1"/>
  <c r="S1839" i="1" s="1"/>
  <c r="T1839" i="1" s="1"/>
  <c r="R1838" i="1"/>
  <c r="Q1838" i="1"/>
  <c r="R1837" i="1"/>
  <c r="Q1837" i="1"/>
  <c r="S1837" i="1" s="1"/>
  <c r="T1837" i="1" s="1"/>
  <c r="R1836" i="1"/>
  <c r="Q1836" i="1"/>
  <c r="R1835" i="1"/>
  <c r="Q1835" i="1"/>
  <c r="S1835" i="1" s="1"/>
  <c r="T1835" i="1" s="1"/>
  <c r="R1834" i="1"/>
  <c r="Q1834" i="1"/>
  <c r="R1833" i="1"/>
  <c r="Q1833" i="1"/>
  <c r="S1833" i="1" s="1"/>
  <c r="T1833" i="1" s="1"/>
  <c r="R1832" i="1"/>
  <c r="Q1832" i="1"/>
  <c r="R1831" i="1"/>
  <c r="Q1831" i="1"/>
  <c r="R1830" i="1"/>
  <c r="Q1830" i="1"/>
  <c r="R1829" i="1"/>
  <c r="Q1829" i="1"/>
  <c r="S1829" i="1" s="1"/>
  <c r="T1829" i="1" s="1"/>
  <c r="R1828" i="1"/>
  <c r="Q1828" i="1"/>
  <c r="R1827" i="1"/>
  <c r="Q1827" i="1"/>
  <c r="S1827" i="1" s="1"/>
  <c r="T1827" i="1" s="1"/>
  <c r="R1826" i="1"/>
  <c r="Q1826" i="1"/>
  <c r="R1825" i="1"/>
  <c r="Q1825" i="1"/>
  <c r="R1824" i="1"/>
  <c r="Q1824" i="1"/>
  <c r="R1823" i="1"/>
  <c r="Q1823" i="1"/>
  <c r="S1823" i="1" s="1"/>
  <c r="T1823" i="1" s="1"/>
  <c r="R1822" i="1"/>
  <c r="Q1822" i="1"/>
  <c r="R1821" i="1"/>
  <c r="Q1821" i="1"/>
  <c r="S1821" i="1" s="1"/>
  <c r="T1821" i="1" s="1"/>
  <c r="R1820" i="1"/>
  <c r="Q1820" i="1"/>
  <c r="R1819" i="1"/>
  <c r="Q1819" i="1"/>
  <c r="S1819" i="1" s="1"/>
  <c r="T1819" i="1" s="1"/>
  <c r="R1818" i="1"/>
  <c r="Q1818" i="1"/>
  <c r="R1817" i="1"/>
  <c r="Q1817" i="1"/>
  <c r="S1817" i="1" s="1"/>
  <c r="T1817" i="1" s="1"/>
  <c r="R1816" i="1"/>
  <c r="Q1816" i="1"/>
  <c r="R1815" i="1"/>
  <c r="Q1815" i="1"/>
  <c r="S1815" i="1" s="1"/>
  <c r="T1815" i="1" s="1"/>
  <c r="R1814" i="1"/>
  <c r="Q1814" i="1"/>
  <c r="R1813" i="1"/>
  <c r="Q1813" i="1"/>
  <c r="S1813" i="1" s="1"/>
  <c r="T1813" i="1" s="1"/>
  <c r="R1812" i="1"/>
  <c r="Q1812" i="1"/>
  <c r="R1811" i="1"/>
  <c r="Q1811" i="1"/>
  <c r="R1810" i="1"/>
  <c r="Q1810" i="1"/>
  <c r="R1809" i="1"/>
  <c r="Q1809" i="1"/>
  <c r="S1809" i="1" s="1"/>
  <c r="T1809" i="1" s="1"/>
  <c r="R1808" i="1"/>
  <c r="Q1808" i="1"/>
  <c r="R1807" i="1"/>
  <c r="Q1807" i="1"/>
  <c r="S1807" i="1" s="1"/>
  <c r="T1807" i="1" s="1"/>
  <c r="R1806" i="1"/>
  <c r="Q1806" i="1"/>
  <c r="R1805" i="1"/>
  <c r="Q1805" i="1"/>
  <c r="S1805" i="1" s="1"/>
  <c r="T1805" i="1" s="1"/>
  <c r="R1804" i="1"/>
  <c r="Q1804" i="1"/>
  <c r="R1803" i="1"/>
  <c r="Q1803" i="1"/>
  <c r="S1803" i="1" s="1"/>
  <c r="T1803" i="1" s="1"/>
  <c r="R1802" i="1"/>
  <c r="Q1802" i="1"/>
  <c r="R1801" i="1"/>
  <c r="Q1801" i="1"/>
  <c r="S1801" i="1" s="1"/>
  <c r="T1801" i="1" s="1"/>
  <c r="R1800" i="1"/>
  <c r="Q1800" i="1"/>
  <c r="R1799" i="1"/>
  <c r="Q1799" i="1"/>
  <c r="S1799" i="1" s="1"/>
  <c r="T1799" i="1" s="1"/>
  <c r="R1798" i="1"/>
  <c r="Q1798" i="1"/>
  <c r="R1797" i="1"/>
  <c r="Q1797" i="1"/>
  <c r="S1797" i="1" s="1"/>
  <c r="T1797" i="1" s="1"/>
  <c r="R1796" i="1"/>
  <c r="Q1796" i="1"/>
  <c r="R1795" i="1"/>
  <c r="Q1795" i="1"/>
  <c r="S1795" i="1" s="1"/>
  <c r="T1795" i="1" s="1"/>
  <c r="R1794" i="1"/>
  <c r="Q1794" i="1"/>
  <c r="R1793" i="1"/>
  <c r="Q1793" i="1"/>
  <c r="S1793" i="1" s="1"/>
  <c r="T1793" i="1" s="1"/>
  <c r="R1792" i="1"/>
  <c r="Q1792" i="1"/>
  <c r="R1791" i="1"/>
  <c r="Q1791" i="1"/>
  <c r="S1791" i="1" s="1"/>
  <c r="T1791" i="1" s="1"/>
  <c r="R1790" i="1"/>
  <c r="Q1790" i="1"/>
  <c r="R1789" i="1"/>
  <c r="Q1789" i="1"/>
  <c r="S1789" i="1" s="1"/>
  <c r="T1789" i="1" s="1"/>
  <c r="R1788" i="1"/>
  <c r="Q1788" i="1"/>
  <c r="R1787" i="1"/>
  <c r="Q1787" i="1"/>
  <c r="S1787" i="1" s="1"/>
  <c r="T1787" i="1" s="1"/>
  <c r="R1786" i="1"/>
  <c r="Q1786" i="1"/>
  <c r="R1785" i="1"/>
  <c r="Q1785" i="1"/>
  <c r="R1784" i="1"/>
  <c r="Q1784" i="1"/>
  <c r="R1783" i="1"/>
  <c r="Q1783" i="1"/>
  <c r="S1783" i="1" s="1"/>
  <c r="T1783" i="1" s="1"/>
  <c r="R1782" i="1"/>
  <c r="Q1782" i="1"/>
  <c r="R1781" i="1"/>
  <c r="Q1781" i="1"/>
  <c r="S1781" i="1" s="1"/>
  <c r="T1781" i="1" s="1"/>
  <c r="R1780" i="1"/>
  <c r="Q1780" i="1"/>
  <c r="R1779" i="1"/>
  <c r="Q1779" i="1"/>
  <c r="S1779" i="1" s="1"/>
  <c r="T1779" i="1" s="1"/>
  <c r="R1778" i="1"/>
  <c r="Q1778" i="1"/>
  <c r="R1777" i="1"/>
  <c r="Q1777" i="1"/>
  <c r="S1777" i="1" s="1"/>
  <c r="T1777" i="1" s="1"/>
  <c r="R1776" i="1"/>
  <c r="Q1776" i="1"/>
  <c r="R1775" i="1"/>
  <c r="Q1775" i="1"/>
  <c r="S1775" i="1" s="1"/>
  <c r="T1775" i="1" s="1"/>
  <c r="R1774" i="1"/>
  <c r="Q1774" i="1"/>
  <c r="R1773" i="1"/>
  <c r="Q1773" i="1"/>
  <c r="S1773" i="1" s="1"/>
  <c r="T1773" i="1" s="1"/>
  <c r="R1772" i="1"/>
  <c r="Q1772" i="1"/>
  <c r="R1771" i="1"/>
  <c r="Q1771" i="1"/>
  <c r="S1771" i="1" s="1"/>
  <c r="T1771" i="1" s="1"/>
  <c r="R1770" i="1"/>
  <c r="Q1770" i="1"/>
  <c r="R1769" i="1"/>
  <c r="Q1769" i="1"/>
  <c r="R1768" i="1"/>
  <c r="Q1768" i="1"/>
  <c r="R1767" i="1"/>
  <c r="Q1767" i="1"/>
  <c r="S1767" i="1" s="1"/>
  <c r="T1767" i="1" s="1"/>
  <c r="R1766" i="1"/>
  <c r="Q1766" i="1"/>
  <c r="R1765" i="1"/>
  <c r="Q1765" i="1"/>
  <c r="S1765" i="1" s="1"/>
  <c r="T1765" i="1" s="1"/>
  <c r="R1764" i="1"/>
  <c r="Q1764" i="1"/>
  <c r="R1763" i="1"/>
  <c r="Q1763" i="1"/>
  <c r="S1763" i="1" s="1"/>
  <c r="T1763" i="1" s="1"/>
  <c r="R1762" i="1"/>
  <c r="Q1762" i="1"/>
  <c r="R1761" i="1"/>
  <c r="Q1761" i="1"/>
  <c r="S1761" i="1" s="1"/>
  <c r="T1761" i="1" s="1"/>
  <c r="R1760" i="1"/>
  <c r="Q1760" i="1"/>
  <c r="R1759" i="1"/>
  <c r="Q1759" i="1"/>
  <c r="S1759" i="1" s="1"/>
  <c r="T1759" i="1" s="1"/>
  <c r="R1758" i="1"/>
  <c r="Q1758" i="1"/>
  <c r="R1757" i="1"/>
  <c r="Q1757" i="1"/>
  <c r="S1757" i="1" s="1"/>
  <c r="T1757" i="1" s="1"/>
  <c r="R1756" i="1"/>
  <c r="Q1756" i="1"/>
  <c r="R1755" i="1"/>
  <c r="Q1755" i="1"/>
  <c r="R1754" i="1"/>
  <c r="Q1754" i="1"/>
  <c r="R1753" i="1"/>
  <c r="Q1753" i="1"/>
  <c r="S1753" i="1" s="1"/>
  <c r="T1753" i="1" s="1"/>
  <c r="R1752" i="1"/>
  <c r="Q1752" i="1"/>
  <c r="R1751" i="1"/>
  <c r="Q1751" i="1"/>
  <c r="R1750" i="1"/>
  <c r="Q1750" i="1"/>
  <c r="R1749" i="1"/>
  <c r="Q1749" i="1"/>
  <c r="S1749" i="1" s="1"/>
  <c r="T1749" i="1" s="1"/>
  <c r="R1748" i="1"/>
  <c r="Q1748" i="1"/>
  <c r="R1747" i="1"/>
  <c r="Q1747" i="1"/>
  <c r="S1747" i="1" s="1"/>
  <c r="T1747" i="1" s="1"/>
  <c r="R1746" i="1"/>
  <c r="Q1746" i="1"/>
  <c r="R1745" i="1"/>
  <c r="Q1745" i="1"/>
  <c r="R1744" i="1"/>
  <c r="Q1744" i="1"/>
  <c r="R1743" i="1"/>
  <c r="Q1743" i="1"/>
  <c r="S1743" i="1" s="1"/>
  <c r="T1743" i="1" s="1"/>
  <c r="R1742" i="1"/>
  <c r="Q1742" i="1"/>
  <c r="R1741" i="1"/>
  <c r="Q1741" i="1"/>
  <c r="R1740" i="1"/>
  <c r="Q1740" i="1"/>
  <c r="R1739" i="1"/>
  <c r="Q1739" i="1"/>
  <c r="S1739" i="1" s="1"/>
  <c r="T1739" i="1" s="1"/>
  <c r="R1738" i="1"/>
  <c r="Q1738" i="1"/>
  <c r="R1737" i="1"/>
  <c r="Q1737" i="1"/>
  <c r="S1737" i="1" s="1"/>
  <c r="T1737" i="1" s="1"/>
  <c r="R1736" i="1"/>
  <c r="Q1736" i="1"/>
  <c r="R1735" i="1"/>
  <c r="Q1735" i="1"/>
  <c r="S1735" i="1" s="1"/>
  <c r="T1735" i="1" s="1"/>
  <c r="R1734" i="1"/>
  <c r="Q1734" i="1"/>
  <c r="R1733" i="1"/>
  <c r="Q1733" i="1"/>
  <c r="S1733" i="1" s="1"/>
  <c r="T1733" i="1" s="1"/>
  <c r="R1732" i="1"/>
  <c r="Q1732" i="1"/>
  <c r="R1731" i="1"/>
  <c r="Q1731" i="1"/>
  <c r="S1731" i="1" s="1"/>
  <c r="T1731" i="1" s="1"/>
  <c r="R1730" i="1"/>
  <c r="Q1730" i="1"/>
  <c r="R1729" i="1"/>
  <c r="Q1729" i="1"/>
  <c r="S1729" i="1" s="1"/>
  <c r="T1729" i="1" s="1"/>
  <c r="R1728" i="1"/>
  <c r="Q1728" i="1"/>
  <c r="R1727" i="1"/>
  <c r="Q1727" i="1"/>
  <c r="S1727" i="1" s="1"/>
  <c r="T1727" i="1" s="1"/>
  <c r="R1726" i="1"/>
  <c r="Q1726" i="1"/>
  <c r="R1725" i="1"/>
  <c r="Q1725" i="1"/>
  <c r="S1725" i="1" s="1"/>
  <c r="T1725" i="1" s="1"/>
  <c r="R1724" i="1"/>
  <c r="Q1724" i="1"/>
  <c r="R1723" i="1"/>
  <c r="Q1723" i="1"/>
  <c r="R1722" i="1"/>
  <c r="Q1722" i="1"/>
  <c r="R1721" i="1"/>
  <c r="Q1721" i="1"/>
  <c r="S1721" i="1" s="1"/>
  <c r="T1721" i="1" s="1"/>
  <c r="R1720" i="1"/>
  <c r="Q1720" i="1"/>
  <c r="R1719" i="1"/>
  <c r="Q1719" i="1"/>
  <c r="S1719" i="1" s="1"/>
  <c r="T1719" i="1" s="1"/>
  <c r="R1718" i="1"/>
  <c r="Q1718" i="1"/>
  <c r="R1717" i="1"/>
  <c r="Q1717" i="1"/>
  <c r="R1716" i="1"/>
  <c r="Q1716" i="1"/>
  <c r="R1715" i="1"/>
  <c r="Q1715" i="1"/>
  <c r="S1715" i="1" s="1"/>
  <c r="T1715" i="1" s="1"/>
  <c r="R1714" i="1"/>
  <c r="Q1714" i="1"/>
  <c r="R1713" i="1"/>
  <c r="Q1713" i="1"/>
  <c r="S1713" i="1" s="1"/>
  <c r="T1713" i="1" s="1"/>
  <c r="R1712" i="1"/>
  <c r="Q1712" i="1"/>
  <c r="R1711" i="1"/>
  <c r="Q1711" i="1"/>
  <c r="S1711" i="1" s="1"/>
  <c r="T1711" i="1" s="1"/>
  <c r="R1710" i="1"/>
  <c r="Q1710" i="1"/>
  <c r="R1709" i="1"/>
  <c r="Q1709" i="1"/>
  <c r="S1709" i="1" s="1"/>
  <c r="T1709" i="1" s="1"/>
  <c r="R1708" i="1"/>
  <c r="Q1708" i="1"/>
  <c r="R1707" i="1"/>
  <c r="Q1707" i="1"/>
  <c r="R1706" i="1"/>
  <c r="Q1706" i="1"/>
  <c r="R1705" i="1"/>
  <c r="Q1705" i="1"/>
  <c r="S1705" i="1" s="1"/>
  <c r="T1705" i="1" s="1"/>
  <c r="R1704" i="1"/>
  <c r="Q1704" i="1"/>
  <c r="R1703" i="1"/>
  <c r="Q1703" i="1"/>
  <c r="S1703" i="1" s="1"/>
  <c r="T1703" i="1" s="1"/>
  <c r="R1702" i="1"/>
  <c r="Q1702" i="1"/>
  <c r="R1701" i="1"/>
  <c r="Q1701" i="1"/>
  <c r="S1701" i="1" s="1"/>
  <c r="T1701" i="1" s="1"/>
  <c r="R1700" i="1"/>
  <c r="Q1700" i="1"/>
  <c r="R1699" i="1"/>
  <c r="Q1699" i="1"/>
  <c r="R1698" i="1"/>
  <c r="Q1698" i="1"/>
  <c r="R1697" i="1"/>
  <c r="Q1697" i="1"/>
  <c r="S1697" i="1" s="1"/>
  <c r="T1697" i="1" s="1"/>
  <c r="R1696" i="1"/>
  <c r="Q1696" i="1"/>
  <c r="R1695" i="1"/>
  <c r="Q1695" i="1"/>
  <c r="R1694" i="1"/>
  <c r="Q1694" i="1"/>
  <c r="R1693" i="1"/>
  <c r="Q1693" i="1"/>
  <c r="S1693" i="1" s="1"/>
  <c r="T1693" i="1" s="1"/>
  <c r="R1692" i="1"/>
  <c r="Q1692" i="1"/>
  <c r="R1691" i="1"/>
  <c r="Q1691" i="1"/>
  <c r="S1691" i="1" s="1"/>
  <c r="T1691" i="1" s="1"/>
  <c r="R1690" i="1"/>
  <c r="Q1690" i="1"/>
  <c r="R1689" i="1"/>
  <c r="Q1689" i="1"/>
  <c r="S1689" i="1" s="1"/>
  <c r="T1689" i="1" s="1"/>
  <c r="R1688" i="1"/>
  <c r="Q1688" i="1"/>
  <c r="R1687" i="1"/>
  <c r="Q1687" i="1"/>
  <c r="S1687" i="1" s="1"/>
  <c r="T1687" i="1" s="1"/>
  <c r="R1686" i="1"/>
  <c r="Q1686" i="1"/>
  <c r="R1685" i="1"/>
  <c r="Q1685" i="1"/>
  <c r="S1685" i="1" s="1"/>
  <c r="T1685" i="1" s="1"/>
  <c r="R1684" i="1"/>
  <c r="Q1684" i="1"/>
  <c r="R1683" i="1"/>
  <c r="Q1683" i="1"/>
  <c r="S1683" i="1" s="1"/>
  <c r="T1683" i="1" s="1"/>
  <c r="R1682" i="1"/>
  <c r="Q1682" i="1"/>
  <c r="R1681" i="1"/>
  <c r="Q1681" i="1"/>
  <c r="S1681" i="1" s="1"/>
  <c r="T1681" i="1" s="1"/>
  <c r="R1680" i="1"/>
  <c r="Q1680" i="1"/>
  <c r="R1679" i="1"/>
  <c r="Q1679" i="1"/>
  <c r="S1679" i="1" s="1"/>
  <c r="T1679" i="1" s="1"/>
  <c r="R1678" i="1"/>
  <c r="Q1678" i="1"/>
  <c r="R1677" i="1"/>
  <c r="Q1677" i="1"/>
  <c r="S1677" i="1" s="1"/>
  <c r="T1677" i="1" s="1"/>
  <c r="R1676" i="1"/>
  <c r="Q1676" i="1"/>
  <c r="R1675" i="1"/>
  <c r="Q1675" i="1"/>
  <c r="S1675" i="1" s="1"/>
  <c r="T1675" i="1" s="1"/>
  <c r="R1674" i="1"/>
  <c r="Q1674" i="1"/>
  <c r="R1673" i="1"/>
  <c r="Q1673" i="1"/>
  <c r="S1673" i="1" s="1"/>
  <c r="T1673" i="1" s="1"/>
  <c r="R1672" i="1"/>
  <c r="Q1672" i="1"/>
  <c r="R1671" i="1"/>
  <c r="Q1671" i="1"/>
  <c r="S1671" i="1" s="1"/>
  <c r="T1671" i="1" s="1"/>
  <c r="R1670" i="1"/>
  <c r="Q1670" i="1"/>
  <c r="R1669" i="1"/>
  <c r="Q1669" i="1"/>
  <c r="S1669" i="1" s="1"/>
  <c r="T1669" i="1" s="1"/>
  <c r="R1668" i="1"/>
  <c r="Q1668" i="1"/>
  <c r="R1667" i="1"/>
  <c r="Q1667" i="1"/>
  <c r="S1667" i="1" s="1"/>
  <c r="T1667" i="1" s="1"/>
  <c r="R1666" i="1"/>
  <c r="Q1666" i="1"/>
  <c r="R1665" i="1"/>
  <c r="Q1665" i="1"/>
  <c r="S1665" i="1" s="1"/>
  <c r="T1665" i="1" s="1"/>
  <c r="R1664" i="1"/>
  <c r="Q1664" i="1"/>
  <c r="R1663" i="1"/>
  <c r="Q1663" i="1"/>
  <c r="S1663" i="1" s="1"/>
  <c r="T1663" i="1" s="1"/>
  <c r="R1662" i="1"/>
  <c r="Q1662" i="1"/>
  <c r="R1661" i="1"/>
  <c r="Q1661" i="1"/>
  <c r="S1661" i="1" s="1"/>
  <c r="T1661" i="1" s="1"/>
  <c r="R1660" i="1"/>
  <c r="Q1660" i="1"/>
  <c r="R1659" i="1"/>
  <c r="Q1659" i="1"/>
  <c r="S1659" i="1" s="1"/>
  <c r="T1659" i="1" s="1"/>
  <c r="R1658" i="1"/>
  <c r="Q1658" i="1"/>
  <c r="R1657" i="1"/>
  <c r="Q1657" i="1"/>
  <c r="S1657" i="1" s="1"/>
  <c r="T1657" i="1" s="1"/>
  <c r="R1656" i="1"/>
  <c r="Q1656" i="1"/>
  <c r="R1655" i="1"/>
  <c r="Q1655" i="1"/>
  <c r="S1655" i="1" s="1"/>
  <c r="T1655" i="1" s="1"/>
  <c r="R1654" i="1"/>
  <c r="Q1654" i="1"/>
  <c r="R1653" i="1"/>
  <c r="Q1653" i="1"/>
  <c r="S1653" i="1" s="1"/>
  <c r="T1653" i="1" s="1"/>
  <c r="R1652" i="1"/>
  <c r="Q1652" i="1"/>
  <c r="R1651" i="1"/>
  <c r="Q1651" i="1"/>
  <c r="S1651" i="1" s="1"/>
  <c r="T1651" i="1" s="1"/>
  <c r="R1650" i="1"/>
  <c r="Q1650" i="1"/>
  <c r="R1649" i="1"/>
  <c r="Q1649" i="1"/>
  <c r="S1649" i="1" s="1"/>
  <c r="T1649" i="1" s="1"/>
  <c r="R1648" i="1"/>
  <c r="Q1648" i="1"/>
  <c r="R1647" i="1"/>
  <c r="Q1647" i="1"/>
  <c r="S1647" i="1" s="1"/>
  <c r="T1647" i="1" s="1"/>
  <c r="R1646" i="1"/>
  <c r="Q1646" i="1"/>
  <c r="R1645" i="1"/>
  <c r="Q1645" i="1"/>
  <c r="S1645" i="1" s="1"/>
  <c r="T1645" i="1" s="1"/>
  <c r="R1644" i="1"/>
  <c r="Q1644" i="1"/>
  <c r="R1643" i="1"/>
  <c r="Q1643" i="1"/>
  <c r="S1643" i="1" s="1"/>
  <c r="T1643" i="1" s="1"/>
  <c r="R1642" i="1"/>
  <c r="Q1642" i="1"/>
  <c r="R1641" i="1"/>
  <c r="Q1641" i="1"/>
  <c r="S1641" i="1" s="1"/>
  <c r="T1641" i="1" s="1"/>
  <c r="R1640" i="1"/>
  <c r="Q1640" i="1"/>
  <c r="R1639" i="1"/>
  <c r="Q1639" i="1"/>
  <c r="S1639" i="1" s="1"/>
  <c r="T1639" i="1" s="1"/>
  <c r="R1638" i="1"/>
  <c r="Q1638" i="1"/>
  <c r="R1637" i="1"/>
  <c r="Q1637" i="1"/>
  <c r="S1637" i="1" s="1"/>
  <c r="T1637" i="1" s="1"/>
  <c r="R1636" i="1"/>
  <c r="Q1636" i="1"/>
  <c r="R1635" i="1"/>
  <c r="Q1635" i="1"/>
  <c r="S1635" i="1" s="1"/>
  <c r="T1635" i="1" s="1"/>
  <c r="R1634" i="1"/>
  <c r="Q1634" i="1"/>
  <c r="R1633" i="1"/>
  <c r="Q1633" i="1"/>
  <c r="S1633" i="1" s="1"/>
  <c r="T1633" i="1" s="1"/>
  <c r="R1632" i="1"/>
  <c r="Q1632" i="1"/>
  <c r="R1631" i="1"/>
  <c r="Q1631" i="1"/>
  <c r="S1631" i="1" s="1"/>
  <c r="T1631" i="1" s="1"/>
  <c r="R1630" i="1"/>
  <c r="Q1630" i="1"/>
  <c r="R1629" i="1"/>
  <c r="Q1629" i="1"/>
  <c r="S1629" i="1" s="1"/>
  <c r="T1629" i="1" s="1"/>
  <c r="R1628" i="1"/>
  <c r="Q1628" i="1"/>
  <c r="R1627" i="1"/>
  <c r="Q1627" i="1"/>
  <c r="S1627" i="1" s="1"/>
  <c r="T1627" i="1" s="1"/>
  <c r="R1626" i="1"/>
  <c r="Q1626" i="1"/>
  <c r="R1625" i="1"/>
  <c r="Q1625" i="1"/>
  <c r="S1625" i="1" s="1"/>
  <c r="T1625" i="1" s="1"/>
  <c r="R1624" i="1"/>
  <c r="Q1624" i="1"/>
  <c r="R1623" i="1"/>
  <c r="Q1623" i="1"/>
  <c r="S1623" i="1" s="1"/>
  <c r="T1623" i="1" s="1"/>
  <c r="R1622" i="1"/>
  <c r="Q1622" i="1"/>
  <c r="R1621" i="1"/>
  <c r="Q1621" i="1"/>
  <c r="S1621" i="1" s="1"/>
  <c r="T1621" i="1" s="1"/>
  <c r="R1620" i="1"/>
  <c r="Q1620" i="1"/>
  <c r="R1619" i="1"/>
  <c r="Q1619" i="1"/>
  <c r="R1618" i="1"/>
  <c r="Q1618" i="1"/>
  <c r="R1617" i="1"/>
  <c r="Q1617" i="1"/>
  <c r="S1617" i="1" s="1"/>
  <c r="T1617" i="1" s="1"/>
  <c r="R1616" i="1"/>
  <c r="Q1616" i="1"/>
  <c r="R1615" i="1"/>
  <c r="Q1615" i="1"/>
  <c r="S1615" i="1" s="1"/>
  <c r="T1615" i="1" s="1"/>
  <c r="R1614" i="1"/>
  <c r="Q1614" i="1"/>
  <c r="R1613" i="1"/>
  <c r="Q1613" i="1"/>
  <c r="S1613" i="1" s="1"/>
  <c r="T1613" i="1" s="1"/>
  <c r="R1612" i="1"/>
  <c r="Q1612" i="1"/>
  <c r="R1611" i="1"/>
  <c r="Q1611" i="1"/>
  <c r="S1611" i="1" s="1"/>
  <c r="T1611" i="1" s="1"/>
  <c r="R1610" i="1"/>
  <c r="Q1610" i="1"/>
  <c r="R1609" i="1"/>
  <c r="Q1609" i="1"/>
  <c r="S1609" i="1" s="1"/>
  <c r="T1609" i="1" s="1"/>
  <c r="R1608" i="1"/>
  <c r="Q1608" i="1"/>
  <c r="R1607" i="1"/>
  <c r="Q1607" i="1"/>
  <c r="S1607" i="1" s="1"/>
  <c r="T1607" i="1" s="1"/>
  <c r="R1606" i="1"/>
  <c r="Q1606" i="1"/>
  <c r="R1605" i="1"/>
  <c r="Q1605" i="1"/>
  <c r="S1605" i="1" s="1"/>
  <c r="T1605" i="1" s="1"/>
  <c r="R1604" i="1"/>
  <c r="Q1604" i="1"/>
  <c r="R1603" i="1"/>
  <c r="Q1603" i="1"/>
  <c r="S1603" i="1" s="1"/>
  <c r="T1603" i="1" s="1"/>
  <c r="R1602" i="1"/>
  <c r="Q1602" i="1"/>
  <c r="R1601" i="1"/>
  <c r="Q1601" i="1"/>
  <c r="S1601" i="1" s="1"/>
  <c r="T1601" i="1" s="1"/>
  <c r="R1600" i="1"/>
  <c r="Q1600" i="1"/>
  <c r="R1599" i="1"/>
  <c r="Q1599" i="1"/>
  <c r="S1599" i="1" s="1"/>
  <c r="T1599" i="1" s="1"/>
  <c r="R1598" i="1"/>
  <c r="Q1598" i="1"/>
  <c r="R1597" i="1"/>
  <c r="Q1597" i="1"/>
  <c r="S1597" i="1" s="1"/>
  <c r="T1597" i="1" s="1"/>
  <c r="R1596" i="1"/>
  <c r="Q1596" i="1"/>
  <c r="R1595" i="1"/>
  <c r="Q1595" i="1"/>
  <c r="S1595" i="1" s="1"/>
  <c r="T1595" i="1" s="1"/>
  <c r="R1594" i="1"/>
  <c r="Q1594" i="1"/>
  <c r="R1593" i="1"/>
  <c r="Q1593" i="1"/>
  <c r="S1593" i="1" s="1"/>
  <c r="T1593" i="1" s="1"/>
  <c r="R1592" i="1"/>
  <c r="Q1592" i="1"/>
  <c r="R1591" i="1"/>
  <c r="Q1591" i="1"/>
  <c r="R1590" i="1"/>
  <c r="Q1590" i="1"/>
  <c r="R1589" i="1"/>
  <c r="Q1589" i="1"/>
  <c r="S1589" i="1" s="1"/>
  <c r="T1589" i="1" s="1"/>
  <c r="R1588" i="1"/>
  <c r="Q1588" i="1"/>
  <c r="R1587" i="1"/>
  <c r="Q1587" i="1"/>
  <c r="R1586" i="1"/>
  <c r="Q1586" i="1"/>
  <c r="R1585" i="1"/>
  <c r="Q1585" i="1"/>
  <c r="S1585" i="1" s="1"/>
  <c r="T1585" i="1" s="1"/>
  <c r="R1584" i="1"/>
  <c r="Q1584" i="1"/>
  <c r="R1583" i="1"/>
  <c r="Q1583" i="1"/>
  <c r="S1583" i="1" s="1"/>
  <c r="T1583" i="1" s="1"/>
  <c r="R1582" i="1"/>
  <c r="Q1582" i="1"/>
  <c r="R1581" i="1"/>
  <c r="Q1581" i="1"/>
  <c r="S1581" i="1" s="1"/>
  <c r="T1581" i="1" s="1"/>
  <c r="R1580" i="1"/>
  <c r="Q1580" i="1"/>
  <c r="R1579" i="1"/>
  <c r="Q1579" i="1"/>
  <c r="S1579" i="1" s="1"/>
  <c r="T1579" i="1" s="1"/>
  <c r="R1578" i="1"/>
  <c r="Q1578" i="1"/>
  <c r="R1577" i="1"/>
  <c r="Q1577" i="1"/>
  <c r="S1577" i="1" s="1"/>
  <c r="T1577" i="1" s="1"/>
  <c r="R1576" i="1"/>
  <c r="Q1576" i="1"/>
  <c r="R1575" i="1"/>
  <c r="Q1575" i="1"/>
  <c r="S1575" i="1" s="1"/>
  <c r="T1575" i="1" s="1"/>
  <c r="R1574" i="1"/>
  <c r="Q1574" i="1"/>
  <c r="R1573" i="1"/>
  <c r="Q1573" i="1"/>
  <c r="S1573" i="1" s="1"/>
  <c r="T1573" i="1" s="1"/>
  <c r="R1572" i="1"/>
  <c r="Q1572" i="1"/>
  <c r="R1571" i="1"/>
  <c r="Q1571" i="1"/>
  <c r="S1571" i="1" s="1"/>
  <c r="T1571" i="1" s="1"/>
  <c r="R1570" i="1"/>
  <c r="Q1570" i="1"/>
  <c r="R1569" i="1"/>
  <c r="Q1569" i="1"/>
  <c r="S1569" i="1" s="1"/>
  <c r="T1569" i="1" s="1"/>
  <c r="R1568" i="1"/>
  <c r="Q1568" i="1"/>
  <c r="R1567" i="1"/>
  <c r="Q1567" i="1"/>
  <c r="R1566" i="1"/>
  <c r="Q1566" i="1"/>
  <c r="R1565" i="1"/>
  <c r="Q1565" i="1"/>
  <c r="S1565" i="1" s="1"/>
  <c r="T1565" i="1" s="1"/>
  <c r="R1564" i="1"/>
  <c r="Q1564" i="1"/>
  <c r="R1563" i="1"/>
  <c r="Q1563" i="1"/>
  <c r="S1563" i="1" s="1"/>
  <c r="T1563" i="1" s="1"/>
  <c r="R1562" i="1"/>
  <c r="Q1562" i="1"/>
  <c r="R1561" i="1"/>
  <c r="Q1561" i="1"/>
  <c r="S1561" i="1" s="1"/>
  <c r="T1561" i="1" s="1"/>
  <c r="R1560" i="1"/>
  <c r="Q1560" i="1"/>
  <c r="R1559" i="1"/>
  <c r="Q1559" i="1"/>
  <c r="S1559" i="1" s="1"/>
  <c r="T1559" i="1" s="1"/>
  <c r="R1558" i="1"/>
  <c r="Q1558" i="1"/>
  <c r="R1557" i="1"/>
  <c r="Q1557" i="1"/>
  <c r="S1557" i="1" s="1"/>
  <c r="T1557" i="1" s="1"/>
  <c r="R1556" i="1"/>
  <c r="Q1556" i="1"/>
  <c r="R1555" i="1"/>
  <c r="Q1555" i="1"/>
  <c r="S1555" i="1" s="1"/>
  <c r="T1555" i="1" s="1"/>
  <c r="R1554" i="1"/>
  <c r="Q1554" i="1"/>
  <c r="R1553" i="1"/>
  <c r="Q1553" i="1"/>
  <c r="S1553" i="1" s="1"/>
  <c r="T1553" i="1" s="1"/>
  <c r="R1552" i="1"/>
  <c r="Q1552" i="1"/>
  <c r="R1551" i="1"/>
  <c r="Q1551" i="1"/>
  <c r="S1551" i="1" s="1"/>
  <c r="T1551" i="1" s="1"/>
  <c r="R1550" i="1"/>
  <c r="Q1550" i="1"/>
  <c r="R1549" i="1"/>
  <c r="Q1549" i="1"/>
  <c r="R1548" i="1"/>
  <c r="Q1548" i="1"/>
  <c r="R1547" i="1"/>
  <c r="Q1547" i="1"/>
  <c r="S1547" i="1" s="1"/>
  <c r="T1547" i="1" s="1"/>
  <c r="R1546" i="1"/>
  <c r="Q1546" i="1"/>
  <c r="R1545" i="1"/>
  <c r="Q1545" i="1"/>
  <c r="S1545" i="1" s="1"/>
  <c r="T1545" i="1" s="1"/>
  <c r="R1544" i="1"/>
  <c r="Q1544" i="1"/>
  <c r="R1543" i="1"/>
  <c r="Q1543" i="1"/>
  <c r="S1543" i="1" s="1"/>
  <c r="T1543" i="1" s="1"/>
  <c r="R1542" i="1"/>
  <c r="Q1542" i="1"/>
  <c r="R1541" i="1"/>
  <c r="Q1541" i="1"/>
  <c r="S1541" i="1" s="1"/>
  <c r="T1541" i="1" s="1"/>
  <c r="R1540" i="1"/>
  <c r="Q1540" i="1"/>
  <c r="R1539" i="1"/>
  <c r="Q1539" i="1"/>
  <c r="S1539" i="1" s="1"/>
  <c r="T1539" i="1" s="1"/>
  <c r="R1538" i="1"/>
  <c r="Q1538" i="1"/>
  <c r="R1537" i="1"/>
  <c r="Q1537" i="1"/>
  <c r="S1537" i="1" s="1"/>
  <c r="T1537" i="1" s="1"/>
  <c r="R1536" i="1"/>
  <c r="Q1536" i="1"/>
  <c r="R1535" i="1"/>
  <c r="Q1535" i="1"/>
  <c r="S1535" i="1" s="1"/>
  <c r="T1535" i="1" s="1"/>
  <c r="R1534" i="1"/>
  <c r="Q1534" i="1"/>
  <c r="R1533" i="1"/>
  <c r="Q1533" i="1"/>
  <c r="S1533" i="1" s="1"/>
  <c r="T1533" i="1" s="1"/>
  <c r="R1532" i="1"/>
  <c r="Q1532" i="1"/>
  <c r="R1531" i="1"/>
  <c r="Q1531" i="1"/>
  <c r="S1531" i="1" s="1"/>
  <c r="T1531" i="1" s="1"/>
  <c r="R1530" i="1"/>
  <c r="Q1530" i="1"/>
  <c r="R1529" i="1"/>
  <c r="Q1529" i="1"/>
  <c r="R1528" i="1"/>
  <c r="Q1528" i="1"/>
  <c r="R1527" i="1"/>
  <c r="Q1527" i="1"/>
  <c r="S1527" i="1" s="1"/>
  <c r="T1527" i="1" s="1"/>
  <c r="R1526" i="1"/>
  <c r="Q1526" i="1"/>
  <c r="R1525" i="1"/>
  <c r="Q1525" i="1"/>
  <c r="R1524" i="1"/>
  <c r="Q1524" i="1"/>
  <c r="R1523" i="1"/>
  <c r="Q1523" i="1"/>
  <c r="S1523" i="1" s="1"/>
  <c r="T1523" i="1" s="1"/>
  <c r="R1522" i="1"/>
  <c r="Q1522" i="1"/>
  <c r="R1521" i="1"/>
  <c r="Q1521" i="1"/>
  <c r="R1520" i="1"/>
  <c r="Q1520" i="1"/>
  <c r="R1519" i="1"/>
  <c r="Q1519" i="1"/>
  <c r="R1518" i="1"/>
  <c r="Q1518" i="1"/>
  <c r="R1517" i="1"/>
  <c r="Q1517" i="1"/>
  <c r="R1516" i="1"/>
  <c r="Q1516" i="1"/>
  <c r="R1515" i="1"/>
  <c r="Q1515" i="1"/>
  <c r="R1514" i="1"/>
  <c r="Q1514" i="1"/>
  <c r="R1513" i="1"/>
  <c r="Q1513" i="1"/>
  <c r="R1512" i="1"/>
  <c r="Q1512" i="1"/>
  <c r="R1511" i="1"/>
  <c r="Q1511" i="1"/>
  <c r="S1511" i="1" s="1"/>
  <c r="T1511" i="1" s="1"/>
  <c r="R1510" i="1"/>
  <c r="Q1510" i="1"/>
  <c r="R1509" i="1"/>
  <c r="Q1509" i="1"/>
  <c r="S1509" i="1" s="1"/>
  <c r="T1509" i="1" s="1"/>
  <c r="R1508" i="1"/>
  <c r="Q1508" i="1"/>
  <c r="R1507" i="1"/>
  <c r="Q1507" i="1"/>
  <c r="S1507" i="1" s="1"/>
  <c r="T1507" i="1" s="1"/>
  <c r="R1506" i="1"/>
  <c r="Q1506" i="1"/>
  <c r="R1505" i="1"/>
  <c r="Q1505" i="1"/>
  <c r="S1505" i="1" s="1"/>
  <c r="T1505" i="1" s="1"/>
  <c r="R1504" i="1"/>
  <c r="Q1504" i="1"/>
  <c r="R1503" i="1"/>
  <c r="Q1503" i="1"/>
  <c r="S1503" i="1" s="1"/>
  <c r="T1503" i="1" s="1"/>
  <c r="R1502" i="1"/>
  <c r="Q1502" i="1"/>
  <c r="R1501" i="1"/>
  <c r="Q1501" i="1"/>
  <c r="S1501" i="1" s="1"/>
  <c r="T1501" i="1" s="1"/>
  <c r="R1500" i="1"/>
  <c r="Q1500" i="1"/>
  <c r="R1499" i="1"/>
  <c r="Q1499" i="1"/>
  <c r="S1499" i="1" s="1"/>
  <c r="T1499" i="1" s="1"/>
  <c r="R1498" i="1"/>
  <c r="Q1498" i="1"/>
  <c r="R1497" i="1"/>
  <c r="Q1497" i="1"/>
  <c r="S1497" i="1" s="1"/>
  <c r="T1497" i="1" s="1"/>
  <c r="R1496" i="1"/>
  <c r="Q1496" i="1"/>
  <c r="R1495" i="1"/>
  <c r="Q1495" i="1"/>
  <c r="R1494" i="1"/>
  <c r="Q1494" i="1"/>
  <c r="R1493" i="1"/>
  <c r="Q1493" i="1"/>
  <c r="S1493" i="1" s="1"/>
  <c r="T1493" i="1" s="1"/>
  <c r="R1492" i="1"/>
  <c r="Q1492" i="1"/>
  <c r="R1491" i="1"/>
  <c r="Q1491" i="1"/>
  <c r="S1491" i="1" s="1"/>
  <c r="T1491" i="1" s="1"/>
  <c r="R1490" i="1"/>
  <c r="Q1490" i="1"/>
  <c r="R1489" i="1"/>
  <c r="Q1489" i="1"/>
  <c r="S1489" i="1" s="1"/>
  <c r="T1489" i="1" s="1"/>
  <c r="R1488" i="1"/>
  <c r="Q1488" i="1"/>
  <c r="R1487" i="1"/>
  <c r="Q1487" i="1"/>
  <c r="S1487" i="1" s="1"/>
  <c r="T1487" i="1" s="1"/>
  <c r="R1486" i="1"/>
  <c r="Q1486" i="1"/>
  <c r="R1485" i="1"/>
  <c r="Q1485" i="1"/>
  <c r="S1485" i="1" s="1"/>
  <c r="T1485" i="1" s="1"/>
  <c r="R1484" i="1"/>
  <c r="Q1484" i="1"/>
  <c r="R1483" i="1"/>
  <c r="Q1483" i="1"/>
  <c r="S1483" i="1" s="1"/>
  <c r="T1483" i="1" s="1"/>
  <c r="R1482" i="1"/>
  <c r="Q1482" i="1"/>
  <c r="R1481" i="1"/>
  <c r="Q1481" i="1"/>
  <c r="S1481" i="1" s="1"/>
  <c r="T1481" i="1" s="1"/>
  <c r="R1480" i="1"/>
  <c r="Q1480" i="1"/>
  <c r="R1479" i="1"/>
  <c r="Q1479" i="1"/>
  <c r="R1478" i="1"/>
  <c r="Q1478" i="1"/>
  <c r="R1477" i="1"/>
  <c r="Q1477" i="1"/>
  <c r="S1477" i="1" s="1"/>
  <c r="T1477" i="1" s="1"/>
  <c r="R1476" i="1"/>
  <c r="Q1476" i="1"/>
  <c r="R1475" i="1"/>
  <c r="Q1475" i="1"/>
  <c r="S1475" i="1" s="1"/>
  <c r="T1475" i="1" s="1"/>
  <c r="R1474" i="1"/>
  <c r="Q1474" i="1"/>
  <c r="R1473" i="1"/>
  <c r="Q1473" i="1"/>
  <c r="S1473" i="1" s="1"/>
  <c r="T1473" i="1" s="1"/>
  <c r="R1472" i="1"/>
  <c r="Q1472" i="1"/>
  <c r="R1471" i="1"/>
  <c r="Q1471" i="1"/>
  <c r="S1471" i="1" s="1"/>
  <c r="T1471" i="1" s="1"/>
  <c r="R1470" i="1"/>
  <c r="Q1470" i="1"/>
  <c r="R1469" i="1"/>
  <c r="Q1469" i="1"/>
  <c r="S1469" i="1" s="1"/>
  <c r="T1469" i="1" s="1"/>
  <c r="R1468" i="1"/>
  <c r="Q1468" i="1"/>
  <c r="R1467" i="1"/>
  <c r="Q1467" i="1"/>
  <c r="S1467" i="1" s="1"/>
  <c r="T1467" i="1" s="1"/>
  <c r="R1466" i="1"/>
  <c r="Q1466" i="1"/>
  <c r="R1465" i="1"/>
  <c r="Q1465" i="1"/>
  <c r="S1465" i="1" s="1"/>
  <c r="T1465" i="1" s="1"/>
  <c r="R1464" i="1"/>
  <c r="Q1464" i="1"/>
  <c r="R1463" i="1"/>
  <c r="Q1463" i="1"/>
  <c r="S1463" i="1" s="1"/>
  <c r="T1463" i="1" s="1"/>
  <c r="R1462" i="1"/>
  <c r="Q1462" i="1"/>
  <c r="R1461" i="1"/>
  <c r="Q1461" i="1"/>
  <c r="S1461" i="1" s="1"/>
  <c r="T1461" i="1" s="1"/>
  <c r="R1460" i="1"/>
  <c r="Q1460" i="1"/>
  <c r="R1459" i="1"/>
  <c r="Q1459" i="1"/>
  <c r="S1459" i="1" s="1"/>
  <c r="T1459" i="1" s="1"/>
  <c r="R1458" i="1"/>
  <c r="Q1458" i="1"/>
  <c r="R1457" i="1"/>
  <c r="Q1457" i="1"/>
  <c r="S1457" i="1" s="1"/>
  <c r="T1457" i="1" s="1"/>
  <c r="R1456" i="1"/>
  <c r="Q1456" i="1"/>
  <c r="R1455" i="1"/>
  <c r="Q1455" i="1"/>
  <c r="S1455" i="1" s="1"/>
  <c r="T1455" i="1" s="1"/>
  <c r="R1454" i="1"/>
  <c r="Q1454" i="1"/>
  <c r="R1453" i="1"/>
  <c r="Q1453" i="1"/>
  <c r="S1453" i="1" s="1"/>
  <c r="T1453" i="1" s="1"/>
  <c r="R1452" i="1"/>
  <c r="Q1452" i="1"/>
  <c r="R1451" i="1"/>
  <c r="Q1451" i="1"/>
  <c r="S1451" i="1" s="1"/>
  <c r="T1451" i="1" s="1"/>
  <c r="R1450" i="1"/>
  <c r="Q1450" i="1"/>
  <c r="R1449" i="1"/>
  <c r="Q1449" i="1"/>
  <c r="S1449" i="1" s="1"/>
  <c r="T1449" i="1" s="1"/>
  <c r="R1448" i="1"/>
  <c r="Q1448" i="1"/>
  <c r="R1447" i="1"/>
  <c r="Q1447" i="1"/>
  <c r="S1447" i="1" s="1"/>
  <c r="T1447" i="1" s="1"/>
  <c r="R1446" i="1"/>
  <c r="Q1446" i="1"/>
  <c r="R1445" i="1"/>
  <c r="Q1445" i="1"/>
  <c r="S1445" i="1" s="1"/>
  <c r="T1445" i="1" s="1"/>
  <c r="R1444" i="1"/>
  <c r="Q1444" i="1"/>
  <c r="R1443" i="1"/>
  <c r="Q1443" i="1"/>
  <c r="S1443" i="1" s="1"/>
  <c r="T1443" i="1" s="1"/>
  <c r="R1442" i="1"/>
  <c r="Q1442" i="1"/>
  <c r="R1441" i="1"/>
  <c r="Q1441" i="1"/>
  <c r="S1441" i="1" s="1"/>
  <c r="T1441" i="1" s="1"/>
  <c r="R1440" i="1"/>
  <c r="Q1440" i="1"/>
  <c r="R1439" i="1"/>
  <c r="Q1439" i="1"/>
  <c r="S1439" i="1" s="1"/>
  <c r="T1439" i="1" s="1"/>
  <c r="R1438" i="1"/>
  <c r="Q1438" i="1"/>
  <c r="R1437" i="1"/>
  <c r="Q1437" i="1"/>
  <c r="S1437" i="1" s="1"/>
  <c r="T1437" i="1" s="1"/>
  <c r="R1436" i="1"/>
  <c r="Q1436" i="1"/>
  <c r="R1435" i="1"/>
  <c r="Q1435" i="1"/>
  <c r="S1435" i="1" s="1"/>
  <c r="T1435" i="1" s="1"/>
  <c r="R1434" i="1"/>
  <c r="Q1434" i="1"/>
  <c r="R1433" i="1"/>
  <c r="Q1433" i="1"/>
  <c r="S1433" i="1" s="1"/>
  <c r="T1433" i="1" s="1"/>
  <c r="R1432" i="1"/>
  <c r="Q1432" i="1"/>
  <c r="R1431" i="1"/>
  <c r="Q1431" i="1"/>
  <c r="S1431" i="1" s="1"/>
  <c r="T1431" i="1" s="1"/>
  <c r="R1430" i="1"/>
  <c r="Q1430" i="1"/>
  <c r="R1429" i="1"/>
  <c r="Q1429" i="1"/>
  <c r="S1429" i="1" s="1"/>
  <c r="T1429" i="1" s="1"/>
  <c r="R1428" i="1"/>
  <c r="Q1428" i="1"/>
  <c r="R1427" i="1"/>
  <c r="Q1427" i="1"/>
  <c r="S1427" i="1" s="1"/>
  <c r="T1427" i="1" s="1"/>
  <c r="R1426" i="1"/>
  <c r="Q1426" i="1"/>
  <c r="R1425" i="1"/>
  <c r="Q1425" i="1"/>
  <c r="R1424" i="1"/>
  <c r="Q1424" i="1"/>
  <c r="R1423" i="1"/>
  <c r="Q1423" i="1"/>
  <c r="S1423" i="1" s="1"/>
  <c r="T1423" i="1" s="1"/>
  <c r="R1422" i="1"/>
  <c r="Q1422" i="1"/>
  <c r="R1421" i="1"/>
  <c r="Q1421" i="1"/>
  <c r="S1421" i="1" s="1"/>
  <c r="T1421" i="1" s="1"/>
  <c r="R1420" i="1"/>
  <c r="Q1420" i="1"/>
  <c r="R1419" i="1"/>
  <c r="Q1419" i="1"/>
  <c r="S1419" i="1" s="1"/>
  <c r="T1419" i="1" s="1"/>
  <c r="R1418" i="1"/>
  <c r="Q1418" i="1"/>
  <c r="R1417" i="1"/>
  <c r="Q1417" i="1"/>
  <c r="S1417" i="1" s="1"/>
  <c r="T1417" i="1" s="1"/>
  <c r="R1416" i="1"/>
  <c r="Q1416" i="1"/>
  <c r="R1415" i="1"/>
  <c r="Q1415" i="1"/>
  <c r="S1415" i="1" s="1"/>
  <c r="T1415" i="1" s="1"/>
  <c r="R1414" i="1"/>
  <c r="Q1414" i="1"/>
  <c r="R1413" i="1"/>
  <c r="Q1413" i="1"/>
  <c r="S1413" i="1" s="1"/>
  <c r="T1413" i="1" s="1"/>
  <c r="R1412" i="1"/>
  <c r="Q1412" i="1"/>
  <c r="R1411" i="1"/>
  <c r="Q1411" i="1"/>
  <c r="S1411" i="1" s="1"/>
  <c r="T1411" i="1" s="1"/>
  <c r="R1410" i="1"/>
  <c r="Q1410" i="1"/>
  <c r="R1409" i="1"/>
  <c r="Q1409" i="1"/>
  <c r="S1409" i="1" s="1"/>
  <c r="T1409" i="1" s="1"/>
  <c r="R1408" i="1"/>
  <c r="Q1408" i="1"/>
  <c r="R1407" i="1"/>
  <c r="Q1407" i="1"/>
  <c r="S1407" i="1" s="1"/>
  <c r="T1407" i="1" s="1"/>
  <c r="R1406" i="1"/>
  <c r="Q1406" i="1"/>
  <c r="R1405" i="1"/>
  <c r="Q1405" i="1"/>
  <c r="R1404" i="1"/>
  <c r="Q1404" i="1"/>
  <c r="R1403" i="1"/>
  <c r="Q1403" i="1"/>
  <c r="R1402" i="1"/>
  <c r="Q1402" i="1"/>
  <c r="R1401" i="1"/>
  <c r="Q1401" i="1"/>
  <c r="R1400" i="1"/>
  <c r="Q1400" i="1"/>
  <c r="R1399" i="1"/>
  <c r="Q1399" i="1"/>
  <c r="R1398" i="1"/>
  <c r="Q1398" i="1"/>
  <c r="R1397" i="1"/>
  <c r="Q1397" i="1"/>
  <c r="S1397" i="1" s="1"/>
  <c r="T1397" i="1" s="1"/>
  <c r="R1396" i="1"/>
  <c r="Q1396" i="1"/>
  <c r="R1395" i="1"/>
  <c r="Q1395" i="1"/>
  <c r="S1395" i="1" s="1"/>
  <c r="T1395" i="1" s="1"/>
  <c r="R1394" i="1"/>
  <c r="Q1394" i="1"/>
  <c r="R1393" i="1"/>
  <c r="Q1393" i="1"/>
  <c r="S1393" i="1" s="1"/>
  <c r="T1393" i="1" s="1"/>
  <c r="R1392" i="1"/>
  <c r="Q1392" i="1"/>
  <c r="R1391" i="1"/>
  <c r="Q1391" i="1"/>
  <c r="R1390" i="1"/>
  <c r="Q1390" i="1"/>
  <c r="R1389" i="1"/>
  <c r="Q1389" i="1"/>
  <c r="S1389" i="1" s="1"/>
  <c r="T1389" i="1" s="1"/>
  <c r="R1388" i="1"/>
  <c r="Q1388" i="1"/>
  <c r="R1387" i="1"/>
  <c r="Q1387" i="1"/>
  <c r="S1387" i="1" s="1"/>
  <c r="T1387" i="1" s="1"/>
  <c r="R1386" i="1"/>
  <c r="Q1386" i="1"/>
  <c r="R1385" i="1"/>
  <c r="Q1385" i="1"/>
  <c r="R1384" i="1"/>
  <c r="Q1384" i="1"/>
  <c r="R1383" i="1"/>
  <c r="Q1383" i="1"/>
  <c r="S1383" i="1" s="1"/>
  <c r="T1383" i="1" s="1"/>
  <c r="R1382" i="1"/>
  <c r="Q1382" i="1"/>
  <c r="R1381" i="1"/>
  <c r="Q1381" i="1"/>
  <c r="S1381" i="1" s="1"/>
  <c r="T1381" i="1" s="1"/>
  <c r="R1380" i="1"/>
  <c r="Q1380" i="1"/>
  <c r="R1379" i="1"/>
  <c r="Q1379" i="1"/>
  <c r="S1379" i="1" s="1"/>
  <c r="T1379" i="1" s="1"/>
  <c r="R1378" i="1"/>
  <c r="Q1378" i="1"/>
  <c r="R1377" i="1"/>
  <c r="Q1377" i="1"/>
  <c r="S1377" i="1" s="1"/>
  <c r="T1377" i="1" s="1"/>
  <c r="R1376" i="1"/>
  <c r="Q1376" i="1"/>
  <c r="R1375" i="1"/>
  <c r="Q1375" i="1"/>
  <c r="S1375" i="1" s="1"/>
  <c r="T1375" i="1" s="1"/>
  <c r="R1374" i="1"/>
  <c r="Q1374" i="1"/>
  <c r="R1373" i="1"/>
  <c r="Q1373" i="1"/>
  <c r="S1373" i="1" s="1"/>
  <c r="T1373" i="1" s="1"/>
  <c r="R1372" i="1"/>
  <c r="Q1372" i="1"/>
  <c r="R1371" i="1"/>
  <c r="Q1371" i="1"/>
  <c r="S1371" i="1" s="1"/>
  <c r="T1371" i="1" s="1"/>
  <c r="R1370" i="1"/>
  <c r="Q1370" i="1"/>
  <c r="R1369" i="1"/>
  <c r="Q1369" i="1"/>
  <c r="S1369" i="1" s="1"/>
  <c r="T1369" i="1" s="1"/>
  <c r="R1368" i="1"/>
  <c r="Q1368" i="1"/>
  <c r="R1367" i="1"/>
  <c r="Q1367" i="1"/>
  <c r="S1367" i="1" s="1"/>
  <c r="T1367" i="1" s="1"/>
  <c r="R1366" i="1"/>
  <c r="Q1366" i="1"/>
  <c r="R1365" i="1"/>
  <c r="Q1365" i="1"/>
  <c r="S1365" i="1" s="1"/>
  <c r="T1365" i="1" s="1"/>
  <c r="R1364" i="1"/>
  <c r="Q1364" i="1"/>
  <c r="R1363" i="1"/>
  <c r="Q1363" i="1"/>
  <c r="S1363" i="1" s="1"/>
  <c r="T1363" i="1" s="1"/>
  <c r="R1362" i="1"/>
  <c r="Q1362" i="1"/>
  <c r="R1361" i="1"/>
  <c r="Q1361" i="1"/>
  <c r="S1361" i="1" s="1"/>
  <c r="T1361" i="1" s="1"/>
  <c r="R1360" i="1"/>
  <c r="Q1360" i="1"/>
  <c r="R1359" i="1"/>
  <c r="Q1359" i="1"/>
  <c r="S1359" i="1" s="1"/>
  <c r="T1359" i="1" s="1"/>
  <c r="R1358" i="1"/>
  <c r="Q1358" i="1"/>
  <c r="R1357" i="1"/>
  <c r="Q1357" i="1"/>
  <c r="S1357" i="1" s="1"/>
  <c r="T1357" i="1" s="1"/>
  <c r="R1356" i="1"/>
  <c r="Q1356" i="1"/>
  <c r="R1355" i="1"/>
  <c r="Q1355" i="1"/>
  <c r="S1355" i="1" s="1"/>
  <c r="T1355" i="1" s="1"/>
  <c r="R1354" i="1"/>
  <c r="Q1354" i="1"/>
  <c r="R1353" i="1"/>
  <c r="Q1353" i="1"/>
  <c r="R1352" i="1"/>
  <c r="Q1352" i="1"/>
  <c r="R1351" i="1"/>
  <c r="Q1351" i="1"/>
  <c r="S1351" i="1" s="1"/>
  <c r="T1351" i="1" s="1"/>
  <c r="R1350" i="1"/>
  <c r="Q1350" i="1"/>
  <c r="R1349" i="1"/>
  <c r="Q1349" i="1"/>
  <c r="S1349" i="1" s="1"/>
  <c r="T1349" i="1" s="1"/>
  <c r="R1348" i="1"/>
  <c r="Q1348" i="1"/>
  <c r="R1347" i="1"/>
  <c r="Q1347" i="1"/>
  <c r="S1347" i="1" s="1"/>
  <c r="T1347" i="1" s="1"/>
  <c r="R1346" i="1"/>
  <c r="Q1346" i="1"/>
  <c r="R1345" i="1"/>
  <c r="Q1345" i="1"/>
  <c r="S1345" i="1" s="1"/>
  <c r="T1345" i="1" s="1"/>
  <c r="R1344" i="1"/>
  <c r="Q1344" i="1"/>
  <c r="R1343" i="1"/>
  <c r="Q1343" i="1"/>
  <c r="S1343" i="1" s="1"/>
  <c r="T1343" i="1" s="1"/>
  <c r="R1342" i="1"/>
  <c r="Q1342" i="1"/>
  <c r="R1341" i="1"/>
  <c r="Q1341" i="1"/>
  <c r="S1341" i="1" s="1"/>
  <c r="T1341" i="1" s="1"/>
  <c r="R1340" i="1"/>
  <c r="Q1340" i="1"/>
  <c r="R1339" i="1"/>
  <c r="Q1339" i="1"/>
  <c r="S1339" i="1" s="1"/>
  <c r="T1339" i="1" s="1"/>
  <c r="R1338" i="1"/>
  <c r="Q1338" i="1"/>
  <c r="R1337" i="1"/>
  <c r="Q1337" i="1"/>
  <c r="S1337" i="1" s="1"/>
  <c r="T1337" i="1" s="1"/>
  <c r="R1336" i="1"/>
  <c r="Q1336" i="1"/>
  <c r="R1335" i="1"/>
  <c r="Q1335" i="1"/>
  <c r="S1335" i="1" s="1"/>
  <c r="T1335" i="1" s="1"/>
  <c r="R1334" i="1"/>
  <c r="Q1334" i="1"/>
  <c r="R1333" i="1"/>
  <c r="Q1333" i="1"/>
  <c r="S1333" i="1" s="1"/>
  <c r="T1333" i="1" s="1"/>
  <c r="R1332" i="1"/>
  <c r="Q1332" i="1"/>
  <c r="R1331" i="1"/>
  <c r="Q1331" i="1"/>
  <c r="R1330" i="1"/>
  <c r="Q1330" i="1"/>
  <c r="R1329" i="1"/>
  <c r="Q1329" i="1"/>
  <c r="S1329" i="1" s="1"/>
  <c r="T1329" i="1" s="1"/>
  <c r="R1328" i="1"/>
  <c r="Q1328" i="1"/>
  <c r="R1327" i="1"/>
  <c r="Q1327" i="1"/>
  <c r="S1327" i="1" s="1"/>
  <c r="T1327" i="1" s="1"/>
  <c r="R1326" i="1"/>
  <c r="Q1326" i="1"/>
  <c r="R1325" i="1"/>
  <c r="Q1325" i="1"/>
  <c r="S1325" i="1" s="1"/>
  <c r="T1325" i="1" s="1"/>
  <c r="R1324" i="1"/>
  <c r="Q1324" i="1"/>
  <c r="R1323" i="1"/>
  <c r="Q1323" i="1"/>
  <c r="S1323" i="1" s="1"/>
  <c r="T1323" i="1" s="1"/>
  <c r="R1322" i="1"/>
  <c r="Q1322" i="1"/>
  <c r="R1321" i="1"/>
  <c r="Q1321" i="1"/>
  <c r="S1321" i="1" s="1"/>
  <c r="T1321" i="1" s="1"/>
  <c r="R1320" i="1"/>
  <c r="Q1320" i="1"/>
  <c r="R1319" i="1"/>
  <c r="Q1319" i="1"/>
  <c r="S1319" i="1" s="1"/>
  <c r="T1319" i="1" s="1"/>
  <c r="R1318" i="1"/>
  <c r="Q1318" i="1"/>
  <c r="R1317" i="1"/>
  <c r="Q1317" i="1"/>
  <c r="S1317" i="1" s="1"/>
  <c r="T1317" i="1" s="1"/>
  <c r="R1316" i="1"/>
  <c r="Q1316" i="1"/>
  <c r="R1315" i="1"/>
  <c r="Q1315" i="1"/>
  <c r="S1315" i="1" s="1"/>
  <c r="T1315" i="1" s="1"/>
  <c r="R1314" i="1"/>
  <c r="Q1314" i="1"/>
  <c r="R1313" i="1"/>
  <c r="Q1313" i="1"/>
  <c r="S1313" i="1" s="1"/>
  <c r="T1313" i="1" s="1"/>
  <c r="R1312" i="1"/>
  <c r="Q1312" i="1"/>
  <c r="R1311" i="1"/>
  <c r="Q1311" i="1"/>
  <c r="R1310" i="1"/>
  <c r="Q1310" i="1"/>
  <c r="R1309" i="1"/>
  <c r="Q1309" i="1"/>
  <c r="S1309" i="1" s="1"/>
  <c r="T1309" i="1" s="1"/>
  <c r="R1308" i="1"/>
  <c r="Q1308" i="1"/>
  <c r="R1307" i="1"/>
  <c r="Q1307" i="1"/>
  <c r="S1307" i="1" s="1"/>
  <c r="T1307" i="1" s="1"/>
  <c r="R1306" i="1"/>
  <c r="Q1306" i="1"/>
  <c r="R1305" i="1"/>
  <c r="Q1305" i="1"/>
  <c r="S1305" i="1" s="1"/>
  <c r="T1305" i="1" s="1"/>
  <c r="R1304" i="1"/>
  <c r="Q1304" i="1"/>
  <c r="R1303" i="1"/>
  <c r="Q1303" i="1"/>
  <c r="S1303" i="1" s="1"/>
  <c r="T1303" i="1" s="1"/>
  <c r="R1302" i="1"/>
  <c r="Q1302" i="1"/>
  <c r="R1301" i="1"/>
  <c r="Q1301" i="1"/>
  <c r="S1301" i="1" s="1"/>
  <c r="T1301" i="1" s="1"/>
  <c r="R1300" i="1"/>
  <c r="Q1300" i="1"/>
  <c r="R1299" i="1"/>
  <c r="Q1299" i="1"/>
  <c r="S1299" i="1" s="1"/>
  <c r="T1299" i="1" s="1"/>
  <c r="R1298" i="1"/>
  <c r="Q1298" i="1"/>
  <c r="R1297" i="1"/>
  <c r="Q1297" i="1"/>
  <c r="S1297" i="1" s="1"/>
  <c r="T1297" i="1" s="1"/>
  <c r="R1296" i="1"/>
  <c r="Q1296" i="1"/>
  <c r="R1295" i="1"/>
  <c r="Q1295" i="1"/>
  <c r="S1295" i="1" s="1"/>
  <c r="T1295" i="1" s="1"/>
  <c r="R1294" i="1"/>
  <c r="Q1294" i="1"/>
  <c r="R1293" i="1"/>
  <c r="Q1293" i="1"/>
  <c r="S1293" i="1" s="1"/>
  <c r="T1293" i="1" s="1"/>
  <c r="R1292" i="1"/>
  <c r="Q1292" i="1"/>
  <c r="R1291" i="1"/>
  <c r="Q1291" i="1"/>
  <c r="S1291" i="1" s="1"/>
  <c r="T1291" i="1" s="1"/>
  <c r="R1290" i="1"/>
  <c r="Q1290" i="1"/>
  <c r="R1289" i="1"/>
  <c r="Q1289" i="1"/>
  <c r="S1289" i="1" s="1"/>
  <c r="T1289" i="1" s="1"/>
  <c r="R1288" i="1"/>
  <c r="Q1288" i="1"/>
  <c r="R1287" i="1"/>
  <c r="Q1287" i="1"/>
  <c r="R1286" i="1"/>
  <c r="Q1286" i="1"/>
  <c r="R1285" i="1"/>
  <c r="Q1285" i="1"/>
  <c r="S1285" i="1" s="1"/>
  <c r="T1285" i="1" s="1"/>
  <c r="R1284" i="1"/>
  <c r="Q1284" i="1"/>
  <c r="R1283" i="1"/>
  <c r="Q1283" i="1"/>
  <c r="S1283" i="1" s="1"/>
  <c r="T1283" i="1" s="1"/>
  <c r="R1282" i="1"/>
  <c r="Q1282" i="1"/>
  <c r="R1281" i="1"/>
  <c r="Q1281" i="1"/>
  <c r="R1280" i="1"/>
  <c r="Q1280" i="1"/>
  <c r="R1279" i="1"/>
  <c r="Q1279" i="1"/>
  <c r="S1279" i="1" s="1"/>
  <c r="T1279" i="1" s="1"/>
  <c r="R1278" i="1"/>
  <c r="Q1278" i="1"/>
  <c r="R1277" i="1"/>
  <c r="Q1277" i="1"/>
  <c r="S1277" i="1" s="1"/>
  <c r="T1277" i="1" s="1"/>
  <c r="R1276" i="1"/>
  <c r="Q1276" i="1"/>
  <c r="R1275" i="1"/>
  <c r="Q1275" i="1"/>
  <c r="S1275" i="1" s="1"/>
  <c r="T1275" i="1" s="1"/>
  <c r="R1274" i="1"/>
  <c r="Q1274" i="1"/>
  <c r="R1273" i="1"/>
  <c r="Q1273" i="1"/>
  <c r="S1273" i="1" s="1"/>
  <c r="T1273" i="1" s="1"/>
  <c r="R1272" i="1"/>
  <c r="Q1272" i="1"/>
  <c r="R1271" i="1"/>
  <c r="Q1271" i="1"/>
  <c r="S1271" i="1" s="1"/>
  <c r="T1271" i="1" s="1"/>
  <c r="R1270" i="1"/>
  <c r="Q1270" i="1"/>
  <c r="R1269" i="1"/>
  <c r="Q1269" i="1"/>
  <c r="S1269" i="1" s="1"/>
  <c r="T1269" i="1" s="1"/>
  <c r="R1268" i="1"/>
  <c r="Q1268" i="1"/>
  <c r="R1267" i="1"/>
  <c r="Q1267" i="1"/>
  <c r="S1267" i="1" s="1"/>
  <c r="T1267" i="1" s="1"/>
  <c r="R1266" i="1"/>
  <c r="Q1266" i="1"/>
  <c r="R1265" i="1"/>
  <c r="Q1265" i="1"/>
  <c r="S1265" i="1" s="1"/>
  <c r="T1265" i="1" s="1"/>
  <c r="R1264" i="1"/>
  <c r="Q1264" i="1"/>
  <c r="R1263" i="1"/>
  <c r="Q1263" i="1"/>
  <c r="S1263" i="1" s="1"/>
  <c r="T1263" i="1" s="1"/>
  <c r="R1262" i="1"/>
  <c r="Q1262" i="1"/>
  <c r="R1261" i="1"/>
  <c r="Q1261" i="1"/>
  <c r="S1261" i="1" s="1"/>
  <c r="T1261" i="1" s="1"/>
  <c r="R1260" i="1"/>
  <c r="Q1260" i="1"/>
  <c r="R1259" i="1"/>
  <c r="Q1259" i="1"/>
  <c r="S1259" i="1" s="1"/>
  <c r="T1259" i="1" s="1"/>
  <c r="R1258" i="1"/>
  <c r="Q1258" i="1"/>
  <c r="R1257" i="1"/>
  <c r="Q1257" i="1"/>
  <c r="S1257" i="1" s="1"/>
  <c r="T1257" i="1" s="1"/>
  <c r="R1256" i="1"/>
  <c r="Q1256" i="1"/>
  <c r="R1255" i="1"/>
  <c r="Q1255" i="1"/>
  <c r="S1255" i="1" s="1"/>
  <c r="T1255" i="1" s="1"/>
  <c r="R1254" i="1"/>
  <c r="Q1254" i="1"/>
  <c r="R1253" i="1"/>
  <c r="Q1253" i="1"/>
  <c r="S1253" i="1" s="1"/>
  <c r="T1253" i="1" s="1"/>
  <c r="R1252" i="1"/>
  <c r="Q1252" i="1"/>
  <c r="R1251" i="1"/>
  <c r="Q1251" i="1"/>
  <c r="S1251" i="1" s="1"/>
  <c r="T1251" i="1" s="1"/>
  <c r="R1250" i="1"/>
  <c r="Q1250" i="1"/>
  <c r="R1249" i="1"/>
  <c r="Q1249" i="1"/>
  <c r="S1249" i="1" s="1"/>
  <c r="T1249" i="1" s="1"/>
  <c r="R1248" i="1"/>
  <c r="Q1248" i="1"/>
  <c r="R1247" i="1"/>
  <c r="Q1247" i="1"/>
  <c r="S1247" i="1" s="1"/>
  <c r="T1247" i="1" s="1"/>
  <c r="R1246" i="1"/>
  <c r="Q1246" i="1"/>
  <c r="R1245" i="1"/>
  <c r="Q1245" i="1"/>
  <c r="S1245" i="1" s="1"/>
  <c r="T1245" i="1" s="1"/>
  <c r="R1244" i="1"/>
  <c r="Q1244" i="1"/>
  <c r="R1243" i="1"/>
  <c r="Q1243" i="1"/>
  <c r="S1243" i="1" s="1"/>
  <c r="T1243" i="1" s="1"/>
  <c r="R1242" i="1"/>
  <c r="Q1242" i="1"/>
  <c r="R1241" i="1"/>
  <c r="Q1241" i="1"/>
  <c r="S1241" i="1" s="1"/>
  <c r="T1241" i="1" s="1"/>
  <c r="R1240" i="1"/>
  <c r="Q1240" i="1"/>
  <c r="R1239" i="1"/>
  <c r="Q1239" i="1"/>
  <c r="S1239" i="1" s="1"/>
  <c r="T1239" i="1" s="1"/>
  <c r="R1238" i="1"/>
  <c r="Q1238" i="1"/>
  <c r="R1237" i="1"/>
  <c r="Q1237" i="1"/>
  <c r="S1237" i="1" s="1"/>
  <c r="T1237" i="1" s="1"/>
  <c r="R1236" i="1"/>
  <c r="Q1236" i="1"/>
  <c r="R1235" i="1"/>
  <c r="Q1235" i="1"/>
  <c r="S1235" i="1" s="1"/>
  <c r="T1235" i="1" s="1"/>
  <c r="R1234" i="1"/>
  <c r="Q1234" i="1"/>
  <c r="R1233" i="1"/>
  <c r="Q1233" i="1"/>
  <c r="S1233" i="1" s="1"/>
  <c r="T1233" i="1" s="1"/>
  <c r="R1232" i="1"/>
  <c r="Q1232" i="1"/>
  <c r="R1231" i="1"/>
  <c r="Q1231" i="1"/>
  <c r="S1231" i="1" s="1"/>
  <c r="T1231" i="1" s="1"/>
  <c r="R1230" i="1"/>
  <c r="Q1230" i="1"/>
  <c r="R1229" i="1"/>
  <c r="Q1229" i="1"/>
  <c r="S1229" i="1" s="1"/>
  <c r="T1229" i="1" s="1"/>
  <c r="R1228" i="1"/>
  <c r="Q1228" i="1"/>
  <c r="R1227" i="1"/>
  <c r="Q1227" i="1"/>
  <c r="S1227" i="1" s="1"/>
  <c r="T1227" i="1" s="1"/>
  <c r="R1226" i="1"/>
  <c r="Q1226" i="1"/>
  <c r="R1225" i="1"/>
  <c r="Q1225" i="1"/>
  <c r="S1225" i="1" s="1"/>
  <c r="T1225" i="1" s="1"/>
  <c r="R1224" i="1"/>
  <c r="Q1224" i="1"/>
  <c r="R1223" i="1"/>
  <c r="Q1223" i="1"/>
  <c r="S1223" i="1" s="1"/>
  <c r="T1223" i="1" s="1"/>
  <c r="R1222" i="1"/>
  <c r="Q1222" i="1"/>
  <c r="R1221" i="1"/>
  <c r="Q1221" i="1"/>
  <c r="S1221" i="1" s="1"/>
  <c r="T1221" i="1" s="1"/>
  <c r="R1220" i="1"/>
  <c r="Q1220" i="1"/>
  <c r="R1219" i="1"/>
  <c r="Q1219" i="1"/>
  <c r="S1219" i="1" s="1"/>
  <c r="T1219" i="1" s="1"/>
  <c r="R1218" i="1"/>
  <c r="Q1218" i="1"/>
  <c r="R1217" i="1"/>
  <c r="Q1217" i="1"/>
  <c r="S1217" i="1" s="1"/>
  <c r="T1217" i="1" s="1"/>
  <c r="R1216" i="1"/>
  <c r="Q1216" i="1"/>
  <c r="R1215" i="1"/>
  <c r="Q1215" i="1"/>
  <c r="S1215" i="1" s="1"/>
  <c r="T1215" i="1" s="1"/>
  <c r="R1214" i="1"/>
  <c r="Q1214" i="1"/>
  <c r="R1213" i="1"/>
  <c r="Q1213" i="1"/>
  <c r="S1213" i="1" s="1"/>
  <c r="T1213" i="1" s="1"/>
  <c r="R1212" i="1"/>
  <c r="Q1212" i="1"/>
  <c r="R1211" i="1"/>
  <c r="Q1211" i="1"/>
  <c r="S1211" i="1" s="1"/>
  <c r="T1211" i="1" s="1"/>
  <c r="R1210" i="1"/>
  <c r="Q1210" i="1"/>
  <c r="R1209" i="1"/>
  <c r="Q1209" i="1"/>
  <c r="S1209" i="1" s="1"/>
  <c r="T1209" i="1" s="1"/>
  <c r="R1208" i="1"/>
  <c r="Q1208" i="1"/>
  <c r="R1207" i="1"/>
  <c r="Q1207" i="1"/>
  <c r="S1207" i="1" s="1"/>
  <c r="T1207" i="1" s="1"/>
  <c r="R1206" i="1"/>
  <c r="Q1206" i="1"/>
  <c r="R1205" i="1"/>
  <c r="Q1205" i="1"/>
  <c r="R1204" i="1"/>
  <c r="Q1204" i="1"/>
  <c r="R1203" i="1"/>
  <c r="Q1203" i="1"/>
  <c r="R1202" i="1"/>
  <c r="Q1202" i="1"/>
  <c r="R1201" i="1"/>
  <c r="Q1201" i="1"/>
  <c r="S1201" i="1" s="1"/>
  <c r="T1201" i="1" s="1"/>
  <c r="R1200" i="1"/>
  <c r="Q1200" i="1"/>
  <c r="R1199" i="1"/>
  <c r="Q1199" i="1"/>
  <c r="S1199" i="1" s="1"/>
  <c r="T1199" i="1" s="1"/>
  <c r="R1198" i="1"/>
  <c r="Q1198" i="1"/>
  <c r="R1197" i="1"/>
  <c r="Q1197" i="1"/>
  <c r="S1197" i="1" s="1"/>
  <c r="T1197" i="1" s="1"/>
  <c r="R1196" i="1"/>
  <c r="Q1196" i="1"/>
  <c r="R1195" i="1"/>
  <c r="Q1195" i="1"/>
  <c r="S1195" i="1" s="1"/>
  <c r="T1195" i="1" s="1"/>
  <c r="R1194" i="1"/>
  <c r="Q1194" i="1"/>
  <c r="R1193" i="1"/>
  <c r="Q1193" i="1"/>
  <c r="S1193" i="1" s="1"/>
  <c r="T1193" i="1" s="1"/>
  <c r="R1192" i="1"/>
  <c r="Q1192" i="1"/>
  <c r="R1191" i="1"/>
  <c r="Q1191" i="1"/>
  <c r="R1190" i="1"/>
  <c r="Q1190" i="1"/>
  <c r="R1189" i="1"/>
  <c r="Q1189" i="1"/>
  <c r="S1189" i="1" s="1"/>
  <c r="T1189" i="1" s="1"/>
  <c r="R1188" i="1"/>
  <c r="Q1188" i="1"/>
  <c r="R1187" i="1"/>
  <c r="Q1187" i="1"/>
  <c r="S1187" i="1" s="1"/>
  <c r="T1187" i="1" s="1"/>
  <c r="R1186" i="1"/>
  <c r="Q1186" i="1"/>
  <c r="R1185" i="1"/>
  <c r="Q1185" i="1"/>
  <c r="R1184" i="1"/>
  <c r="Q1184" i="1"/>
  <c r="R1183" i="1"/>
  <c r="Q1183" i="1"/>
  <c r="S1183" i="1" s="1"/>
  <c r="T1183" i="1" s="1"/>
  <c r="R1182" i="1"/>
  <c r="Q1182" i="1"/>
  <c r="R1181" i="1"/>
  <c r="Q1181" i="1"/>
  <c r="R1180" i="1"/>
  <c r="Q1180" i="1"/>
  <c r="R1179" i="1"/>
  <c r="Q1179" i="1"/>
  <c r="S1179" i="1" s="1"/>
  <c r="T1179" i="1" s="1"/>
  <c r="R1178" i="1"/>
  <c r="Q1178" i="1"/>
  <c r="R1177" i="1"/>
  <c r="Q1177" i="1"/>
  <c r="S1177" i="1" s="1"/>
  <c r="T1177" i="1" s="1"/>
  <c r="R1176" i="1"/>
  <c r="Q1176" i="1"/>
  <c r="R1175" i="1"/>
  <c r="Q1175" i="1"/>
  <c r="S1175" i="1" s="1"/>
  <c r="T1175" i="1" s="1"/>
  <c r="R1174" i="1"/>
  <c r="Q1174" i="1"/>
  <c r="R1173" i="1"/>
  <c r="Q1173" i="1"/>
  <c r="R1172" i="1"/>
  <c r="Q1172" i="1"/>
  <c r="R1171" i="1"/>
  <c r="Q1171" i="1"/>
  <c r="S1171" i="1" s="1"/>
  <c r="T1171" i="1" s="1"/>
  <c r="R1170" i="1"/>
  <c r="Q1170" i="1"/>
  <c r="R1169" i="1"/>
  <c r="Q1169" i="1"/>
  <c r="R1168" i="1"/>
  <c r="Q1168" i="1"/>
  <c r="R1167" i="1"/>
  <c r="Q1167" i="1"/>
  <c r="S1167" i="1" s="1"/>
  <c r="T1167" i="1" s="1"/>
  <c r="R1166" i="1"/>
  <c r="Q1166" i="1"/>
  <c r="R1165" i="1"/>
  <c r="Q1165" i="1"/>
  <c r="S1165" i="1" s="1"/>
  <c r="T1165" i="1" s="1"/>
  <c r="R1164" i="1"/>
  <c r="Q1164" i="1"/>
  <c r="R1163" i="1"/>
  <c r="Q1163" i="1"/>
  <c r="S1163" i="1" s="1"/>
  <c r="T1163" i="1" s="1"/>
  <c r="R1162" i="1"/>
  <c r="Q1162" i="1"/>
  <c r="R1161" i="1"/>
  <c r="Q1161" i="1"/>
  <c r="S1161" i="1" s="1"/>
  <c r="T1161" i="1" s="1"/>
  <c r="R1160" i="1"/>
  <c r="Q1160" i="1"/>
  <c r="R1159" i="1"/>
  <c r="Q1159" i="1"/>
  <c r="S1159" i="1" s="1"/>
  <c r="T1159" i="1" s="1"/>
  <c r="R1158" i="1"/>
  <c r="Q1158" i="1"/>
  <c r="R1157" i="1"/>
  <c r="Q1157" i="1"/>
  <c r="S1157" i="1" s="1"/>
  <c r="T1157" i="1" s="1"/>
  <c r="R1156" i="1"/>
  <c r="Q1156" i="1"/>
  <c r="R1155" i="1"/>
  <c r="Q1155" i="1"/>
  <c r="S1155" i="1" s="1"/>
  <c r="T1155" i="1" s="1"/>
  <c r="R1154" i="1"/>
  <c r="Q1154" i="1"/>
  <c r="R1153" i="1"/>
  <c r="Q1153" i="1"/>
  <c r="S1153" i="1" s="1"/>
  <c r="T1153" i="1" s="1"/>
  <c r="R1152" i="1"/>
  <c r="Q1152" i="1"/>
  <c r="R1151" i="1"/>
  <c r="Q1151" i="1"/>
  <c r="S1151" i="1" s="1"/>
  <c r="T1151" i="1" s="1"/>
  <c r="R1150" i="1"/>
  <c r="Q1150" i="1"/>
  <c r="R1149" i="1"/>
  <c r="Q1149" i="1"/>
  <c r="S1149" i="1" s="1"/>
  <c r="T1149" i="1" s="1"/>
  <c r="R1148" i="1"/>
  <c r="Q1148" i="1"/>
  <c r="R1147" i="1"/>
  <c r="Q1147" i="1"/>
  <c r="R1146" i="1"/>
  <c r="Q1146" i="1"/>
  <c r="R1145" i="1"/>
  <c r="Q1145" i="1"/>
  <c r="S1145" i="1" s="1"/>
  <c r="T1145" i="1" s="1"/>
  <c r="R1144" i="1"/>
  <c r="Q1144" i="1"/>
  <c r="R1143" i="1"/>
  <c r="Q1143" i="1"/>
  <c r="R1142" i="1"/>
  <c r="Q1142" i="1"/>
  <c r="R1141" i="1"/>
  <c r="Q1141" i="1"/>
  <c r="S1141" i="1" s="1"/>
  <c r="T1141" i="1" s="1"/>
  <c r="R1140" i="1"/>
  <c r="Q1140" i="1"/>
  <c r="R1139" i="1"/>
  <c r="Q1139" i="1"/>
  <c r="S1139" i="1" s="1"/>
  <c r="T1139" i="1" s="1"/>
  <c r="R1138" i="1"/>
  <c r="Q1138" i="1"/>
  <c r="R1137" i="1"/>
  <c r="Q1137" i="1"/>
  <c r="S1137" i="1" s="1"/>
  <c r="T1137" i="1" s="1"/>
  <c r="R1136" i="1"/>
  <c r="Q1136" i="1"/>
  <c r="R1135" i="1"/>
  <c r="Q1135" i="1"/>
  <c r="S1135" i="1" s="1"/>
  <c r="T1135" i="1" s="1"/>
  <c r="R1134" i="1"/>
  <c r="Q1134" i="1"/>
  <c r="R1133" i="1"/>
  <c r="Q1133" i="1"/>
  <c r="S1133" i="1" s="1"/>
  <c r="T1133" i="1" s="1"/>
  <c r="R1132" i="1"/>
  <c r="Q1132" i="1"/>
  <c r="R1131" i="1"/>
  <c r="Q1131" i="1"/>
  <c r="S1131" i="1" s="1"/>
  <c r="T1131" i="1" s="1"/>
  <c r="R1130" i="1"/>
  <c r="Q1130" i="1"/>
  <c r="R1129" i="1"/>
  <c r="Q1129" i="1"/>
  <c r="S1129" i="1" s="1"/>
  <c r="T1129" i="1" s="1"/>
  <c r="R1128" i="1"/>
  <c r="Q1128" i="1"/>
  <c r="R1127" i="1"/>
  <c r="Q1127" i="1"/>
  <c r="R1126" i="1"/>
  <c r="Q1126" i="1"/>
  <c r="R1125" i="1"/>
  <c r="Q1125" i="1"/>
  <c r="S1125" i="1" s="1"/>
  <c r="T1125" i="1" s="1"/>
  <c r="R1124" i="1"/>
  <c r="Q1124" i="1"/>
  <c r="R1123" i="1"/>
  <c r="Q1123" i="1"/>
  <c r="S1123" i="1" s="1"/>
  <c r="T1123" i="1" s="1"/>
  <c r="R1122" i="1"/>
  <c r="Q1122" i="1"/>
  <c r="R1121" i="1"/>
  <c r="Q1121" i="1"/>
  <c r="S1121" i="1" s="1"/>
  <c r="T1121" i="1" s="1"/>
  <c r="R1120" i="1"/>
  <c r="Q1120" i="1"/>
  <c r="R1119" i="1"/>
  <c r="Q1119" i="1"/>
  <c r="R1118" i="1"/>
  <c r="Q1118" i="1"/>
  <c r="R1117" i="1"/>
  <c r="Q1117" i="1"/>
  <c r="S1117" i="1" s="1"/>
  <c r="T1117" i="1" s="1"/>
  <c r="R1116" i="1"/>
  <c r="Q1116" i="1"/>
  <c r="R1115" i="1"/>
  <c r="Q1115" i="1"/>
  <c r="S1115" i="1" s="1"/>
  <c r="T1115" i="1" s="1"/>
  <c r="R1114" i="1"/>
  <c r="Q1114" i="1"/>
  <c r="R1113" i="1"/>
  <c r="Q1113" i="1"/>
  <c r="S1113" i="1" s="1"/>
  <c r="T1113" i="1" s="1"/>
  <c r="R1112" i="1"/>
  <c r="Q1112" i="1"/>
  <c r="R1111" i="1"/>
  <c r="Q1111" i="1"/>
  <c r="S1111" i="1" s="1"/>
  <c r="T1111" i="1" s="1"/>
  <c r="R1110" i="1"/>
  <c r="Q1110" i="1"/>
  <c r="R1109" i="1"/>
  <c r="Q1109" i="1"/>
  <c r="S1109" i="1" s="1"/>
  <c r="T1109" i="1" s="1"/>
  <c r="R1108" i="1"/>
  <c r="Q1108" i="1"/>
  <c r="R1107" i="1"/>
  <c r="Q1107" i="1"/>
  <c r="S1107" i="1" s="1"/>
  <c r="T1107" i="1" s="1"/>
  <c r="R1106" i="1"/>
  <c r="Q1106" i="1"/>
  <c r="R1105" i="1"/>
  <c r="Q1105" i="1"/>
  <c r="S1105" i="1" s="1"/>
  <c r="T1105" i="1" s="1"/>
  <c r="R1104" i="1"/>
  <c r="Q1104" i="1"/>
  <c r="R1103" i="1"/>
  <c r="Q1103" i="1"/>
  <c r="S1103" i="1" s="1"/>
  <c r="T1103" i="1" s="1"/>
  <c r="R1102" i="1"/>
  <c r="Q1102" i="1"/>
  <c r="R1101" i="1"/>
  <c r="Q1101" i="1"/>
  <c r="S1101" i="1" s="1"/>
  <c r="T1101" i="1" s="1"/>
  <c r="R1100" i="1"/>
  <c r="Q1100" i="1"/>
  <c r="R1099" i="1"/>
  <c r="Q1099" i="1"/>
  <c r="S1099" i="1" s="1"/>
  <c r="T1099" i="1" s="1"/>
  <c r="R1098" i="1"/>
  <c r="Q1098" i="1"/>
  <c r="R1097" i="1"/>
  <c r="Q1097" i="1"/>
  <c r="S1097" i="1" s="1"/>
  <c r="T1097" i="1" s="1"/>
  <c r="R1096" i="1"/>
  <c r="Q1096" i="1"/>
  <c r="R1095" i="1"/>
  <c r="Q1095" i="1"/>
  <c r="S1095" i="1" s="1"/>
  <c r="T1095" i="1" s="1"/>
  <c r="R1094" i="1"/>
  <c r="Q1094" i="1"/>
  <c r="R1093" i="1"/>
  <c r="Q1093" i="1"/>
  <c r="R1092" i="1"/>
  <c r="Q1092" i="1"/>
  <c r="R1091" i="1"/>
  <c r="Q1091" i="1"/>
  <c r="S1091" i="1" s="1"/>
  <c r="T1091" i="1" s="1"/>
  <c r="R1090" i="1"/>
  <c r="Q1090" i="1"/>
  <c r="R1089" i="1"/>
  <c r="Q1089" i="1"/>
  <c r="R1088" i="1"/>
  <c r="Q1088" i="1"/>
  <c r="R1087" i="1"/>
  <c r="Q1087" i="1"/>
  <c r="S1087" i="1" s="1"/>
  <c r="T1087" i="1" s="1"/>
  <c r="R1086" i="1"/>
  <c r="Q1086" i="1"/>
  <c r="R1085" i="1"/>
  <c r="Q1085" i="1"/>
  <c r="R1084" i="1"/>
  <c r="Q1084" i="1"/>
  <c r="R1083" i="1"/>
  <c r="Q1083" i="1"/>
  <c r="S1083" i="1" s="1"/>
  <c r="T1083" i="1" s="1"/>
  <c r="R1082" i="1"/>
  <c r="Q1082" i="1"/>
  <c r="R1081" i="1"/>
  <c r="Q1081" i="1"/>
  <c r="S1081" i="1" s="1"/>
  <c r="T1081" i="1" s="1"/>
  <c r="R1080" i="1"/>
  <c r="Q1080" i="1"/>
  <c r="R1079" i="1"/>
  <c r="Q1079" i="1"/>
  <c r="S1079" i="1" s="1"/>
  <c r="T1079" i="1" s="1"/>
  <c r="R1078" i="1"/>
  <c r="Q1078" i="1"/>
  <c r="R1077" i="1"/>
  <c r="Q1077" i="1"/>
  <c r="S1077" i="1" s="1"/>
  <c r="T1077" i="1" s="1"/>
  <c r="R1076" i="1"/>
  <c r="Q1076" i="1"/>
  <c r="R1075" i="1"/>
  <c r="Q1075" i="1"/>
  <c r="S1075" i="1" s="1"/>
  <c r="T1075" i="1" s="1"/>
  <c r="R1074" i="1"/>
  <c r="Q1074" i="1"/>
  <c r="R1073" i="1"/>
  <c r="Q1073" i="1"/>
  <c r="S1073" i="1" s="1"/>
  <c r="T1073" i="1" s="1"/>
  <c r="R1072" i="1"/>
  <c r="Q1072" i="1"/>
  <c r="R1071" i="1"/>
  <c r="Q1071" i="1"/>
  <c r="S1071" i="1" s="1"/>
  <c r="T1071" i="1" s="1"/>
  <c r="R1070" i="1"/>
  <c r="Q1070" i="1"/>
  <c r="R1069" i="1"/>
  <c r="Q1069" i="1"/>
  <c r="S1069" i="1" s="1"/>
  <c r="T1069" i="1" s="1"/>
  <c r="R1068" i="1"/>
  <c r="Q1068" i="1"/>
  <c r="R1067" i="1"/>
  <c r="Q1067" i="1"/>
  <c r="S1067" i="1" s="1"/>
  <c r="T1067" i="1" s="1"/>
  <c r="R1066" i="1"/>
  <c r="Q1066" i="1"/>
  <c r="R1065" i="1"/>
  <c r="Q1065" i="1"/>
  <c r="S1065" i="1" s="1"/>
  <c r="T1065" i="1" s="1"/>
  <c r="R1064" i="1"/>
  <c r="Q1064" i="1"/>
  <c r="R1063" i="1"/>
  <c r="Q1063" i="1"/>
  <c r="S1063" i="1" s="1"/>
  <c r="T1063" i="1" s="1"/>
  <c r="R1062" i="1"/>
  <c r="Q1062" i="1"/>
  <c r="R1061" i="1"/>
  <c r="Q1061" i="1"/>
  <c r="R1060" i="1"/>
  <c r="Q1060" i="1"/>
  <c r="R1059" i="1"/>
  <c r="Q1059" i="1"/>
  <c r="S1059" i="1" s="1"/>
  <c r="T1059" i="1" s="1"/>
  <c r="R1058" i="1"/>
  <c r="Q1058" i="1"/>
  <c r="R1057" i="1"/>
  <c r="Q1057" i="1"/>
  <c r="R1056" i="1"/>
  <c r="Q1056" i="1"/>
  <c r="R1055" i="1"/>
  <c r="Q1055" i="1"/>
  <c r="S1055" i="1" s="1"/>
  <c r="T1055" i="1" s="1"/>
  <c r="R1054" i="1"/>
  <c r="Q1054" i="1"/>
  <c r="R1053" i="1"/>
  <c r="Q1053" i="1"/>
  <c r="S1053" i="1" s="1"/>
  <c r="T1053" i="1" s="1"/>
  <c r="R1052" i="1"/>
  <c r="Q1052" i="1"/>
  <c r="R1051" i="1"/>
  <c r="Q1051" i="1"/>
  <c r="S1051" i="1" s="1"/>
  <c r="T1051" i="1" s="1"/>
  <c r="R1050" i="1"/>
  <c r="Q1050" i="1"/>
  <c r="R1049" i="1"/>
  <c r="Q1049" i="1"/>
  <c r="R1048" i="1"/>
  <c r="Q1048" i="1"/>
  <c r="R1047" i="1"/>
  <c r="Q1047" i="1"/>
  <c r="S1047" i="1" s="1"/>
  <c r="T1047" i="1" s="1"/>
  <c r="R1046" i="1"/>
  <c r="Q1046" i="1"/>
  <c r="R1045" i="1"/>
  <c r="Q1045" i="1"/>
  <c r="R1044" i="1"/>
  <c r="Q1044" i="1"/>
  <c r="R1043" i="1"/>
  <c r="Q1043" i="1"/>
  <c r="S1043" i="1" s="1"/>
  <c r="T1043" i="1" s="1"/>
  <c r="R1042" i="1"/>
  <c r="Q1042" i="1"/>
  <c r="R1041" i="1"/>
  <c r="Q1041" i="1"/>
  <c r="S1041" i="1" s="1"/>
  <c r="T1041" i="1" s="1"/>
  <c r="R1040" i="1"/>
  <c r="Q1040" i="1"/>
  <c r="R1039" i="1"/>
  <c r="Q1039" i="1"/>
  <c r="S1039" i="1" s="1"/>
  <c r="T1039" i="1" s="1"/>
  <c r="R1038" i="1"/>
  <c r="Q1038" i="1"/>
  <c r="R1037" i="1"/>
  <c r="Q1037" i="1"/>
  <c r="S1037" i="1" s="1"/>
  <c r="T1037" i="1" s="1"/>
  <c r="R1036" i="1"/>
  <c r="Q1036" i="1"/>
  <c r="R1035" i="1"/>
  <c r="Q1035" i="1"/>
  <c r="S1035" i="1" s="1"/>
  <c r="T1035" i="1" s="1"/>
  <c r="R1034" i="1"/>
  <c r="Q1034" i="1"/>
  <c r="R1033" i="1"/>
  <c r="Q1033" i="1"/>
  <c r="R1032" i="1"/>
  <c r="Q1032" i="1"/>
  <c r="R1031" i="1"/>
  <c r="Q1031" i="1"/>
  <c r="S1031" i="1" s="1"/>
  <c r="T1031" i="1" s="1"/>
  <c r="R1030" i="1"/>
  <c r="Q1030" i="1"/>
  <c r="R1029" i="1"/>
  <c r="Q1029" i="1"/>
  <c r="S1029" i="1" s="1"/>
  <c r="T1029" i="1" s="1"/>
  <c r="R1028" i="1"/>
  <c r="Q1028" i="1"/>
  <c r="R1027" i="1"/>
  <c r="Q1027" i="1"/>
  <c r="S1027" i="1" s="1"/>
  <c r="T1027" i="1" s="1"/>
  <c r="R1026" i="1"/>
  <c r="Q1026" i="1"/>
  <c r="R1025" i="1"/>
  <c r="Q1025" i="1"/>
  <c r="S1025" i="1" s="1"/>
  <c r="T1025" i="1" s="1"/>
  <c r="R1024" i="1"/>
  <c r="Q1024" i="1"/>
  <c r="R1023" i="1"/>
  <c r="Q1023" i="1"/>
  <c r="S1023" i="1" s="1"/>
  <c r="T1023" i="1" s="1"/>
  <c r="R1022" i="1"/>
  <c r="Q1022" i="1"/>
  <c r="R1021" i="1"/>
  <c r="Q1021" i="1"/>
  <c r="R1020" i="1"/>
  <c r="Q1020" i="1"/>
  <c r="R1019" i="1"/>
  <c r="Q1019" i="1"/>
  <c r="S1019" i="1" s="1"/>
  <c r="T1019" i="1" s="1"/>
  <c r="R1018" i="1"/>
  <c r="Q1018" i="1"/>
  <c r="R1017" i="1"/>
  <c r="Q1017" i="1"/>
  <c r="S1017" i="1" s="1"/>
  <c r="T1017" i="1" s="1"/>
  <c r="R1016" i="1"/>
  <c r="Q1016" i="1"/>
  <c r="R1015" i="1"/>
  <c r="Q1015" i="1"/>
  <c r="S1015" i="1" s="1"/>
  <c r="T1015" i="1" s="1"/>
  <c r="R1014" i="1"/>
  <c r="Q1014" i="1"/>
  <c r="R1013" i="1"/>
  <c r="Q1013" i="1"/>
  <c r="S1013" i="1" s="1"/>
  <c r="T1013" i="1" s="1"/>
  <c r="R1012" i="1"/>
  <c r="Q1012" i="1"/>
  <c r="R1011" i="1"/>
  <c r="Q1011" i="1"/>
  <c r="S1011" i="1" s="1"/>
  <c r="T1011" i="1" s="1"/>
  <c r="R1010" i="1"/>
  <c r="Q1010" i="1"/>
  <c r="R1009" i="1"/>
  <c r="Q1009" i="1"/>
  <c r="S1009" i="1" s="1"/>
  <c r="T1009" i="1" s="1"/>
  <c r="R1008" i="1"/>
  <c r="Q1008" i="1"/>
  <c r="R1007" i="1"/>
  <c r="Q1007" i="1"/>
  <c r="S1007" i="1" s="1"/>
  <c r="T1007" i="1" s="1"/>
  <c r="R1006" i="1"/>
  <c r="Q1006" i="1"/>
  <c r="R1005" i="1"/>
  <c r="Q1005" i="1"/>
  <c r="S1005" i="1" s="1"/>
  <c r="T1005" i="1" s="1"/>
  <c r="R1004" i="1"/>
  <c r="Q1004" i="1"/>
  <c r="R1003" i="1"/>
  <c r="Q1003" i="1"/>
  <c r="S1003" i="1" s="1"/>
  <c r="T1003" i="1" s="1"/>
  <c r="R1002" i="1"/>
  <c r="Q1002" i="1"/>
  <c r="R1001" i="1"/>
  <c r="Q1001" i="1"/>
  <c r="S1001" i="1" s="1"/>
  <c r="T1001" i="1" s="1"/>
  <c r="R1000" i="1"/>
  <c r="Q1000" i="1"/>
  <c r="R999" i="1"/>
  <c r="Q999" i="1"/>
  <c r="R998" i="1"/>
  <c r="Q998" i="1"/>
  <c r="R997" i="1"/>
  <c r="Q997" i="1"/>
  <c r="S997" i="1" s="1"/>
  <c r="T997" i="1" s="1"/>
  <c r="R996" i="1"/>
  <c r="Q996" i="1"/>
  <c r="R995" i="1"/>
  <c r="Q995" i="1"/>
  <c r="S995" i="1" s="1"/>
  <c r="T995" i="1" s="1"/>
  <c r="R994" i="1"/>
  <c r="Q994" i="1"/>
  <c r="R993" i="1"/>
  <c r="Q993" i="1"/>
  <c r="S993" i="1" s="1"/>
  <c r="T993" i="1" s="1"/>
  <c r="R992" i="1"/>
  <c r="Q992" i="1"/>
  <c r="R991" i="1"/>
  <c r="Q991" i="1"/>
  <c r="S991" i="1" s="1"/>
  <c r="T991" i="1" s="1"/>
  <c r="R990" i="1"/>
  <c r="Q990" i="1"/>
  <c r="R989" i="1"/>
  <c r="Q989" i="1"/>
  <c r="S989" i="1" s="1"/>
  <c r="T989" i="1" s="1"/>
  <c r="R988" i="1"/>
  <c r="Q988" i="1"/>
  <c r="R987" i="1"/>
  <c r="Q987" i="1"/>
  <c r="S987" i="1" s="1"/>
  <c r="T987" i="1" s="1"/>
  <c r="R986" i="1"/>
  <c r="Q986" i="1"/>
  <c r="R985" i="1"/>
  <c r="Q985" i="1"/>
  <c r="S985" i="1" s="1"/>
  <c r="T985" i="1" s="1"/>
  <c r="R984" i="1"/>
  <c r="Q984" i="1"/>
  <c r="R983" i="1"/>
  <c r="Q983" i="1"/>
  <c r="R982" i="1"/>
  <c r="Q982" i="1"/>
  <c r="R981" i="1"/>
  <c r="Q981" i="1"/>
  <c r="S981" i="1" s="1"/>
  <c r="T981" i="1" s="1"/>
  <c r="R980" i="1"/>
  <c r="Q980" i="1"/>
  <c r="R979" i="1"/>
  <c r="Q979" i="1"/>
  <c r="S979" i="1" s="1"/>
  <c r="T979" i="1" s="1"/>
  <c r="R978" i="1"/>
  <c r="Q978" i="1"/>
  <c r="R977" i="1"/>
  <c r="Q977" i="1"/>
  <c r="S977" i="1" s="1"/>
  <c r="T977" i="1" s="1"/>
  <c r="R976" i="1"/>
  <c r="Q976" i="1"/>
  <c r="R975" i="1"/>
  <c r="Q975" i="1"/>
  <c r="S975" i="1" s="1"/>
  <c r="T975" i="1" s="1"/>
  <c r="R974" i="1"/>
  <c r="Q974" i="1"/>
  <c r="R973" i="1"/>
  <c r="Q973" i="1"/>
  <c r="S973" i="1" s="1"/>
  <c r="T973" i="1" s="1"/>
  <c r="R972" i="1"/>
  <c r="Q972" i="1"/>
  <c r="R971" i="1"/>
  <c r="Q971" i="1"/>
  <c r="S971" i="1" s="1"/>
  <c r="T971" i="1" s="1"/>
  <c r="R970" i="1"/>
  <c r="Q970" i="1"/>
  <c r="R969" i="1"/>
  <c r="Q969" i="1"/>
  <c r="S969" i="1" s="1"/>
  <c r="T969" i="1" s="1"/>
  <c r="R968" i="1"/>
  <c r="Q968" i="1"/>
  <c r="R967" i="1"/>
  <c r="Q967" i="1"/>
  <c r="S967" i="1" s="1"/>
  <c r="T967" i="1" s="1"/>
  <c r="R966" i="1"/>
  <c r="Q966" i="1"/>
  <c r="R965" i="1"/>
  <c r="Q965" i="1"/>
  <c r="S965" i="1" s="1"/>
  <c r="T965" i="1" s="1"/>
  <c r="R964" i="1"/>
  <c r="Q964" i="1"/>
  <c r="R963" i="1"/>
  <c r="Q963" i="1"/>
  <c r="S963" i="1" s="1"/>
  <c r="T963" i="1" s="1"/>
  <c r="R962" i="1"/>
  <c r="Q962" i="1"/>
  <c r="R961" i="1"/>
  <c r="Q961" i="1"/>
  <c r="S961" i="1" s="1"/>
  <c r="T961" i="1" s="1"/>
  <c r="R960" i="1"/>
  <c r="Q960" i="1"/>
  <c r="R959" i="1"/>
  <c r="Q959" i="1"/>
  <c r="S959" i="1" s="1"/>
  <c r="T959" i="1" s="1"/>
  <c r="R958" i="1"/>
  <c r="Q958" i="1"/>
  <c r="R957" i="1"/>
  <c r="Q957" i="1"/>
  <c r="S957" i="1" s="1"/>
  <c r="T957" i="1" s="1"/>
  <c r="R956" i="1"/>
  <c r="Q956" i="1"/>
  <c r="R955" i="1"/>
  <c r="Q955" i="1"/>
  <c r="S955" i="1" s="1"/>
  <c r="T955" i="1" s="1"/>
  <c r="R954" i="1"/>
  <c r="Q954" i="1"/>
  <c r="R953" i="1"/>
  <c r="Q953" i="1"/>
  <c r="S953" i="1" s="1"/>
  <c r="T953" i="1" s="1"/>
  <c r="R952" i="1"/>
  <c r="Q952" i="1"/>
  <c r="R951" i="1"/>
  <c r="Q951" i="1"/>
  <c r="R950" i="1"/>
  <c r="Q950" i="1"/>
  <c r="R949" i="1"/>
  <c r="Q949" i="1"/>
  <c r="S949" i="1" s="1"/>
  <c r="T949" i="1" s="1"/>
  <c r="R948" i="1"/>
  <c r="Q948" i="1"/>
  <c r="R947" i="1"/>
  <c r="Q947" i="1"/>
  <c r="S947" i="1" s="1"/>
  <c r="T947" i="1" s="1"/>
  <c r="R946" i="1"/>
  <c r="Q946" i="1"/>
  <c r="R945" i="1"/>
  <c r="Q945" i="1"/>
  <c r="S945" i="1" s="1"/>
  <c r="T945" i="1" s="1"/>
  <c r="R944" i="1"/>
  <c r="Q944" i="1"/>
  <c r="R943" i="1"/>
  <c r="Q943" i="1"/>
  <c r="S943" i="1" s="1"/>
  <c r="T943" i="1" s="1"/>
  <c r="R942" i="1"/>
  <c r="Q942" i="1"/>
  <c r="R941" i="1"/>
  <c r="Q941" i="1"/>
  <c r="S941" i="1" s="1"/>
  <c r="T941" i="1" s="1"/>
  <c r="R940" i="1"/>
  <c r="Q940" i="1"/>
  <c r="R939" i="1"/>
  <c r="Q939" i="1"/>
  <c r="S939" i="1" s="1"/>
  <c r="T939" i="1" s="1"/>
  <c r="R938" i="1"/>
  <c r="Q938" i="1"/>
  <c r="R937" i="1"/>
  <c r="Q937" i="1"/>
  <c r="R936" i="1"/>
  <c r="Q936" i="1"/>
  <c r="R935" i="1"/>
  <c r="Q935" i="1"/>
  <c r="S935" i="1" s="1"/>
  <c r="T935" i="1" s="1"/>
  <c r="R934" i="1"/>
  <c r="Q934" i="1"/>
  <c r="R933" i="1"/>
  <c r="Q933" i="1"/>
  <c r="S933" i="1" s="1"/>
  <c r="T933" i="1" s="1"/>
  <c r="R932" i="1"/>
  <c r="Q932" i="1"/>
  <c r="R931" i="1"/>
  <c r="Q931" i="1"/>
  <c r="S931" i="1" s="1"/>
  <c r="T931" i="1" s="1"/>
  <c r="R930" i="1"/>
  <c r="Q930" i="1"/>
  <c r="R929" i="1"/>
  <c r="Q929" i="1"/>
  <c r="S929" i="1" s="1"/>
  <c r="T929" i="1" s="1"/>
  <c r="R928" i="1"/>
  <c r="Q928" i="1"/>
  <c r="R927" i="1"/>
  <c r="Q927" i="1"/>
  <c r="S927" i="1" s="1"/>
  <c r="T927" i="1" s="1"/>
  <c r="R926" i="1"/>
  <c r="Q926" i="1"/>
  <c r="R925" i="1"/>
  <c r="Q925" i="1"/>
  <c r="S925" i="1" s="1"/>
  <c r="T925" i="1" s="1"/>
  <c r="R924" i="1"/>
  <c r="Q924" i="1"/>
  <c r="R923" i="1"/>
  <c r="Q923" i="1"/>
  <c r="S923" i="1" s="1"/>
  <c r="T923" i="1" s="1"/>
  <c r="R922" i="1"/>
  <c r="Q922" i="1"/>
  <c r="R921" i="1"/>
  <c r="Q921" i="1"/>
  <c r="R920" i="1"/>
  <c r="Q920" i="1"/>
  <c r="R919" i="1"/>
  <c r="Q919" i="1"/>
  <c r="S919" i="1" s="1"/>
  <c r="T919" i="1" s="1"/>
  <c r="R918" i="1"/>
  <c r="Q918" i="1"/>
  <c r="R917" i="1"/>
  <c r="Q917" i="1"/>
  <c r="S917" i="1" s="1"/>
  <c r="T917" i="1" s="1"/>
  <c r="R916" i="1"/>
  <c r="Q916" i="1"/>
  <c r="R915" i="1"/>
  <c r="Q915" i="1"/>
  <c r="S915" i="1" s="1"/>
  <c r="T915" i="1" s="1"/>
  <c r="R914" i="1"/>
  <c r="Q914" i="1"/>
  <c r="R913" i="1"/>
  <c r="Q913" i="1"/>
  <c r="S913" i="1" s="1"/>
  <c r="T913" i="1" s="1"/>
  <c r="R912" i="1"/>
  <c r="Q912" i="1"/>
  <c r="R911" i="1"/>
  <c r="Q911" i="1"/>
  <c r="S911" i="1" s="1"/>
  <c r="T911" i="1" s="1"/>
  <c r="R910" i="1"/>
  <c r="Q910" i="1"/>
  <c r="R909" i="1"/>
  <c r="Q909" i="1"/>
  <c r="R908" i="1"/>
  <c r="Q908" i="1"/>
  <c r="R907" i="1"/>
  <c r="Q907" i="1"/>
  <c r="R906" i="1"/>
  <c r="Q906" i="1"/>
  <c r="R905" i="1"/>
  <c r="Q905" i="1"/>
  <c r="S905" i="1" s="1"/>
  <c r="T905" i="1" s="1"/>
  <c r="R904" i="1"/>
  <c r="Q904" i="1"/>
  <c r="R903" i="1"/>
  <c r="Q903" i="1"/>
  <c r="S903" i="1" s="1"/>
  <c r="T903" i="1" s="1"/>
  <c r="R902" i="1"/>
  <c r="Q902" i="1"/>
  <c r="R901" i="1"/>
  <c r="Q901" i="1"/>
  <c r="S901" i="1" s="1"/>
  <c r="T901" i="1" s="1"/>
  <c r="R900" i="1"/>
  <c r="Q900" i="1"/>
  <c r="R899" i="1"/>
  <c r="Q899" i="1"/>
  <c r="S899" i="1" s="1"/>
  <c r="T899" i="1" s="1"/>
  <c r="R898" i="1"/>
  <c r="Q898" i="1"/>
  <c r="R897" i="1"/>
  <c r="Q897" i="1"/>
  <c r="S897" i="1" s="1"/>
  <c r="T897" i="1" s="1"/>
  <c r="R896" i="1"/>
  <c r="Q896" i="1"/>
  <c r="R895" i="1"/>
  <c r="Q895" i="1"/>
  <c r="S895" i="1" s="1"/>
  <c r="T895" i="1" s="1"/>
  <c r="R894" i="1"/>
  <c r="Q894" i="1"/>
  <c r="R893" i="1"/>
  <c r="Q893" i="1"/>
  <c r="S893" i="1" s="1"/>
  <c r="T893" i="1" s="1"/>
  <c r="R892" i="1"/>
  <c r="Q892" i="1"/>
  <c r="R891" i="1"/>
  <c r="Q891" i="1"/>
  <c r="S891" i="1" s="1"/>
  <c r="T891" i="1" s="1"/>
  <c r="R890" i="1"/>
  <c r="Q890" i="1"/>
  <c r="R889" i="1"/>
  <c r="Q889" i="1"/>
  <c r="S889" i="1" s="1"/>
  <c r="T889" i="1" s="1"/>
  <c r="R888" i="1"/>
  <c r="Q888" i="1"/>
  <c r="R887" i="1"/>
  <c r="Q887" i="1"/>
  <c r="S887" i="1" s="1"/>
  <c r="T887" i="1" s="1"/>
  <c r="R886" i="1"/>
  <c r="Q886" i="1"/>
  <c r="R885" i="1"/>
  <c r="Q885" i="1"/>
  <c r="S885" i="1" s="1"/>
  <c r="T885" i="1" s="1"/>
  <c r="R884" i="1"/>
  <c r="Q884" i="1"/>
  <c r="R883" i="1"/>
  <c r="Q883" i="1"/>
  <c r="S883" i="1" s="1"/>
  <c r="T883" i="1" s="1"/>
  <c r="R882" i="1"/>
  <c r="Q882" i="1"/>
  <c r="R881" i="1"/>
  <c r="Q881" i="1"/>
  <c r="S881" i="1" s="1"/>
  <c r="T881" i="1" s="1"/>
  <c r="R880" i="1"/>
  <c r="Q880" i="1"/>
  <c r="R879" i="1"/>
  <c r="Q879" i="1"/>
  <c r="S879" i="1" s="1"/>
  <c r="T879" i="1" s="1"/>
  <c r="R878" i="1"/>
  <c r="Q878" i="1"/>
  <c r="R877" i="1"/>
  <c r="Q877" i="1"/>
  <c r="S877" i="1" s="1"/>
  <c r="T877" i="1" s="1"/>
  <c r="R876" i="1"/>
  <c r="Q876" i="1"/>
  <c r="R875" i="1"/>
  <c r="Q875" i="1"/>
  <c r="S875" i="1" s="1"/>
  <c r="T875" i="1" s="1"/>
  <c r="R874" i="1"/>
  <c r="Q874" i="1"/>
  <c r="R873" i="1"/>
  <c r="Q873" i="1"/>
  <c r="S873" i="1" s="1"/>
  <c r="T873" i="1" s="1"/>
  <c r="R872" i="1"/>
  <c r="Q872" i="1"/>
  <c r="R871" i="1"/>
  <c r="Q871" i="1"/>
  <c r="S871" i="1" s="1"/>
  <c r="T871" i="1" s="1"/>
  <c r="R870" i="1"/>
  <c r="Q870" i="1"/>
  <c r="R869" i="1"/>
  <c r="Q869" i="1"/>
  <c r="R868" i="1"/>
  <c r="Q868" i="1"/>
  <c r="R867" i="1"/>
  <c r="Q867" i="1"/>
  <c r="S867" i="1" s="1"/>
  <c r="T867" i="1" s="1"/>
  <c r="R866" i="1"/>
  <c r="Q866" i="1"/>
  <c r="R865" i="1"/>
  <c r="Q865" i="1"/>
  <c r="R864" i="1"/>
  <c r="Q864" i="1"/>
  <c r="R863" i="1"/>
  <c r="Q863" i="1"/>
  <c r="S863" i="1" s="1"/>
  <c r="T863" i="1" s="1"/>
  <c r="R862" i="1"/>
  <c r="Q862" i="1"/>
  <c r="R861" i="1"/>
  <c r="Q861" i="1"/>
  <c r="S861" i="1" s="1"/>
  <c r="T861" i="1" s="1"/>
  <c r="R860" i="1"/>
  <c r="Q860" i="1"/>
  <c r="R859" i="1"/>
  <c r="Q859" i="1"/>
  <c r="S859" i="1" s="1"/>
  <c r="T859" i="1" s="1"/>
  <c r="R858" i="1"/>
  <c r="Q858" i="1"/>
  <c r="R857" i="1"/>
  <c r="Q857" i="1"/>
  <c r="S857" i="1" s="1"/>
  <c r="T857" i="1" s="1"/>
  <c r="R856" i="1"/>
  <c r="Q856" i="1"/>
  <c r="R855" i="1"/>
  <c r="Q855" i="1"/>
  <c r="R854" i="1"/>
  <c r="Q854" i="1"/>
  <c r="R853" i="1"/>
  <c r="Q853" i="1"/>
  <c r="S853" i="1" s="1"/>
  <c r="T853" i="1" s="1"/>
  <c r="R852" i="1"/>
  <c r="Q852" i="1"/>
  <c r="R851" i="1"/>
  <c r="Q851" i="1"/>
  <c r="S851" i="1" s="1"/>
  <c r="T851" i="1" s="1"/>
  <c r="R850" i="1"/>
  <c r="Q850" i="1"/>
  <c r="R849" i="1"/>
  <c r="Q849" i="1"/>
  <c r="S849" i="1" s="1"/>
  <c r="T849" i="1" s="1"/>
  <c r="R848" i="1"/>
  <c r="Q848" i="1"/>
  <c r="R847" i="1"/>
  <c r="Q847" i="1"/>
  <c r="S847" i="1" s="1"/>
  <c r="T847" i="1" s="1"/>
  <c r="R846" i="1"/>
  <c r="Q846" i="1"/>
  <c r="R845" i="1"/>
  <c r="Q845" i="1"/>
  <c r="S845" i="1" s="1"/>
  <c r="T845" i="1" s="1"/>
  <c r="R844" i="1"/>
  <c r="Q844" i="1"/>
  <c r="R843" i="1"/>
  <c r="Q843" i="1"/>
  <c r="S843" i="1" s="1"/>
  <c r="T843" i="1" s="1"/>
  <c r="R842" i="1"/>
  <c r="Q842" i="1"/>
  <c r="R841" i="1"/>
  <c r="Q841" i="1"/>
  <c r="S841" i="1" s="1"/>
  <c r="T841" i="1" s="1"/>
  <c r="R840" i="1"/>
  <c r="Q840" i="1"/>
  <c r="R839" i="1"/>
  <c r="Q839" i="1"/>
  <c r="S839" i="1" s="1"/>
  <c r="T839" i="1" s="1"/>
  <c r="R838" i="1"/>
  <c r="Q838" i="1"/>
  <c r="R837" i="1"/>
  <c r="Q837" i="1"/>
  <c r="S837" i="1" s="1"/>
  <c r="T837" i="1" s="1"/>
  <c r="R836" i="1"/>
  <c r="Q836" i="1"/>
  <c r="R835" i="1"/>
  <c r="Q835" i="1"/>
  <c r="S835" i="1" s="1"/>
  <c r="T835" i="1" s="1"/>
  <c r="R834" i="1"/>
  <c r="Q834" i="1"/>
  <c r="R833" i="1"/>
  <c r="Q833" i="1"/>
  <c r="S833" i="1" s="1"/>
  <c r="T833" i="1" s="1"/>
  <c r="R832" i="1"/>
  <c r="Q832" i="1"/>
  <c r="R831" i="1"/>
  <c r="Q831" i="1"/>
  <c r="S831" i="1" s="1"/>
  <c r="T831" i="1" s="1"/>
  <c r="R830" i="1"/>
  <c r="Q830" i="1"/>
  <c r="R829" i="1"/>
  <c r="Q829" i="1"/>
  <c r="S829" i="1" s="1"/>
  <c r="T829" i="1" s="1"/>
  <c r="R828" i="1"/>
  <c r="Q828" i="1"/>
  <c r="R827" i="1"/>
  <c r="Q827" i="1"/>
  <c r="S827" i="1" s="1"/>
  <c r="T827" i="1" s="1"/>
  <c r="R826" i="1"/>
  <c r="Q826" i="1"/>
  <c r="R825" i="1"/>
  <c r="Q825" i="1"/>
  <c r="S825" i="1" s="1"/>
  <c r="T825" i="1" s="1"/>
  <c r="R824" i="1"/>
  <c r="Q824" i="1"/>
  <c r="R823" i="1"/>
  <c r="Q823" i="1"/>
  <c r="S823" i="1" s="1"/>
  <c r="T823" i="1" s="1"/>
  <c r="R822" i="1"/>
  <c r="Q822" i="1"/>
  <c r="R821" i="1"/>
  <c r="Q821" i="1"/>
  <c r="R820" i="1"/>
  <c r="Q820" i="1"/>
  <c r="R819" i="1"/>
  <c r="Q819" i="1"/>
  <c r="S819" i="1" s="1"/>
  <c r="T819" i="1" s="1"/>
  <c r="R818" i="1"/>
  <c r="Q818" i="1"/>
  <c r="R817" i="1"/>
  <c r="Q817" i="1"/>
  <c r="R816" i="1"/>
  <c r="Q816" i="1"/>
  <c r="R815" i="1"/>
  <c r="Q815" i="1"/>
  <c r="R814" i="1"/>
  <c r="Q814" i="1"/>
  <c r="R813" i="1"/>
  <c r="Q813" i="1"/>
  <c r="S813" i="1" s="1"/>
  <c r="T813" i="1" s="1"/>
  <c r="R812" i="1"/>
  <c r="Q812" i="1"/>
  <c r="R811" i="1"/>
  <c r="Q811" i="1"/>
  <c r="S811" i="1" s="1"/>
  <c r="T811" i="1" s="1"/>
  <c r="R810" i="1"/>
  <c r="Q810" i="1"/>
  <c r="R809" i="1"/>
  <c r="Q809" i="1"/>
  <c r="R808" i="1"/>
  <c r="Q808" i="1"/>
  <c r="R807" i="1"/>
  <c r="Q807" i="1"/>
  <c r="S807" i="1" s="1"/>
  <c r="T807" i="1" s="1"/>
  <c r="R806" i="1"/>
  <c r="Q806" i="1"/>
  <c r="R805" i="1"/>
  <c r="Q805" i="1"/>
  <c r="S805" i="1" s="1"/>
  <c r="T805" i="1" s="1"/>
  <c r="R804" i="1"/>
  <c r="Q804" i="1"/>
  <c r="R803" i="1"/>
  <c r="Q803" i="1"/>
  <c r="S803" i="1" s="1"/>
  <c r="T803" i="1" s="1"/>
  <c r="R802" i="1"/>
  <c r="Q802" i="1"/>
  <c r="R801" i="1"/>
  <c r="Q801" i="1"/>
  <c r="R800" i="1"/>
  <c r="Q800" i="1"/>
  <c r="R799" i="1"/>
  <c r="Q799" i="1"/>
  <c r="S799" i="1" s="1"/>
  <c r="T799" i="1" s="1"/>
  <c r="R798" i="1"/>
  <c r="Q798" i="1"/>
  <c r="R797" i="1"/>
  <c r="Q797" i="1"/>
  <c r="S797" i="1" s="1"/>
  <c r="T797" i="1" s="1"/>
  <c r="R796" i="1"/>
  <c r="Q796" i="1"/>
  <c r="R795" i="1"/>
  <c r="Q795" i="1"/>
  <c r="S795" i="1" s="1"/>
  <c r="T795" i="1" s="1"/>
  <c r="R794" i="1"/>
  <c r="Q794" i="1"/>
  <c r="R793" i="1"/>
  <c r="Q793" i="1"/>
  <c r="S793" i="1" s="1"/>
  <c r="T793" i="1" s="1"/>
  <c r="R792" i="1"/>
  <c r="Q792" i="1"/>
  <c r="R791" i="1"/>
  <c r="Q791" i="1"/>
  <c r="S791" i="1" s="1"/>
  <c r="T791" i="1" s="1"/>
  <c r="R790" i="1"/>
  <c r="Q790" i="1"/>
  <c r="R789" i="1"/>
  <c r="Q789" i="1"/>
  <c r="R788" i="1"/>
  <c r="Q788" i="1"/>
  <c r="R787" i="1"/>
  <c r="Q787" i="1"/>
  <c r="S787" i="1" s="1"/>
  <c r="T787" i="1" s="1"/>
  <c r="R786" i="1"/>
  <c r="Q786" i="1"/>
  <c r="R785" i="1"/>
  <c r="Q785" i="1"/>
  <c r="S785" i="1" s="1"/>
  <c r="T785" i="1" s="1"/>
  <c r="R784" i="1"/>
  <c r="Q784" i="1"/>
  <c r="R783" i="1"/>
  <c r="Q783" i="1"/>
  <c r="S783" i="1" s="1"/>
  <c r="T783" i="1" s="1"/>
  <c r="R782" i="1"/>
  <c r="Q782" i="1"/>
  <c r="R781" i="1"/>
  <c r="Q781" i="1"/>
  <c r="S781" i="1" s="1"/>
  <c r="T781" i="1" s="1"/>
  <c r="R780" i="1"/>
  <c r="Q780" i="1"/>
  <c r="R779" i="1"/>
  <c r="Q779" i="1"/>
  <c r="S779" i="1" s="1"/>
  <c r="T779" i="1" s="1"/>
  <c r="R778" i="1"/>
  <c r="Q778" i="1"/>
  <c r="R777" i="1"/>
  <c r="Q777" i="1"/>
  <c r="S777" i="1" s="1"/>
  <c r="T777" i="1" s="1"/>
  <c r="R776" i="1"/>
  <c r="Q776" i="1"/>
  <c r="R775" i="1"/>
  <c r="Q775" i="1"/>
  <c r="S775" i="1" s="1"/>
  <c r="T775" i="1" s="1"/>
  <c r="R774" i="1"/>
  <c r="Q774" i="1"/>
  <c r="R773" i="1"/>
  <c r="Q773" i="1"/>
  <c r="S773" i="1" s="1"/>
  <c r="T773" i="1" s="1"/>
  <c r="R772" i="1"/>
  <c r="Q772" i="1"/>
  <c r="R771" i="1"/>
  <c r="Q771" i="1"/>
  <c r="S771" i="1" s="1"/>
  <c r="T771" i="1" s="1"/>
  <c r="R770" i="1"/>
  <c r="Q770" i="1"/>
  <c r="R769" i="1"/>
  <c r="Q769" i="1"/>
  <c r="S769" i="1" s="1"/>
  <c r="T769" i="1" s="1"/>
  <c r="R768" i="1"/>
  <c r="Q768" i="1"/>
  <c r="R767" i="1"/>
  <c r="Q767" i="1"/>
  <c r="S767" i="1" s="1"/>
  <c r="T767" i="1" s="1"/>
  <c r="R766" i="1"/>
  <c r="Q766" i="1"/>
  <c r="R765" i="1"/>
  <c r="Q765" i="1"/>
  <c r="S765" i="1" s="1"/>
  <c r="T765" i="1" s="1"/>
  <c r="R764" i="1"/>
  <c r="Q764" i="1"/>
  <c r="R763" i="1"/>
  <c r="Q763" i="1"/>
  <c r="R762" i="1"/>
  <c r="Q762" i="1"/>
  <c r="R761" i="1"/>
  <c r="Q761" i="1"/>
  <c r="R760" i="1"/>
  <c r="Q760" i="1"/>
  <c r="R759" i="1"/>
  <c r="Q759" i="1"/>
  <c r="S759" i="1" s="1"/>
  <c r="T759" i="1" s="1"/>
  <c r="R758" i="1"/>
  <c r="Q758" i="1"/>
  <c r="R757" i="1"/>
  <c r="Q757" i="1"/>
  <c r="S757" i="1" s="1"/>
  <c r="T757" i="1" s="1"/>
  <c r="R756" i="1"/>
  <c r="Q756" i="1"/>
  <c r="R755" i="1"/>
  <c r="Q755" i="1"/>
  <c r="R754" i="1"/>
  <c r="Q754" i="1"/>
  <c r="R753" i="1"/>
  <c r="Q753" i="1"/>
  <c r="S753" i="1" s="1"/>
  <c r="T753" i="1" s="1"/>
  <c r="R752" i="1"/>
  <c r="Q752" i="1"/>
  <c r="R751" i="1"/>
  <c r="Q751" i="1"/>
  <c r="S751" i="1" s="1"/>
  <c r="T751" i="1" s="1"/>
  <c r="R750" i="1"/>
  <c r="Q750" i="1"/>
  <c r="R749" i="1"/>
  <c r="Q749" i="1"/>
  <c r="S749" i="1" s="1"/>
  <c r="T749" i="1" s="1"/>
  <c r="R748" i="1"/>
  <c r="Q748" i="1"/>
  <c r="R747" i="1"/>
  <c r="Q747" i="1"/>
  <c r="S747" i="1" s="1"/>
  <c r="T747" i="1" s="1"/>
  <c r="R746" i="1"/>
  <c r="Q746" i="1"/>
  <c r="R745" i="1"/>
  <c r="Q745" i="1"/>
  <c r="S745" i="1" s="1"/>
  <c r="T745" i="1" s="1"/>
  <c r="R744" i="1"/>
  <c r="Q744" i="1"/>
  <c r="R743" i="1"/>
  <c r="Q743" i="1"/>
  <c r="S743" i="1" s="1"/>
  <c r="T743" i="1" s="1"/>
  <c r="R742" i="1"/>
  <c r="Q742" i="1"/>
  <c r="R741" i="1"/>
  <c r="Q741" i="1"/>
  <c r="S741" i="1" s="1"/>
  <c r="T741" i="1" s="1"/>
  <c r="R740" i="1"/>
  <c r="Q740" i="1"/>
  <c r="R739" i="1"/>
  <c r="Q739" i="1"/>
  <c r="S739" i="1" s="1"/>
  <c r="T739" i="1" s="1"/>
  <c r="R738" i="1"/>
  <c r="Q738" i="1"/>
  <c r="R737" i="1"/>
  <c r="Q737" i="1"/>
  <c r="S737" i="1" s="1"/>
  <c r="T737" i="1" s="1"/>
  <c r="R736" i="1"/>
  <c r="Q736" i="1"/>
  <c r="R735" i="1"/>
  <c r="Q735" i="1"/>
  <c r="S735" i="1" s="1"/>
  <c r="T735" i="1" s="1"/>
  <c r="R734" i="1"/>
  <c r="Q734" i="1"/>
  <c r="R733" i="1"/>
  <c r="Q733" i="1"/>
  <c r="S733" i="1" s="1"/>
  <c r="T733" i="1" s="1"/>
  <c r="R732" i="1"/>
  <c r="Q732" i="1"/>
  <c r="R731" i="1"/>
  <c r="Q731" i="1"/>
  <c r="S731" i="1" s="1"/>
  <c r="T731" i="1" s="1"/>
  <c r="R730" i="1"/>
  <c r="Q730" i="1"/>
  <c r="R729" i="1"/>
  <c r="Q729" i="1"/>
  <c r="S729" i="1" s="1"/>
  <c r="T729" i="1" s="1"/>
  <c r="R728" i="1"/>
  <c r="Q728" i="1"/>
  <c r="R727" i="1"/>
  <c r="Q727" i="1"/>
  <c r="S727" i="1" s="1"/>
  <c r="T727" i="1" s="1"/>
  <c r="R726" i="1"/>
  <c r="Q726" i="1"/>
  <c r="R725" i="1"/>
  <c r="Q725" i="1"/>
  <c r="R724" i="1"/>
  <c r="Q724" i="1"/>
  <c r="R723" i="1"/>
  <c r="Q723" i="1"/>
  <c r="S723" i="1" s="1"/>
  <c r="T723" i="1" s="1"/>
  <c r="R722" i="1"/>
  <c r="Q722" i="1"/>
  <c r="R721" i="1"/>
  <c r="Q721" i="1"/>
  <c r="S721" i="1" s="1"/>
  <c r="T721" i="1" s="1"/>
  <c r="R720" i="1"/>
  <c r="Q720" i="1"/>
  <c r="R719" i="1"/>
  <c r="Q719" i="1"/>
  <c r="S719" i="1" s="1"/>
  <c r="T719" i="1" s="1"/>
  <c r="R718" i="1"/>
  <c r="Q718" i="1"/>
  <c r="R717" i="1"/>
  <c r="Q717" i="1"/>
  <c r="R716" i="1"/>
  <c r="Q716" i="1"/>
  <c r="R715" i="1"/>
  <c r="Q715" i="1"/>
  <c r="S715" i="1" s="1"/>
  <c r="T715" i="1" s="1"/>
  <c r="R714" i="1"/>
  <c r="Q714" i="1"/>
  <c r="R713" i="1"/>
  <c r="Q713" i="1"/>
  <c r="S713" i="1" s="1"/>
  <c r="T713" i="1" s="1"/>
  <c r="R712" i="1"/>
  <c r="Q712" i="1"/>
  <c r="R711" i="1"/>
  <c r="Q711" i="1"/>
  <c r="S711" i="1" s="1"/>
  <c r="T711" i="1" s="1"/>
  <c r="R710" i="1"/>
  <c r="Q710" i="1"/>
  <c r="R709" i="1"/>
  <c r="Q709" i="1"/>
  <c r="S709" i="1" s="1"/>
  <c r="T709" i="1" s="1"/>
  <c r="R708" i="1"/>
  <c r="Q708" i="1"/>
  <c r="R707" i="1"/>
  <c r="Q707" i="1"/>
  <c r="S707" i="1" s="1"/>
  <c r="T707" i="1" s="1"/>
  <c r="R706" i="1"/>
  <c r="Q706" i="1"/>
  <c r="R705" i="1"/>
  <c r="Q705" i="1"/>
  <c r="S705" i="1" s="1"/>
  <c r="T705" i="1" s="1"/>
  <c r="R704" i="1"/>
  <c r="Q704" i="1"/>
  <c r="R703" i="1"/>
  <c r="Q703" i="1"/>
  <c r="S703" i="1" s="1"/>
  <c r="T703" i="1" s="1"/>
  <c r="R702" i="1"/>
  <c r="Q702" i="1"/>
  <c r="R701" i="1"/>
  <c r="Q701" i="1"/>
  <c r="S701" i="1" s="1"/>
  <c r="T701" i="1" s="1"/>
  <c r="R700" i="1"/>
  <c r="Q700" i="1"/>
  <c r="R699" i="1"/>
  <c r="Q699" i="1"/>
  <c r="S699" i="1" s="1"/>
  <c r="T699" i="1" s="1"/>
  <c r="R698" i="1"/>
  <c r="Q698" i="1"/>
  <c r="R697" i="1"/>
  <c r="Q697" i="1"/>
  <c r="R696" i="1"/>
  <c r="Q696" i="1"/>
  <c r="R695" i="1"/>
  <c r="Q695" i="1"/>
  <c r="S695" i="1" s="1"/>
  <c r="T695" i="1" s="1"/>
  <c r="R694" i="1"/>
  <c r="Q694" i="1"/>
  <c r="R693" i="1"/>
  <c r="Q693" i="1"/>
  <c r="S693" i="1" s="1"/>
  <c r="T693" i="1" s="1"/>
  <c r="R692" i="1"/>
  <c r="Q692" i="1"/>
  <c r="R691" i="1"/>
  <c r="Q691" i="1"/>
  <c r="S691" i="1" s="1"/>
  <c r="T691" i="1" s="1"/>
  <c r="R690" i="1"/>
  <c r="Q690" i="1"/>
  <c r="R689" i="1"/>
  <c r="Q689" i="1"/>
  <c r="S689" i="1" s="1"/>
  <c r="T689" i="1" s="1"/>
  <c r="R688" i="1"/>
  <c r="Q688" i="1"/>
  <c r="R687" i="1"/>
  <c r="Q687" i="1"/>
  <c r="S687" i="1" s="1"/>
  <c r="T687" i="1" s="1"/>
  <c r="R686" i="1"/>
  <c r="Q686" i="1"/>
  <c r="R685" i="1"/>
  <c r="Q685" i="1"/>
  <c r="R684" i="1"/>
  <c r="Q684" i="1"/>
  <c r="R683" i="1"/>
  <c r="Q683" i="1"/>
  <c r="S683" i="1" s="1"/>
  <c r="T683" i="1" s="1"/>
  <c r="R682" i="1"/>
  <c r="Q682" i="1"/>
  <c r="R681" i="1"/>
  <c r="Q681" i="1"/>
  <c r="R680" i="1"/>
  <c r="Q680" i="1"/>
  <c r="R679" i="1"/>
  <c r="Q679" i="1"/>
  <c r="R678" i="1"/>
  <c r="Q678" i="1"/>
  <c r="R677" i="1"/>
  <c r="Q677" i="1"/>
  <c r="S677" i="1" s="1"/>
  <c r="T677" i="1" s="1"/>
  <c r="R676" i="1"/>
  <c r="Q676" i="1"/>
  <c r="R675" i="1"/>
  <c r="Q675" i="1"/>
  <c r="R674" i="1"/>
  <c r="Q674" i="1"/>
  <c r="R673" i="1"/>
  <c r="Q673" i="1"/>
  <c r="S673" i="1" s="1"/>
  <c r="T673" i="1" s="1"/>
  <c r="R672" i="1"/>
  <c r="Q672" i="1"/>
  <c r="R671" i="1"/>
  <c r="Q671" i="1"/>
  <c r="S671" i="1" s="1"/>
  <c r="T671" i="1" s="1"/>
  <c r="R670" i="1"/>
  <c r="Q670" i="1"/>
  <c r="R669" i="1"/>
  <c r="Q669" i="1"/>
  <c r="S669" i="1" s="1"/>
  <c r="T669" i="1" s="1"/>
  <c r="R668" i="1"/>
  <c r="Q668" i="1"/>
  <c r="R667" i="1"/>
  <c r="Q667" i="1"/>
  <c r="S667" i="1" s="1"/>
  <c r="T667" i="1" s="1"/>
  <c r="R666" i="1"/>
  <c r="Q666" i="1"/>
  <c r="R665" i="1"/>
  <c r="Q665" i="1"/>
  <c r="S665" i="1" s="1"/>
  <c r="T665" i="1" s="1"/>
  <c r="R664" i="1"/>
  <c r="Q664" i="1"/>
  <c r="R663" i="1"/>
  <c r="Q663" i="1"/>
  <c r="S663" i="1" s="1"/>
  <c r="T663" i="1" s="1"/>
  <c r="R662" i="1"/>
  <c r="Q662" i="1"/>
  <c r="R661" i="1"/>
  <c r="Q661" i="1"/>
  <c r="S661" i="1" s="1"/>
  <c r="T661" i="1" s="1"/>
  <c r="R660" i="1"/>
  <c r="Q660" i="1"/>
  <c r="R659" i="1"/>
  <c r="Q659" i="1"/>
  <c r="R658" i="1"/>
  <c r="Q658" i="1"/>
  <c r="R657" i="1"/>
  <c r="Q657" i="1"/>
  <c r="S657" i="1" s="1"/>
  <c r="T657" i="1" s="1"/>
  <c r="R656" i="1"/>
  <c r="Q656" i="1"/>
  <c r="R655" i="1"/>
  <c r="Q655" i="1"/>
  <c r="S655" i="1" s="1"/>
  <c r="T655" i="1" s="1"/>
  <c r="R654" i="1"/>
  <c r="Q654" i="1"/>
  <c r="R653" i="1"/>
  <c r="Q653" i="1"/>
  <c r="S653" i="1" s="1"/>
  <c r="T653" i="1" s="1"/>
  <c r="R652" i="1"/>
  <c r="Q652" i="1"/>
  <c r="R651" i="1"/>
  <c r="Q651" i="1"/>
  <c r="S651" i="1" s="1"/>
  <c r="T651" i="1" s="1"/>
  <c r="R650" i="1"/>
  <c r="Q650" i="1"/>
  <c r="R649" i="1"/>
  <c r="Q649" i="1"/>
  <c r="S649" i="1" s="1"/>
  <c r="T649" i="1" s="1"/>
  <c r="R648" i="1"/>
  <c r="Q648" i="1"/>
  <c r="R647" i="1"/>
  <c r="Q647" i="1"/>
  <c r="S647" i="1" s="1"/>
  <c r="T647" i="1" s="1"/>
  <c r="R646" i="1"/>
  <c r="Q646" i="1"/>
  <c r="R645" i="1"/>
  <c r="Q645" i="1"/>
  <c r="S645" i="1" s="1"/>
  <c r="T645" i="1" s="1"/>
  <c r="R644" i="1"/>
  <c r="Q644" i="1"/>
  <c r="R643" i="1"/>
  <c r="Q643" i="1"/>
  <c r="S643" i="1" s="1"/>
  <c r="T643" i="1" s="1"/>
  <c r="R642" i="1"/>
  <c r="Q642" i="1"/>
  <c r="R641" i="1"/>
  <c r="Q641" i="1"/>
  <c r="S641" i="1" s="1"/>
  <c r="T641" i="1" s="1"/>
  <c r="R640" i="1"/>
  <c r="Q640" i="1"/>
  <c r="R639" i="1"/>
  <c r="Q639" i="1"/>
  <c r="S639" i="1" s="1"/>
  <c r="T639" i="1" s="1"/>
  <c r="R638" i="1"/>
  <c r="Q638" i="1"/>
  <c r="R637" i="1"/>
  <c r="Q637" i="1"/>
  <c r="S637" i="1" s="1"/>
  <c r="T637" i="1" s="1"/>
  <c r="R636" i="1"/>
  <c r="Q636" i="1"/>
  <c r="R635" i="1"/>
  <c r="Q635" i="1"/>
  <c r="S635" i="1" s="1"/>
  <c r="T635" i="1" s="1"/>
  <c r="R634" i="1"/>
  <c r="Q634" i="1"/>
  <c r="R633" i="1"/>
  <c r="Q633" i="1"/>
  <c r="S633" i="1" s="1"/>
  <c r="T633" i="1" s="1"/>
  <c r="R632" i="1"/>
  <c r="Q632" i="1"/>
  <c r="R631" i="1"/>
  <c r="Q631" i="1"/>
  <c r="S631" i="1" s="1"/>
  <c r="T631" i="1" s="1"/>
  <c r="R630" i="1"/>
  <c r="Q630" i="1"/>
  <c r="R629" i="1"/>
  <c r="Q629" i="1"/>
  <c r="S629" i="1" s="1"/>
  <c r="T629" i="1" s="1"/>
  <c r="R628" i="1"/>
  <c r="Q628" i="1"/>
  <c r="R627" i="1"/>
  <c r="Q627" i="1"/>
  <c r="S627" i="1" s="1"/>
  <c r="T627" i="1" s="1"/>
  <c r="R626" i="1"/>
  <c r="Q626" i="1"/>
  <c r="R625" i="1"/>
  <c r="Q625" i="1"/>
  <c r="S625" i="1" s="1"/>
  <c r="T625" i="1" s="1"/>
  <c r="R624" i="1"/>
  <c r="Q624" i="1"/>
  <c r="R623" i="1"/>
  <c r="Q623" i="1"/>
  <c r="S623" i="1" s="1"/>
  <c r="T623" i="1" s="1"/>
  <c r="R622" i="1"/>
  <c r="Q622" i="1"/>
  <c r="R621" i="1"/>
  <c r="Q621" i="1"/>
  <c r="S621" i="1" s="1"/>
  <c r="T621" i="1" s="1"/>
  <c r="R620" i="1"/>
  <c r="Q620" i="1"/>
  <c r="R619" i="1"/>
  <c r="Q619" i="1"/>
  <c r="S619" i="1" s="1"/>
  <c r="T619" i="1" s="1"/>
  <c r="R618" i="1"/>
  <c r="Q618" i="1"/>
  <c r="R617" i="1"/>
  <c r="Q617" i="1"/>
  <c r="S617" i="1" s="1"/>
  <c r="T617" i="1" s="1"/>
  <c r="R616" i="1"/>
  <c r="Q616" i="1"/>
  <c r="R615" i="1"/>
  <c r="Q615" i="1"/>
  <c r="S615" i="1" s="1"/>
  <c r="T615" i="1" s="1"/>
  <c r="R614" i="1"/>
  <c r="Q614" i="1"/>
  <c r="R613" i="1"/>
  <c r="Q613" i="1"/>
  <c r="S613" i="1" s="1"/>
  <c r="T613" i="1" s="1"/>
  <c r="R612" i="1"/>
  <c r="Q612" i="1"/>
  <c r="R611" i="1"/>
  <c r="Q611" i="1"/>
  <c r="S611" i="1" s="1"/>
  <c r="T611" i="1" s="1"/>
  <c r="R610" i="1"/>
  <c r="Q610" i="1"/>
  <c r="R609" i="1"/>
  <c r="Q609" i="1"/>
  <c r="S609" i="1" s="1"/>
  <c r="T609" i="1" s="1"/>
  <c r="R608" i="1"/>
  <c r="Q608" i="1"/>
  <c r="R607" i="1"/>
  <c r="Q607" i="1"/>
  <c r="S607" i="1" s="1"/>
  <c r="T607" i="1" s="1"/>
  <c r="R606" i="1"/>
  <c r="Q606" i="1"/>
  <c r="R605" i="1"/>
  <c r="Q605" i="1"/>
  <c r="S605" i="1" s="1"/>
  <c r="T605" i="1" s="1"/>
  <c r="R604" i="1"/>
  <c r="Q604" i="1"/>
  <c r="R603" i="1"/>
  <c r="Q603" i="1"/>
  <c r="S603" i="1" s="1"/>
  <c r="T603" i="1" s="1"/>
  <c r="R602" i="1"/>
  <c r="Q602" i="1"/>
  <c r="R601" i="1"/>
  <c r="Q601" i="1"/>
  <c r="S601" i="1" s="1"/>
  <c r="T601" i="1" s="1"/>
  <c r="R600" i="1"/>
  <c r="Q600" i="1"/>
  <c r="R599" i="1"/>
  <c r="Q599" i="1"/>
  <c r="S599" i="1" s="1"/>
  <c r="T599" i="1" s="1"/>
  <c r="R598" i="1"/>
  <c r="Q598" i="1"/>
  <c r="R597" i="1"/>
  <c r="Q597" i="1"/>
  <c r="S597" i="1" s="1"/>
  <c r="T597" i="1" s="1"/>
  <c r="R596" i="1"/>
  <c r="Q596" i="1"/>
  <c r="R595" i="1"/>
  <c r="Q595" i="1"/>
  <c r="S595" i="1" s="1"/>
  <c r="T595" i="1" s="1"/>
  <c r="R594" i="1"/>
  <c r="Q594" i="1"/>
  <c r="R593" i="1"/>
  <c r="Q593" i="1"/>
  <c r="S593" i="1" s="1"/>
  <c r="T593" i="1" s="1"/>
  <c r="R592" i="1"/>
  <c r="Q592" i="1"/>
  <c r="R591" i="1"/>
  <c r="Q591" i="1"/>
  <c r="S591" i="1" s="1"/>
  <c r="T591" i="1" s="1"/>
  <c r="R590" i="1"/>
  <c r="Q590" i="1"/>
  <c r="R589" i="1"/>
  <c r="Q589" i="1"/>
  <c r="S589" i="1" s="1"/>
  <c r="T589" i="1" s="1"/>
  <c r="R588" i="1"/>
  <c r="Q588" i="1"/>
  <c r="R587" i="1"/>
  <c r="Q587" i="1"/>
  <c r="R586" i="1"/>
  <c r="Q586" i="1"/>
  <c r="R585" i="1"/>
  <c r="Q585" i="1"/>
  <c r="S585" i="1" s="1"/>
  <c r="T585" i="1" s="1"/>
  <c r="R584" i="1"/>
  <c r="Q584" i="1"/>
  <c r="R583" i="1"/>
  <c r="Q583" i="1"/>
  <c r="R582" i="1"/>
  <c r="Q582" i="1"/>
  <c r="R581" i="1"/>
  <c r="Q581" i="1"/>
  <c r="S581" i="1" s="1"/>
  <c r="T581" i="1" s="1"/>
  <c r="R580" i="1"/>
  <c r="Q580" i="1"/>
  <c r="R579" i="1"/>
  <c r="Q579" i="1"/>
  <c r="S579" i="1" s="1"/>
  <c r="T579" i="1" s="1"/>
  <c r="R578" i="1"/>
  <c r="Q578" i="1"/>
  <c r="R577" i="1"/>
  <c r="Q577" i="1"/>
  <c r="S577" i="1" s="1"/>
  <c r="T577" i="1" s="1"/>
  <c r="R576" i="1"/>
  <c r="Q576" i="1"/>
  <c r="R575" i="1"/>
  <c r="Q575" i="1"/>
  <c r="S575" i="1" s="1"/>
  <c r="T575" i="1" s="1"/>
  <c r="R574" i="1"/>
  <c r="Q574" i="1"/>
  <c r="R573" i="1"/>
  <c r="Q573" i="1"/>
  <c r="S573" i="1" s="1"/>
  <c r="T573" i="1" s="1"/>
  <c r="R572" i="1"/>
  <c r="Q572" i="1"/>
  <c r="R571" i="1"/>
  <c r="Q571" i="1"/>
  <c r="S571" i="1" s="1"/>
  <c r="T571" i="1" s="1"/>
  <c r="R570" i="1"/>
  <c r="Q570" i="1"/>
  <c r="R569" i="1"/>
  <c r="Q569" i="1"/>
  <c r="S569" i="1" s="1"/>
  <c r="T569" i="1" s="1"/>
  <c r="R568" i="1"/>
  <c r="Q568" i="1"/>
  <c r="R567" i="1"/>
  <c r="Q567" i="1"/>
  <c r="S567" i="1" s="1"/>
  <c r="T567" i="1" s="1"/>
  <c r="R566" i="1"/>
  <c r="Q566" i="1"/>
  <c r="R565" i="1"/>
  <c r="Q565" i="1"/>
  <c r="S565" i="1" s="1"/>
  <c r="T565" i="1" s="1"/>
  <c r="R564" i="1"/>
  <c r="Q564" i="1"/>
  <c r="R563" i="1"/>
  <c r="Q563" i="1"/>
  <c r="S563" i="1" s="1"/>
  <c r="T563" i="1" s="1"/>
  <c r="R562" i="1"/>
  <c r="Q562" i="1"/>
  <c r="R561" i="1"/>
  <c r="Q561" i="1"/>
  <c r="S561" i="1" s="1"/>
  <c r="T561" i="1" s="1"/>
  <c r="R560" i="1"/>
  <c r="Q560" i="1"/>
  <c r="R559" i="1"/>
  <c r="Q559" i="1"/>
  <c r="S559" i="1" s="1"/>
  <c r="T559" i="1" s="1"/>
  <c r="R558" i="1"/>
  <c r="Q558" i="1"/>
  <c r="R557" i="1"/>
  <c r="Q557" i="1"/>
  <c r="S557" i="1" s="1"/>
  <c r="T557" i="1" s="1"/>
  <c r="R556" i="1"/>
  <c r="Q556" i="1"/>
  <c r="R555" i="1"/>
  <c r="Q555" i="1"/>
  <c r="S555" i="1" s="1"/>
  <c r="T555" i="1" s="1"/>
  <c r="R554" i="1"/>
  <c r="Q554" i="1"/>
  <c r="R553" i="1"/>
  <c r="Q553" i="1"/>
  <c r="S553" i="1" s="1"/>
  <c r="T553" i="1" s="1"/>
  <c r="R552" i="1"/>
  <c r="Q552" i="1"/>
  <c r="R551" i="1"/>
  <c r="Q551" i="1"/>
  <c r="S551" i="1" s="1"/>
  <c r="T551" i="1" s="1"/>
  <c r="R550" i="1"/>
  <c r="Q550" i="1"/>
  <c r="R549" i="1"/>
  <c r="Q549" i="1"/>
  <c r="S549" i="1" s="1"/>
  <c r="T549" i="1" s="1"/>
  <c r="R548" i="1"/>
  <c r="Q548" i="1"/>
  <c r="R547" i="1"/>
  <c r="Q547" i="1"/>
  <c r="S547" i="1" s="1"/>
  <c r="T547" i="1" s="1"/>
  <c r="R546" i="1"/>
  <c r="Q546" i="1"/>
  <c r="R545" i="1"/>
  <c r="Q545" i="1"/>
  <c r="S545" i="1" s="1"/>
  <c r="T545" i="1" s="1"/>
  <c r="R544" i="1"/>
  <c r="Q544" i="1"/>
  <c r="R543" i="1"/>
  <c r="Q543" i="1"/>
  <c r="S543" i="1" s="1"/>
  <c r="T543" i="1" s="1"/>
  <c r="R542" i="1"/>
  <c r="Q542" i="1"/>
  <c r="R541" i="1"/>
  <c r="Q541" i="1"/>
  <c r="S541" i="1" s="1"/>
  <c r="T541" i="1" s="1"/>
  <c r="R540" i="1"/>
  <c r="Q540" i="1"/>
  <c r="R539" i="1"/>
  <c r="Q539" i="1"/>
  <c r="S539" i="1" s="1"/>
  <c r="T539" i="1" s="1"/>
  <c r="R538" i="1"/>
  <c r="Q538" i="1"/>
  <c r="R537" i="1"/>
  <c r="Q537" i="1"/>
  <c r="S537" i="1" s="1"/>
  <c r="T537" i="1" s="1"/>
  <c r="R536" i="1"/>
  <c r="Q536" i="1"/>
  <c r="R535" i="1"/>
  <c r="Q535" i="1"/>
  <c r="S535" i="1" s="1"/>
  <c r="T535" i="1" s="1"/>
  <c r="R534" i="1"/>
  <c r="Q534" i="1"/>
  <c r="R533" i="1"/>
  <c r="Q533" i="1"/>
  <c r="S533" i="1" s="1"/>
  <c r="T533" i="1" s="1"/>
  <c r="R532" i="1"/>
  <c r="Q532" i="1"/>
  <c r="R531" i="1"/>
  <c r="Q531" i="1"/>
  <c r="S531" i="1" s="1"/>
  <c r="T531" i="1" s="1"/>
  <c r="R530" i="1"/>
  <c r="Q530" i="1"/>
  <c r="R529" i="1"/>
  <c r="Q529" i="1"/>
  <c r="S529" i="1" s="1"/>
  <c r="T529" i="1" s="1"/>
  <c r="R528" i="1"/>
  <c r="Q528" i="1"/>
  <c r="R527" i="1"/>
  <c r="Q527" i="1"/>
  <c r="S527" i="1" s="1"/>
  <c r="T527" i="1" s="1"/>
  <c r="R526" i="1"/>
  <c r="Q526" i="1"/>
  <c r="R525" i="1"/>
  <c r="Q525" i="1"/>
  <c r="S525" i="1" s="1"/>
  <c r="T525" i="1" s="1"/>
  <c r="R524" i="1"/>
  <c r="Q524" i="1"/>
  <c r="R523" i="1"/>
  <c r="Q523" i="1"/>
  <c r="S523" i="1" s="1"/>
  <c r="T523" i="1" s="1"/>
  <c r="R522" i="1"/>
  <c r="Q522" i="1"/>
  <c r="R521" i="1"/>
  <c r="Q521" i="1"/>
  <c r="S521" i="1" s="1"/>
  <c r="T521" i="1" s="1"/>
  <c r="R520" i="1"/>
  <c r="Q520" i="1"/>
  <c r="R519" i="1"/>
  <c r="Q519" i="1"/>
  <c r="S519" i="1" s="1"/>
  <c r="T519" i="1" s="1"/>
  <c r="R518" i="1"/>
  <c r="Q518" i="1"/>
  <c r="R517" i="1"/>
  <c r="Q517" i="1"/>
  <c r="S517" i="1" s="1"/>
  <c r="T517" i="1" s="1"/>
  <c r="R516" i="1"/>
  <c r="Q516" i="1"/>
  <c r="R515" i="1"/>
  <c r="Q515" i="1"/>
  <c r="S515" i="1" s="1"/>
  <c r="T515" i="1" s="1"/>
  <c r="R514" i="1"/>
  <c r="Q514" i="1"/>
  <c r="R513" i="1"/>
  <c r="Q513" i="1"/>
  <c r="S513" i="1" s="1"/>
  <c r="T513" i="1" s="1"/>
  <c r="R512" i="1"/>
  <c r="Q512" i="1"/>
  <c r="R511" i="1"/>
  <c r="Q511" i="1"/>
  <c r="S511" i="1" s="1"/>
  <c r="T511" i="1" s="1"/>
  <c r="R510" i="1"/>
  <c r="Q510" i="1"/>
  <c r="R509" i="1"/>
  <c r="Q509" i="1"/>
  <c r="R508" i="1"/>
  <c r="Q508" i="1"/>
  <c r="R507" i="1"/>
  <c r="Q507" i="1"/>
  <c r="S507" i="1" s="1"/>
  <c r="T507" i="1" s="1"/>
  <c r="R506" i="1"/>
  <c r="Q506" i="1"/>
  <c r="R505" i="1"/>
  <c r="Q505" i="1"/>
  <c r="S505" i="1" s="1"/>
  <c r="T505" i="1" s="1"/>
  <c r="R504" i="1"/>
  <c r="Q504" i="1"/>
  <c r="R503" i="1"/>
  <c r="Q503" i="1"/>
  <c r="S503" i="1" s="1"/>
  <c r="T503" i="1" s="1"/>
  <c r="R502" i="1"/>
  <c r="Q502" i="1"/>
  <c r="R501" i="1"/>
  <c r="Q501" i="1"/>
  <c r="S501" i="1" s="1"/>
  <c r="T501" i="1" s="1"/>
  <c r="R500" i="1"/>
  <c r="Q500" i="1"/>
  <c r="R499" i="1"/>
  <c r="Q499" i="1"/>
  <c r="S499" i="1" s="1"/>
  <c r="T499" i="1" s="1"/>
  <c r="R498" i="1"/>
  <c r="Q498" i="1"/>
  <c r="R497" i="1"/>
  <c r="Q497" i="1"/>
  <c r="S497" i="1" s="1"/>
  <c r="T497" i="1" s="1"/>
  <c r="R496" i="1"/>
  <c r="Q496" i="1"/>
  <c r="R495" i="1"/>
  <c r="Q495" i="1"/>
  <c r="S495" i="1" s="1"/>
  <c r="T495" i="1" s="1"/>
  <c r="R494" i="1"/>
  <c r="Q494" i="1"/>
  <c r="R493" i="1"/>
  <c r="Q493" i="1"/>
  <c r="S493" i="1" s="1"/>
  <c r="T493" i="1" s="1"/>
  <c r="R492" i="1"/>
  <c r="Q492" i="1"/>
  <c r="R491" i="1"/>
  <c r="Q491" i="1"/>
  <c r="S491" i="1" s="1"/>
  <c r="T491" i="1" s="1"/>
  <c r="R490" i="1"/>
  <c r="Q490" i="1"/>
  <c r="R489" i="1"/>
  <c r="Q489" i="1"/>
  <c r="S489" i="1" s="1"/>
  <c r="T489" i="1" s="1"/>
  <c r="R488" i="1"/>
  <c r="Q488" i="1"/>
  <c r="R487" i="1"/>
  <c r="Q487" i="1"/>
  <c r="S487" i="1" s="1"/>
  <c r="T487" i="1" s="1"/>
  <c r="R486" i="1"/>
  <c r="Q486" i="1"/>
  <c r="R485" i="1"/>
  <c r="Q485" i="1"/>
  <c r="S485" i="1" s="1"/>
  <c r="T485" i="1" s="1"/>
  <c r="R484" i="1"/>
  <c r="Q484" i="1"/>
  <c r="R483" i="1"/>
  <c r="Q483" i="1"/>
  <c r="S483" i="1" s="1"/>
  <c r="T483" i="1" s="1"/>
  <c r="R482" i="1"/>
  <c r="Q482" i="1"/>
  <c r="R481" i="1"/>
  <c r="Q481" i="1"/>
  <c r="R480" i="1"/>
  <c r="Q480" i="1"/>
  <c r="R479" i="1"/>
  <c r="Q479" i="1"/>
  <c r="S479" i="1" s="1"/>
  <c r="T479" i="1" s="1"/>
  <c r="R478" i="1"/>
  <c r="Q478" i="1"/>
  <c r="R477" i="1"/>
  <c r="Q477" i="1"/>
  <c r="S477" i="1" s="1"/>
  <c r="T477" i="1" s="1"/>
  <c r="R476" i="1"/>
  <c r="Q476" i="1"/>
  <c r="R475" i="1"/>
  <c r="Q475" i="1"/>
  <c r="S475" i="1" s="1"/>
  <c r="T475" i="1" s="1"/>
  <c r="R474" i="1"/>
  <c r="Q474" i="1"/>
  <c r="R473" i="1"/>
  <c r="Q473" i="1"/>
  <c r="S473" i="1" s="1"/>
  <c r="T473" i="1" s="1"/>
  <c r="R472" i="1"/>
  <c r="Q472" i="1"/>
  <c r="R471" i="1"/>
  <c r="Q471" i="1"/>
  <c r="S471" i="1" s="1"/>
  <c r="T471" i="1" s="1"/>
  <c r="R470" i="1"/>
  <c r="Q470" i="1"/>
  <c r="R469" i="1"/>
  <c r="Q469" i="1"/>
  <c r="S469" i="1" s="1"/>
  <c r="T469" i="1" s="1"/>
  <c r="R468" i="1"/>
  <c r="Q468" i="1"/>
  <c r="R467" i="1"/>
  <c r="Q467" i="1"/>
  <c r="S467" i="1" s="1"/>
  <c r="T467" i="1" s="1"/>
  <c r="R466" i="1"/>
  <c r="Q466" i="1"/>
  <c r="R465" i="1"/>
  <c r="Q465" i="1"/>
  <c r="S465" i="1" s="1"/>
  <c r="T465" i="1" s="1"/>
  <c r="R464" i="1"/>
  <c r="Q464" i="1"/>
  <c r="R463" i="1"/>
  <c r="Q463" i="1"/>
  <c r="R462" i="1"/>
  <c r="Q462" i="1"/>
  <c r="R461" i="1"/>
  <c r="Q461" i="1"/>
  <c r="S461" i="1" s="1"/>
  <c r="T461" i="1" s="1"/>
  <c r="R460" i="1"/>
  <c r="Q460" i="1"/>
  <c r="R459" i="1"/>
  <c r="Q459" i="1"/>
  <c r="S459" i="1" s="1"/>
  <c r="T459" i="1" s="1"/>
  <c r="R458" i="1"/>
  <c r="Q458" i="1"/>
  <c r="R457" i="1"/>
  <c r="Q457" i="1"/>
  <c r="S457" i="1" s="1"/>
  <c r="T457" i="1" s="1"/>
  <c r="R456" i="1"/>
  <c r="Q456" i="1"/>
  <c r="R455" i="1"/>
  <c r="Q455" i="1"/>
  <c r="S455" i="1" s="1"/>
  <c r="T455" i="1" s="1"/>
  <c r="R454" i="1"/>
  <c r="Q454" i="1"/>
  <c r="R453" i="1"/>
  <c r="Q453" i="1"/>
  <c r="S453" i="1" s="1"/>
  <c r="T453" i="1" s="1"/>
  <c r="R452" i="1"/>
  <c r="Q452" i="1"/>
  <c r="R451" i="1"/>
  <c r="Q451" i="1"/>
  <c r="S451" i="1" s="1"/>
  <c r="T451" i="1" s="1"/>
  <c r="R450" i="1"/>
  <c r="Q450" i="1"/>
  <c r="R449" i="1"/>
  <c r="Q449" i="1"/>
  <c r="S449" i="1" s="1"/>
  <c r="T449" i="1" s="1"/>
  <c r="R448" i="1"/>
  <c r="Q448" i="1"/>
  <c r="R447" i="1"/>
  <c r="Q447" i="1"/>
  <c r="S447" i="1" s="1"/>
  <c r="T447" i="1" s="1"/>
  <c r="R446" i="1"/>
  <c r="Q446" i="1"/>
  <c r="R445" i="1"/>
  <c r="Q445" i="1"/>
  <c r="S445" i="1" s="1"/>
  <c r="T445" i="1" s="1"/>
  <c r="R444" i="1"/>
  <c r="Q444" i="1"/>
  <c r="R443" i="1"/>
  <c r="Q443" i="1"/>
  <c r="S443" i="1" s="1"/>
  <c r="T443" i="1" s="1"/>
  <c r="R442" i="1"/>
  <c r="Q442" i="1"/>
  <c r="R441" i="1"/>
  <c r="Q441" i="1"/>
  <c r="S441" i="1" s="1"/>
  <c r="T441" i="1" s="1"/>
  <c r="R440" i="1"/>
  <c r="Q440" i="1"/>
  <c r="R439" i="1"/>
  <c r="Q439" i="1"/>
  <c r="S439" i="1" s="1"/>
  <c r="T439" i="1" s="1"/>
  <c r="R438" i="1"/>
  <c r="Q438" i="1"/>
  <c r="R437" i="1"/>
  <c r="Q437" i="1"/>
  <c r="S437" i="1" s="1"/>
  <c r="T437" i="1" s="1"/>
  <c r="R436" i="1"/>
  <c r="Q436" i="1"/>
  <c r="R435" i="1"/>
  <c r="Q435" i="1"/>
  <c r="R434" i="1"/>
  <c r="Q434" i="1"/>
  <c r="R433" i="1"/>
  <c r="Q433" i="1"/>
  <c r="S433" i="1" s="1"/>
  <c r="T433" i="1" s="1"/>
  <c r="R432" i="1"/>
  <c r="Q432" i="1"/>
  <c r="R431" i="1"/>
  <c r="Q431" i="1"/>
  <c r="S431" i="1" s="1"/>
  <c r="T431" i="1" s="1"/>
  <c r="R430" i="1"/>
  <c r="Q430" i="1"/>
  <c r="R429" i="1"/>
  <c r="Q429" i="1"/>
  <c r="S429" i="1" s="1"/>
  <c r="T429" i="1" s="1"/>
  <c r="R428" i="1"/>
  <c r="Q428" i="1"/>
  <c r="R427" i="1"/>
  <c r="Q427" i="1"/>
  <c r="S427" i="1" s="1"/>
  <c r="T427" i="1" s="1"/>
  <c r="R426" i="1"/>
  <c r="Q426" i="1"/>
  <c r="R425" i="1"/>
  <c r="Q425" i="1"/>
  <c r="S425" i="1" s="1"/>
  <c r="T425" i="1" s="1"/>
  <c r="R424" i="1"/>
  <c r="Q424" i="1"/>
  <c r="R423" i="1"/>
  <c r="Q423" i="1"/>
  <c r="S423" i="1" s="1"/>
  <c r="T423" i="1" s="1"/>
  <c r="R422" i="1"/>
  <c r="Q422" i="1"/>
  <c r="R421" i="1"/>
  <c r="Q421" i="1"/>
  <c r="S421" i="1" s="1"/>
  <c r="T421" i="1" s="1"/>
  <c r="R420" i="1"/>
  <c r="Q420" i="1"/>
  <c r="R419" i="1"/>
  <c r="Q419" i="1"/>
  <c r="S419" i="1" s="1"/>
  <c r="T419" i="1" s="1"/>
  <c r="R418" i="1"/>
  <c r="Q418" i="1"/>
  <c r="R417" i="1"/>
  <c r="Q417" i="1"/>
  <c r="S417" i="1" s="1"/>
  <c r="T417" i="1" s="1"/>
  <c r="R416" i="1"/>
  <c r="Q416" i="1"/>
  <c r="R415" i="1"/>
  <c r="Q415" i="1"/>
  <c r="S415" i="1" s="1"/>
  <c r="T415" i="1" s="1"/>
  <c r="R414" i="1"/>
  <c r="Q414" i="1"/>
  <c r="R413" i="1"/>
  <c r="Q413" i="1"/>
  <c r="S413" i="1" s="1"/>
  <c r="T413" i="1" s="1"/>
  <c r="R412" i="1"/>
  <c r="Q412" i="1"/>
  <c r="R411" i="1"/>
  <c r="Q411" i="1"/>
  <c r="S411" i="1" s="1"/>
  <c r="T411" i="1" s="1"/>
  <c r="R410" i="1"/>
  <c r="Q410" i="1"/>
  <c r="R409" i="1"/>
  <c r="Q409" i="1"/>
  <c r="S409" i="1" s="1"/>
  <c r="T409" i="1" s="1"/>
  <c r="R408" i="1"/>
  <c r="Q408" i="1"/>
  <c r="R407" i="1"/>
  <c r="Q407" i="1"/>
  <c r="S407" i="1" s="1"/>
  <c r="T407" i="1" s="1"/>
  <c r="R406" i="1"/>
  <c r="Q406" i="1"/>
  <c r="R405" i="1"/>
  <c r="Q405" i="1"/>
  <c r="S405" i="1" s="1"/>
  <c r="T405" i="1" s="1"/>
  <c r="R404" i="1"/>
  <c r="Q404" i="1"/>
  <c r="R403" i="1"/>
  <c r="Q403" i="1"/>
  <c r="S403" i="1" s="1"/>
  <c r="T403" i="1" s="1"/>
  <c r="R402" i="1"/>
  <c r="Q402" i="1"/>
  <c r="R401" i="1"/>
  <c r="Q401" i="1"/>
  <c r="S401" i="1" s="1"/>
  <c r="T401" i="1" s="1"/>
  <c r="R400" i="1"/>
  <c r="Q400" i="1"/>
  <c r="R399" i="1"/>
  <c r="Q399" i="1"/>
  <c r="S399" i="1" s="1"/>
  <c r="T399" i="1" s="1"/>
  <c r="R398" i="1"/>
  <c r="Q398" i="1"/>
  <c r="R397" i="1"/>
  <c r="Q397" i="1"/>
  <c r="S397" i="1" s="1"/>
  <c r="T397" i="1" s="1"/>
  <c r="R396" i="1"/>
  <c r="Q396" i="1"/>
  <c r="R395" i="1"/>
  <c r="Q395" i="1"/>
  <c r="R394" i="1"/>
  <c r="Q394" i="1"/>
  <c r="R393" i="1"/>
  <c r="Q393" i="1"/>
  <c r="S393" i="1" s="1"/>
  <c r="T393" i="1" s="1"/>
  <c r="R392" i="1"/>
  <c r="Q392" i="1"/>
  <c r="R391" i="1"/>
  <c r="Q391" i="1"/>
  <c r="S391" i="1" s="1"/>
  <c r="T391" i="1" s="1"/>
  <c r="R390" i="1"/>
  <c r="Q390" i="1"/>
  <c r="R389" i="1"/>
  <c r="Q389" i="1"/>
  <c r="S389" i="1" s="1"/>
  <c r="T389" i="1" s="1"/>
  <c r="R388" i="1"/>
  <c r="Q388" i="1"/>
  <c r="R387" i="1"/>
  <c r="Q387" i="1"/>
  <c r="S387" i="1" s="1"/>
  <c r="T387" i="1" s="1"/>
  <c r="R386" i="1"/>
  <c r="Q386" i="1"/>
  <c r="R385" i="1"/>
  <c r="Q385" i="1"/>
  <c r="R384" i="1"/>
  <c r="Q384" i="1"/>
  <c r="R383" i="1"/>
  <c r="Q383" i="1"/>
  <c r="S383" i="1" s="1"/>
  <c r="T383" i="1" s="1"/>
  <c r="R382" i="1"/>
  <c r="Q382" i="1"/>
  <c r="R381" i="1"/>
  <c r="Q381" i="1"/>
  <c r="S381" i="1" s="1"/>
  <c r="T381" i="1" s="1"/>
  <c r="R380" i="1"/>
  <c r="Q380" i="1"/>
  <c r="R379" i="1"/>
  <c r="Q379" i="1"/>
  <c r="R378" i="1"/>
  <c r="Q378" i="1"/>
  <c r="R377" i="1"/>
  <c r="Q377" i="1"/>
  <c r="R376" i="1"/>
  <c r="Q376" i="1"/>
  <c r="R375" i="1"/>
  <c r="Q375" i="1"/>
  <c r="S375" i="1" s="1"/>
  <c r="T375" i="1" s="1"/>
  <c r="R374" i="1"/>
  <c r="Q374" i="1"/>
  <c r="R373" i="1"/>
  <c r="Q373" i="1"/>
  <c r="S373" i="1" s="1"/>
  <c r="T373" i="1" s="1"/>
  <c r="R372" i="1"/>
  <c r="Q372" i="1"/>
  <c r="R371" i="1"/>
  <c r="Q371" i="1"/>
  <c r="S371" i="1" s="1"/>
  <c r="T371" i="1" s="1"/>
  <c r="R370" i="1"/>
  <c r="Q370" i="1"/>
  <c r="R369" i="1"/>
  <c r="Q369" i="1"/>
  <c r="S369" i="1" s="1"/>
  <c r="T369" i="1" s="1"/>
  <c r="R368" i="1"/>
  <c r="Q368" i="1"/>
  <c r="R367" i="1"/>
  <c r="Q367" i="1"/>
  <c r="S367" i="1" s="1"/>
  <c r="T367" i="1" s="1"/>
  <c r="R366" i="1"/>
  <c r="Q366" i="1"/>
  <c r="R365" i="1"/>
  <c r="Q365" i="1"/>
  <c r="S365" i="1" s="1"/>
  <c r="T365" i="1" s="1"/>
  <c r="R364" i="1"/>
  <c r="Q364" i="1"/>
  <c r="R363" i="1"/>
  <c r="Q363" i="1"/>
  <c r="S363" i="1" s="1"/>
  <c r="T363" i="1" s="1"/>
  <c r="R362" i="1"/>
  <c r="Q362" i="1"/>
  <c r="R361" i="1"/>
  <c r="Q361" i="1"/>
  <c r="S361" i="1" s="1"/>
  <c r="T361" i="1" s="1"/>
  <c r="R360" i="1"/>
  <c r="Q360" i="1"/>
  <c r="R359" i="1"/>
  <c r="Q359" i="1"/>
  <c r="S359" i="1" s="1"/>
  <c r="T359" i="1" s="1"/>
  <c r="R358" i="1"/>
  <c r="Q358" i="1"/>
  <c r="R357" i="1"/>
  <c r="Q357" i="1"/>
  <c r="S357" i="1" s="1"/>
  <c r="T357" i="1" s="1"/>
  <c r="R356" i="1"/>
  <c r="Q356" i="1"/>
  <c r="R355" i="1"/>
  <c r="Q355" i="1"/>
  <c r="S355" i="1" s="1"/>
  <c r="T355" i="1" s="1"/>
  <c r="R354" i="1"/>
  <c r="Q354" i="1"/>
  <c r="R353" i="1"/>
  <c r="Q353" i="1"/>
  <c r="S353" i="1" s="1"/>
  <c r="T353" i="1" s="1"/>
  <c r="R352" i="1"/>
  <c r="Q352" i="1"/>
  <c r="R351" i="1"/>
  <c r="Q351" i="1"/>
  <c r="S351" i="1" s="1"/>
  <c r="T351" i="1" s="1"/>
  <c r="R350" i="1"/>
  <c r="Q350" i="1"/>
  <c r="R349" i="1"/>
  <c r="Q349" i="1"/>
  <c r="S349" i="1" s="1"/>
  <c r="T349" i="1" s="1"/>
  <c r="R348" i="1"/>
  <c r="Q348" i="1"/>
  <c r="R347" i="1"/>
  <c r="Q347" i="1"/>
  <c r="S347" i="1" s="1"/>
  <c r="T347" i="1" s="1"/>
  <c r="R346" i="1"/>
  <c r="Q346" i="1"/>
  <c r="R345" i="1"/>
  <c r="Q345" i="1"/>
  <c r="R344" i="1"/>
  <c r="Q344" i="1"/>
  <c r="R343" i="1"/>
  <c r="Q343" i="1"/>
  <c r="S343" i="1" s="1"/>
  <c r="T343" i="1" s="1"/>
  <c r="R342" i="1"/>
  <c r="Q342" i="1"/>
  <c r="R341" i="1"/>
  <c r="Q341" i="1"/>
  <c r="S341" i="1" s="1"/>
  <c r="T341" i="1" s="1"/>
  <c r="R340" i="1"/>
  <c r="Q340" i="1"/>
  <c r="R339" i="1"/>
  <c r="Q339" i="1"/>
  <c r="S339" i="1" s="1"/>
  <c r="T339" i="1" s="1"/>
  <c r="R338" i="1"/>
  <c r="Q338" i="1"/>
  <c r="R337" i="1"/>
  <c r="Q337" i="1"/>
  <c r="R336" i="1"/>
  <c r="Q336" i="1"/>
  <c r="R335" i="1"/>
  <c r="Q335" i="1"/>
  <c r="S335" i="1" s="1"/>
  <c r="T335" i="1" s="1"/>
  <c r="R334" i="1"/>
  <c r="Q334" i="1"/>
  <c r="R333" i="1"/>
  <c r="Q333" i="1"/>
  <c r="R332" i="1"/>
  <c r="Q332" i="1"/>
  <c r="R331" i="1"/>
  <c r="Q331" i="1"/>
  <c r="S331" i="1" s="1"/>
  <c r="T331" i="1" s="1"/>
  <c r="R330" i="1"/>
  <c r="Q330" i="1"/>
  <c r="R329" i="1"/>
  <c r="Q329" i="1"/>
  <c r="R328" i="1"/>
  <c r="Q328" i="1"/>
  <c r="R327" i="1"/>
  <c r="Q327" i="1"/>
  <c r="S327" i="1" s="1"/>
  <c r="T327" i="1" s="1"/>
  <c r="R326" i="1"/>
  <c r="Q326" i="1"/>
  <c r="R325" i="1"/>
  <c r="Q325" i="1"/>
  <c r="S325" i="1" s="1"/>
  <c r="T325" i="1" s="1"/>
  <c r="R324" i="1"/>
  <c r="Q324" i="1"/>
  <c r="R323" i="1"/>
  <c r="Q323" i="1"/>
  <c r="S323" i="1" s="1"/>
  <c r="T323" i="1" s="1"/>
  <c r="R322" i="1"/>
  <c r="Q322" i="1"/>
  <c r="R321" i="1"/>
  <c r="Q321" i="1"/>
  <c r="S321" i="1" s="1"/>
  <c r="T321" i="1" s="1"/>
  <c r="R320" i="1"/>
  <c r="Q320" i="1"/>
  <c r="R319" i="1"/>
  <c r="Q319" i="1"/>
  <c r="S319" i="1" s="1"/>
  <c r="T319" i="1" s="1"/>
  <c r="R318" i="1"/>
  <c r="Q318" i="1"/>
  <c r="R317" i="1"/>
  <c r="Q317" i="1"/>
  <c r="S317" i="1" s="1"/>
  <c r="T317" i="1" s="1"/>
  <c r="R316" i="1"/>
  <c r="Q316" i="1"/>
  <c r="R315" i="1"/>
  <c r="Q315" i="1"/>
  <c r="S315" i="1" s="1"/>
  <c r="T315" i="1" s="1"/>
  <c r="R314" i="1"/>
  <c r="Q314" i="1"/>
  <c r="R313" i="1"/>
  <c r="Q313" i="1"/>
  <c r="S313" i="1" s="1"/>
  <c r="T313" i="1" s="1"/>
  <c r="R312" i="1"/>
  <c r="Q312" i="1"/>
  <c r="R311" i="1"/>
  <c r="Q311" i="1"/>
  <c r="S311" i="1" s="1"/>
  <c r="T311" i="1" s="1"/>
  <c r="R310" i="1"/>
  <c r="Q310" i="1"/>
  <c r="R309" i="1"/>
  <c r="Q309" i="1"/>
  <c r="S309" i="1" s="1"/>
  <c r="T309" i="1" s="1"/>
  <c r="R308" i="1"/>
  <c r="Q308" i="1"/>
  <c r="R307" i="1"/>
  <c r="Q307" i="1"/>
  <c r="S307" i="1" s="1"/>
  <c r="T307" i="1" s="1"/>
  <c r="R306" i="1"/>
  <c r="Q306" i="1"/>
  <c r="R305" i="1"/>
  <c r="Q305" i="1"/>
  <c r="S305" i="1" s="1"/>
  <c r="T305" i="1" s="1"/>
  <c r="R304" i="1"/>
  <c r="Q304" i="1"/>
  <c r="R303" i="1"/>
  <c r="Q303" i="1"/>
  <c r="S303" i="1" s="1"/>
  <c r="T303" i="1" s="1"/>
  <c r="R302" i="1"/>
  <c r="Q302" i="1"/>
  <c r="R301" i="1"/>
  <c r="Q301" i="1"/>
  <c r="S301" i="1" s="1"/>
  <c r="T301" i="1" s="1"/>
  <c r="R300" i="1"/>
  <c r="Q300" i="1"/>
  <c r="R299" i="1"/>
  <c r="Q299" i="1"/>
  <c r="R298" i="1"/>
  <c r="Q298" i="1"/>
  <c r="R297" i="1"/>
  <c r="Q297" i="1"/>
  <c r="R296" i="1"/>
  <c r="Q296" i="1"/>
  <c r="R295" i="1"/>
  <c r="Q295" i="1"/>
  <c r="R294" i="1"/>
  <c r="Q294" i="1"/>
  <c r="R293" i="1"/>
  <c r="Q293" i="1"/>
  <c r="S293" i="1" s="1"/>
  <c r="T293" i="1" s="1"/>
  <c r="R292" i="1"/>
  <c r="Q292" i="1"/>
  <c r="R291" i="1"/>
  <c r="Q291" i="1"/>
  <c r="S291" i="1" s="1"/>
  <c r="T291" i="1" s="1"/>
  <c r="R290" i="1"/>
  <c r="Q290" i="1"/>
  <c r="R289" i="1"/>
  <c r="Q289" i="1"/>
  <c r="S289" i="1" s="1"/>
  <c r="T289" i="1" s="1"/>
  <c r="R288" i="1"/>
  <c r="Q288" i="1"/>
  <c r="R287" i="1"/>
  <c r="Q287" i="1"/>
  <c r="S287" i="1" s="1"/>
  <c r="T287" i="1" s="1"/>
  <c r="R286" i="1"/>
  <c r="Q286" i="1"/>
  <c r="R285" i="1"/>
  <c r="Q285" i="1"/>
  <c r="S285" i="1" s="1"/>
  <c r="T285" i="1" s="1"/>
  <c r="R284" i="1"/>
  <c r="Q284" i="1"/>
  <c r="R283" i="1"/>
  <c r="Q283" i="1"/>
  <c r="S283" i="1" s="1"/>
  <c r="T283" i="1" s="1"/>
  <c r="R282" i="1"/>
  <c r="Q282" i="1"/>
  <c r="R281" i="1"/>
  <c r="Q281" i="1"/>
  <c r="S281" i="1" s="1"/>
  <c r="T281" i="1" s="1"/>
  <c r="R280" i="1"/>
  <c r="Q280" i="1"/>
  <c r="R279" i="1"/>
  <c r="Q279" i="1"/>
  <c r="S279" i="1" s="1"/>
  <c r="T279" i="1" s="1"/>
  <c r="R278" i="1"/>
  <c r="Q278" i="1"/>
  <c r="R277" i="1"/>
  <c r="Q277" i="1"/>
  <c r="S277" i="1" s="1"/>
  <c r="T277" i="1" s="1"/>
  <c r="R276" i="1"/>
  <c r="Q276" i="1"/>
  <c r="R275" i="1"/>
  <c r="Q275" i="1"/>
  <c r="S275" i="1" s="1"/>
  <c r="T275" i="1" s="1"/>
  <c r="R274" i="1"/>
  <c r="Q274" i="1"/>
  <c r="R273" i="1"/>
  <c r="Q273" i="1"/>
  <c r="S273" i="1" s="1"/>
  <c r="T273" i="1" s="1"/>
  <c r="R272" i="1"/>
  <c r="Q272" i="1"/>
  <c r="R271" i="1"/>
  <c r="Q271" i="1"/>
  <c r="R270" i="1"/>
  <c r="Q270" i="1"/>
  <c r="R269" i="1"/>
  <c r="Q269" i="1"/>
  <c r="S269" i="1" s="1"/>
  <c r="T269" i="1" s="1"/>
  <c r="R268" i="1"/>
  <c r="Q268" i="1"/>
  <c r="R267" i="1"/>
  <c r="Q267" i="1"/>
  <c r="S267" i="1" s="1"/>
  <c r="T267" i="1" s="1"/>
  <c r="R266" i="1"/>
  <c r="Q266" i="1"/>
  <c r="R265" i="1"/>
  <c r="Q265" i="1"/>
  <c r="S265" i="1" s="1"/>
  <c r="T265" i="1" s="1"/>
  <c r="R264" i="1"/>
  <c r="Q264" i="1"/>
  <c r="R263" i="1"/>
  <c r="Q263" i="1"/>
  <c r="R262" i="1"/>
  <c r="Q262" i="1"/>
  <c r="R261" i="1"/>
  <c r="Q261" i="1"/>
  <c r="R260" i="1"/>
  <c r="Q260" i="1"/>
  <c r="R259" i="1"/>
  <c r="Q259" i="1"/>
  <c r="S259" i="1" s="1"/>
  <c r="T259" i="1" s="1"/>
  <c r="R258" i="1"/>
  <c r="Q258" i="1"/>
  <c r="R257" i="1"/>
  <c r="Q257" i="1"/>
  <c r="S257" i="1" s="1"/>
  <c r="T257" i="1" s="1"/>
  <c r="R256" i="1"/>
  <c r="Q256" i="1"/>
  <c r="R255" i="1"/>
  <c r="Q255" i="1"/>
  <c r="S255" i="1" s="1"/>
  <c r="T255" i="1" s="1"/>
  <c r="R254" i="1"/>
  <c r="Q254" i="1"/>
  <c r="R253" i="1"/>
  <c r="Q253" i="1"/>
  <c r="S253" i="1" s="1"/>
  <c r="T253" i="1" s="1"/>
  <c r="R252" i="1"/>
  <c r="Q252" i="1"/>
  <c r="R251" i="1"/>
  <c r="Q251" i="1"/>
  <c r="R250" i="1"/>
  <c r="Q250" i="1"/>
  <c r="R249" i="1"/>
  <c r="Q249" i="1"/>
  <c r="S249" i="1" s="1"/>
  <c r="T249" i="1" s="1"/>
  <c r="R248" i="1"/>
  <c r="Q248" i="1"/>
  <c r="R247" i="1"/>
  <c r="Q247" i="1"/>
  <c r="S247" i="1" s="1"/>
  <c r="T247" i="1" s="1"/>
  <c r="R246" i="1"/>
  <c r="Q246" i="1"/>
  <c r="R245" i="1"/>
  <c r="Q245" i="1"/>
  <c r="S245" i="1" s="1"/>
  <c r="T245" i="1" s="1"/>
  <c r="R244" i="1"/>
  <c r="Q244" i="1"/>
  <c r="R243" i="1"/>
  <c r="Q243" i="1"/>
  <c r="S243" i="1" s="1"/>
  <c r="T243" i="1" s="1"/>
  <c r="R242" i="1"/>
  <c r="Q242" i="1"/>
  <c r="R241" i="1"/>
  <c r="Q241" i="1"/>
  <c r="S241" i="1" s="1"/>
  <c r="T241" i="1" s="1"/>
  <c r="R240" i="1"/>
  <c r="Q240" i="1"/>
  <c r="R239" i="1"/>
  <c r="Q239" i="1"/>
  <c r="S239" i="1" s="1"/>
  <c r="T239" i="1" s="1"/>
  <c r="R238" i="1"/>
  <c r="Q238" i="1"/>
  <c r="R237" i="1"/>
  <c r="Q237" i="1"/>
  <c r="S237" i="1" s="1"/>
  <c r="T237" i="1" s="1"/>
  <c r="R236" i="1"/>
  <c r="Q236" i="1"/>
  <c r="R235" i="1"/>
  <c r="Q235" i="1"/>
  <c r="S235" i="1" s="1"/>
  <c r="T235" i="1" s="1"/>
  <c r="R234" i="1"/>
  <c r="Q234" i="1"/>
  <c r="R233" i="1"/>
  <c r="Q233" i="1"/>
  <c r="S233" i="1" s="1"/>
  <c r="T233" i="1" s="1"/>
  <c r="R232" i="1"/>
  <c r="Q232" i="1"/>
  <c r="R231" i="1"/>
  <c r="Q231" i="1"/>
  <c r="S231" i="1" s="1"/>
  <c r="T231" i="1" s="1"/>
  <c r="R230" i="1"/>
  <c r="Q230" i="1"/>
  <c r="R229" i="1"/>
  <c r="Q229" i="1"/>
  <c r="S229" i="1" s="1"/>
  <c r="T229" i="1" s="1"/>
  <c r="R228" i="1"/>
  <c r="Q228" i="1"/>
  <c r="R227" i="1"/>
  <c r="Q227" i="1"/>
  <c r="S227" i="1" s="1"/>
  <c r="T227" i="1" s="1"/>
  <c r="R226" i="1"/>
  <c r="Q226" i="1"/>
  <c r="R225" i="1"/>
  <c r="Q225" i="1"/>
  <c r="R224" i="1"/>
  <c r="Q224" i="1"/>
  <c r="R223" i="1"/>
  <c r="Q223" i="1"/>
  <c r="S223" i="1" s="1"/>
  <c r="T223" i="1" s="1"/>
  <c r="R222" i="1"/>
  <c r="Q222" i="1"/>
  <c r="R221" i="1"/>
  <c r="Q221" i="1"/>
  <c r="S221" i="1" s="1"/>
  <c r="T221" i="1" s="1"/>
  <c r="R220" i="1"/>
  <c r="Q220" i="1"/>
  <c r="R219" i="1"/>
  <c r="Q219" i="1"/>
  <c r="S219" i="1" s="1"/>
  <c r="T219" i="1" s="1"/>
  <c r="R218" i="1"/>
  <c r="Q218" i="1"/>
  <c r="R217" i="1"/>
  <c r="Q217" i="1"/>
  <c r="S217" i="1" s="1"/>
  <c r="T217" i="1" s="1"/>
  <c r="R216" i="1"/>
  <c r="Q216" i="1"/>
  <c r="R215" i="1"/>
  <c r="Q215" i="1"/>
  <c r="S215" i="1" s="1"/>
  <c r="T215" i="1" s="1"/>
  <c r="R214" i="1"/>
  <c r="Q214" i="1"/>
  <c r="R213" i="1"/>
  <c r="Q213" i="1"/>
  <c r="S213" i="1" s="1"/>
  <c r="T213" i="1" s="1"/>
  <c r="R212" i="1"/>
  <c r="Q212" i="1"/>
  <c r="R211" i="1"/>
  <c r="Q211" i="1"/>
  <c r="S211" i="1" s="1"/>
  <c r="T211" i="1" s="1"/>
  <c r="R210" i="1"/>
  <c r="Q210" i="1"/>
  <c r="R209" i="1"/>
  <c r="Q209" i="1"/>
  <c r="S209" i="1" s="1"/>
  <c r="T209" i="1" s="1"/>
  <c r="R208" i="1"/>
  <c r="Q208" i="1"/>
  <c r="R207" i="1"/>
  <c r="Q207" i="1"/>
  <c r="S207" i="1" s="1"/>
  <c r="T207" i="1" s="1"/>
  <c r="R206" i="1"/>
  <c r="Q206" i="1"/>
  <c r="R205" i="1"/>
  <c r="Q205" i="1"/>
  <c r="S205" i="1" s="1"/>
  <c r="T205" i="1" s="1"/>
  <c r="R204" i="1"/>
  <c r="Q204" i="1"/>
  <c r="R203" i="1"/>
  <c r="Q203" i="1"/>
  <c r="S203" i="1" s="1"/>
  <c r="T203" i="1" s="1"/>
  <c r="R202" i="1"/>
  <c r="Q202" i="1"/>
  <c r="R201" i="1"/>
  <c r="Q201" i="1"/>
  <c r="S201" i="1" s="1"/>
  <c r="T201" i="1" s="1"/>
  <c r="R200" i="1"/>
  <c r="Q200" i="1"/>
  <c r="R199" i="1"/>
  <c r="Q199" i="1"/>
  <c r="S199" i="1" s="1"/>
  <c r="T199" i="1" s="1"/>
  <c r="R198" i="1"/>
  <c r="Q198" i="1"/>
  <c r="R197" i="1"/>
  <c r="Q197" i="1"/>
  <c r="S197" i="1" s="1"/>
  <c r="T197" i="1" s="1"/>
  <c r="R196" i="1"/>
  <c r="Q196" i="1"/>
  <c r="R195" i="1"/>
  <c r="Q195" i="1"/>
  <c r="S195" i="1" s="1"/>
  <c r="T195" i="1" s="1"/>
  <c r="R194" i="1"/>
  <c r="Q194" i="1"/>
  <c r="R193" i="1"/>
  <c r="Q193" i="1"/>
  <c r="S193" i="1" s="1"/>
  <c r="T193" i="1" s="1"/>
  <c r="R192" i="1"/>
  <c r="Q192" i="1"/>
  <c r="R191" i="1"/>
  <c r="Q191" i="1"/>
  <c r="S191" i="1" s="1"/>
  <c r="T191" i="1" s="1"/>
  <c r="R190" i="1"/>
  <c r="Q190" i="1"/>
  <c r="R189" i="1"/>
  <c r="Q189" i="1"/>
  <c r="S189" i="1" s="1"/>
  <c r="T189" i="1" s="1"/>
  <c r="R188" i="1"/>
  <c r="Q188" i="1"/>
  <c r="R187" i="1"/>
  <c r="Q187" i="1"/>
  <c r="S187" i="1" s="1"/>
  <c r="T187" i="1" s="1"/>
  <c r="R186" i="1"/>
  <c r="Q186" i="1"/>
  <c r="R185" i="1"/>
  <c r="Q185" i="1"/>
  <c r="S185" i="1" s="1"/>
  <c r="T185" i="1" s="1"/>
  <c r="R184" i="1"/>
  <c r="Q184" i="1"/>
  <c r="R183" i="1"/>
  <c r="Q183" i="1"/>
  <c r="S183" i="1" s="1"/>
  <c r="T183" i="1" s="1"/>
  <c r="R182" i="1"/>
  <c r="Q182" i="1"/>
  <c r="R181" i="1"/>
  <c r="Q181" i="1"/>
  <c r="S181" i="1" s="1"/>
  <c r="T181" i="1" s="1"/>
  <c r="R180" i="1"/>
  <c r="Q180" i="1"/>
  <c r="R179" i="1"/>
  <c r="Q179" i="1"/>
  <c r="S179" i="1" s="1"/>
  <c r="T179" i="1" s="1"/>
  <c r="R178" i="1"/>
  <c r="Q178" i="1"/>
  <c r="R177" i="1"/>
  <c r="Q177" i="1"/>
  <c r="S177" i="1" s="1"/>
  <c r="T177" i="1" s="1"/>
  <c r="R176" i="1"/>
  <c r="Q176" i="1"/>
  <c r="R175" i="1"/>
  <c r="Q175" i="1"/>
  <c r="S175" i="1" s="1"/>
  <c r="T175" i="1" s="1"/>
  <c r="R174" i="1"/>
  <c r="Q174" i="1"/>
  <c r="R173" i="1"/>
  <c r="Q173" i="1"/>
  <c r="S173" i="1" s="1"/>
  <c r="T173" i="1" s="1"/>
  <c r="R172" i="1"/>
  <c r="Q172" i="1"/>
  <c r="R171" i="1"/>
  <c r="Q171" i="1"/>
  <c r="S171" i="1" s="1"/>
  <c r="T171" i="1" s="1"/>
  <c r="R170" i="1"/>
  <c r="Q170" i="1"/>
  <c r="R169" i="1"/>
  <c r="Q169" i="1"/>
  <c r="S169" i="1" s="1"/>
  <c r="T169" i="1" s="1"/>
  <c r="R168" i="1"/>
  <c r="Q168" i="1"/>
  <c r="R167" i="1"/>
  <c r="Q167" i="1"/>
  <c r="S167" i="1" s="1"/>
  <c r="T167" i="1" s="1"/>
  <c r="R166" i="1"/>
  <c r="Q166" i="1"/>
  <c r="R165" i="1"/>
  <c r="Q165" i="1"/>
  <c r="R164" i="1"/>
  <c r="Q164" i="1"/>
  <c r="R163" i="1"/>
  <c r="Q163" i="1"/>
  <c r="S163" i="1" s="1"/>
  <c r="T163" i="1" s="1"/>
  <c r="R162" i="1"/>
  <c r="Q162" i="1"/>
  <c r="R161" i="1"/>
  <c r="Q161" i="1"/>
  <c r="R160" i="1"/>
  <c r="Q160" i="1"/>
  <c r="R159" i="1"/>
  <c r="Q159" i="1"/>
  <c r="S159" i="1" s="1"/>
  <c r="T159" i="1" s="1"/>
  <c r="R158" i="1"/>
  <c r="Q158" i="1"/>
  <c r="R157" i="1"/>
  <c r="Q157" i="1"/>
  <c r="S157" i="1" s="1"/>
  <c r="T157" i="1" s="1"/>
  <c r="R156" i="1"/>
  <c r="Q156" i="1"/>
  <c r="R155" i="1"/>
  <c r="Q155" i="1"/>
  <c r="S155" i="1" s="1"/>
  <c r="T155" i="1" s="1"/>
  <c r="R154" i="1"/>
  <c r="Q154" i="1"/>
  <c r="R153" i="1"/>
  <c r="Q153" i="1"/>
  <c r="S153" i="1" s="1"/>
  <c r="T153" i="1" s="1"/>
  <c r="R152" i="1"/>
  <c r="Q152" i="1"/>
  <c r="R151" i="1"/>
  <c r="Q151" i="1"/>
  <c r="S151" i="1" s="1"/>
  <c r="T151" i="1" s="1"/>
  <c r="R150" i="1"/>
  <c r="Q150" i="1"/>
  <c r="R149" i="1"/>
  <c r="Q149" i="1"/>
  <c r="S149" i="1" s="1"/>
  <c r="T149" i="1" s="1"/>
  <c r="R148" i="1"/>
  <c r="Q148" i="1"/>
  <c r="R147" i="1"/>
  <c r="Q147" i="1"/>
  <c r="S147" i="1" s="1"/>
  <c r="T147" i="1" s="1"/>
  <c r="R146" i="1"/>
  <c r="Q146" i="1"/>
  <c r="R145" i="1"/>
  <c r="Q145" i="1"/>
  <c r="S145" i="1" s="1"/>
  <c r="T145" i="1" s="1"/>
  <c r="R144" i="1"/>
  <c r="Q144" i="1"/>
  <c r="R143" i="1"/>
  <c r="Q143" i="1"/>
  <c r="S143" i="1" s="1"/>
  <c r="T143" i="1" s="1"/>
  <c r="R142" i="1"/>
  <c r="Q142" i="1"/>
  <c r="R141" i="1"/>
  <c r="Q141" i="1"/>
  <c r="S141" i="1" s="1"/>
  <c r="T141" i="1" s="1"/>
  <c r="R140" i="1"/>
  <c r="Q140" i="1"/>
  <c r="R139" i="1"/>
  <c r="Q139" i="1"/>
  <c r="S139" i="1" s="1"/>
  <c r="T139" i="1" s="1"/>
  <c r="R138" i="1"/>
  <c r="Q138" i="1"/>
  <c r="R137" i="1"/>
  <c r="Q137" i="1"/>
  <c r="S137" i="1" s="1"/>
  <c r="T137" i="1" s="1"/>
  <c r="R136" i="1"/>
  <c r="Q136" i="1"/>
  <c r="R135" i="1"/>
  <c r="Q135" i="1"/>
  <c r="S135" i="1" s="1"/>
  <c r="T135" i="1" s="1"/>
  <c r="R134" i="1"/>
  <c r="Q134" i="1"/>
  <c r="R133" i="1"/>
  <c r="Q133" i="1"/>
  <c r="S133" i="1" s="1"/>
  <c r="T133" i="1" s="1"/>
  <c r="R132" i="1"/>
  <c r="Q132" i="1"/>
  <c r="R131" i="1"/>
  <c r="Q131" i="1"/>
  <c r="S131" i="1" s="1"/>
  <c r="T131" i="1" s="1"/>
  <c r="R130" i="1"/>
  <c r="Q130" i="1"/>
  <c r="R129" i="1"/>
  <c r="Q129" i="1"/>
  <c r="S129" i="1" s="1"/>
  <c r="T129" i="1" s="1"/>
  <c r="R128" i="1"/>
  <c r="Q128" i="1"/>
  <c r="R127" i="1"/>
  <c r="Q127" i="1"/>
  <c r="S127" i="1" s="1"/>
  <c r="T127" i="1" s="1"/>
  <c r="R126" i="1"/>
  <c r="Q126" i="1"/>
  <c r="R125" i="1"/>
  <c r="Q125" i="1"/>
  <c r="S125" i="1" s="1"/>
  <c r="T125" i="1" s="1"/>
  <c r="R124" i="1"/>
  <c r="Q124" i="1"/>
  <c r="R123" i="1"/>
  <c r="Q123" i="1"/>
  <c r="S123" i="1" s="1"/>
  <c r="T123" i="1" s="1"/>
  <c r="R122" i="1"/>
  <c r="Q122" i="1"/>
  <c r="R121" i="1"/>
  <c r="Q121" i="1"/>
  <c r="S121" i="1" s="1"/>
  <c r="T121" i="1" s="1"/>
  <c r="R120" i="1"/>
  <c r="Q120" i="1"/>
  <c r="R119" i="1"/>
  <c r="Q119" i="1"/>
  <c r="S119" i="1" s="1"/>
  <c r="T119" i="1" s="1"/>
  <c r="R118" i="1"/>
  <c r="Q118" i="1"/>
  <c r="R117" i="1"/>
  <c r="Q117" i="1"/>
  <c r="S117" i="1" s="1"/>
  <c r="T117" i="1" s="1"/>
  <c r="R116" i="1"/>
  <c r="Q116" i="1"/>
  <c r="R115" i="1"/>
  <c r="Q115" i="1"/>
  <c r="S115" i="1" s="1"/>
  <c r="T115" i="1" s="1"/>
  <c r="R114" i="1"/>
  <c r="Q114" i="1"/>
  <c r="R113" i="1"/>
  <c r="Q113" i="1"/>
  <c r="S113" i="1" s="1"/>
  <c r="T113" i="1" s="1"/>
  <c r="R112" i="1"/>
  <c r="Q112" i="1"/>
  <c r="R111" i="1"/>
  <c r="Q111" i="1"/>
  <c r="S111" i="1" s="1"/>
  <c r="T111" i="1" s="1"/>
  <c r="R110" i="1"/>
  <c r="Q110" i="1"/>
  <c r="R109" i="1"/>
  <c r="Q109" i="1"/>
  <c r="S109" i="1" s="1"/>
  <c r="T109" i="1" s="1"/>
  <c r="R108" i="1"/>
  <c r="Q108" i="1"/>
  <c r="R107" i="1"/>
  <c r="Q107" i="1"/>
  <c r="S107" i="1" s="1"/>
  <c r="T107" i="1" s="1"/>
  <c r="R106" i="1"/>
  <c r="Q106" i="1"/>
  <c r="R105" i="1"/>
  <c r="Q105" i="1"/>
  <c r="S105" i="1" s="1"/>
  <c r="T105" i="1" s="1"/>
  <c r="R104" i="1"/>
  <c r="Q104" i="1"/>
  <c r="R103" i="1"/>
  <c r="Q103" i="1"/>
  <c r="S103" i="1" s="1"/>
  <c r="T103" i="1" s="1"/>
  <c r="R102" i="1"/>
  <c r="Q102" i="1"/>
  <c r="R101" i="1"/>
  <c r="Q101" i="1"/>
  <c r="R100" i="1"/>
  <c r="Q100" i="1"/>
  <c r="R99" i="1"/>
  <c r="Q99" i="1"/>
  <c r="S99" i="1" s="1"/>
  <c r="T99" i="1" s="1"/>
  <c r="R98" i="1"/>
  <c r="Q98" i="1"/>
  <c r="R97" i="1"/>
  <c r="Q97" i="1"/>
  <c r="S97" i="1" s="1"/>
  <c r="T97" i="1" s="1"/>
  <c r="R96" i="1"/>
  <c r="Q96" i="1"/>
  <c r="R95" i="1"/>
  <c r="Q95" i="1"/>
  <c r="S95" i="1" s="1"/>
  <c r="T95" i="1" s="1"/>
  <c r="R94" i="1"/>
  <c r="Q94" i="1"/>
  <c r="R93" i="1"/>
  <c r="Q93" i="1"/>
  <c r="S93" i="1" s="1"/>
  <c r="T93" i="1" s="1"/>
  <c r="R92" i="1"/>
  <c r="Q92" i="1"/>
  <c r="R91" i="1"/>
  <c r="Q91" i="1"/>
  <c r="S91" i="1" s="1"/>
  <c r="T91" i="1" s="1"/>
  <c r="R90" i="1"/>
  <c r="Q90" i="1"/>
  <c r="R89" i="1"/>
  <c r="Q89" i="1"/>
  <c r="S89" i="1" s="1"/>
  <c r="T89" i="1" s="1"/>
  <c r="R88" i="1"/>
  <c r="Q88" i="1"/>
  <c r="R87" i="1"/>
  <c r="Q87" i="1"/>
  <c r="S87" i="1" s="1"/>
  <c r="T87" i="1" s="1"/>
  <c r="R86" i="1"/>
  <c r="Q86" i="1"/>
  <c r="R85" i="1"/>
  <c r="Q85" i="1"/>
  <c r="S85" i="1" s="1"/>
  <c r="T85" i="1" s="1"/>
  <c r="R84" i="1"/>
  <c r="Q84" i="1"/>
  <c r="R83" i="1"/>
  <c r="Q83" i="1"/>
  <c r="S83" i="1" s="1"/>
  <c r="T83" i="1" s="1"/>
  <c r="R82" i="1"/>
  <c r="Q82" i="1"/>
  <c r="R81" i="1"/>
  <c r="Q81" i="1"/>
  <c r="R80" i="1"/>
  <c r="Q80" i="1"/>
  <c r="R79" i="1"/>
  <c r="Q79" i="1"/>
  <c r="S79" i="1" s="1"/>
  <c r="T79" i="1" s="1"/>
  <c r="R78" i="1"/>
  <c r="Q78" i="1"/>
  <c r="R77" i="1"/>
  <c r="Q77" i="1"/>
  <c r="S77" i="1" s="1"/>
  <c r="T77" i="1" s="1"/>
  <c r="R76" i="1"/>
  <c r="Q76" i="1"/>
  <c r="R75" i="1"/>
  <c r="Q75" i="1"/>
  <c r="S75" i="1" s="1"/>
  <c r="T75" i="1" s="1"/>
  <c r="R74" i="1"/>
  <c r="Q74" i="1"/>
  <c r="R73" i="1"/>
  <c r="Q73" i="1"/>
  <c r="S73" i="1" s="1"/>
  <c r="T73" i="1" s="1"/>
  <c r="R72" i="1"/>
  <c r="Q72" i="1"/>
  <c r="R71" i="1"/>
  <c r="Q71" i="1"/>
  <c r="S71" i="1" s="1"/>
  <c r="T71" i="1" s="1"/>
  <c r="R70" i="1"/>
  <c r="Q70" i="1"/>
  <c r="R69" i="1"/>
  <c r="Q69" i="1"/>
  <c r="S69" i="1" s="1"/>
  <c r="T69" i="1" s="1"/>
  <c r="R68" i="1"/>
  <c r="Q68" i="1"/>
  <c r="R67" i="1"/>
  <c r="Q67" i="1"/>
  <c r="S67" i="1" s="1"/>
  <c r="T67" i="1" s="1"/>
  <c r="R66" i="1"/>
  <c r="Q66" i="1"/>
  <c r="R65" i="1"/>
  <c r="Q65" i="1"/>
  <c r="S65" i="1" s="1"/>
  <c r="T65" i="1" s="1"/>
  <c r="R64" i="1"/>
  <c r="Q64" i="1"/>
  <c r="R63" i="1"/>
  <c r="Q63" i="1"/>
  <c r="S63" i="1" s="1"/>
  <c r="T63" i="1" s="1"/>
  <c r="R62" i="1"/>
  <c r="Q62" i="1"/>
  <c r="R61" i="1"/>
  <c r="Q61" i="1"/>
  <c r="S61" i="1" s="1"/>
  <c r="T61" i="1" s="1"/>
  <c r="R60" i="1"/>
  <c r="Q60" i="1"/>
  <c r="R59" i="1"/>
  <c r="Q59" i="1"/>
  <c r="S59" i="1" s="1"/>
  <c r="T59" i="1" s="1"/>
  <c r="R58" i="1"/>
  <c r="Q58" i="1"/>
  <c r="R57" i="1"/>
  <c r="Q57" i="1"/>
  <c r="S57" i="1" s="1"/>
  <c r="T57" i="1" s="1"/>
  <c r="R56" i="1"/>
  <c r="Q56" i="1"/>
  <c r="R55" i="1"/>
  <c r="Q55" i="1"/>
  <c r="S55" i="1" s="1"/>
  <c r="T55" i="1" s="1"/>
  <c r="R54" i="1"/>
  <c r="Q54" i="1"/>
  <c r="R53" i="1"/>
  <c r="Q53" i="1"/>
  <c r="S53" i="1" s="1"/>
  <c r="T53" i="1" s="1"/>
  <c r="R52" i="1"/>
  <c r="Q52" i="1"/>
  <c r="R51" i="1"/>
  <c r="Q51" i="1"/>
  <c r="S51" i="1" s="1"/>
  <c r="T51" i="1" s="1"/>
  <c r="R50" i="1"/>
  <c r="Q50" i="1"/>
  <c r="R49" i="1"/>
  <c r="Q49" i="1"/>
  <c r="S49" i="1" s="1"/>
  <c r="T49" i="1" s="1"/>
  <c r="R48" i="1"/>
  <c r="Q48" i="1"/>
  <c r="R47" i="1"/>
  <c r="Q47" i="1"/>
  <c r="S47" i="1" s="1"/>
  <c r="T47" i="1" s="1"/>
  <c r="R46" i="1"/>
  <c r="Q46" i="1"/>
  <c r="R45" i="1"/>
  <c r="Q45" i="1"/>
  <c r="S45" i="1" s="1"/>
  <c r="T45" i="1" s="1"/>
  <c r="R44" i="1"/>
  <c r="Q44" i="1"/>
  <c r="R43" i="1"/>
  <c r="Q43" i="1"/>
  <c r="S43" i="1" s="1"/>
  <c r="T43" i="1" s="1"/>
  <c r="R42" i="1"/>
  <c r="Q42" i="1"/>
  <c r="R41" i="1"/>
  <c r="Q41" i="1"/>
  <c r="S41" i="1" s="1"/>
  <c r="T41" i="1" s="1"/>
  <c r="R40" i="1"/>
  <c r="Q40" i="1"/>
  <c r="R39" i="1"/>
  <c r="Q39" i="1"/>
  <c r="S39" i="1" s="1"/>
  <c r="T39" i="1" s="1"/>
  <c r="R38" i="1"/>
  <c r="Q38" i="1"/>
  <c r="R37" i="1"/>
  <c r="Q37" i="1"/>
  <c r="R36" i="1"/>
  <c r="Q36" i="1"/>
  <c r="R35" i="1"/>
  <c r="Q35" i="1"/>
  <c r="R34" i="1"/>
  <c r="Q34" i="1"/>
  <c r="R33" i="1"/>
  <c r="Q33" i="1"/>
  <c r="S33" i="1" s="1"/>
  <c r="T33" i="1" s="1"/>
  <c r="R32" i="1"/>
  <c r="Q32" i="1"/>
  <c r="R31" i="1"/>
  <c r="Q31" i="1"/>
  <c r="S31" i="1" s="1"/>
  <c r="T31" i="1" s="1"/>
  <c r="R30" i="1"/>
  <c r="Q30" i="1"/>
  <c r="R29" i="1"/>
  <c r="Q29" i="1"/>
  <c r="S29" i="1" s="1"/>
  <c r="T29" i="1" s="1"/>
  <c r="R28" i="1"/>
  <c r="Q28" i="1"/>
  <c r="R27" i="1"/>
  <c r="Q27" i="1"/>
  <c r="S27" i="1" s="1"/>
  <c r="T27" i="1" s="1"/>
  <c r="R26" i="1"/>
  <c r="Q26" i="1"/>
  <c r="R25" i="1"/>
  <c r="Q25" i="1"/>
  <c r="S25" i="1" s="1"/>
  <c r="T25" i="1" s="1"/>
  <c r="R24" i="1"/>
  <c r="Q24" i="1"/>
  <c r="R23" i="1"/>
  <c r="Q23" i="1"/>
  <c r="S23" i="1" s="1"/>
  <c r="T23" i="1" s="1"/>
  <c r="R22" i="1"/>
  <c r="Q22" i="1"/>
  <c r="R21" i="1"/>
  <c r="Q21" i="1"/>
  <c r="S21" i="1" s="1"/>
  <c r="T21" i="1" s="1"/>
  <c r="R20" i="1"/>
  <c r="Q20" i="1"/>
  <c r="R19" i="1"/>
  <c r="Q19" i="1"/>
  <c r="S19" i="1" s="1"/>
  <c r="T19" i="1" s="1"/>
  <c r="R18" i="1"/>
  <c r="Q18" i="1"/>
  <c r="R17" i="1"/>
  <c r="Q17" i="1"/>
  <c r="S17" i="1" s="1"/>
  <c r="T17" i="1" s="1"/>
  <c r="R16" i="1"/>
  <c r="Q16" i="1"/>
  <c r="R15" i="1"/>
  <c r="Q15" i="1"/>
  <c r="S15" i="1" s="1"/>
  <c r="T15" i="1" s="1"/>
  <c r="R14" i="1"/>
  <c r="Q14" i="1"/>
  <c r="R13" i="1"/>
  <c r="Q13" i="1"/>
  <c r="S13" i="1" s="1"/>
  <c r="T13" i="1" s="1"/>
  <c r="R12" i="1"/>
  <c r="Q12" i="1"/>
  <c r="R11" i="1"/>
  <c r="Q11" i="1"/>
  <c r="S11" i="1" s="1"/>
  <c r="T11" i="1" s="1"/>
  <c r="R10" i="1"/>
  <c r="Q10" i="1"/>
  <c r="R9" i="1"/>
  <c r="Q9" i="1"/>
  <c r="S9" i="1" s="1"/>
  <c r="T9" i="1" s="1"/>
  <c r="R8" i="1"/>
  <c r="Q8" i="1"/>
  <c r="R7" i="1"/>
  <c r="Q7" i="1"/>
  <c r="S7" i="1" s="1"/>
  <c r="T7" i="1" s="1"/>
  <c r="R6" i="1"/>
  <c r="Q6" i="1"/>
  <c r="R5" i="1"/>
  <c r="Q5" i="1"/>
  <c r="S5" i="1" s="1"/>
  <c r="T5" i="1" s="1"/>
  <c r="R4" i="1"/>
  <c r="Q4" i="1"/>
  <c r="R3" i="1"/>
  <c r="Q3" i="1"/>
  <c r="S3" i="1" s="1"/>
  <c r="T3" i="1" s="1"/>
  <c r="R2" i="1"/>
  <c r="Q2" i="1"/>
  <c r="S2" i="1" l="1"/>
  <c r="T2" i="1" s="1"/>
  <c r="S4" i="1"/>
  <c r="T4" i="1" s="1"/>
  <c r="S6" i="1"/>
  <c r="T6" i="1" s="1"/>
  <c r="S8" i="1"/>
  <c r="T8" i="1" s="1"/>
  <c r="S10" i="1"/>
  <c r="T10" i="1" s="1"/>
  <c r="S12" i="1"/>
  <c r="T12" i="1" s="1"/>
  <c r="S14" i="1"/>
  <c r="T14" i="1" s="1"/>
  <c r="S16" i="1"/>
  <c r="T16" i="1" s="1"/>
  <c r="S18" i="1"/>
  <c r="T18" i="1" s="1"/>
  <c r="S20" i="1"/>
  <c r="T20" i="1" s="1"/>
  <c r="S22" i="1"/>
  <c r="T22" i="1" s="1"/>
  <c r="S24" i="1"/>
  <c r="T24" i="1" s="1"/>
  <c r="S26" i="1"/>
  <c r="T26" i="1" s="1"/>
  <c r="S28" i="1"/>
  <c r="T28" i="1" s="1"/>
  <c r="S30" i="1"/>
  <c r="T30" i="1" s="1"/>
  <c r="S32" i="1"/>
  <c r="T32" i="1" s="1"/>
  <c r="S34" i="1"/>
  <c r="T34" i="1" s="1"/>
  <c r="S36" i="1"/>
  <c r="T36" i="1" s="1"/>
  <c r="S38" i="1"/>
  <c r="T38" i="1" s="1"/>
  <c r="S40" i="1"/>
  <c r="T40" i="1" s="1"/>
  <c r="S44" i="1"/>
  <c r="T44" i="1" s="1"/>
  <c r="S46" i="1"/>
  <c r="T46" i="1" s="1"/>
  <c r="S48" i="1"/>
  <c r="T48" i="1" s="1"/>
  <c r="S50" i="1"/>
  <c r="T50" i="1" s="1"/>
  <c r="S54" i="1"/>
  <c r="T54" i="1" s="1"/>
  <c r="S56" i="1"/>
  <c r="T56" i="1" s="1"/>
  <c r="S58" i="1"/>
  <c r="T58" i="1" s="1"/>
  <c r="S60" i="1"/>
  <c r="T60" i="1" s="1"/>
  <c r="S64" i="1"/>
  <c r="T64" i="1" s="1"/>
  <c r="S66" i="1"/>
  <c r="T66" i="1" s="1"/>
  <c r="S68" i="1"/>
  <c r="T68" i="1" s="1"/>
  <c r="S70" i="1"/>
  <c r="T70" i="1" s="1"/>
  <c r="S72" i="1"/>
  <c r="T72" i="1" s="1"/>
  <c r="S74" i="1"/>
  <c r="T74" i="1" s="1"/>
  <c r="S76" i="1"/>
  <c r="T76" i="1" s="1"/>
  <c r="S78" i="1"/>
  <c r="T78" i="1" s="1"/>
  <c r="S80" i="1"/>
  <c r="T80" i="1" s="1"/>
  <c r="S82" i="1"/>
  <c r="T82" i="1" s="1"/>
  <c r="S84" i="1"/>
  <c r="T84" i="1" s="1"/>
  <c r="S86" i="1"/>
  <c r="T86" i="1" s="1"/>
  <c r="S88" i="1"/>
  <c r="T88" i="1" s="1"/>
  <c r="S90" i="1"/>
  <c r="T90" i="1" s="1"/>
  <c r="S92" i="1"/>
  <c r="T92" i="1" s="1"/>
  <c r="S94" i="1"/>
  <c r="T94" i="1" s="1"/>
  <c r="S96" i="1"/>
  <c r="T96" i="1" s="1"/>
  <c r="S98" i="1"/>
  <c r="T98" i="1" s="1"/>
  <c r="S100" i="1"/>
  <c r="T100" i="1" s="1"/>
  <c r="S102" i="1"/>
  <c r="T102" i="1" s="1"/>
  <c r="S104" i="1"/>
  <c r="T104" i="1" s="1"/>
  <c r="S106" i="1"/>
  <c r="T106" i="1" s="1"/>
  <c r="S108" i="1"/>
  <c r="T108" i="1" s="1"/>
  <c r="S110" i="1"/>
  <c r="T110" i="1" s="1"/>
  <c r="S112" i="1"/>
  <c r="T112" i="1" s="1"/>
  <c r="S114" i="1"/>
  <c r="T114" i="1" s="1"/>
  <c r="S116" i="1"/>
  <c r="T116" i="1" s="1"/>
  <c r="S118" i="1"/>
  <c r="T118" i="1" s="1"/>
  <c r="S120" i="1"/>
  <c r="T120" i="1" s="1"/>
  <c r="S122" i="1"/>
  <c r="T122" i="1" s="1"/>
  <c r="S124" i="1"/>
  <c r="T124" i="1" s="1"/>
  <c r="S126" i="1"/>
  <c r="T126" i="1" s="1"/>
  <c r="S128" i="1"/>
  <c r="T128" i="1" s="1"/>
  <c r="S130" i="1"/>
  <c r="T130" i="1" s="1"/>
  <c r="S132" i="1"/>
  <c r="T132" i="1" s="1"/>
  <c r="S134" i="1"/>
  <c r="T134" i="1" s="1"/>
  <c r="S136" i="1"/>
  <c r="T136" i="1" s="1"/>
  <c r="S138" i="1"/>
  <c r="T138" i="1" s="1"/>
  <c r="S140" i="1"/>
  <c r="T140" i="1" s="1"/>
  <c r="S142" i="1"/>
  <c r="T142" i="1" s="1"/>
  <c r="S144" i="1"/>
  <c r="T144" i="1" s="1"/>
  <c r="S146" i="1"/>
  <c r="T146" i="1" s="1"/>
  <c r="S148" i="1"/>
  <c r="T148" i="1" s="1"/>
  <c r="S150" i="1"/>
  <c r="T150" i="1" s="1"/>
  <c r="S152" i="1"/>
  <c r="T152" i="1" s="1"/>
  <c r="S154" i="1"/>
  <c r="T154" i="1" s="1"/>
  <c r="S160" i="1"/>
  <c r="T160" i="1" s="1"/>
  <c r="S162" i="1"/>
  <c r="T162" i="1" s="1"/>
  <c r="S164" i="1"/>
  <c r="T164" i="1" s="1"/>
  <c r="S168" i="1"/>
  <c r="T168" i="1" s="1"/>
  <c r="S170" i="1"/>
  <c r="T170" i="1" s="1"/>
  <c r="S172" i="1"/>
  <c r="T172" i="1" s="1"/>
  <c r="S174" i="1"/>
  <c r="T174" i="1" s="1"/>
  <c r="S176" i="1"/>
  <c r="T176" i="1" s="1"/>
  <c r="S180" i="1"/>
  <c r="T180" i="1" s="1"/>
  <c r="S182" i="1"/>
  <c r="T182" i="1" s="1"/>
  <c r="S184" i="1"/>
  <c r="T184" i="1" s="1"/>
  <c r="S186" i="1"/>
  <c r="T186" i="1" s="1"/>
  <c r="S188" i="1"/>
  <c r="T188" i="1" s="1"/>
  <c r="S190" i="1"/>
  <c r="T190" i="1" s="1"/>
  <c r="S192" i="1"/>
  <c r="T192" i="1" s="1"/>
  <c r="S194" i="1"/>
  <c r="T194" i="1" s="1"/>
  <c r="S196" i="1"/>
  <c r="T196" i="1" s="1"/>
  <c r="S198" i="1"/>
  <c r="T198" i="1" s="1"/>
  <c r="S200" i="1"/>
  <c r="T200" i="1" s="1"/>
  <c r="S202" i="1"/>
  <c r="T202" i="1" s="1"/>
  <c r="S204" i="1"/>
  <c r="T204" i="1" s="1"/>
  <c r="S206" i="1"/>
  <c r="T206" i="1" s="1"/>
  <c r="S208" i="1"/>
  <c r="T208" i="1" s="1"/>
  <c r="S210" i="1"/>
  <c r="T210" i="1" s="1"/>
  <c r="S212" i="1"/>
  <c r="T212" i="1" s="1"/>
  <c r="S214" i="1"/>
  <c r="T214" i="1" s="1"/>
  <c r="S216" i="1"/>
  <c r="T216" i="1" s="1"/>
  <c r="S220" i="1"/>
  <c r="T220" i="1" s="1"/>
  <c r="S222" i="1"/>
  <c r="T222" i="1" s="1"/>
  <c r="S224" i="1"/>
  <c r="T224" i="1" s="1"/>
  <c r="S226" i="1"/>
  <c r="T226" i="1" s="1"/>
  <c r="S228" i="1"/>
  <c r="T228" i="1" s="1"/>
  <c r="S230" i="1"/>
  <c r="T230" i="1" s="1"/>
  <c r="S232" i="1"/>
  <c r="T232" i="1" s="1"/>
  <c r="S234" i="1"/>
  <c r="T234" i="1" s="1"/>
  <c r="S236" i="1"/>
  <c r="T236" i="1" s="1"/>
  <c r="S238" i="1"/>
  <c r="T238" i="1" s="1"/>
  <c r="S240" i="1"/>
  <c r="T240" i="1" s="1"/>
  <c r="S242" i="1"/>
  <c r="T242" i="1" s="1"/>
  <c r="S244" i="1"/>
  <c r="T244" i="1" s="1"/>
  <c r="S246" i="1"/>
  <c r="T246" i="1" s="1"/>
  <c r="S248" i="1"/>
  <c r="T248" i="1" s="1"/>
  <c r="S250" i="1"/>
  <c r="T250" i="1" s="1"/>
  <c r="S252" i="1"/>
  <c r="T252" i="1" s="1"/>
  <c r="S254" i="1"/>
  <c r="T254" i="1" s="1"/>
  <c r="S256" i="1"/>
  <c r="T256" i="1" s="1"/>
  <c r="S258" i="1"/>
  <c r="T258" i="1" s="1"/>
  <c r="S260" i="1"/>
  <c r="T260" i="1" s="1"/>
  <c r="S262" i="1"/>
  <c r="T262" i="1" s="1"/>
  <c r="S264" i="1"/>
  <c r="T264" i="1" s="1"/>
  <c r="S266" i="1"/>
  <c r="T266" i="1" s="1"/>
  <c r="S270" i="1"/>
  <c r="T270" i="1" s="1"/>
  <c r="S272" i="1"/>
  <c r="T272" i="1" s="1"/>
  <c r="S274" i="1"/>
  <c r="T274" i="1" s="1"/>
  <c r="S276" i="1"/>
  <c r="T276" i="1" s="1"/>
  <c r="S278" i="1"/>
  <c r="T278" i="1" s="1"/>
  <c r="S280" i="1"/>
  <c r="T280" i="1" s="1"/>
  <c r="S282" i="1"/>
  <c r="T282" i="1" s="1"/>
  <c r="S284" i="1"/>
  <c r="T284" i="1" s="1"/>
  <c r="S286" i="1"/>
  <c r="T286" i="1" s="1"/>
  <c r="S290" i="1"/>
  <c r="T290" i="1" s="1"/>
  <c r="S292" i="1"/>
  <c r="T292" i="1" s="1"/>
  <c r="S294" i="1"/>
  <c r="T294" i="1" s="1"/>
  <c r="S296" i="1"/>
  <c r="T296" i="1" s="1"/>
  <c r="S300" i="1"/>
  <c r="T300" i="1" s="1"/>
  <c r="S302" i="1"/>
  <c r="T302" i="1" s="1"/>
  <c r="S304" i="1"/>
  <c r="T304" i="1" s="1"/>
  <c r="S306" i="1"/>
  <c r="T306" i="1" s="1"/>
  <c r="S310" i="1"/>
  <c r="T310" i="1" s="1"/>
  <c r="S312" i="1"/>
  <c r="T312" i="1" s="1"/>
  <c r="S314" i="1"/>
  <c r="T314" i="1" s="1"/>
  <c r="S316" i="1"/>
  <c r="T316" i="1" s="1"/>
  <c r="S318" i="1"/>
  <c r="T318" i="1" s="1"/>
  <c r="S320" i="1"/>
  <c r="T320" i="1" s="1"/>
  <c r="S322" i="1"/>
  <c r="T322" i="1" s="1"/>
  <c r="S324" i="1"/>
  <c r="T324" i="1" s="1"/>
  <c r="S326" i="1"/>
  <c r="T326" i="1" s="1"/>
  <c r="S328" i="1"/>
  <c r="T328" i="1" s="1"/>
  <c r="S330" i="1"/>
  <c r="T330" i="1" s="1"/>
  <c r="S332" i="1"/>
  <c r="T332" i="1" s="1"/>
  <c r="S334" i="1"/>
  <c r="T334" i="1" s="1"/>
  <c r="S336" i="1"/>
  <c r="T336" i="1" s="1"/>
  <c r="S338" i="1"/>
  <c r="T338" i="1" s="1"/>
  <c r="S340" i="1"/>
  <c r="T340" i="1" s="1"/>
  <c r="S342" i="1"/>
  <c r="T342" i="1" s="1"/>
  <c r="S344" i="1"/>
  <c r="T344" i="1" s="1"/>
  <c r="S346" i="1"/>
  <c r="T346" i="1" s="1"/>
  <c r="S348" i="1"/>
  <c r="T348" i="1" s="1"/>
  <c r="S350" i="1"/>
  <c r="T350" i="1" s="1"/>
  <c r="S352" i="1"/>
  <c r="T352" i="1" s="1"/>
  <c r="S354" i="1"/>
  <c r="T354" i="1" s="1"/>
  <c r="S356" i="1"/>
  <c r="T356" i="1" s="1"/>
  <c r="S358" i="1"/>
  <c r="T358" i="1" s="1"/>
  <c r="S360" i="1"/>
  <c r="T360" i="1" s="1"/>
  <c r="S362" i="1"/>
  <c r="T362" i="1" s="1"/>
  <c r="S366" i="1"/>
  <c r="T366" i="1" s="1"/>
  <c r="S368" i="1"/>
  <c r="T368" i="1" s="1"/>
  <c r="S370" i="1"/>
  <c r="T370" i="1" s="1"/>
  <c r="S372" i="1"/>
  <c r="T372" i="1" s="1"/>
  <c r="S374" i="1"/>
  <c r="T374" i="1" s="1"/>
  <c r="S376" i="1"/>
  <c r="T376" i="1" s="1"/>
  <c r="S378" i="1"/>
  <c r="T378" i="1" s="1"/>
  <c r="S380" i="1"/>
  <c r="T380" i="1" s="1"/>
  <c r="S382" i="1"/>
  <c r="T382" i="1" s="1"/>
  <c r="S384" i="1"/>
  <c r="T384" i="1" s="1"/>
  <c r="S386" i="1"/>
  <c r="T386" i="1" s="1"/>
  <c r="S388" i="1"/>
  <c r="T388" i="1" s="1"/>
  <c r="S390" i="1"/>
  <c r="T390" i="1" s="1"/>
  <c r="S392" i="1"/>
  <c r="T392" i="1" s="1"/>
  <c r="S396" i="1"/>
  <c r="T396" i="1" s="1"/>
  <c r="S398" i="1"/>
  <c r="T398" i="1" s="1"/>
  <c r="S400" i="1"/>
  <c r="T400" i="1" s="1"/>
  <c r="S402" i="1"/>
  <c r="T402" i="1" s="1"/>
  <c r="S404" i="1"/>
  <c r="T404" i="1" s="1"/>
  <c r="S408" i="1"/>
  <c r="T408" i="1" s="1"/>
  <c r="S410" i="1"/>
  <c r="T410" i="1" s="1"/>
  <c r="S412" i="1"/>
  <c r="T412" i="1" s="1"/>
  <c r="S414" i="1"/>
  <c r="T414" i="1" s="1"/>
  <c r="S416" i="1"/>
  <c r="T416" i="1" s="1"/>
  <c r="S418" i="1"/>
  <c r="T418" i="1" s="1"/>
  <c r="S420" i="1"/>
  <c r="T420" i="1" s="1"/>
  <c r="S422" i="1"/>
  <c r="T422" i="1" s="1"/>
  <c r="S424" i="1"/>
  <c r="T424" i="1" s="1"/>
  <c r="S426" i="1"/>
  <c r="T426" i="1" s="1"/>
  <c r="S428" i="1"/>
  <c r="T428" i="1" s="1"/>
  <c r="S430" i="1"/>
  <c r="T430" i="1" s="1"/>
  <c r="S432" i="1"/>
  <c r="T432" i="1" s="1"/>
  <c r="S434" i="1"/>
  <c r="T434" i="1" s="1"/>
  <c r="S436" i="1"/>
  <c r="T436" i="1" s="1"/>
  <c r="S438" i="1"/>
  <c r="T438" i="1" s="1"/>
  <c r="S440" i="1"/>
  <c r="T440" i="1" s="1"/>
  <c r="S442" i="1"/>
  <c r="T442" i="1" s="1"/>
  <c r="S444" i="1"/>
  <c r="T444" i="1" s="1"/>
  <c r="S446" i="1"/>
  <c r="T446" i="1" s="1"/>
  <c r="S448" i="1"/>
  <c r="T448" i="1" s="1"/>
  <c r="S450" i="1"/>
  <c r="T450" i="1" s="1"/>
  <c r="S452" i="1"/>
  <c r="T452" i="1" s="1"/>
  <c r="S454" i="1"/>
  <c r="T454" i="1" s="1"/>
  <c r="S456" i="1"/>
  <c r="T456" i="1" s="1"/>
  <c r="S458" i="1"/>
  <c r="T458" i="1" s="1"/>
  <c r="S460" i="1"/>
  <c r="T460" i="1" s="1"/>
  <c r="S462" i="1"/>
  <c r="T462" i="1" s="1"/>
  <c r="S464" i="1"/>
  <c r="T464" i="1" s="1"/>
  <c r="S466" i="1"/>
  <c r="T466" i="1" s="1"/>
  <c r="S468" i="1"/>
  <c r="T468" i="1" s="1"/>
  <c r="S470" i="1"/>
  <c r="T470" i="1" s="1"/>
  <c r="S472" i="1"/>
  <c r="T472" i="1" s="1"/>
  <c r="S474" i="1"/>
  <c r="T474" i="1" s="1"/>
  <c r="S476" i="1"/>
  <c r="T476" i="1" s="1"/>
  <c r="S478" i="1"/>
  <c r="T478" i="1" s="1"/>
  <c r="S480" i="1"/>
  <c r="T480" i="1" s="1"/>
  <c r="S482" i="1"/>
  <c r="T482" i="1" s="1"/>
  <c r="S484" i="1"/>
  <c r="T484" i="1" s="1"/>
  <c r="S486" i="1"/>
  <c r="T486" i="1" s="1"/>
  <c r="S488" i="1"/>
  <c r="T488" i="1" s="1"/>
  <c r="S490" i="1"/>
  <c r="T490" i="1" s="1"/>
  <c r="S492" i="1"/>
  <c r="T492" i="1" s="1"/>
  <c r="S494" i="1"/>
  <c r="T494" i="1" s="1"/>
  <c r="S496" i="1"/>
  <c r="T496" i="1" s="1"/>
  <c r="S498" i="1"/>
  <c r="T498" i="1" s="1"/>
  <c r="S500" i="1"/>
  <c r="T500" i="1" s="1"/>
  <c r="S502" i="1"/>
  <c r="T502" i="1" s="1"/>
  <c r="S504" i="1"/>
  <c r="T504" i="1" s="1"/>
  <c r="S506" i="1"/>
  <c r="T506" i="1" s="1"/>
  <c r="S508" i="1"/>
  <c r="T508" i="1" s="1"/>
  <c r="S510" i="1"/>
  <c r="T510" i="1" s="1"/>
  <c r="S512" i="1"/>
  <c r="T512" i="1" s="1"/>
  <c r="S514" i="1"/>
  <c r="T514" i="1" s="1"/>
  <c r="S516" i="1"/>
  <c r="T516" i="1" s="1"/>
  <c r="S518" i="1"/>
  <c r="T518" i="1" s="1"/>
  <c r="S520" i="1"/>
  <c r="T520" i="1" s="1"/>
  <c r="S522" i="1"/>
  <c r="T522" i="1" s="1"/>
  <c r="S524" i="1"/>
  <c r="T524" i="1" s="1"/>
  <c r="S526" i="1"/>
  <c r="T526" i="1" s="1"/>
  <c r="S528" i="1"/>
  <c r="T528" i="1" s="1"/>
  <c r="S530" i="1"/>
  <c r="T530" i="1" s="1"/>
  <c r="S532" i="1"/>
  <c r="T532" i="1" s="1"/>
  <c r="S534" i="1"/>
  <c r="T534" i="1" s="1"/>
  <c r="S536" i="1"/>
  <c r="T536" i="1" s="1"/>
  <c r="S540" i="1"/>
  <c r="T540" i="1" s="1"/>
  <c r="S542" i="1"/>
  <c r="T542" i="1" s="1"/>
  <c r="S544" i="1"/>
  <c r="T544" i="1" s="1"/>
  <c r="S546" i="1"/>
  <c r="T546" i="1" s="1"/>
  <c r="S550" i="1"/>
  <c r="T550" i="1" s="1"/>
  <c r="S552" i="1"/>
  <c r="T552" i="1" s="1"/>
  <c r="S554" i="1"/>
  <c r="T554" i="1" s="1"/>
  <c r="S556" i="1"/>
  <c r="T556" i="1" s="1"/>
  <c r="S558" i="1"/>
  <c r="T558" i="1" s="1"/>
  <c r="S560" i="1"/>
  <c r="T560" i="1" s="1"/>
  <c r="S562" i="1"/>
  <c r="T562" i="1" s="1"/>
  <c r="S564" i="1"/>
  <c r="T564" i="1" s="1"/>
  <c r="S566" i="1"/>
  <c r="T566" i="1" s="1"/>
  <c r="S568" i="1"/>
  <c r="T568" i="1" s="1"/>
  <c r="S570" i="1"/>
  <c r="T570" i="1" s="1"/>
  <c r="S572" i="1"/>
  <c r="T572" i="1" s="1"/>
  <c r="S576" i="1"/>
  <c r="T576" i="1" s="1"/>
  <c r="S578" i="1"/>
  <c r="T578" i="1" s="1"/>
  <c r="S580" i="1"/>
  <c r="T580" i="1" s="1"/>
  <c r="S582" i="1"/>
  <c r="T582" i="1" s="1"/>
  <c r="S584" i="1"/>
  <c r="T584" i="1" s="1"/>
  <c r="S586" i="1"/>
  <c r="T586" i="1" s="1"/>
  <c r="S588" i="1"/>
  <c r="T588" i="1" s="1"/>
  <c r="S590" i="1"/>
  <c r="T590" i="1" s="1"/>
  <c r="S592" i="1"/>
  <c r="T592" i="1" s="1"/>
  <c r="S594" i="1"/>
  <c r="T594" i="1" s="1"/>
  <c r="S596" i="1"/>
  <c r="T596" i="1" s="1"/>
  <c r="S598" i="1"/>
  <c r="T598" i="1" s="1"/>
  <c r="S600" i="1"/>
  <c r="T600" i="1" s="1"/>
  <c r="S602" i="1"/>
  <c r="T602" i="1" s="1"/>
  <c r="S604" i="1"/>
  <c r="T604" i="1" s="1"/>
  <c r="S606" i="1"/>
  <c r="T606" i="1" s="1"/>
  <c r="S608" i="1"/>
  <c r="T608" i="1" s="1"/>
  <c r="S610" i="1"/>
  <c r="T610" i="1" s="1"/>
  <c r="S614" i="1"/>
  <c r="T614" i="1" s="1"/>
  <c r="S616" i="1"/>
  <c r="T616" i="1" s="1"/>
  <c r="S618" i="1"/>
  <c r="T618" i="1" s="1"/>
  <c r="S620" i="1"/>
  <c r="T620" i="1" s="1"/>
  <c r="S622" i="1"/>
  <c r="T622" i="1" s="1"/>
  <c r="S624" i="1"/>
  <c r="T624" i="1" s="1"/>
  <c r="S626" i="1"/>
  <c r="T626" i="1" s="1"/>
  <c r="S628" i="1"/>
  <c r="T628" i="1" s="1"/>
  <c r="S630" i="1"/>
  <c r="T630" i="1" s="1"/>
  <c r="S632" i="1"/>
  <c r="T632" i="1" s="1"/>
  <c r="S634" i="1"/>
  <c r="T634" i="1" s="1"/>
  <c r="S636" i="1"/>
  <c r="T636" i="1" s="1"/>
  <c r="S638" i="1"/>
  <c r="T638" i="1" s="1"/>
  <c r="S644" i="1"/>
  <c r="T644" i="1" s="1"/>
  <c r="S648" i="1"/>
  <c r="T648" i="1" s="1"/>
  <c r="S652" i="1"/>
  <c r="T652" i="1" s="1"/>
  <c r="S654" i="1"/>
  <c r="T654" i="1" s="1"/>
  <c r="S656" i="1"/>
  <c r="T656" i="1" s="1"/>
  <c r="S658" i="1"/>
  <c r="T658" i="1" s="1"/>
  <c r="S660" i="1"/>
  <c r="T660" i="1" s="1"/>
  <c r="S662" i="1"/>
  <c r="T662" i="1" s="1"/>
  <c r="S664" i="1"/>
  <c r="T664" i="1" s="1"/>
  <c r="S666" i="1"/>
  <c r="T666" i="1" s="1"/>
  <c r="S670" i="1"/>
  <c r="T670" i="1" s="1"/>
  <c r="S674" i="1"/>
  <c r="T674" i="1" s="1"/>
  <c r="S676" i="1"/>
  <c r="T676" i="1" s="1"/>
  <c r="S678" i="1"/>
  <c r="T678" i="1" s="1"/>
  <c r="S680" i="1"/>
  <c r="T680" i="1" s="1"/>
  <c r="S682" i="1"/>
  <c r="T682" i="1" s="1"/>
  <c r="S684" i="1"/>
  <c r="T684" i="1" s="1"/>
  <c r="S686" i="1"/>
  <c r="T686" i="1" s="1"/>
  <c r="S688" i="1"/>
  <c r="T688" i="1" s="1"/>
  <c r="S692" i="1"/>
  <c r="T692" i="1" s="1"/>
  <c r="S694" i="1"/>
  <c r="T694" i="1" s="1"/>
  <c r="S696" i="1"/>
  <c r="T696" i="1" s="1"/>
  <c r="S698" i="1"/>
  <c r="T698" i="1" s="1"/>
  <c r="S700" i="1"/>
  <c r="T700" i="1" s="1"/>
  <c r="S702" i="1"/>
  <c r="T702" i="1" s="1"/>
  <c r="S704" i="1"/>
  <c r="T704" i="1" s="1"/>
  <c r="S706" i="1"/>
  <c r="T706" i="1" s="1"/>
  <c r="S710" i="1"/>
  <c r="T710" i="1" s="1"/>
  <c r="S712" i="1"/>
  <c r="T712" i="1" s="1"/>
  <c r="S716" i="1"/>
  <c r="T716" i="1" s="1"/>
  <c r="S722" i="1"/>
  <c r="T722" i="1" s="1"/>
  <c r="S724" i="1"/>
  <c r="T724" i="1" s="1"/>
  <c r="S728" i="1"/>
  <c r="T728" i="1" s="1"/>
  <c r="S730" i="1"/>
  <c r="T730" i="1" s="1"/>
  <c r="S732" i="1"/>
  <c r="T732" i="1" s="1"/>
  <c r="S734" i="1"/>
  <c r="T734" i="1" s="1"/>
  <c r="S736" i="1"/>
  <c r="T736" i="1" s="1"/>
  <c r="S740" i="1"/>
  <c r="T740" i="1" s="1"/>
  <c r="S742" i="1"/>
  <c r="T742" i="1" s="1"/>
  <c r="S744" i="1"/>
  <c r="T744" i="1" s="1"/>
  <c r="S746" i="1"/>
  <c r="T746" i="1" s="1"/>
  <c r="S748" i="1"/>
  <c r="T748" i="1" s="1"/>
  <c r="S750" i="1"/>
  <c r="T750" i="1" s="1"/>
  <c r="S754" i="1"/>
  <c r="T754" i="1" s="1"/>
  <c r="S756" i="1"/>
  <c r="T756" i="1" s="1"/>
  <c r="S758" i="1"/>
  <c r="T758" i="1" s="1"/>
  <c r="S764" i="1"/>
  <c r="T764" i="1" s="1"/>
  <c r="S766" i="1"/>
  <c r="T766" i="1" s="1"/>
  <c r="S768" i="1"/>
  <c r="T768" i="1" s="1"/>
  <c r="S770" i="1"/>
  <c r="T770" i="1" s="1"/>
  <c r="S772" i="1"/>
  <c r="T772" i="1" s="1"/>
  <c r="S774" i="1"/>
  <c r="T774" i="1" s="1"/>
  <c r="S776" i="1"/>
  <c r="T776" i="1" s="1"/>
  <c r="S780" i="1"/>
  <c r="T780" i="1" s="1"/>
  <c r="S782" i="1"/>
  <c r="T782" i="1" s="1"/>
  <c r="S784" i="1"/>
  <c r="T784" i="1" s="1"/>
  <c r="S786" i="1"/>
  <c r="T786" i="1" s="1"/>
  <c r="S788" i="1"/>
  <c r="T788" i="1" s="1"/>
  <c r="S792" i="1"/>
  <c r="T792" i="1" s="1"/>
  <c r="S794" i="1"/>
  <c r="T794" i="1" s="1"/>
  <c r="S796" i="1"/>
  <c r="T796" i="1" s="1"/>
  <c r="S798" i="1"/>
  <c r="T798" i="1" s="1"/>
  <c r="S800" i="1"/>
  <c r="T800" i="1" s="1"/>
  <c r="S802" i="1"/>
  <c r="T802" i="1" s="1"/>
  <c r="S804" i="1"/>
  <c r="T804" i="1" s="1"/>
  <c r="S806" i="1"/>
  <c r="T806" i="1" s="1"/>
  <c r="S808" i="1"/>
  <c r="T808" i="1" s="1"/>
  <c r="S812" i="1"/>
  <c r="T812" i="1" s="1"/>
  <c r="S814" i="1"/>
  <c r="T814" i="1" s="1"/>
  <c r="S816" i="1"/>
  <c r="T816" i="1" s="1"/>
  <c r="S822" i="1"/>
  <c r="T822" i="1" s="1"/>
  <c r="S824" i="1"/>
  <c r="T824" i="1" s="1"/>
  <c r="S826" i="1"/>
  <c r="T826" i="1" s="1"/>
  <c r="S828" i="1"/>
  <c r="T828" i="1" s="1"/>
  <c r="S830" i="1"/>
  <c r="T830" i="1" s="1"/>
  <c r="S834" i="1"/>
  <c r="T834" i="1" s="1"/>
  <c r="S836" i="1"/>
  <c r="T836" i="1" s="1"/>
  <c r="S838" i="1"/>
  <c r="T838" i="1" s="1"/>
  <c r="S840" i="1"/>
  <c r="T840" i="1" s="1"/>
  <c r="S842" i="1"/>
  <c r="T842" i="1" s="1"/>
  <c r="S846" i="1"/>
  <c r="T846" i="1" s="1"/>
  <c r="S850" i="1"/>
  <c r="T850" i="1" s="1"/>
  <c r="S852" i="1"/>
  <c r="T852" i="1" s="1"/>
  <c r="S854" i="1"/>
  <c r="T854" i="1" s="1"/>
  <c r="S858" i="1"/>
  <c r="T858" i="1" s="1"/>
  <c r="S862" i="1"/>
  <c r="T862" i="1" s="1"/>
  <c r="S864" i="1"/>
  <c r="T864" i="1" s="1"/>
  <c r="S866" i="1"/>
  <c r="T866" i="1" s="1"/>
  <c r="S868" i="1"/>
  <c r="T868" i="1" s="1"/>
  <c r="S870" i="1"/>
  <c r="T870" i="1" s="1"/>
  <c r="S874" i="1"/>
  <c r="T874" i="1" s="1"/>
  <c r="S876" i="1"/>
  <c r="T876" i="1" s="1"/>
  <c r="S878" i="1"/>
  <c r="T878" i="1" s="1"/>
  <c r="S880" i="1"/>
  <c r="T880" i="1" s="1"/>
  <c r="S882" i="1"/>
  <c r="T882" i="1" s="1"/>
  <c r="S884" i="1"/>
  <c r="T884" i="1" s="1"/>
  <c r="S886" i="1"/>
  <c r="T886" i="1" s="1"/>
  <c r="S888" i="1"/>
  <c r="T888" i="1" s="1"/>
  <c r="S890" i="1"/>
  <c r="T890" i="1" s="1"/>
  <c r="S892" i="1"/>
  <c r="T892" i="1" s="1"/>
  <c r="S894" i="1"/>
  <c r="T894" i="1" s="1"/>
  <c r="S896" i="1"/>
  <c r="T896" i="1" s="1"/>
  <c r="S900" i="1"/>
  <c r="T900" i="1" s="1"/>
  <c r="S902" i="1"/>
  <c r="T902" i="1" s="1"/>
  <c r="S904" i="1"/>
  <c r="T904" i="1" s="1"/>
  <c r="S906" i="1"/>
  <c r="T906" i="1" s="1"/>
  <c r="S908" i="1"/>
  <c r="T908" i="1" s="1"/>
  <c r="S910" i="1"/>
  <c r="T910" i="1" s="1"/>
  <c r="S912" i="1"/>
  <c r="T912" i="1" s="1"/>
  <c r="S916" i="1"/>
  <c r="T916" i="1" s="1"/>
  <c r="S918" i="1"/>
  <c r="T918" i="1" s="1"/>
  <c r="S920" i="1"/>
  <c r="T920" i="1" s="1"/>
  <c r="S922" i="1"/>
  <c r="T922" i="1" s="1"/>
  <c r="S924" i="1"/>
  <c r="T924" i="1" s="1"/>
  <c r="S926" i="1"/>
  <c r="T926" i="1" s="1"/>
  <c r="S928" i="1"/>
  <c r="T928" i="1" s="1"/>
  <c r="S930" i="1"/>
  <c r="T930" i="1" s="1"/>
  <c r="S932" i="1"/>
  <c r="T932" i="1" s="1"/>
  <c r="S934" i="1"/>
  <c r="T934" i="1" s="1"/>
  <c r="S936" i="1"/>
  <c r="T936" i="1" s="1"/>
  <c r="S938" i="1"/>
  <c r="T938" i="1" s="1"/>
  <c r="S940" i="1"/>
  <c r="T940" i="1" s="1"/>
  <c r="S942" i="1"/>
  <c r="T942" i="1" s="1"/>
  <c r="S948" i="1"/>
  <c r="T948" i="1" s="1"/>
  <c r="S950" i="1"/>
  <c r="T950" i="1" s="1"/>
  <c r="S952" i="1"/>
  <c r="T952" i="1" s="1"/>
  <c r="S954" i="1"/>
  <c r="T954" i="1" s="1"/>
  <c r="S956" i="1"/>
  <c r="T956" i="1" s="1"/>
  <c r="S958" i="1"/>
  <c r="T958" i="1" s="1"/>
  <c r="S960" i="1"/>
  <c r="T960" i="1" s="1"/>
  <c r="S962" i="1"/>
  <c r="T962" i="1" s="1"/>
  <c r="S964" i="1"/>
  <c r="T964" i="1" s="1"/>
  <c r="S968" i="1"/>
  <c r="T968" i="1" s="1"/>
  <c r="S970" i="1"/>
  <c r="T970" i="1" s="1"/>
  <c r="S972" i="1"/>
  <c r="T972" i="1" s="1"/>
  <c r="S976" i="1"/>
  <c r="T976" i="1" s="1"/>
  <c r="S978" i="1"/>
  <c r="T978" i="1" s="1"/>
  <c r="S980" i="1"/>
  <c r="T980" i="1" s="1"/>
  <c r="S984" i="1"/>
  <c r="T984" i="1" s="1"/>
  <c r="S986" i="1"/>
  <c r="T986" i="1" s="1"/>
  <c r="S988" i="1"/>
  <c r="T988" i="1" s="1"/>
  <c r="S994" i="1"/>
  <c r="T994" i="1" s="1"/>
  <c r="S996" i="1"/>
  <c r="T996" i="1" s="1"/>
  <c r="S998" i="1"/>
  <c r="T998" i="1" s="1"/>
  <c r="S1000" i="1"/>
  <c r="T1000" i="1" s="1"/>
  <c r="S1006" i="1"/>
  <c r="T1006" i="1" s="1"/>
  <c r="S1008" i="1"/>
  <c r="T1008" i="1" s="1"/>
  <c r="S1010" i="1"/>
  <c r="T1010" i="1" s="1"/>
  <c r="S1014" i="1"/>
  <c r="T1014" i="1" s="1"/>
  <c r="S1018" i="1"/>
  <c r="T1018" i="1" s="1"/>
  <c r="S1020" i="1"/>
  <c r="T1020" i="1" s="1"/>
  <c r="S1022" i="1"/>
  <c r="T1022" i="1" s="1"/>
  <c r="S1024" i="1"/>
  <c r="T1024" i="1" s="1"/>
  <c r="S1026" i="1"/>
  <c r="T1026" i="1" s="1"/>
  <c r="S1028" i="1"/>
  <c r="T1028" i="1" s="1"/>
  <c r="S1032" i="1"/>
  <c r="T1032" i="1" s="1"/>
  <c r="S1036" i="1"/>
  <c r="T1036" i="1" s="1"/>
  <c r="S1038" i="1"/>
  <c r="T1038" i="1" s="1"/>
  <c r="S1040" i="1"/>
  <c r="T1040" i="1" s="1"/>
  <c r="S1044" i="1"/>
  <c r="T1044" i="1" s="1"/>
  <c r="S1046" i="1"/>
  <c r="T1046" i="1" s="1"/>
  <c r="S1048" i="1"/>
  <c r="T1048" i="1" s="1"/>
  <c r="S1050" i="1"/>
  <c r="T1050" i="1" s="1"/>
  <c r="S1052" i="1"/>
  <c r="T1052" i="1" s="1"/>
  <c r="S1054" i="1"/>
  <c r="T1054" i="1" s="1"/>
  <c r="S1058" i="1"/>
  <c r="T1058" i="1" s="1"/>
  <c r="S1060" i="1"/>
  <c r="T1060" i="1" s="1"/>
  <c r="S1062" i="1"/>
  <c r="T1062" i="1" s="1"/>
  <c r="S1064" i="1"/>
  <c r="T1064" i="1" s="1"/>
  <c r="S1066" i="1"/>
  <c r="T1066" i="1" s="1"/>
  <c r="S1068" i="1"/>
  <c r="T1068" i="1" s="1"/>
  <c r="S1070" i="1"/>
  <c r="T1070" i="1" s="1"/>
  <c r="S1072" i="1"/>
  <c r="T1072" i="1" s="1"/>
  <c r="S1074" i="1"/>
  <c r="T1074" i="1" s="1"/>
  <c r="S1078" i="1"/>
  <c r="T1078" i="1" s="1"/>
  <c r="S1080" i="1"/>
  <c r="T1080" i="1" s="1"/>
  <c r="S1082" i="1"/>
  <c r="T1082" i="1" s="1"/>
  <c r="S1084" i="1"/>
  <c r="T1084" i="1" s="1"/>
  <c r="S1086" i="1"/>
  <c r="T1086" i="1" s="1"/>
  <c r="S1090" i="1"/>
  <c r="T1090" i="1" s="1"/>
  <c r="S1092" i="1"/>
  <c r="T1092" i="1" s="1"/>
  <c r="S1094" i="1"/>
  <c r="T1094" i="1" s="1"/>
  <c r="S1096" i="1"/>
  <c r="T1096" i="1" s="1"/>
  <c r="S1098" i="1"/>
  <c r="T1098" i="1" s="1"/>
  <c r="S1100" i="1"/>
  <c r="T1100" i="1" s="1"/>
  <c r="S1102" i="1"/>
  <c r="T1102" i="1" s="1"/>
  <c r="S1108" i="1"/>
  <c r="T1108" i="1" s="1"/>
  <c r="S1110" i="1"/>
  <c r="T1110" i="1" s="1"/>
  <c r="S1112" i="1"/>
  <c r="T1112" i="1" s="1"/>
  <c r="S1114" i="1"/>
  <c r="T1114" i="1" s="1"/>
  <c r="S1116" i="1"/>
  <c r="T1116" i="1" s="1"/>
  <c r="S1118" i="1"/>
  <c r="T1118" i="1" s="1"/>
  <c r="S1120" i="1"/>
  <c r="T1120" i="1" s="1"/>
  <c r="S1122" i="1"/>
  <c r="T1122" i="1" s="1"/>
  <c r="S1124" i="1"/>
  <c r="T1124" i="1" s="1"/>
  <c r="S1126" i="1"/>
  <c r="T1126" i="1" s="1"/>
  <c r="S1128" i="1"/>
  <c r="T1128" i="1" s="1"/>
  <c r="S1130" i="1"/>
  <c r="T1130" i="1" s="1"/>
  <c r="S1132" i="1"/>
  <c r="T1132" i="1" s="1"/>
  <c r="S1134" i="1"/>
  <c r="T1134" i="1" s="1"/>
  <c r="S1136" i="1"/>
  <c r="T1136" i="1" s="1"/>
  <c r="S1138" i="1"/>
  <c r="T1138" i="1" s="1"/>
  <c r="S1142" i="1"/>
  <c r="T1142" i="1" s="1"/>
  <c r="S1144" i="1"/>
  <c r="T1144" i="1" s="1"/>
  <c r="S1146" i="1"/>
  <c r="T1146" i="1" s="1"/>
  <c r="S1148" i="1"/>
  <c r="T1148" i="1" s="1"/>
  <c r="S1150" i="1"/>
  <c r="T1150" i="1" s="1"/>
  <c r="S1152" i="1"/>
  <c r="T1152" i="1" s="1"/>
  <c r="S1154" i="1"/>
  <c r="T1154" i="1" s="1"/>
  <c r="S1156" i="1"/>
  <c r="T1156" i="1" s="1"/>
  <c r="S1158" i="1"/>
  <c r="T1158" i="1" s="1"/>
  <c r="S1162" i="1"/>
  <c r="T1162" i="1" s="1"/>
  <c r="S1164" i="1"/>
  <c r="T1164" i="1" s="1"/>
  <c r="S1166" i="1"/>
  <c r="T1166" i="1" s="1"/>
  <c r="S1168" i="1"/>
  <c r="T1168" i="1" s="1"/>
  <c r="S1170" i="1"/>
  <c r="T1170" i="1" s="1"/>
  <c r="S1176" i="1"/>
  <c r="T1176" i="1" s="1"/>
  <c r="S1178" i="1"/>
  <c r="T1178" i="1" s="1"/>
  <c r="S1180" i="1"/>
  <c r="T1180" i="1" s="1"/>
  <c r="S1182" i="1"/>
  <c r="T1182" i="1" s="1"/>
  <c r="S1184" i="1"/>
  <c r="T1184" i="1" s="1"/>
  <c r="S1186" i="1"/>
  <c r="T1186" i="1" s="1"/>
  <c r="S1188" i="1"/>
  <c r="T1188" i="1" s="1"/>
  <c r="S1190" i="1"/>
  <c r="T1190" i="1" s="1"/>
  <c r="S1196" i="1"/>
  <c r="T1196" i="1" s="1"/>
  <c r="S1200" i="1"/>
  <c r="T1200" i="1" s="1"/>
  <c r="S1204" i="1"/>
  <c r="T1204" i="1" s="1"/>
  <c r="S1206" i="1"/>
  <c r="T1206" i="1" s="1"/>
  <c r="S1208" i="1"/>
  <c r="T1208" i="1" s="1"/>
  <c r="S1210" i="1"/>
  <c r="T1210" i="1" s="1"/>
  <c r="S1212" i="1"/>
  <c r="T1212" i="1" s="1"/>
  <c r="S1214" i="1"/>
  <c r="T1214" i="1" s="1"/>
  <c r="S1216" i="1"/>
  <c r="T1216" i="1" s="1"/>
  <c r="S1218" i="1"/>
  <c r="T1218" i="1" s="1"/>
  <c r="S1220" i="1"/>
  <c r="T1220" i="1" s="1"/>
  <c r="S1222" i="1"/>
  <c r="T1222" i="1" s="1"/>
  <c r="S1224" i="1"/>
  <c r="T1224" i="1" s="1"/>
  <c r="S1226" i="1"/>
  <c r="T1226" i="1" s="1"/>
  <c r="S1228" i="1"/>
  <c r="T1228" i="1" s="1"/>
  <c r="S1230" i="1"/>
  <c r="T1230" i="1" s="1"/>
  <c r="S1232" i="1"/>
  <c r="T1232" i="1" s="1"/>
  <c r="S1234" i="1"/>
  <c r="T1234" i="1" s="1"/>
  <c r="S1236" i="1"/>
  <c r="T1236" i="1" s="1"/>
  <c r="S1238" i="1"/>
  <c r="T1238" i="1" s="1"/>
  <c r="S1240" i="1"/>
  <c r="T1240" i="1" s="1"/>
  <c r="S1242" i="1"/>
  <c r="T1242" i="1" s="1"/>
  <c r="S1244" i="1"/>
  <c r="T1244" i="1" s="1"/>
  <c r="S1246" i="1"/>
  <c r="T1246" i="1" s="1"/>
  <c r="S1248" i="1"/>
  <c r="T1248" i="1" s="1"/>
  <c r="S1250" i="1"/>
  <c r="T1250" i="1" s="1"/>
  <c r="S1252" i="1"/>
  <c r="T1252" i="1" s="1"/>
  <c r="S1256" i="1"/>
  <c r="T1256" i="1" s="1"/>
  <c r="S1258" i="1"/>
  <c r="T1258" i="1" s="1"/>
  <c r="S1260" i="1"/>
  <c r="T1260" i="1" s="1"/>
  <c r="S1262" i="1"/>
  <c r="T1262" i="1" s="1"/>
  <c r="S1264" i="1"/>
  <c r="T1264" i="1" s="1"/>
  <c r="S1266" i="1"/>
  <c r="T1266" i="1" s="1"/>
  <c r="S1268" i="1"/>
  <c r="T1268" i="1" s="1"/>
  <c r="S1270" i="1"/>
  <c r="T1270" i="1" s="1"/>
  <c r="S1272" i="1"/>
  <c r="T1272" i="1" s="1"/>
  <c r="S1274" i="1"/>
  <c r="T1274" i="1" s="1"/>
  <c r="S1278" i="1"/>
  <c r="T1278" i="1" s="1"/>
  <c r="S1282" i="1"/>
  <c r="T1282" i="1" s="1"/>
  <c r="S1284" i="1"/>
  <c r="T1284" i="1" s="1"/>
  <c r="S1286" i="1"/>
  <c r="T1286" i="1" s="1"/>
  <c r="S1290" i="1"/>
  <c r="T1290" i="1" s="1"/>
  <c r="S1292" i="1"/>
  <c r="T1292" i="1" s="1"/>
  <c r="S1294" i="1"/>
  <c r="T1294" i="1" s="1"/>
  <c r="S1296" i="1"/>
  <c r="T1296" i="1" s="1"/>
  <c r="S1300" i="1"/>
  <c r="T1300" i="1" s="1"/>
  <c r="S1304" i="1"/>
  <c r="T1304" i="1" s="1"/>
  <c r="S1306" i="1"/>
  <c r="T1306" i="1" s="1"/>
  <c r="S1308" i="1"/>
  <c r="T1308" i="1" s="1"/>
  <c r="S1310" i="1"/>
  <c r="T1310" i="1" s="1"/>
  <c r="S1312" i="1"/>
  <c r="T1312" i="1" s="1"/>
  <c r="S1314" i="1"/>
  <c r="T1314" i="1" s="1"/>
  <c r="S1316" i="1"/>
  <c r="T1316" i="1" s="1"/>
  <c r="S1318" i="1"/>
  <c r="T1318" i="1" s="1"/>
  <c r="S1320" i="1"/>
  <c r="T1320" i="1" s="1"/>
  <c r="S1322" i="1"/>
  <c r="T1322" i="1" s="1"/>
  <c r="S1324" i="1"/>
  <c r="T1324" i="1" s="1"/>
  <c r="S1326" i="1"/>
  <c r="T1326" i="1" s="1"/>
  <c r="S1328" i="1"/>
  <c r="T1328" i="1" s="1"/>
  <c r="S1330" i="1"/>
  <c r="T1330" i="1" s="1"/>
  <c r="S1332" i="1"/>
  <c r="T1332" i="1" s="1"/>
  <c r="S1336" i="1"/>
  <c r="T1336" i="1" s="1"/>
  <c r="S1338" i="1"/>
  <c r="T1338" i="1" s="1"/>
  <c r="S1340" i="1"/>
  <c r="T1340" i="1" s="1"/>
  <c r="S1344" i="1"/>
  <c r="T1344" i="1" s="1"/>
  <c r="S1346" i="1"/>
  <c r="T1346" i="1" s="1"/>
  <c r="S1348" i="1"/>
  <c r="T1348" i="1" s="1"/>
  <c r="S1350" i="1"/>
  <c r="T1350" i="1" s="1"/>
  <c r="S1352" i="1"/>
  <c r="T1352" i="1" s="1"/>
  <c r="S1354" i="1"/>
  <c r="T1354" i="1" s="1"/>
  <c r="S1356" i="1"/>
  <c r="T1356" i="1" s="1"/>
  <c r="S1358" i="1"/>
  <c r="T1358" i="1" s="1"/>
  <c r="S1360" i="1"/>
  <c r="T1360" i="1" s="1"/>
  <c r="S1362" i="1"/>
  <c r="T1362" i="1" s="1"/>
  <c r="S1364" i="1"/>
  <c r="T1364" i="1" s="1"/>
  <c r="S1366" i="1"/>
  <c r="T1366" i="1" s="1"/>
  <c r="S1368" i="1"/>
  <c r="T1368" i="1" s="1"/>
  <c r="S1370" i="1"/>
  <c r="T1370" i="1" s="1"/>
  <c r="S1372" i="1"/>
  <c r="T1372" i="1" s="1"/>
  <c r="S1374" i="1"/>
  <c r="T1374" i="1" s="1"/>
  <c r="S1376" i="1"/>
  <c r="T1376" i="1" s="1"/>
  <c r="S1378" i="1"/>
  <c r="T1378" i="1" s="1"/>
  <c r="S1380" i="1"/>
  <c r="T1380" i="1" s="1"/>
  <c r="S1382" i="1"/>
  <c r="T1382" i="1" s="1"/>
  <c r="S1384" i="1"/>
  <c r="T1384" i="1" s="1"/>
  <c r="S1386" i="1"/>
  <c r="T1386" i="1" s="1"/>
  <c r="S1388" i="1"/>
  <c r="T1388" i="1" s="1"/>
  <c r="S1390" i="1"/>
  <c r="T1390" i="1" s="1"/>
  <c r="S1392" i="1"/>
  <c r="T1392" i="1" s="1"/>
  <c r="S1394" i="1"/>
  <c r="T1394" i="1" s="1"/>
  <c r="S1396" i="1"/>
  <c r="T1396" i="1" s="1"/>
  <c r="S1398" i="1"/>
  <c r="T1398" i="1" s="1"/>
  <c r="S1400" i="1"/>
  <c r="T1400" i="1" s="1"/>
  <c r="S1402" i="1"/>
  <c r="T1402" i="1" s="1"/>
  <c r="S1404" i="1"/>
  <c r="T1404" i="1" s="1"/>
  <c r="S1406" i="1"/>
  <c r="T1406" i="1" s="1"/>
  <c r="S1408" i="1"/>
  <c r="T1408" i="1" s="1"/>
  <c r="S1412" i="1"/>
  <c r="T1412" i="1" s="1"/>
  <c r="S1414" i="1"/>
  <c r="T1414" i="1" s="1"/>
  <c r="S1416" i="1"/>
  <c r="T1416" i="1" s="1"/>
  <c r="S1418" i="1"/>
  <c r="T1418" i="1" s="1"/>
  <c r="S1420" i="1"/>
  <c r="T1420" i="1" s="1"/>
  <c r="S1424" i="1"/>
  <c r="T1424" i="1" s="1"/>
  <c r="S1426" i="1"/>
  <c r="T1426" i="1" s="1"/>
  <c r="S1428" i="1"/>
  <c r="T1428" i="1" s="1"/>
  <c r="S1430" i="1"/>
  <c r="T1430" i="1" s="1"/>
  <c r="S1432" i="1"/>
  <c r="T1432" i="1" s="1"/>
  <c r="S1434" i="1"/>
  <c r="T1434" i="1" s="1"/>
  <c r="S1436" i="1"/>
  <c r="T1436" i="1" s="1"/>
  <c r="S1438" i="1"/>
  <c r="T1438" i="1" s="1"/>
  <c r="S1440" i="1"/>
  <c r="T1440" i="1" s="1"/>
  <c r="S1442" i="1"/>
  <c r="T1442" i="1" s="1"/>
  <c r="S1444" i="1"/>
  <c r="T1444" i="1" s="1"/>
  <c r="S1446" i="1"/>
  <c r="T1446" i="1" s="1"/>
  <c r="S1448" i="1"/>
  <c r="T1448" i="1" s="1"/>
  <c r="S1450" i="1"/>
  <c r="T1450" i="1" s="1"/>
  <c r="S1452" i="1"/>
  <c r="T1452" i="1" s="1"/>
  <c r="S1454" i="1"/>
  <c r="T1454" i="1" s="1"/>
  <c r="S1458" i="1"/>
  <c r="T1458" i="1" s="1"/>
  <c r="S1460" i="1"/>
  <c r="T1460" i="1" s="1"/>
  <c r="S1462" i="1"/>
  <c r="T1462" i="1" s="1"/>
  <c r="S1464" i="1"/>
  <c r="T1464" i="1" s="1"/>
  <c r="S1466" i="1"/>
  <c r="T1466" i="1" s="1"/>
  <c r="S1468" i="1"/>
  <c r="T1468" i="1" s="1"/>
  <c r="S1470" i="1"/>
  <c r="T1470" i="1" s="1"/>
  <c r="S1472" i="1"/>
  <c r="T1472" i="1" s="1"/>
  <c r="S1474" i="1"/>
  <c r="T1474" i="1" s="1"/>
  <c r="S1478" i="1"/>
  <c r="T1478" i="1" s="1"/>
  <c r="S1480" i="1"/>
  <c r="T1480" i="1" s="1"/>
  <c r="S1482" i="1"/>
  <c r="T1482" i="1" s="1"/>
  <c r="S1484" i="1"/>
  <c r="T1484" i="1" s="1"/>
  <c r="S1486" i="1"/>
  <c r="T1486" i="1" s="1"/>
  <c r="S1488" i="1"/>
  <c r="T1488" i="1" s="1"/>
  <c r="S1490" i="1"/>
  <c r="T1490" i="1" s="1"/>
  <c r="S1492" i="1"/>
  <c r="T1492" i="1" s="1"/>
  <c r="S1494" i="1"/>
  <c r="T1494" i="1" s="1"/>
  <c r="S1496" i="1"/>
  <c r="T1496" i="1" s="1"/>
  <c r="S1498" i="1"/>
  <c r="T1498" i="1" s="1"/>
  <c r="S1500" i="1"/>
  <c r="T1500" i="1" s="1"/>
  <c r="S1504" i="1"/>
  <c r="T1504" i="1" s="1"/>
  <c r="S1506" i="1"/>
  <c r="T1506" i="1" s="1"/>
  <c r="S1508" i="1"/>
  <c r="T1508" i="1" s="1"/>
  <c r="S1510" i="1"/>
  <c r="T1510" i="1" s="1"/>
  <c r="S1512" i="1"/>
  <c r="T1512" i="1" s="1"/>
  <c r="S1514" i="1"/>
  <c r="T1514" i="1" s="1"/>
  <c r="S1516" i="1"/>
  <c r="T1516" i="1" s="1"/>
  <c r="S1518" i="1"/>
  <c r="T1518" i="1" s="1"/>
  <c r="S1520" i="1"/>
  <c r="T1520" i="1" s="1"/>
  <c r="S1522" i="1"/>
  <c r="T1522" i="1" s="1"/>
  <c r="S1524" i="1"/>
  <c r="T1524" i="1" s="1"/>
  <c r="S1526" i="1"/>
  <c r="T1526" i="1" s="1"/>
  <c r="S1530" i="1"/>
  <c r="T1530" i="1" s="1"/>
  <c r="S1532" i="1"/>
  <c r="T1532" i="1" s="1"/>
  <c r="S1534" i="1"/>
  <c r="T1534" i="1" s="1"/>
  <c r="S1538" i="1"/>
  <c r="T1538" i="1" s="1"/>
  <c r="S1540" i="1"/>
  <c r="T1540" i="1" s="1"/>
  <c r="S1542" i="1"/>
  <c r="T1542" i="1" s="1"/>
  <c r="S1546" i="1"/>
  <c r="T1546" i="1" s="1"/>
  <c r="S1548" i="1"/>
  <c r="T1548" i="1" s="1"/>
  <c r="S1550" i="1"/>
  <c r="T1550" i="1" s="1"/>
  <c r="S1552" i="1"/>
  <c r="T1552" i="1" s="1"/>
  <c r="S1556" i="1"/>
  <c r="T1556" i="1" s="1"/>
  <c r="S1558" i="1"/>
  <c r="T1558" i="1" s="1"/>
  <c r="S1560" i="1"/>
  <c r="T1560" i="1" s="1"/>
  <c r="S1564" i="1"/>
  <c r="T1564" i="1" s="1"/>
  <c r="S1566" i="1"/>
  <c r="T1566" i="1" s="1"/>
  <c r="S1568" i="1"/>
  <c r="T1568" i="1" s="1"/>
  <c r="S1570" i="1"/>
  <c r="T1570" i="1" s="1"/>
  <c r="S1574" i="1"/>
  <c r="T1574" i="1" s="1"/>
  <c r="S1576" i="1"/>
  <c r="T1576" i="1" s="1"/>
  <c r="S1578" i="1"/>
  <c r="T1578" i="1" s="1"/>
  <c r="S1580" i="1"/>
  <c r="T1580" i="1" s="1"/>
  <c r="S1582" i="1"/>
  <c r="T1582" i="1" s="1"/>
  <c r="S1584" i="1"/>
  <c r="T1584" i="1" s="1"/>
  <c r="S1586" i="1"/>
  <c r="T1586" i="1" s="1"/>
  <c r="S1588" i="1"/>
  <c r="T1588" i="1" s="1"/>
  <c r="S1590" i="1"/>
  <c r="T1590" i="1" s="1"/>
  <c r="S1592" i="1"/>
  <c r="T1592" i="1" s="1"/>
  <c r="S1594" i="1"/>
  <c r="T1594" i="1" s="1"/>
  <c r="S1596" i="1"/>
  <c r="T1596" i="1" s="1"/>
  <c r="S1600" i="1"/>
  <c r="T1600" i="1" s="1"/>
  <c r="S1602" i="1"/>
  <c r="T1602" i="1" s="1"/>
  <c r="S1606" i="1"/>
  <c r="T1606" i="1" s="1"/>
  <c r="S1608" i="1"/>
  <c r="T1608" i="1" s="1"/>
  <c r="S1610" i="1"/>
  <c r="T1610" i="1" s="1"/>
  <c r="S1612" i="1"/>
  <c r="T1612" i="1" s="1"/>
  <c r="S1614" i="1"/>
  <c r="T1614" i="1" s="1"/>
  <c r="S1616" i="1"/>
  <c r="T1616" i="1" s="1"/>
  <c r="S1618" i="1"/>
  <c r="T1618" i="1" s="1"/>
  <c r="S1620" i="1"/>
  <c r="T1620" i="1" s="1"/>
  <c r="S1622" i="1"/>
  <c r="T1622" i="1" s="1"/>
  <c r="S1624" i="1"/>
  <c r="T1624" i="1" s="1"/>
  <c r="S1626" i="1"/>
  <c r="T1626" i="1" s="1"/>
  <c r="S1630" i="1"/>
  <c r="T1630" i="1" s="1"/>
  <c r="S1632" i="1"/>
  <c r="T1632" i="1" s="1"/>
  <c r="S1634" i="1"/>
  <c r="T1634" i="1" s="1"/>
  <c r="S1636" i="1"/>
  <c r="T1636" i="1" s="1"/>
  <c r="S1638" i="1"/>
  <c r="T1638" i="1" s="1"/>
  <c r="S1640" i="1"/>
  <c r="T1640" i="1" s="1"/>
  <c r="S1642" i="1"/>
  <c r="T1642" i="1" s="1"/>
  <c r="S1644" i="1"/>
  <c r="T1644" i="1" s="1"/>
  <c r="S1646" i="1"/>
  <c r="T1646" i="1" s="1"/>
  <c r="S1648" i="1"/>
  <c r="T1648" i="1" s="1"/>
  <c r="S1650" i="1"/>
  <c r="T1650" i="1" s="1"/>
  <c r="S1652" i="1"/>
  <c r="T1652" i="1" s="1"/>
  <c r="S1654" i="1"/>
  <c r="T1654" i="1" s="1"/>
  <c r="S1656" i="1"/>
  <c r="T1656" i="1" s="1"/>
  <c r="S1658" i="1"/>
  <c r="T1658" i="1" s="1"/>
  <c r="S1660" i="1"/>
  <c r="T1660" i="1" s="1"/>
  <c r="S1662" i="1"/>
  <c r="T1662" i="1" s="1"/>
  <c r="S1664" i="1"/>
  <c r="T1664" i="1" s="1"/>
  <c r="S1666" i="1"/>
  <c r="T1666" i="1" s="1"/>
  <c r="S1668" i="1"/>
  <c r="T1668" i="1" s="1"/>
  <c r="S1670" i="1"/>
  <c r="T1670" i="1" s="1"/>
  <c r="S1674" i="1"/>
  <c r="T1674" i="1" s="1"/>
  <c r="S1676" i="1"/>
  <c r="T1676" i="1" s="1"/>
  <c r="S1678" i="1"/>
  <c r="T1678" i="1" s="1"/>
  <c r="S1684" i="1"/>
  <c r="T1684" i="1" s="1"/>
  <c r="S1686" i="1"/>
  <c r="T1686" i="1" s="1"/>
  <c r="S1688" i="1"/>
  <c r="T1688" i="1" s="1"/>
  <c r="S1690" i="1"/>
  <c r="T1690" i="1" s="1"/>
  <c r="S1692" i="1"/>
  <c r="T1692" i="1" s="1"/>
  <c r="S1694" i="1"/>
  <c r="T1694" i="1" s="1"/>
  <c r="S1696" i="1"/>
  <c r="T1696" i="1" s="1"/>
  <c r="S1700" i="1"/>
  <c r="T1700" i="1" s="1"/>
  <c r="S1702" i="1"/>
  <c r="T1702" i="1" s="1"/>
  <c r="S1704" i="1"/>
  <c r="T1704" i="1" s="1"/>
  <c r="S1706" i="1"/>
  <c r="T1706" i="1" s="1"/>
  <c r="S1710" i="1"/>
  <c r="T1710" i="1" s="1"/>
  <c r="S1712" i="1"/>
  <c r="T1712" i="1" s="1"/>
  <c r="S1714" i="1"/>
  <c r="T1714" i="1" s="1"/>
  <c r="S1716" i="1"/>
  <c r="T1716" i="1" s="1"/>
  <c r="S1718" i="1"/>
  <c r="T1718" i="1" s="1"/>
  <c r="S1720" i="1"/>
  <c r="T1720" i="1" s="1"/>
  <c r="S1726" i="1"/>
  <c r="T1726" i="1" s="1"/>
  <c r="S1728" i="1"/>
  <c r="T1728" i="1" s="1"/>
  <c r="S1730" i="1"/>
  <c r="T1730" i="1" s="1"/>
  <c r="S1732" i="1"/>
  <c r="T1732" i="1" s="1"/>
  <c r="S1734" i="1"/>
  <c r="T1734" i="1" s="1"/>
  <c r="S1738" i="1"/>
  <c r="T1738" i="1" s="1"/>
  <c r="S1740" i="1"/>
  <c r="T1740" i="1" s="1"/>
  <c r="S1744" i="1"/>
  <c r="T1744" i="1" s="1"/>
  <c r="S1746" i="1"/>
  <c r="T1746" i="1" s="1"/>
  <c r="S1748" i="1"/>
  <c r="T1748" i="1" s="1"/>
  <c r="S1750" i="1"/>
  <c r="T1750" i="1" s="1"/>
  <c r="S1752" i="1"/>
  <c r="T1752" i="1" s="1"/>
  <c r="S1754" i="1"/>
  <c r="T1754" i="1" s="1"/>
  <c r="S1758" i="1"/>
  <c r="T1758" i="1" s="1"/>
  <c r="S1760" i="1"/>
  <c r="T1760" i="1" s="1"/>
  <c r="S1762" i="1"/>
  <c r="T1762" i="1" s="1"/>
  <c r="S1764" i="1"/>
  <c r="T1764" i="1" s="1"/>
  <c r="S1766" i="1"/>
  <c r="T1766" i="1" s="1"/>
  <c r="S1768" i="1"/>
  <c r="T1768" i="1" s="1"/>
  <c r="S1770" i="1"/>
  <c r="T1770" i="1" s="1"/>
  <c r="S1772" i="1"/>
  <c r="T1772" i="1" s="1"/>
  <c r="S1774" i="1"/>
  <c r="T1774" i="1" s="1"/>
  <c r="S1776" i="1"/>
  <c r="T1776" i="1" s="1"/>
  <c r="S1778" i="1"/>
  <c r="T1778" i="1" s="1"/>
  <c r="S1784" i="1"/>
  <c r="T1784" i="1" s="1"/>
  <c r="S1786" i="1"/>
  <c r="T1786" i="1" s="1"/>
  <c r="S1788" i="1"/>
  <c r="T1788" i="1" s="1"/>
  <c r="S1790" i="1"/>
  <c r="T1790" i="1" s="1"/>
  <c r="S1792" i="1"/>
  <c r="T1792" i="1" s="1"/>
  <c r="S1794" i="1"/>
  <c r="T1794" i="1" s="1"/>
  <c r="S1796" i="1"/>
  <c r="T1796" i="1" s="1"/>
  <c r="S1798" i="1"/>
  <c r="T1798" i="1" s="1"/>
  <c r="S1802" i="1"/>
  <c r="T1802" i="1" s="1"/>
  <c r="S1806" i="1"/>
  <c r="T1806" i="1" s="1"/>
  <c r="S1808" i="1"/>
  <c r="T1808" i="1" s="1"/>
  <c r="S1812" i="1"/>
  <c r="T1812" i="1" s="1"/>
  <c r="S1814" i="1"/>
  <c r="T1814" i="1" s="1"/>
  <c r="S1816" i="1"/>
  <c r="T1816" i="1" s="1"/>
  <c r="S1822" i="1"/>
  <c r="T1822" i="1" s="1"/>
  <c r="S1824" i="1"/>
  <c r="T1824" i="1" s="1"/>
  <c r="S1826" i="1"/>
  <c r="T1826" i="1" s="1"/>
  <c r="S1828" i="1"/>
  <c r="T1828" i="1" s="1"/>
  <c r="S1830" i="1"/>
  <c r="T1830" i="1" s="1"/>
  <c r="S1832" i="1"/>
  <c r="T1832" i="1" s="1"/>
  <c r="S1834" i="1"/>
  <c r="T1834" i="1" s="1"/>
  <c r="S1838" i="1"/>
  <c r="T1838" i="1" s="1"/>
  <c r="S1840" i="1"/>
  <c r="T1840" i="1" s="1"/>
  <c r="S1842" i="1"/>
  <c r="T1842" i="1" s="1"/>
  <c r="S1844" i="1"/>
  <c r="T1844" i="1" s="1"/>
  <c r="S1846" i="1"/>
  <c r="T1846" i="1" s="1"/>
  <c r="S1848" i="1"/>
  <c r="T1848" i="1" s="1"/>
  <c r="S1852" i="1"/>
  <c r="T1852" i="1" s="1"/>
  <c r="S1854" i="1"/>
  <c r="T1854" i="1" s="1"/>
  <c r="S1856" i="1"/>
  <c r="T1856" i="1" s="1"/>
  <c r="S1858" i="1"/>
  <c r="T1858" i="1" s="1"/>
  <c r="S1862" i="1"/>
  <c r="T1862" i="1" s="1"/>
  <c r="S1864" i="1"/>
  <c r="T1864" i="1" s="1"/>
  <c r="S1866" i="1"/>
  <c r="T1866" i="1" s="1"/>
  <c r="S1868" i="1"/>
  <c r="T1868" i="1" s="1"/>
  <c r="S1870" i="1"/>
  <c r="T1870" i="1" s="1"/>
  <c r="S1872" i="1"/>
  <c r="T1872" i="1" s="1"/>
  <c r="S1874" i="1"/>
  <c r="T1874" i="1" s="1"/>
  <c r="S1876" i="1"/>
  <c r="T1876" i="1" s="1"/>
  <c r="S1878" i="1"/>
  <c r="T1878" i="1" s="1"/>
  <c r="S1882" i="1"/>
  <c r="T1882" i="1" s="1"/>
  <c r="S1884" i="1"/>
  <c r="T1884" i="1" s="1"/>
  <c r="S1886" i="1"/>
  <c r="T1886" i="1" s="1"/>
  <c r="S1890" i="1"/>
  <c r="T1890" i="1" s="1"/>
  <c r="S1892" i="1"/>
  <c r="T1892" i="1" s="1"/>
  <c r="S1894" i="1"/>
  <c r="T1894" i="1" s="1"/>
  <c r="S1896" i="1"/>
  <c r="T1896" i="1" s="1"/>
  <c r="S1898" i="1"/>
  <c r="T1898" i="1" s="1"/>
  <c r="S1900" i="1"/>
  <c r="T1900" i="1" s="1"/>
  <c r="S1902" i="1"/>
  <c r="T1902" i="1" s="1"/>
  <c r="S1904" i="1"/>
  <c r="T1904" i="1" s="1"/>
  <c r="S1906" i="1"/>
  <c r="T1906" i="1" s="1"/>
  <c r="S1908" i="1"/>
  <c r="T1908" i="1" s="1"/>
  <c r="S1910" i="1"/>
  <c r="T1910" i="1" s="1"/>
  <c r="S1912" i="1"/>
  <c r="T1912" i="1" s="1"/>
  <c r="S1916" i="1"/>
  <c r="T1916" i="1" s="1"/>
  <c r="S1918" i="1"/>
  <c r="T1918" i="1" s="1"/>
  <c r="S1920" i="1"/>
  <c r="T1920" i="1" s="1"/>
  <c r="S1922" i="1"/>
  <c r="T1922" i="1" s="1"/>
  <c r="S1924" i="1"/>
  <c r="T1924" i="1" s="1"/>
  <c r="S1928" i="1"/>
  <c r="T1928" i="1" s="1"/>
  <c r="S1930" i="1"/>
  <c r="T1930" i="1" s="1"/>
  <c r="S1932" i="1"/>
  <c r="T1932" i="1" s="1"/>
  <c r="S1936" i="1"/>
  <c r="T1936" i="1" s="1"/>
  <c r="S1938" i="1"/>
  <c r="T1938" i="1" s="1"/>
  <c r="S1940" i="1"/>
  <c r="T1940" i="1" s="1"/>
  <c r="S1942" i="1"/>
  <c r="T1942" i="1" s="1"/>
  <c r="S1944" i="1"/>
  <c r="T1944" i="1" s="1"/>
  <c r="S1946" i="1"/>
  <c r="T1946" i="1" s="1"/>
  <c r="S1948" i="1"/>
  <c r="T1948" i="1" s="1"/>
  <c r="S1954" i="1"/>
  <c r="T1954" i="1" s="1"/>
  <c r="S1956" i="1"/>
  <c r="T1956" i="1" s="1"/>
  <c r="S1958" i="1"/>
  <c r="T1958" i="1" s="1"/>
  <c r="S1960" i="1"/>
  <c r="T1960" i="1" s="1"/>
  <c r="S1962" i="1"/>
  <c r="T1962" i="1" s="1"/>
  <c r="S1966" i="1"/>
  <c r="T1966" i="1" s="1"/>
  <c r="S1968" i="1"/>
  <c r="T1968" i="1" s="1"/>
  <c r="S1970" i="1"/>
  <c r="T1970" i="1" s="1"/>
  <c r="S1972" i="1"/>
  <c r="T1972" i="1" s="1"/>
  <c r="S1974" i="1"/>
  <c r="T1974" i="1" s="1"/>
  <c r="S1976" i="1"/>
  <c r="T1976" i="1" s="1"/>
  <c r="S1978" i="1"/>
  <c r="T1978" i="1" s="1"/>
  <c r="S1980" i="1"/>
  <c r="T1980" i="1" s="1"/>
  <c r="S1982" i="1"/>
  <c r="T1982" i="1" s="1"/>
  <c r="S1984" i="1"/>
  <c r="T1984" i="1" s="1"/>
  <c r="S1986" i="1"/>
  <c r="T1986" i="1" s="1"/>
  <c r="S1988" i="1"/>
  <c r="T1988" i="1" s="1"/>
  <c r="S1990" i="1"/>
  <c r="T1990" i="1" s="1"/>
  <c r="S1992" i="1"/>
  <c r="T1992" i="1" s="1"/>
  <c r="S1994" i="1"/>
  <c r="T1994" i="1" s="1"/>
  <c r="S1996" i="1"/>
  <c r="T1996" i="1" s="1"/>
  <c r="S1998" i="1"/>
  <c r="T1998" i="1" s="1"/>
  <c r="S2000" i="1"/>
  <c r="T2000" i="1" s="1"/>
  <c r="S2002" i="1"/>
  <c r="T2002" i="1" s="1"/>
  <c r="S2004" i="1"/>
  <c r="T2004" i="1" s="1"/>
  <c r="S2006" i="1"/>
  <c r="T2006" i="1" s="1"/>
  <c r="S2010" i="1"/>
  <c r="T2010" i="1" s="1"/>
  <c r="S2012" i="1"/>
  <c r="T2012" i="1" s="1"/>
  <c r="S2014" i="1"/>
  <c r="T2014" i="1" s="1"/>
  <c r="S2016" i="1"/>
  <c r="T2016" i="1" s="1"/>
  <c r="S2018" i="1"/>
  <c r="T2018" i="1" s="1"/>
  <c r="S2020" i="1"/>
  <c r="T2020" i="1" s="1"/>
  <c r="S2022" i="1"/>
  <c r="T2022" i="1" s="1"/>
  <c r="S2024" i="1"/>
  <c r="T2024" i="1" s="1"/>
  <c r="S2026" i="1"/>
  <c r="T2026" i="1" s="1"/>
  <c r="S2028" i="1"/>
  <c r="T2028" i="1" s="1"/>
  <c r="S2030" i="1"/>
  <c r="T2030" i="1" s="1"/>
  <c r="S2032" i="1"/>
  <c r="T2032" i="1" s="1"/>
  <c r="S2034" i="1"/>
  <c r="T2034" i="1" s="1"/>
  <c r="S2036" i="1"/>
  <c r="T2036" i="1" s="1"/>
  <c r="S2038" i="1"/>
  <c r="T2038" i="1" s="1"/>
  <c r="S2040" i="1"/>
  <c r="T2040" i="1" s="1"/>
  <c r="S2042" i="1"/>
  <c r="T2042" i="1" s="1"/>
  <c r="S2044" i="1"/>
  <c r="T2044" i="1" s="1"/>
  <c r="S2048" i="1"/>
  <c r="T2048" i="1" s="1"/>
  <c r="S2050" i="1"/>
  <c r="T2050" i="1" s="1"/>
  <c r="S2052" i="1"/>
  <c r="T2052" i="1" s="1"/>
  <c r="S2058" i="1"/>
  <c r="T2058" i="1" s="1"/>
  <c r="S2060" i="1"/>
  <c r="T2060" i="1" s="1"/>
  <c r="S2062" i="1"/>
  <c r="T2062" i="1" s="1"/>
  <c r="S2064" i="1"/>
  <c r="T2064" i="1" s="1"/>
  <c r="S2066" i="1"/>
  <c r="T2066" i="1" s="1"/>
  <c r="S2068" i="1"/>
  <c r="T2068" i="1" s="1"/>
  <c r="S2070" i="1"/>
  <c r="T2070" i="1" s="1"/>
  <c r="S2074" i="1"/>
  <c r="T2074" i="1" s="1"/>
  <c r="S2076" i="1"/>
  <c r="T2076" i="1" s="1"/>
  <c r="S2078" i="1"/>
  <c r="T2078" i="1" s="1"/>
  <c r="S2080" i="1"/>
  <c r="T2080" i="1" s="1"/>
  <c r="S2082" i="1"/>
  <c r="T2082" i="1" s="1"/>
  <c r="S2084" i="1"/>
  <c r="T2084" i="1" s="1"/>
  <c r="S2088" i="1"/>
  <c r="T2088" i="1" s="1"/>
  <c r="S2090" i="1"/>
  <c r="T2090" i="1" s="1"/>
  <c r="S2092" i="1"/>
  <c r="T2092" i="1" s="1"/>
  <c r="S2094" i="1"/>
  <c r="T2094" i="1" s="1"/>
  <c r="S2096" i="1"/>
  <c r="T2096" i="1" s="1"/>
  <c r="S2098" i="1"/>
  <c r="T2098" i="1" s="1"/>
  <c r="S2100" i="1"/>
  <c r="T2100" i="1" s="1"/>
  <c r="S2102" i="1"/>
  <c r="T2102" i="1" s="1"/>
  <c r="S2104" i="1"/>
  <c r="T2104" i="1" s="1"/>
  <c r="S2106" i="1"/>
  <c r="T2106" i="1" s="1"/>
  <c r="S2108" i="1"/>
  <c r="T2108" i="1" s="1"/>
  <c r="S2110" i="1"/>
  <c r="T2110" i="1" s="1"/>
  <c r="S2114" i="1"/>
  <c r="T2114" i="1" s="1"/>
  <c r="S2118" i="1"/>
  <c r="T2118" i="1" s="1"/>
  <c r="S2120" i="1"/>
  <c r="T2120" i="1" s="1"/>
  <c r="S2122" i="1"/>
  <c r="T2122" i="1" s="1"/>
  <c r="S2124" i="1"/>
  <c r="T2124" i="1" s="1"/>
  <c r="S2126" i="1"/>
  <c r="T2126" i="1" s="1"/>
  <c r="S2128" i="1"/>
  <c r="T2128" i="1" s="1"/>
  <c r="S2130" i="1"/>
  <c r="T2130" i="1" s="1"/>
  <c r="S2132" i="1"/>
  <c r="T2132" i="1" s="1"/>
  <c r="S2138" i="1"/>
  <c r="T2138" i="1" s="1"/>
  <c r="S2142" i="1"/>
  <c r="T2142" i="1" s="1"/>
  <c r="S2144" i="1"/>
  <c r="T2144" i="1" s="1"/>
  <c r="S2148" i="1"/>
  <c r="T2148" i="1" s="1"/>
  <c r="S2152" i="1"/>
  <c r="T2152" i="1" s="1"/>
  <c r="S2154" i="1"/>
  <c r="T2154" i="1" s="1"/>
  <c r="S2156" i="1"/>
  <c r="T2156" i="1" s="1"/>
  <c r="S2162" i="1"/>
  <c r="T2162" i="1" s="1"/>
  <c r="S2166" i="1"/>
  <c r="T2166" i="1" s="1"/>
  <c r="S2170" i="1"/>
  <c r="T2170" i="1" s="1"/>
  <c r="S2174" i="1"/>
  <c r="T2174" i="1" s="1"/>
  <c r="S2176" i="1"/>
  <c r="T2176" i="1" s="1"/>
  <c r="S2178" i="1"/>
  <c r="T2178" i="1" s="1"/>
  <c r="S2180" i="1"/>
  <c r="T2180" i="1" s="1"/>
  <c r="S2182" i="1"/>
  <c r="T2182" i="1" s="1"/>
  <c r="S2184" i="1"/>
  <c r="T2184" i="1" s="1"/>
  <c r="S2186" i="1"/>
  <c r="T2186" i="1" s="1"/>
  <c r="S2188" i="1"/>
  <c r="T2188" i="1" s="1"/>
  <c r="S2190" i="1"/>
  <c r="T2190" i="1" s="1"/>
  <c r="S2192" i="1"/>
  <c r="T2192" i="1" s="1"/>
  <c r="S2194" i="1"/>
  <c r="T2194" i="1" s="1"/>
  <c r="S2196" i="1"/>
  <c r="T2196" i="1" s="1"/>
  <c r="S2198" i="1"/>
  <c r="T2198" i="1" s="1"/>
  <c r="S2202" i="1"/>
  <c r="T2202" i="1" s="1"/>
  <c r="S2204" i="1"/>
  <c r="T2204" i="1" s="1"/>
  <c r="S2206" i="1"/>
  <c r="T2206" i="1" s="1"/>
  <c r="S2208" i="1"/>
  <c r="T2208" i="1" s="1"/>
  <c r="S2210" i="1"/>
  <c r="T2210" i="1" s="1"/>
  <c r="S2212" i="1"/>
  <c r="T2212" i="1" s="1"/>
  <c r="S2214" i="1"/>
  <c r="T2214" i="1" s="1"/>
  <c r="S2218" i="1"/>
  <c r="T2218" i="1" s="1"/>
  <c r="S2220" i="1"/>
  <c r="T2220" i="1" s="1"/>
  <c r="S2222" i="1"/>
  <c r="T2222" i="1" s="1"/>
  <c r="S2224" i="1"/>
  <c r="T2224" i="1" s="1"/>
  <c r="S2226" i="1"/>
  <c r="T2226" i="1" s="1"/>
  <c r="S2230" i="1"/>
  <c r="T2230" i="1" s="1"/>
  <c r="S2232" i="1"/>
  <c r="T2232" i="1" s="1"/>
  <c r="S2234" i="1"/>
  <c r="T2234" i="1" s="1"/>
  <c r="S2238" i="1"/>
  <c r="T2238" i="1" s="1"/>
  <c r="S2240" i="1"/>
  <c r="T2240" i="1" s="1"/>
  <c r="S2242" i="1"/>
  <c r="T2242" i="1" s="1"/>
  <c r="S2246" i="1"/>
  <c r="T2246" i="1" s="1"/>
  <c r="S2248" i="1"/>
  <c r="T2248" i="1" s="1"/>
  <c r="S2250" i="1"/>
  <c r="T2250" i="1" s="1"/>
  <c r="S2252" i="1"/>
  <c r="T2252" i="1" s="1"/>
  <c r="S2254" i="1"/>
  <c r="T2254" i="1" s="1"/>
  <c r="S2256" i="1"/>
  <c r="T2256" i="1" s="1"/>
  <c r="S2260" i="1"/>
  <c r="T2260" i="1" s="1"/>
  <c r="S2262" i="1"/>
  <c r="T2262" i="1" s="1"/>
  <c r="S2264" i="1"/>
  <c r="T2264" i="1" s="1"/>
  <c r="S2266" i="1"/>
  <c r="T2266" i="1" s="1"/>
  <c r="S2268" i="1"/>
  <c r="T2268" i="1" s="1"/>
  <c r="S2270" i="1"/>
  <c r="T2270" i="1" s="1"/>
  <c r="S2272" i="1"/>
  <c r="T2272" i="1" s="1"/>
  <c r="S2274" i="1"/>
  <c r="T2274" i="1" s="1"/>
  <c r="S2276" i="1"/>
  <c r="T2276" i="1" s="1"/>
  <c r="S2280" i="1"/>
  <c r="T2280" i="1" s="1"/>
  <c r="S2282" i="1"/>
  <c r="T2282" i="1" s="1"/>
  <c r="S2284" i="1"/>
  <c r="T2284" i="1" s="1"/>
  <c r="S2286" i="1"/>
  <c r="T2286" i="1" s="1"/>
  <c r="S2288" i="1"/>
  <c r="T2288" i="1" s="1"/>
  <c r="S2290" i="1"/>
  <c r="T2290" i="1" s="1"/>
  <c r="S2294" i="1"/>
  <c r="T2294" i="1" s="1"/>
  <c r="S2296" i="1"/>
  <c r="T2296" i="1" s="1"/>
  <c r="S2298" i="1"/>
  <c r="T2298" i="1" s="1"/>
  <c r="S2300" i="1"/>
  <c r="T2300" i="1" s="1"/>
  <c r="S2302" i="1"/>
  <c r="T2302" i="1" s="1"/>
  <c r="S2304" i="1"/>
  <c r="T2304" i="1" s="1"/>
  <c r="S2306" i="1"/>
  <c r="T2306" i="1" s="1"/>
  <c r="S2308" i="1"/>
  <c r="T2308" i="1" s="1"/>
  <c r="S2312" i="1"/>
  <c r="T2312" i="1" s="1"/>
  <c r="S2314" i="1"/>
  <c r="T2314" i="1" s="1"/>
  <c r="S2316" i="1"/>
  <c r="T2316" i="1" s="1"/>
  <c r="S2320" i="1"/>
  <c r="T2320" i="1" s="1"/>
  <c r="S2322" i="1"/>
  <c r="T2322" i="1" s="1"/>
  <c r="S2324" i="1"/>
  <c r="T2324" i="1" s="1"/>
  <c r="S2326" i="1"/>
  <c r="T2326" i="1" s="1"/>
  <c r="S2330" i="1"/>
  <c r="T2330" i="1" s="1"/>
  <c r="S2332" i="1"/>
  <c r="T2332" i="1" s="1"/>
  <c r="S2334" i="1"/>
  <c r="T2334" i="1" s="1"/>
  <c r="S2336" i="1"/>
  <c r="T2336" i="1" s="1"/>
  <c r="S2338" i="1"/>
  <c r="T2338" i="1" s="1"/>
  <c r="S2340" i="1"/>
  <c r="T2340" i="1" s="1"/>
  <c r="S2342" i="1"/>
  <c r="T2342" i="1" s="1"/>
  <c r="S2344" i="1"/>
  <c r="T2344" i="1" s="1"/>
  <c r="S2346" i="1"/>
  <c r="T2346" i="1" s="1"/>
  <c r="S2348" i="1"/>
  <c r="T2348" i="1" s="1"/>
  <c r="S2350" i="1"/>
  <c r="T2350" i="1" s="1"/>
  <c r="S2352" i="1"/>
  <c r="T2352" i="1" s="1"/>
  <c r="S2354" i="1"/>
  <c r="T2354" i="1" s="1"/>
  <c r="S2356" i="1"/>
  <c r="T2356" i="1" s="1"/>
  <c r="S2358" i="1"/>
  <c r="T2358" i="1" s="1"/>
  <c r="S2360" i="1"/>
  <c r="T2360" i="1" s="1"/>
  <c r="S2362" i="1"/>
  <c r="T2362" i="1" s="1"/>
  <c r="S2364" i="1"/>
  <c r="T2364" i="1" s="1"/>
  <c r="S2366" i="1"/>
  <c r="T2366" i="1" s="1"/>
  <c r="S2368" i="1"/>
  <c r="T2368" i="1" s="1"/>
  <c r="S2370" i="1"/>
  <c r="T2370" i="1" s="1"/>
  <c r="S2372" i="1"/>
  <c r="T2372" i="1" s="1"/>
  <c r="S2374" i="1"/>
  <c r="T2374" i="1" s="1"/>
  <c r="S2376" i="1"/>
  <c r="T2376" i="1" s="1"/>
  <c r="S2378" i="1"/>
  <c r="T2378" i="1" s="1"/>
  <c r="S2380" i="1"/>
  <c r="T2380" i="1" s="1"/>
  <c r="S2382" i="1"/>
  <c r="T2382" i="1" s="1"/>
  <c r="S2384" i="1"/>
  <c r="T2384" i="1" s="1"/>
  <c r="S2386" i="1"/>
  <c r="T2386" i="1" s="1"/>
  <c r="S2388" i="1"/>
  <c r="T2388" i="1" s="1"/>
  <c r="S2390" i="1"/>
  <c r="T2390" i="1" s="1"/>
  <c r="S2394" i="1"/>
  <c r="T2394" i="1" s="1"/>
  <c r="S2396" i="1"/>
  <c r="T2396" i="1" s="1"/>
  <c r="S2398" i="1"/>
  <c r="T2398" i="1" s="1"/>
  <c r="S2400" i="1"/>
  <c r="T2400" i="1" s="1"/>
  <c r="S2402" i="1"/>
  <c r="T2402" i="1" s="1"/>
  <c r="S2404" i="1"/>
  <c r="T2404" i="1" s="1"/>
  <c r="S2406" i="1"/>
  <c r="T2406" i="1" s="1"/>
  <c r="S2408" i="1"/>
  <c r="T2408" i="1" s="1"/>
  <c r="S2410" i="1"/>
  <c r="T2410" i="1" s="1"/>
  <c r="S2414" i="1"/>
  <c r="T2414" i="1" s="1"/>
  <c r="S2416" i="1"/>
  <c r="T2416" i="1" s="1"/>
  <c r="S2418" i="1"/>
  <c r="T2418" i="1" s="1"/>
  <c r="S2420" i="1"/>
  <c r="T2420" i="1" s="1"/>
  <c r="S2422" i="1"/>
  <c r="T2422" i="1" s="1"/>
  <c r="S2428" i="1"/>
  <c r="T2428" i="1" s="1"/>
  <c r="S2430" i="1"/>
  <c r="T2430" i="1" s="1"/>
  <c r="S2432" i="1"/>
  <c r="T2432" i="1" s="1"/>
  <c r="S2434" i="1"/>
  <c r="T2434" i="1" s="1"/>
  <c r="S2436" i="1"/>
  <c r="T2436" i="1" s="1"/>
  <c r="S2438" i="1"/>
  <c r="T2438" i="1" s="1"/>
  <c r="S2440" i="1"/>
  <c r="T2440" i="1" s="1"/>
  <c r="S2442" i="1"/>
  <c r="T2442" i="1" s="1"/>
  <c r="S2444" i="1"/>
  <c r="T2444" i="1" s="1"/>
  <c r="S2446" i="1"/>
  <c r="T2446" i="1" s="1"/>
  <c r="S2448" i="1"/>
  <c r="T2448" i="1" s="1"/>
  <c r="S2452" i="1"/>
  <c r="T2452" i="1" s="1"/>
  <c r="S2454" i="1"/>
  <c r="T2454" i="1" s="1"/>
  <c r="S2456" i="1"/>
  <c r="T2456" i="1" s="1"/>
  <c r="S2458" i="1"/>
  <c r="T2458" i="1" s="1"/>
  <c r="S2462" i="1"/>
  <c r="T2462" i="1" s="1"/>
  <c r="S2464" i="1"/>
  <c r="T2464" i="1" s="1"/>
  <c r="S2466" i="1"/>
  <c r="T2466" i="1" s="1"/>
  <c r="S2470" i="1"/>
  <c r="T2470" i="1" s="1"/>
  <c r="S2474" i="1"/>
  <c r="T2474" i="1" s="1"/>
  <c r="S2478" i="1"/>
  <c r="T2478" i="1" s="1"/>
  <c r="S2480" i="1"/>
  <c r="T2480" i="1" s="1"/>
  <c r="S2482" i="1"/>
  <c r="T2482" i="1" s="1"/>
  <c r="S2484" i="1"/>
  <c r="T2484" i="1" s="1"/>
  <c r="S2486" i="1"/>
  <c r="T2486" i="1" s="1"/>
  <c r="S2488" i="1"/>
  <c r="T2488" i="1" s="1"/>
  <c r="S2490" i="1"/>
  <c r="T2490" i="1" s="1"/>
  <c r="S2492" i="1"/>
  <c r="T2492" i="1" s="1"/>
  <c r="S2494" i="1"/>
  <c r="T2494" i="1" s="1"/>
  <c r="S2496" i="1"/>
  <c r="T2496" i="1" s="1"/>
  <c r="S2498" i="1"/>
  <c r="T2498" i="1" s="1"/>
  <c r="S2500" i="1"/>
  <c r="T2500" i="1" s="1"/>
  <c r="S2502" i="1"/>
  <c r="T2502" i="1" s="1"/>
  <c r="S2504" i="1"/>
  <c r="T2504" i="1" s="1"/>
  <c r="S2506" i="1"/>
  <c r="T2506" i="1" s="1"/>
  <c r="S2508" i="1"/>
  <c r="T2508" i="1" s="1"/>
  <c r="S2510" i="1"/>
  <c r="T2510" i="1" s="1"/>
  <c r="S2512" i="1"/>
  <c r="T2512" i="1" s="1"/>
  <c r="S2516" i="1"/>
  <c r="T2516" i="1" s="1"/>
  <c r="S2518" i="1"/>
  <c r="T2518" i="1" s="1"/>
  <c r="S2522" i="1"/>
  <c r="T2522" i="1" s="1"/>
  <c r="S2524" i="1"/>
  <c r="T2524" i="1" s="1"/>
  <c r="S2526" i="1"/>
  <c r="T2526" i="1" s="1"/>
  <c r="S2528" i="1"/>
  <c r="T2528" i="1" s="1"/>
  <c r="S2530" i="1"/>
  <c r="T2530" i="1" s="1"/>
  <c r="S2532" i="1"/>
  <c r="T2532" i="1" s="1"/>
  <c r="S2534" i="1"/>
  <c r="T2534" i="1" s="1"/>
  <c r="S2536" i="1"/>
  <c r="T2536" i="1" s="1"/>
  <c r="S2538" i="1"/>
  <c r="T2538" i="1" s="1"/>
  <c r="S2540" i="1"/>
  <c r="T2540" i="1" s="1"/>
  <c r="S2542" i="1"/>
  <c r="T2542" i="1" s="1"/>
  <c r="S2544" i="1"/>
  <c r="T2544" i="1" s="1"/>
  <c r="S2546" i="1"/>
  <c r="T2546" i="1" s="1"/>
  <c r="S2550" i="1"/>
  <c r="T2550" i="1" s="1"/>
  <c r="S2552" i="1"/>
  <c r="T2552" i="1" s="1"/>
  <c r="S2554" i="1"/>
  <c r="T2554" i="1" s="1"/>
  <c r="S2556" i="1"/>
  <c r="T2556" i="1" s="1"/>
  <c r="S2558" i="1"/>
  <c r="T2558" i="1" s="1"/>
  <c r="S2560" i="1"/>
  <c r="T2560" i="1" s="1"/>
  <c r="S2564" i="1"/>
  <c r="T2564" i="1" s="1"/>
  <c r="S2566" i="1"/>
  <c r="T2566" i="1" s="1"/>
  <c r="S2568" i="1"/>
  <c r="T2568" i="1" s="1"/>
  <c r="S2570" i="1"/>
  <c r="T2570" i="1" s="1"/>
  <c r="S2574" i="1"/>
  <c r="T2574" i="1" s="1"/>
  <c r="S2576" i="1"/>
  <c r="T2576" i="1" s="1"/>
  <c r="S2578" i="1"/>
  <c r="T2578" i="1" s="1"/>
  <c r="S2580" i="1"/>
  <c r="T2580" i="1" s="1"/>
  <c r="S2582" i="1"/>
  <c r="T2582" i="1" s="1"/>
  <c r="S2584" i="1"/>
  <c r="T2584" i="1" s="1"/>
  <c r="S2588" i="1"/>
  <c r="T2588" i="1" s="1"/>
  <c r="S2590" i="1"/>
  <c r="T2590" i="1" s="1"/>
  <c r="S2592" i="1"/>
  <c r="T2592" i="1" s="1"/>
  <c r="S2594" i="1"/>
  <c r="T2594" i="1" s="1"/>
  <c r="S2596" i="1"/>
  <c r="T2596" i="1" s="1"/>
  <c r="S2598" i="1"/>
  <c r="T2598" i="1" s="1"/>
  <c r="S2600" i="1"/>
  <c r="T2600" i="1" s="1"/>
  <c r="S2602" i="1"/>
  <c r="T2602" i="1" s="1"/>
  <c r="S2604" i="1"/>
  <c r="T2604" i="1" s="1"/>
  <c r="S2606" i="1"/>
  <c r="T2606" i="1" s="1"/>
  <c r="S2608" i="1"/>
  <c r="T2608" i="1" s="1"/>
  <c r="S2612" i="1"/>
  <c r="T2612" i="1" s="1"/>
  <c r="S2616" i="1"/>
  <c r="T2616" i="1" s="1"/>
  <c r="S2618" i="1"/>
  <c r="T2618" i="1" s="1"/>
  <c r="S2620" i="1"/>
  <c r="T2620" i="1" s="1"/>
  <c r="S2622" i="1"/>
  <c r="T2622" i="1" s="1"/>
  <c r="S2626" i="1"/>
  <c r="T2626" i="1" s="1"/>
  <c r="S2628" i="1"/>
  <c r="T2628" i="1" s="1"/>
  <c r="S2630" i="1"/>
  <c r="T2630" i="1" s="1"/>
  <c r="S2632" i="1"/>
  <c r="T2632" i="1" s="1"/>
  <c r="S2634" i="1"/>
  <c r="T2634" i="1" s="1"/>
  <c r="S2636" i="1"/>
  <c r="T2636" i="1" s="1"/>
  <c r="S2638" i="1"/>
  <c r="T2638" i="1" s="1"/>
  <c r="S2640" i="1"/>
  <c r="T2640" i="1" s="1"/>
  <c r="S2644" i="1"/>
  <c r="T2644" i="1" s="1"/>
  <c r="S2648" i="1"/>
  <c r="T2648" i="1" s="1"/>
  <c r="S2650" i="1"/>
  <c r="T2650" i="1" s="1"/>
  <c r="S2652" i="1"/>
  <c r="T2652" i="1" s="1"/>
  <c r="S2656" i="1"/>
  <c r="T2656" i="1" s="1"/>
  <c r="S2658" i="1"/>
  <c r="T2658" i="1" s="1"/>
  <c r="S2660" i="1"/>
  <c r="T2660" i="1" s="1"/>
  <c r="S2662" i="1"/>
  <c r="T2662" i="1" s="1"/>
  <c r="S2664" i="1"/>
  <c r="T2664" i="1" s="1"/>
  <c r="S2668" i="1"/>
  <c r="T2668" i="1" s="1"/>
  <c r="S2670" i="1"/>
  <c r="T2670" i="1" s="1"/>
  <c r="S2672" i="1"/>
  <c r="T2672" i="1" s="1"/>
  <c r="S2676" i="1"/>
  <c r="T2676" i="1" s="1"/>
  <c r="S2678" i="1"/>
  <c r="T2678" i="1" s="1"/>
  <c r="S2682" i="1"/>
  <c r="T2682" i="1" s="1"/>
  <c r="S2684" i="1"/>
  <c r="T2684" i="1" s="1"/>
  <c r="S2686" i="1"/>
  <c r="T2686" i="1" s="1"/>
  <c r="S2688" i="1"/>
  <c r="T2688" i="1" s="1"/>
  <c r="S2690" i="1"/>
  <c r="T2690" i="1" s="1"/>
  <c r="S2692" i="1"/>
  <c r="T2692" i="1" s="1"/>
  <c r="S2694" i="1"/>
  <c r="T2694" i="1" s="1"/>
  <c r="S2696" i="1"/>
  <c r="T2696" i="1" s="1"/>
  <c r="S2698" i="1"/>
  <c r="T2698" i="1" s="1"/>
  <c r="S2700" i="1"/>
  <c r="T2700" i="1" s="1"/>
  <c r="S2702" i="1"/>
  <c r="T2702" i="1" s="1"/>
  <c r="S2704" i="1"/>
  <c r="T2704" i="1" s="1"/>
  <c r="S2706" i="1"/>
  <c r="T2706" i="1" s="1"/>
  <c r="S2708" i="1"/>
  <c r="T2708" i="1" s="1"/>
  <c r="S789" i="1"/>
  <c r="T789" i="1" s="1"/>
  <c r="S720" i="1"/>
  <c r="T720" i="1" s="1"/>
  <c r="S690" i="1"/>
  <c r="T690" i="1" s="1"/>
  <c r="S2666" i="1"/>
  <c r="T2666" i="1" s="1"/>
  <c r="S2614" i="1"/>
  <c r="T2614" i="1" s="1"/>
  <c r="S2610" i="1"/>
  <c r="T2610" i="1" s="1"/>
  <c r="S2572" i="1"/>
  <c r="T2572" i="1" s="1"/>
  <c r="S2548" i="1"/>
  <c r="T2548" i="1" s="1"/>
  <c r="S2533" i="1"/>
  <c r="T2533" i="1" s="1"/>
  <c r="S2523" i="1"/>
  <c r="T2523" i="1" s="1"/>
  <c r="S2519" i="1"/>
  <c r="T2519" i="1" s="1"/>
  <c r="S2463" i="1"/>
  <c r="T2463" i="1" s="1"/>
  <c r="S2460" i="1"/>
  <c r="T2460" i="1" s="1"/>
  <c r="S2441" i="1"/>
  <c r="T2441" i="1" s="1"/>
  <c r="S2433" i="1"/>
  <c r="T2433" i="1" s="1"/>
  <c r="S2243" i="1"/>
  <c r="T2243" i="1" s="1"/>
  <c r="S2228" i="1"/>
  <c r="T2228" i="1" s="1"/>
  <c r="S2168" i="1"/>
  <c r="T2168" i="1" s="1"/>
  <c r="S2164" i="1"/>
  <c r="T2164" i="1" s="1"/>
  <c r="S2134" i="1"/>
  <c r="T2134" i="1" s="1"/>
  <c r="S2127" i="1"/>
  <c r="T2127" i="1" s="1"/>
  <c r="S2112" i="1"/>
  <c r="T2112" i="1" s="1"/>
  <c r="S2111" i="1"/>
  <c r="T2111" i="1" s="1"/>
  <c r="S2099" i="1"/>
  <c r="T2099" i="1" s="1"/>
  <c r="S2087" i="1"/>
  <c r="T2087" i="1" s="1"/>
  <c r="S2072" i="1"/>
  <c r="T2072" i="1" s="1"/>
  <c r="S2046" i="1"/>
  <c r="T2046" i="1" s="1"/>
  <c r="S2015" i="1"/>
  <c r="T2015" i="1" s="1"/>
  <c r="S1917" i="1"/>
  <c r="T1917" i="1" s="1"/>
  <c r="S1915" i="1"/>
  <c r="T1915" i="1" s="1"/>
  <c r="S1881" i="1"/>
  <c r="T1881" i="1" s="1"/>
  <c r="S1825" i="1"/>
  <c r="T1825" i="1" s="1"/>
  <c r="S1818" i="1"/>
  <c r="T1818" i="1" s="1"/>
  <c r="S1723" i="1"/>
  <c r="T1723" i="1" s="1"/>
  <c r="S1722" i="1"/>
  <c r="T1722" i="1" s="1"/>
  <c r="S1698" i="1"/>
  <c r="T1698" i="1" s="1"/>
  <c r="S1682" i="1"/>
  <c r="T1682" i="1" s="1"/>
  <c r="S1587" i="1"/>
  <c r="T1587" i="1" s="1"/>
  <c r="S1572" i="1"/>
  <c r="T1572" i="1" s="1"/>
  <c r="S1517" i="1"/>
  <c r="T1517" i="1" s="1"/>
  <c r="S1502" i="1"/>
  <c r="T1502" i="1" s="1"/>
  <c r="S1205" i="1"/>
  <c r="T1205" i="1" s="1"/>
  <c r="S1194" i="1"/>
  <c r="T1194" i="1" s="1"/>
  <c r="S1181" i="1"/>
  <c r="T1181" i="1" s="1"/>
  <c r="S1089" i="1"/>
  <c r="T1089" i="1" s="1"/>
  <c r="S1045" i="1"/>
  <c r="T1045" i="1" s="1"/>
  <c r="S1033" i="1"/>
  <c r="T1033" i="1" s="1"/>
  <c r="S1030" i="1"/>
  <c r="T1030" i="1" s="1"/>
  <c r="S990" i="1"/>
  <c r="T990" i="1" s="1"/>
  <c r="S966" i="1"/>
  <c r="T966" i="1" s="1"/>
  <c r="S921" i="1"/>
  <c r="T921" i="1" s="1"/>
  <c r="S869" i="1"/>
  <c r="T869" i="1" s="1"/>
  <c r="S832" i="1"/>
  <c r="T832" i="1" s="1"/>
  <c r="S821" i="1"/>
  <c r="T821" i="1" s="1"/>
  <c r="S820" i="1"/>
  <c r="T820" i="1" s="1"/>
  <c r="S801" i="1"/>
  <c r="T801" i="1" s="1"/>
  <c r="S762" i="1"/>
  <c r="T762" i="1" s="1"/>
  <c r="S1422" i="1"/>
  <c r="T1422" i="1" s="1"/>
  <c r="S1410" i="1"/>
  <c r="T1410" i="1" s="1"/>
  <c r="S1342" i="1"/>
  <c r="T1342" i="1" s="1"/>
  <c r="S1302" i="1"/>
  <c r="T1302" i="1" s="1"/>
  <c r="S1298" i="1"/>
  <c r="T1298" i="1" s="1"/>
  <c r="S1191" i="1"/>
  <c r="T1191" i="1" s="1"/>
  <c r="S1185" i="1"/>
  <c r="T1185" i="1" s="1"/>
  <c r="S1104" i="1"/>
  <c r="T1104" i="1" s="1"/>
  <c r="S1088" i="1"/>
  <c r="T1088" i="1" s="1"/>
  <c r="S1042" i="1"/>
  <c r="T1042" i="1" s="1"/>
  <c r="S999" i="1"/>
  <c r="T999" i="1" s="1"/>
  <c r="S872" i="1"/>
  <c r="T872" i="1" s="1"/>
  <c r="S855" i="1"/>
  <c r="T855" i="1" s="1"/>
  <c r="S844" i="1"/>
  <c r="T844" i="1" s="1"/>
  <c r="S810" i="1"/>
  <c r="T810" i="1" s="1"/>
  <c r="S790" i="1"/>
  <c r="T790" i="1" s="1"/>
  <c r="S726" i="1"/>
  <c r="T726" i="1" s="1"/>
  <c r="S718" i="1"/>
  <c r="T718" i="1" s="1"/>
  <c r="S685" i="1"/>
  <c r="T685" i="1" s="1"/>
  <c r="S2423" i="1"/>
  <c r="T2423" i="1" s="1"/>
  <c r="S646" i="1"/>
  <c r="T646" i="1" s="1"/>
  <c r="S2231" i="1"/>
  <c r="T2231" i="1" s="1"/>
  <c r="S2008" i="1"/>
  <c r="T2008" i="1" s="1"/>
  <c r="S1955" i="1"/>
  <c r="T1955" i="1" s="1"/>
  <c r="S1780" i="1"/>
  <c r="T1780" i="1" s="1"/>
  <c r="S1755" i="1"/>
  <c r="T1755" i="1" s="1"/>
  <c r="S1173" i="1"/>
  <c r="T1173" i="1" s="1"/>
  <c r="S1160" i="1"/>
  <c r="T1160" i="1" s="1"/>
  <c r="S1147" i="1"/>
  <c r="T1147" i="1" s="1"/>
  <c r="S1140" i="1"/>
  <c r="T1140" i="1" s="1"/>
  <c r="S1061" i="1"/>
  <c r="T1061" i="1" s="1"/>
  <c r="S1049" i="1"/>
  <c r="T1049" i="1" s="1"/>
  <c r="S1016" i="1"/>
  <c r="T1016" i="1" s="1"/>
  <c r="S1004" i="1"/>
  <c r="T1004" i="1" s="1"/>
  <c r="S2489" i="1"/>
  <c r="T2489" i="1" s="1"/>
  <c r="S2483" i="1"/>
  <c r="T2483" i="1" s="1"/>
  <c r="S2449" i="1"/>
  <c r="T2449" i="1" s="1"/>
  <c r="S2258" i="1"/>
  <c r="T2258" i="1" s="1"/>
  <c r="S2239" i="1"/>
  <c r="T2239" i="1" s="1"/>
  <c r="S2236" i="1"/>
  <c r="T2236" i="1" s="1"/>
  <c r="S2019" i="1"/>
  <c r="T2019" i="1" s="1"/>
  <c r="S1143" i="1"/>
  <c r="T1143" i="1" s="1"/>
  <c r="S1093" i="1"/>
  <c r="T1093" i="1" s="1"/>
  <c r="S1085" i="1"/>
  <c r="T1085" i="1" s="1"/>
  <c r="S1056" i="1"/>
  <c r="T1056" i="1" s="1"/>
  <c r="S1002" i="1"/>
  <c r="T1002" i="1" s="1"/>
  <c r="S951" i="1"/>
  <c r="T951" i="1" s="1"/>
  <c r="S898" i="1"/>
  <c r="T898" i="1" s="1"/>
  <c r="S2514" i="1"/>
  <c r="T2514" i="1" s="1"/>
  <c r="S2476" i="1"/>
  <c r="T2476" i="1" s="1"/>
  <c r="S2136" i="1"/>
  <c r="T2136" i="1" s="1"/>
  <c r="S2057" i="1"/>
  <c r="T2057" i="1" s="1"/>
  <c r="S1926" i="1"/>
  <c r="T1926" i="1" s="1"/>
  <c r="S1880" i="1"/>
  <c r="T1880" i="1" s="1"/>
  <c r="S1865" i="1"/>
  <c r="T1865" i="1" s="1"/>
  <c r="S1860" i="1"/>
  <c r="T1860" i="1" s="1"/>
  <c r="S1851" i="1"/>
  <c r="T1851" i="1" s="1"/>
  <c r="S1174" i="1"/>
  <c r="T1174" i="1" s="1"/>
  <c r="S1172" i="1"/>
  <c r="T1172" i="1" s="1"/>
  <c r="S1169" i="1"/>
  <c r="T1169" i="1" s="1"/>
  <c r="S1127" i="1"/>
  <c r="T1127" i="1" s="1"/>
  <c r="S1119" i="1"/>
  <c r="T1119" i="1" s="1"/>
  <c r="S1106" i="1"/>
  <c r="T1106" i="1" s="1"/>
  <c r="S1076" i="1"/>
  <c r="T1076" i="1" s="1"/>
  <c r="S1034" i="1"/>
  <c r="T1034" i="1" s="1"/>
  <c r="S1021" i="1"/>
  <c r="T1021" i="1" s="1"/>
  <c r="S1012" i="1"/>
  <c r="T1012" i="1" s="1"/>
  <c r="S983" i="1"/>
  <c r="T983" i="1" s="1"/>
  <c r="S2491" i="1"/>
  <c r="T2491" i="1" s="1"/>
  <c r="S2437" i="1"/>
  <c r="T2437" i="1" s="1"/>
  <c r="S2424" i="1"/>
  <c r="T2424" i="1" s="1"/>
  <c r="S2412" i="1"/>
  <c r="T2412" i="1" s="1"/>
  <c r="S2311" i="1"/>
  <c r="T2311" i="1" s="1"/>
  <c r="S2278" i="1"/>
  <c r="T2278" i="1" s="1"/>
  <c r="S2216" i="1"/>
  <c r="T2216" i="1" s="1"/>
  <c r="S2189" i="1"/>
  <c r="T2189" i="1" s="1"/>
  <c r="S2073" i="1"/>
  <c r="T2073" i="1" s="1"/>
  <c r="S2056" i="1"/>
  <c r="T2056" i="1" s="1"/>
  <c r="S1964" i="1"/>
  <c r="T1964" i="1" s="1"/>
  <c r="S1952" i="1"/>
  <c r="T1952" i="1" s="1"/>
  <c r="S1903" i="1"/>
  <c r="T1903" i="1" s="1"/>
  <c r="S1869" i="1"/>
  <c r="T1869" i="1" s="1"/>
  <c r="S1849" i="1"/>
  <c r="T1849" i="1" s="1"/>
  <c r="S1820" i="1"/>
  <c r="T1820" i="1" s="1"/>
  <c r="S1756" i="1"/>
  <c r="T1756" i="1" s="1"/>
  <c r="S1717" i="1"/>
  <c r="T1717" i="1" s="1"/>
  <c r="S1707" i="1"/>
  <c r="T1707" i="1" s="1"/>
  <c r="S1203" i="1"/>
  <c r="T1203" i="1" s="1"/>
  <c r="S1057" i="1"/>
  <c r="T1057" i="1" s="1"/>
  <c r="S974" i="1"/>
  <c r="T974" i="1" s="1"/>
  <c r="S946" i="1"/>
  <c r="T946" i="1" s="1"/>
  <c r="S944" i="1"/>
  <c r="T944" i="1" s="1"/>
  <c r="S2455" i="1"/>
  <c r="T2455" i="1" s="1"/>
  <c r="S2146" i="1"/>
  <c r="T2146" i="1" s="1"/>
  <c r="S2135" i="1"/>
  <c r="T2135" i="1" s="1"/>
  <c r="S1950" i="1"/>
  <c r="T1950" i="1" s="1"/>
  <c r="S1914" i="1"/>
  <c r="T1914" i="1" s="1"/>
  <c r="S1850" i="1"/>
  <c r="T1850" i="1" s="1"/>
  <c r="S1198" i="1"/>
  <c r="T1198" i="1" s="1"/>
  <c r="S937" i="1"/>
  <c r="T937" i="1" s="1"/>
  <c r="S865" i="1"/>
  <c r="T865" i="1" s="1"/>
  <c r="S1695" i="1"/>
  <c r="T1695" i="1" s="1"/>
  <c r="S992" i="1"/>
  <c r="T992" i="1" s="1"/>
  <c r="S914" i="1"/>
  <c r="T914" i="1" s="1"/>
  <c r="S860" i="1"/>
  <c r="T860" i="1" s="1"/>
  <c r="S856" i="1"/>
  <c r="T856" i="1" s="1"/>
  <c r="S2646" i="1"/>
  <c r="T2646" i="1" s="1"/>
  <c r="S2549" i="1"/>
  <c r="T2549" i="1" s="1"/>
  <c r="S2244" i="1"/>
  <c r="T2244" i="1" s="1"/>
  <c r="S2115" i="1"/>
  <c r="T2115" i="1" s="1"/>
  <c r="S1929" i="1"/>
  <c r="T1929" i="1" s="1"/>
  <c r="S1879" i="1"/>
  <c r="T1879" i="1" s="1"/>
  <c r="S1741" i="1"/>
  <c r="T1741" i="1" s="1"/>
  <c r="S1708" i="1"/>
  <c r="T1708" i="1" s="1"/>
  <c r="S1287" i="1"/>
  <c r="T1287" i="1" s="1"/>
  <c r="S672" i="1"/>
  <c r="T672" i="1" s="1"/>
  <c r="S509" i="1"/>
  <c r="T509" i="1" s="1"/>
  <c r="S406" i="1"/>
  <c r="T406" i="1" s="1"/>
  <c r="S337" i="1"/>
  <c r="T337" i="1" s="1"/>
  <c r="S308" i="1"/>
  <c r="T308" i="1" s="1"/>
  <c r="S158" i="1"/>
  <c r="T158" i="1" s="1"/>
  <c r="S37" i="1"/>
  <c r="T37" i="1" s="1"/>
  <c r="S1934" i="1"/>
  <c r="T1934" i="1" s="1"/>
  <c r="S1804" i="1"/>
  <c r="T1804" i="1" s="1"/>
  <c r="S1724" i="1"/>
  <c r="T1724" i="1" s="1"/>
  <c r="S1699" i="1"/>
  <c r="T1699" i="1" s="1"/>
  <c r="S1604" i="1"/>
  <c r="T1604" i="1" s="1"/>
  <c r="S1567" i="1"/>
  <c r="T1567" i="1" s="1"/>
  <c r="S1554" i="1"/>
  <c r="T1554" i="1" s="1"/>
  <c r="S1405" i="1"/>
  <c r="T1405" i="1" s="1"/>
  <c r="S1399" i="1"/>
  <c r="T1399" i="1" s="1"/>
  <c r="S1334" i="1"/>
  <c r="T1334" i="1" s="1"/>
  <c r="S1311" i="1"/>
  <c r="T1311" i="1" s="1"/>
  <c r="S818" i="1"/>
  <c r="T818" i="1" s="1"/>
  <c r="S640" i="1"/>
  <c r="T640" i="1" s="1"/>
  <c r="S587" i="1"/>
  <c r="T587" i="1" s="1"/>
  <c r="S574" i="1"/>
  <c r="T574" i="1" s="1"/>
  <c r="S548" i="1"/>
  <c r="T548" i="1" s="1"/>
  <c r="S299" i="1"/>
  <c r="T299" i="1" s="1"/>
  <c r="S251" i="1"/>
  <c r="T251" i="1" s="1"/>
  <c r="S101" i="1"/>
  <c r="T101" i="1" s="1"/>
  <c r="S2680" i="1"/>
  <c r="T2680" i="1" s="1"/>
  <c r="S2291" i="1"/>
  <c r="T2291" i="1" s="1"/>
  <c r="S1811" i="1"/>
  <c r="T1811" i="1" s="1"/>
  <c r="S1782" i="1"/>
  <c r="T1782" i="1" s="1"/>
  <c r="S1562" i="1"/>
  <c r="T1562" i="1" s="1"/>
  <c r="S1536" i="1"/>
  <c r="T1536" i="1" s="1"/>
  <c r="S909" i="1"/>
  <c r="T909" i="1" s="1"/>
  <c r="S817" i="1"/>
  <c r="T817" i="1" s="1"/>
  <c r="S809" i="1"/>
  <c r="T809" i="1" s="1"/>
  <c r="S725" i="1"/>
  <c r="T725" i="1" s="1"/>
  <c r="S697" i="1"/>
  <c r="T697" i="1" s="1"/>
  <c r="S642" i="1"/>
  <c r="T642" i="1" s="1"/>
  <c r="S2603" i="1"/>
  <c r="T2603" i="1" s="1"/>
  <c r="S2163" i="1"/>
  <c r="T2163" i="1" s="1"/>
  <c r="S1751" i="1"/>
  <c r="T1751" i="1" s="1"/>
  <c r="S1672" i="1"/>
  <c r="T1672" i="1" s="1"/>
  <c r="S1591" i="1"/>
  <c r="T1591" i="1" s="1"/>
  <c r="S1456" i="1"/>
  <c r="T1456" i="1" s="1"/>
  <c r="S1401" i="1"/>
  <c r="T1401" i="1" s="1"/>
  <c r="S1385" i="1"/>
  <c r="T1385" i="1" s="1"/>
  <c r="S1353" i="1"/>
  <c r="T1353" i="1" s="1"/>
  <c r="S1331" i="1"/>
  <c r="T1331" i="1" s="1"/>
  <c r="S1192" i="1"/>
  <c r="T1192" i="1" s="1"/>
  <c r="S982" i="1"/>
  <c r="T982" i="1" s="1"/>
  <c r="S907" i="1"/>
  <c r="T907" i="1" s="1"/>
  <c r="S815" i="1"/>
  <c r="T815" i="1" s="1"/>
  <c r="S778" i="1"/>
  <c r="T778" i="1" s="1"/>
  <c r="S761" i="1"/>
  <c r="T761" i="1" s="1"/>
  <c r="S760" i="1"/>
  <c r="T760" i="1" s="1"/>
  <c r="S755" i="1"/>
  <c r="T755" i="1" s="1"/>
  <c r="S675" i="1"/>
  <c r="T675" i="1" s="1"/>
  <c r="S385" i="1"/>
  <c r="T385" i="1" s="1"/>
  <c r="S288" i="1"/>
  <c r="T288" i="1" s="1"/>
  <c r="S178" i="1"/>
  <c r="T178" i="1" s="1"/>
  <c r="S166" i="1"/>
  <c r="T166" i="1" s="1"/>
  <c r="S165" i="1"/>
  <c r="T165" i="1" s="1"/>
  <c r="S161" i="1"/>
  <c r="T161" i="1" s="1"/>
  <c r="S156" i="1"/>
  <c r="T156" i="1" s="1"/>
  <c r="S81" i="1"/>
  <c r="T81" i="1" s="1"/>
  <c r="S62" i="1"/>
  <c r="T62" i="1" s="1"/>
  <c r="S2069" i="1"/>
  <c r="T2069" i="1" s="1"/>
  <c r="S1836" i="1"/>
  <c r="T1836" i="1" s="1"/>
  <c r="S1680" i="1"/>
  <c r="T1680" i="1" s="1"/>
  <c r="S1598" i="1"/>
  <c r="T1598" i="1" s="1"/>
  <c r="S1549" i="1"/>
  <c r="T1549" i="1" s="1"/>
  <c r="S1544" i="1"/>
  <c r="T1544" i="1" s="1"/>
  <c r="S1519" i="1"/>
  <c r="T1519" i="1" s="1"/>
  <c r="S1479" i="1"/>
  <c r="T1479" i="1" s="1"/>
  <c r="S1476" i="1"/>
  <c r="T1476" i="1" s="1"/>
  <c r="S1391" i="1"/>
  <c r="T1391" i="1" s="1"/>
  <c r="S738" i="1"/>
  <c r="T738" i="1" s="1"/>
  <c r="S717" i="1"/>
  <c r="T717" i="1" s="1"/>
  <c r="S708" i="1"/>
  <c r="T708" i="1" s="1"/>
  <c r="S668" i="1"/>
  <c r="T668" i="1" s="1"/>
  <c r="S659" i="1"/>
  <c r="T659" i="1" s="1"/>
  <c r="S650" i="1"/>
  <c r="T650" i="1" s="1"/>
  <c r="S583" i="1"/>
  <c r="T583" i="1" s="1"/>
  <c r="S435" i="1"/>
  <c r="T435" i="1" s="1"/>
  <c r="S394" i="1"/>
  <c r="T394" i="1" s="1"/>
  <c r="S379" i="1"/>
  <c r="T379" i="1" s="1"/>
  <c r="S377" i="1"/>
  <c r="T377" i="1" s="1"/>
  <c r="S261" i="1"/>
  <c r="T261" i="1" s="1"/>
  <c r="S848" i="1"/>
  <c r="T848" i="1" s="1"/>
  <c r="S263" i="1"/>
  <c r="T263" i="1" s="1"/>
  <c r="S2160" i="1"/>
  <c r="T2160" i="1" s="1"/>
  <c r="S1628" i="1"/>
  <c r="T1628" i="1" s="1"/>
  <c r="S1525" i="1"/>
  <c r="T1525" i="1" s="1"/>
  <c r="S1521" i="1"/>
  <c r="T1521" i="1" s="1"/>
  <c r="S1513" i="1"/>
  <c r="T1513" i="1" s="1"/>
  <c r="S1425" i="1"/>
  <c r="T1425" i="1" s="1"/>
  <c r="S1403" i="1"/>
  <c r="T1403" i="1" s="1"/>
  <c r="S1276" i="1"/>
  <c r="T1276" i="1" s="1"/>
  <c r="S1254" i="1"/>
  <c r="T1254" i="1" s="1"/>
  <c r="S763" i="1"/>
  <c r="T763" i="1" s="1"/>
  <c r="S538" i="1"/>
  <c r="T538" i="1" s="1"/>
  <c r="S481" i="1"/>
  <c r="T481" i="1" s="1"/>
  <c r="S463" i="1"/>
  <c r="T463" i="1" s="1"/>
  <c r="S395" i="1"/>
  <c r="T395" i="1" s="1"/>
  <c r="S333" i="1"/>
  <c r="T333" i="1" s="1"/>
  <c r="S329" i="1"/>
  <c r="T329" i="1" s="1"/>
  <c r="S298" i="1"/>
  <c r="T298" i="1" s="1"/>
  <c r="S297" i="1"/>
  <c r="T297" i="1" s="1"/>
  <c r="S271" i="1"/>
  <c r="T271" i="1" s="1"/>
  <c r="S268" i="1"/>
  <c r="T268" i="1" s="1"/>
  <c r="S218" i="1"/>
  <c r="T218" i="1" s="1"/>
  <c r="S52" i="1"/>
  <c r="T52" i="1" s="1"/>
  <c r="S42" i="1"/>
  <c r="T42" i="1" s="1"/>
  <c r="S752" i="1"/>
  <c r="T752" i="1" s="1"/>
  <c r="S714" i="1"/>
  <c r="T714" i="1" s="1"/>
  <c r="S2654" i="1"/>
  <c r="T2654" i="1" s="1"/>
  <c r="S2642" i="1"/>
  <c r="T2642" i="1" s="1"/>
  <c r="S2674" i="1"/>
  <c r="T2674" i="1" s="1"/>
  <c r="S2581" i="1"/>
  <c r="T2581" i="1" s="1"/>
  <c r="S2520" i="1"/>
  <c r="T2520" i="1" s="1"/>
  <c r="S2385" i="1"/>
  <c r="T2385" i="1" s="1"/>
  <c r="S1495" i="1"/>
  <c r="T1495" i="1" s="1"/>
  <c r="S2468" i="1"/>
  <c r="T2468" i="1" s="1"/>
  <c r="S2150" i="1"/>
  <c r="T2150" i="1" s="1"/>
  <c r="S1769" i="1"/>
  <c r="T1769" i="1" s="1"/>
  <c r="S1281" i="1"/>
  <c r="T1281" i="1" s="1"/>
  <c r="S1202" i="1"/>
  <c r="T1202" i="1" s="1"/>
  <c r="S2562" i="1"/>
  <c r="T2562" i="1" s="1"/>
  <c r="S1831" i="1"/>
  <c r="T1831" i="1" s="1"/>
  <c r="S2624" i="1"/>
  <c r="T2624" i="1" s="1"/>
  <c r="S2318" i="1"/>
  <c r="T2318" i="1" s="1"/>
  <c r="S1288" i="1"/>
  <c r="T1288" i="1" s="1"/>
  <c r="S345" i="1"/>
  <c r="T345" i="1" s="1"/>
  <c r="S2586" i="1"/>
  <c r="T2586" i="1" s="1"/>
  <c r="S2472" i="1"/>
  <c r="T2472" i="1" s="1"/>
  <c r="S2450" i="1"/>
  <c r="T2450" i="1" s="1"/>
  <c r="S2426" i="1"/>
  <c r="T2426" i="1" s="1"/>
  <c r="S2425" i="1"/>
  <c r="T2425" i="1" s="1"/>
  <c r="S2409" i="1"/>
  <c r="T2409" i="1" s="1"/>
  <c r="S2392" i="1"/>
  <c r="T2392" i="1" s="1"/>
  <c r="S2353" i="1"/>
  <c r="T2353" i="1" s="1"/>
  <c r="S2349" i="1"/>
  <c r="T2349" i="1" s="1"/>
  <c r="S2328" i="1"/>
  <c r="T2328" i="1" s="1"/>
  <c r="S2310" i="1"/>
  <c r="T2310" i="1" s="1"/>
  <c r="S2292" i="1"/>
  <c r="T2292" i="1" s="1"/>
  <c r="S2229" i="1"/>
  <c r="T2229" i="1" s="1"/>
  <c r="S2225" i="1"/>
  <c r="T2225" i="1" s="1"/>
  <c r="S2215" i="1"/>
  <c r="T2215" i="1" s="1"/>
  <c r="S2200" i="1"/>
  <c r="T2200" i="1" s="1"/>
  <c r="S2172" i="1"/>
  <c r="T2172" i="1" s="1"/>
  <c r="S2158" i="1"/>
  <c r="T2158" i="1" s="1"/>
  <c r="S2140" i="1"/>
  <c r="T2140" i="1" s="1"/>
  <c r="S2116" i="1"/>
  <c r="T2116" i="1" s="1"/>
  <c r="S2086" i="1"/>
  <c r="T2086" i="1" s="1"/>
  <c r="S2071" i="1"/>
  <c r="T2071" i="1" s="1"/>
  <c r="S2054" i="1"/>
  <c r="T2054" i="1" s="1"/>
  <c r="S1888" i="1"/>
  <c r="T1888" i="1" s="1"/>
  <c r="S1810" i="1"/>
  <c r="T1810" i="1" s="1"/>
  <c r="S1800" i="1"/>
  <c r="T1800" i="1" s="1"/>
  <c r="S1785" i="1"/>
  <c r="T1785" i="1" s="1"/>
  <c r="S1745" i="1"/>
  <c r="T1745" i="1" s="1"/>
  <c r="S1742" i="1"/>
  <c r="T1742" i="1" s="1"/>
  <c r="S1619" i="1"/>
  <c r="T1619" i="1" s="1"/>
  <c r="S1515" i="1"/>
  <c r="T1515" i="1" s="1"/>
  <c r="S1528" i="1"/>
  <c r="T1528" i="1" s="1"/>
  <c r="S1736" i="1"/>
  <c r="T1736" i="1" s="1"/>
  <c r="S1529" i="1"/>
  <c r="T1529" i="1" s="1"/>
  <c r="S679" i="1"/>
  <c r="T679" i="1" s="1"/>
  <c r="S612" i="1"/>
  <c r="T612" i="1" s="1"/>
  <c r="S364" i="1"/>
  <c r="T364" i="1" s="1"/>
  <c r="S35" i="1"/>
  <c r="T35" i="1" s="1"/>
  <c r="S1280" i="1"/>
  <c r="T1280" i="1" s="1"/>
  <c r="S681" i="1"/>
  <c r="T681" i="1" s="1"/>
  <c r="S295" i="1"/>
  <c r="T295" i="1" s="1"/>
  <c r="S225" i="1"/>
  <c r="T225" i="1" s="1"/>
</calcChain>
</file>

<file path=xl/sharedStrings.xml><?xml version="1.0" encoding="utf-8"?>
<sst xmlns="http://schemas.openxmlformats.org/spreadsheetml/2006/main" count="16335" uniqueCount="92">
  <si>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</si>
  <si>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</si>
  <si>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</si>
  <si>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</si>
  <si>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</si>
  <si>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</si>
  <si>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</si>
  <si>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</si>
  <si>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</si>
  <si>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</si>
  <si>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</si>
  <si>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</si>
  <si>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</si>
  <si>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</si>
  <si>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</si>
  <si>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</si>
  <si>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</si>
  <si>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</si>
  <si>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</si>
  <si>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</si>
  <si>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</si>
  <si>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</si>
  <si>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</si>
  <si>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</si>
  <si>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</si>
  <si>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</si>
  <si>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</si>
  <si>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</si>
  <si>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</si>
  <si>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</si>
  <si>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</si>
  <si>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</si>
  <si>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</si>
  <si>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</si>
  <si>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</si>
  <si>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</si>
  <si>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</si>
  <si>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</si>
  <si>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</si>
  <si>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</si>
  <si>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</si>
  <si>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</si>
  <si>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</si>
  <si>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</si>
  <si>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</si>
  <si>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</si>
  <si>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</si>
  <si>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</si>
  <si>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</si>
  <si>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</si>
  <si>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</si>
  <si>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</si>
  <si>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</si>
  <si>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</si>
  <si>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</si>
  <si>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</si>
  <si>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</si>
  <si>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</si>
  <si>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</si>
  <si>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</si>
  <si>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</si>
  <si>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</si>
  <si>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</si>
  <si>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</si>
  <si>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</si>
  <si>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</si>
  <si>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</si>
  <si>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</si>
  <si>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</si>
  <si>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</si>
  <si>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</si>
  <si>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MonthNo</t>
  </si>
  <si>
    <t xml:space="preserve"> </t>
  </si>
  <si>
    <t>Year2</t>
  </si>
  <si>
    <t>month</t>
  </si>
  <si>
    <t>Month2</t>
  </si>
  <si>
    <t>Month_name</t>
  </si>
  <si>
    <t>Quarter2</t>
  </si>
  <si>
    <t>Oct</t>
  </si>
  <si>
    <t>Nov</t>
  </si>
  <si>
    <t>Dec</t>
  </si>
  <si>
    <t>Gross profit margin</t>
  </si>
  <si>
    <t>Row Labels</t>
  </si>
  <si>
    <t>Grand Total</t>
  </si>
  <si>
    <t>Total Revenue</t>
  </si>
  <si>
    <t>Total Gross Profit</t>
  </si>
  <si>
    <t>Total_revenue</t>
  </si>
  <si>
    <t>Total_gross_profit</t>
  </si>
  <si>
    <t>Total_unit_sold</t>
  </si>
  <si>
    <t>Total_Id</t>
  </si>
  <si>
    <t>Total_COGS</t>
  </si>
  <si>
    <t>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</si>
</sst>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dd\-mmm\-yyyy"/>
    <numFmt numFmtId="165" formatCode="\$#,##0.00"/>
    <numFmt numFmtId="166" formatCode="0.0%"/>
    <numFmt numFmtId="167" formatCode="[$$-409]#,##0.00"/>
    <numFmt numFmtId="168" formatCode="[$$-409]#,##0"/>
    <numFmt numFmtId="169" formatCode="\$#,##0,&quot;K&quot;"/>
  </numFmts>
  <fonts count="8">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rgb="FF1F4E78"/>
      </patternFill>
    </fill>
    <fill>
      <patternFill patternType="solid">
        <fgColor theme="4" tint="0.79998168889431442"/>
        <bgColor theme="4" tint="0.79998168889431442"/>
      </patternFill>
    </fill>
    <fill>
      <patternFill patternType="solid">
        <fgColor theme="4" tint="0.79998168889431442"/>
        <bgColor indexed="64"/>
      </patternFill>
    </fill>
  </fills>
  <borders count="2">
    <border>
      <left/>
      <right/>
      <top/>
      <bottom/>
      <diagonal/>
    </border>
    <border>
      <left/>
      <right/>
      <top/>
      <bottom style="thin">
        <color theme="4" tint="0.39997558519241921"/>
      </bottom>
      <diagonal/>
    </border>
  </borders>
  <cellStyleXfs count="5">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xf numFmtId="9" fontId="6" fillId="0" borderId="0" applyFont="0" applyFill="0" applyBorder="0" applyAlignment="0" applyProtection="0"/>
  </cellStyleXfs>
  <cellXfs count="26">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 fontId="3" fillId="0" borderId="0" xfId="0" applyNumberFormat="1"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2" fillId="2" borderId="0" xfId="0" applyNumberFormat="1" applyFont="1" applyFill="1" applyAlignment="1">
      <alignment horizontal="center" vertical="center"/>
    </xf>
    <xf numFmtId="0" fontId="3" fillId="0" borderId="0" xfId="0" applyNumberFormat="1" applyFont="1"/>
    <xf numFmtId="0" fontId="0" fillId="0" borderId="0" xfId="0" applyNumberFormat="1"/>
    <xf numFmtId="0" fontId="2" fillId="2" borderId="0" xfId="0" applyNumberFormat="1" applyFont="1" applyFill="1" applyAlignment="1">
      <alignment horizontal="right" vertical="center"/>
    </xf>
    <xf numFmtId="0" fontId="3" fillId="0" borderId="0" xfId="0" applyNumberFormat="1" applyFont="1" applyAlignment="1">
      <alignment horizontal="right"/>
    </xf>
    <xf numFmtId="0" fontId="0" fillId="0" borderId="0" xfId="0" applyNumberFormat="1" applyAlignment="1">
      <alignment horizontal="right"/>
    </xf>
    <xf numFmtId="0" fontId="7" fillId="3" borderId="1" xfId="0" applyFont="1" applyFill="1" applyBorder="1"/>
    <xf numFmtId="0" fontId="0" fillId="0" borderId="0" xfId="0" pivotButton="1"/>
    <xf numFmtId="167" fontId="0" fillId="0" borderId="0" xfId="0" applyNumberFormat="1"/>
    <xf numFmtId="10" fontId="0" fillId="0" borderId="0" xfId="4" applyNumberFormat="1" applyFont="1"/>
    <xf numFmtId="0" fontId="0" fillId="4" borderId="0" xfId="0" applyFill="1"/>
    <xf numFmtId="168" fontId="0" fillId="0" borderId="0" xfId="0" applyNumberFormat="1"/>
    <xf numFmtId="0" fontId="0" fillId="0" borderId="0" xfId="0" applyAlignment="1">
      <alignment horizontal="left"/>
    </xf>
    <xf numFmtId="169" fontId="0" fillId="0" borderId="0" xfId="0" applyNumberFormat="1"/>
    <xf numFmtId="0" fontId="0" fillId="4" borderId="0" xfId="0" applyFill="1" applyBorder="1"/>
  </cellXfs>
  <cellStyles count="5">
    <cellStyle name="Hyperlink 2" xfId="2" xr:uid="{D7D297CA-FF4D-B741-8536-09007FCFE1C1}"/>
    <cellStyle name="Hyperlink 2 2" xfId="3" xr:uid="{823468DC-09EE-9A4A-8D3B-5C2A0F268F04}"/>
    <cellStyle name="Normal" xfId="0" builtinId="0"/>
    <cellStyle name="Normal 2 2" xfId="1" xr:uid="{B9E99E89-0417-9544-B962-05C5B11CEBC8}"/>
    <cellStyle name="Percent" xfId="4" builtinId="5"/>
  </cellStyles>
  <dxfs count="46">
    <dxf>
      <numFmt numFmtId="169" formatCode="\$#,##0,&quot;K&quot;"/>
    </dxf>
    <dxf>
      <numFmt numFmtId="169" formatCode="\$#,##0,&quot;K&quot;"/>
    </dxf>
    <dxf>
      <numFmt numFmtId="167" formatCode="[$$-409]#,##0.00"/>
    </dxf>
    <dxf>
      <numFmt numFmtId="169" formatCode="\$#,##0,&quot;K&quot;"/>
    </dxf>
    <dxf>
      <numFmt numFmtId="169" formatCode="\$#,##0,&quot;K&quot;"/>
    </dxf>
    <dxf>
      <numFmt numFmtId="168" formatCode="[$$-409]#,##0"/>
    </dxf>
    <dxf>
      <numFmt numFmtId="169" formatCode="\$#,##0,&quot;K&quot;"/>
    </dxf>
    <dxf>
      <numFmt numFmtId="169" formatCode="\$#,##0,&quot;K&quot;"/>
    </dxf>
    <dxf>
      <numFmt numFmtId="0" formatCode="General"/>
    </dxf>
    <dxf>
      <numFmt numFmtId="0" formatCode="General"/>
    </dxf>
    <dxf>
      <numFmt numFmtId="169" formatCode="\$#,##0,&quot;K&quot;"/>
    </dxf>
    <dxf>
      <numFmt numFmtId="169" formatCode="\$#,##0,&quot;K&quot;"/>
    </dxf>
    <dxf>
      <numFmt numFmtId="169" formatCode="\$#,##0,&quot;K&quot;"/>
    </dxf>
    <dxf>
      <numFmt numFmtId="169" formatCode="\$#,##0,&quot;K&quot;"/>
    </dxf>
    <dxf>
      <numFmt numFmtId="167" formatCode="[$$-409]#,##0.00"/>
    </dxf>
    <dxf>
      <numFmt numFmtId="168" formatCode="[$$-409]#,##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alignment horizontal="center" textRotation="0" wrapText="0" indent="0" justifyLastLine="0" shrinkToFit="0" readingOrder="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alignment horizontal="right"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45"/>
      <tableStyleElement type="headerRow" dxfId="44"/>
    </tableStyle>
    <tableStyle name="TimeSlicerStyleDark1 2" pivot="0" table="0" count="9" xr9:uid="{C96DA1F2-88E9-40CC-8E55-CFEE23594AD8}">
      <tableStyleElement type="wholeTable" dxfId="43"/>
      <tableStyleElement type="headerRow" dxfId="42"/>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Dashboard(AutoRecovered).xlsx]Pivot Table!PivotTable10</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alpha val="97000"/>
              </a:schemeClr>
            </a:solidFill>
            <a:round/>
          </a:ln>
          <a:effectLst/>
        </c:spPr>
        <c:marker>
          <c:symbol val="circle"/>
          <c:size val="5"/>
          <c:spPr>
            <a:solidFill>
              <a:schemeClr val="accent2"/>
            </a:solidFill>
            <a:ln w="9525">
              <a:solidFill>
                <a:schemeClr val="accent2"/>
              </a:solidFill>
            </a:ln>
            <a:effectLst/>
          </c:spPr>
        </c:marker>
        <c:dLbl>
          <c:idx val="0"/>
          <c:spPr>
            <a:gradFill>
              <a:gsLst>
                <a:gs pos="5000">
                  <a:schemeClr val="accent1">
                    <a:lumMod val="0"/>
                    <a:lumOff val="10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manualLayout>
          <c:layoutTarget val="inner"/>
          <c:xMode val="edge"/>
          <c:yMode val="edge"/>
          <c:x val="2.2484844287490187E-3"/>
          <c:y val="8.1572521240741852E-2"/>
          <c:w val="0.99692406945478562"/>
          <c:h val="0.83140435551346503"/>
        </c:manualLayout>
      </c:layout>
      <c:lineChart>
        <c:grouping val="standard"/>
        <c:varyColors val="0"/>
        <c:ser>
          <c:idx val="0"/>
          <c:order val="0"/>
          <c:tx>
            <c:strRef>
              <c:f>'Pivot Table'!$C$10</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Table'!$B$11:$B$14</c:f>
              <c:strCache>
                <c:ptCount val="3"/>
                <c:pt idx="0">
                  <c:v>Oct</c:v>
                </c:pt>
                <c:pt idx="1">
                  <c:v>Nov</c:v>
                </c:pt>
                <c:pt idx="2">
                  <c:v>Dec</c:v>
                </c:pt>
              </c:strCache>
            </c:strRef>
          </c:cat>
          <c:val>
            <c:numRef>
              <c:f>'Pivot Table'!$C$11:$C$14</c:f>
              <c:numCache>
                <c:formatCode>\$#,##0,"K"</c:formatCode>
                <c:ptCount val="3"/>
                <c:pt idx="0">
                  <c:v>49147.534999999989</c:v>
                </c:pt>
                <c:pt idx="1">
                  <c:v>65523.639500000012</c:v>
                </c:pt>
                <c:pt idx="2">
                  <c:v>51026.850000000049</c:v>
                </c:pt>
              </c:numCache>
            </c:numRef>
          </c:val>
          <c:smooth val="0"/>
          <c:extLst>
            <c:ext xmlns:c16="http://schemas.microsoft.com/office/drawing/2014/chart" uri="{C3380CC4-5D6E-409C-BE32-E72D297353CC}">
              <c16:uniqueId val="{00000000-4CAF-44F5-9248-891BC9A88C5F}"/>
            </c:ext>
          </c:extLst>
        </c:ser>
        <c:ser>
          <c:idx val="1"/>
          <c:order val="1"/>
          <c:tx>
            <c:strRef>
              <c:f>'Pivot Table'!$D$10</c:f>
              <c:strCache>
                <c:ptCount val="1"/>
                <c:pt idx="0">
                  <c:v>Total Gross Profit</c:v>
                </c:pt>
              </c:strCache>
            </c:strRef>
          </c:tx>
          <c:spPr>
            <a:ln w="28575" cap="rnd">
              <a:solidFill>
                <a:schemeClr val="accent1">
                  <a:alpha val="97000"/>
                </a:schemeClr>
              </a:solidFill>
              <a:round/>
            </a:ln>
            <a:effectLst/>
          </c:spPr>
          <c:marker>
            <c:symbol val="circle"/>
            <c:size val="5"/>
            <c:spPr>
              <a:solidFill>
                <a:schemeClr val="accent2"/>
              </a:solidFill>
              <a:ln w="9525">
                <a:solidFill>
                  <a:schemeClr val="accent2"/>
                </a:solidFill>
              </a:ln>
              <a:effectLst/>
            </c:spPr>
          </c:marker>
          <c:dLbls>
            <c:spPr>
              <a:gradFill>
                <a:gsLst>
                  <a:gs pos="5000">
                    <a:schemeClr val="accent1">
                      <a:lumMod val="0"/>
                      <a:lumOff val="10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Table'!$B$11:$B$14</c:f>
              <c:strCache>
                <c:ptCount val="3"/>
                <c:pt idx="0">
                  <c:v>Oct</c:v>
                </c:pt>
                <c:pt idx="1">
                  <c:v>Nov</c:v>
                </c:pt>
                <c:pt idx="2">
                  <c:v>Dec</c:v>
                </c:pt>
              </c:strCache>
            </c:strRef>
          </c:cat>
          <c:val>
            <c:numRef>
              <c:f>'Pivot Table'!$D$11:$D$14</c:f>
              <c:numCache>
                <c:formatCode>\$#,##0,"K"</c:formatCode>
                <c:ptCount val="3"/>
                <c:pt idx="0">
                  <c:v>22793.035000000003</c:v>
                </c:pt>
                <c:pt idx="1">
                  <c:v>28666.869500000015</c:v>
                </c:pt>
                <c:pt idx="2">
                  <c:v>22442.840000000004</c:v>
                </c:pt>
              </c:numCache>
            </c:numRef>
          </c:val>
          <c:smooth val="0"/>
          <c:extLst>
            <c:ext xmlns:c16="http://schemas.microsoft.com/office/drawing/2014/chart" uri="{C3380CC4-5D6E-409C-BE32-E72D297353CC}">
              <c16:uniqueId val="{00000001-4CAF-44F5-9248-891BC9A88C5F}"/>
            </c:ext>
          </c:extLst>
        </c:ser>
        <c:dLbls>
          <c:showLegendKey val="0"/>
          <c:showVal val="0"/>
          <c:showCatName val="0"/>
          <c:showSerName val="0"/>
          <c:showPercent val="0"/>
          <c:showBubbleSize val="0"/>
        </c:dLbls>
        <c:marker val="1"/>
        <c:smooth val="0"/>
        <c:axId val="893188479"/>
        <c:axId val="893186399"/>
      </c:lineChart>
      <c:catAx>
        <c:axId val="8931884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3186399"/>
        <c:crosses val="autoZero"/>
        <c:auto val="1"/>
        <c:lblAlgn val="ctr"/>
        <c:lblOffset val="100"/>
        <c:noMultiLvlLbl val="0"/>
      </c:catAx>
      <c:valAx>
        <c:axId val="893186399"/>
        <c:scaling>
          <c:orientation val="minMax"/>
        </c:scaling>
        <c:delete val="1"/>
        <c:axPos val="l"/>
        <c:numFmt formatCode="\$#,##0,&quot;K&quot;" sourceLinked="1"/>
        <c:majorTickMark val="out"/>
        <c:minorTickMark val="none"/>
        <c:tickLblPos val="nextTo"/>
        <c:crossAx val="89318847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Sales Dashboard(AutoRecovered).xlsx]Pivot Table!PivotTable11</c:name>
    <c:fmtId val="11"/>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gradFill>
              <a:gsLst>
                <a:gs pos="0">
                  <a:schemeClr val="accent1">
                    <a:lumMod val="0"/>
                    <a:lumOff val="100000"/>
                    <a:alpha val="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50800" dir="5400000" algn="ctr" rotWithShape="0">
                <a:schemeClr val="bg1">
                  <a:lumMod val="95000"/>
                </a:schemeClr>
              </a:outerShdw>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Table'!$G$10</c:f>
              <c:strCache>
                <c:ptCount val="1"/>
                <c:pt idx="0">
                  <c:v>Total</c:v>
                </c:pt>
              </c:strCache>
            </c:strRef>
          </c:tx>
          <c:spPr>
            <a:solidFill>
              <a:schemeClr val="accent4"/>
            </a:solidFill>
            <a:ln>
              <a:noFill/>
            </a:ln>
            <a:effectLst/>
          </c:spPr>
          <c:invertIfNegative val="0"/>
          <c:dLbls>
            <c:spPr>
              <a:gradFill>
                <a:gsLst>
                  <a:gs pos="0">
                    <a:schemeClr val="accent1">
                      <a:lumMod val="0"/>
                      <a:lumOff val="100000"/>
                      <a:alpha val="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50800" dir="5400000" algn="ctr" rotWithShape="0">
                  <a:schemeClr val="bg1">
                    <a:lumMod val="95000"/>
                  </a:schemeClr>
                </a:outerShdw>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Table'!$F$11:$F$28</c:f>
              <c:strCache>
                <c:ptCount val="17"/>
                <c:pt idx="0">
                  <c:v>Austria</c:v>
                </c:pt>
                <c:pt idx="1">
                  <c:v>Belgium</c:v>
                </c:pt>
                <c:pt idx="2">
                  <c:v>Czechia</c:v>
                </c:pt>
                <c:pt idx="3">
                  <c:v>Denmark</c:v>
                </c:pt>
                <c:pt idx="4">
                  <c:v>Finland</c:v>
                </c:pt>
                <c:pt idx="5">
                  <c:v>France</c:v>
                </c:pt>
                <c:pt idx="6">
                  <c:v>Germany</c:v>
                </c:pt>
                <c:pt idx="7">
                  <c:v>Ireland</c:v>
                </c:pt>
                <c:pt idx="8">
                  <c:v>Italy</c:v>
                </c:pt>
                <c:pt idx="9">
                  <c:v>Netherlands</c:v>
                </c:pt>
                <c:pt idx="10">
                  <c:v>Norway</c:v>
                </c:pt>
                <c:pt idx="11">
                  <c:v>Poland</c:v>
                </c:pt>
                <c:pt idx="12">
                  <c:v>Portugal</c:v>
                </c:pt>
                <c:pt idx="13">
                  <c:v>Spain</c:v>
                </c:pt>
                <c:pt idx="14">
                  <c:v>Sweden</c:v>
                </c:pt>
                <c:pt idx="15">
                  <c:v>Switzerland</c:v>
                </c:pt>
                <c:pt idx="16">
                  <c:v>United Kingdom</c:v>
                </c:pt>
              </c:strCache>
            </c:strRef>
          </c:cat>
          <c:val>
            <c:numRef>
              <c:f>'Pivot Table'!$G$11:$G$28</c:f>
              <c:numCache>
                <c:formatCode>\$#,##0,"K"</c:formatCode>
                <c:ptCount val="17"/>
                <c:pt idx="0">
                  <c:v>11703.5535</c:v>
                </c:pt>
                <c:pt idx="1">
                  <c:v>7666.1785000000018</c:v>
                </c:pt>
                <c:pt idx="2">
                  <c:v>4371.5445</c:v>
                </c:pt>
                <c:pt idx="3">
                  <c:v>11699.279000000002</c:v>
                </c:pt>
                <c:pt idx="4">
                  <c:v>5428.5685000000003</c:v>
                </c:pt>
                <c:pt idx="5">
                  <c:v>17441.266500000002</c:v>
                </c:pt>
                <c:pt idx="6">
                  <c:v>23078.781000000003</c:v>
                </c:pt>
                <c:pt idx="7">
                  <c:v>2986.8020000000001</c:v>
                </c:pt>
                <c:pt idx="8">
                  <c:v>10410.939999999997</c:v>
                </c:pt>
                <c:pt idx="9">
                  <c:v>12291.097999999998</c:v>
                </c:pt>
                <c:pt idx="10">
                  <c:v>4066.0590000000007</c:v>
                </c:pt>
                <c:pt idx="11">
                  <c:v>7764.4419999999991</c:v>
                </c:pt>
                <c:pt idx="12">
                  <c:v>7034.3360000000011</c:v>
                </c:pt>
                <c:pt idx="13">
                  <c:v>10217.561499999998</c:v>
                </c:pt>
                <c:pt idx="14">
                  <c:v>8198.0715</c:v>
                </c:pt>
                <c:pt idx="15">
                  <c:v>7136.7904999999992</c:v>
                </c:pt>
                <c:pt idx="16">
                  <c:v>14202.752500000001</c:v>
                </c:pt>
              </c:numCache>
            </c:numRef>
          </c:val>
          <c:extLst>
            <c:ext xmlns:c16="http://schemas.microsoft.com/office/drawing/2014/chart" uri="{C3380CC4-5D6E-409C-BE32-E72D297353CC}">
              <c16:uniqueId val="{00000000-B0DF-48FF-AD76-8683C2974FDF}"/>
            </c:ext>
          </c:extLst>
        </c:ser>
        <c:dLbls>
          <c:showLegendKey val="0"/>
          <c:showVal val="0"/>
          <c:showCatName val="0"/>
          <c:showSerName val="0"/>
          <c:showPercent val="0"/>
          <c:showBubbleSize val="0"/>
        </c:dLbls>
        <c:gapWidth val="79"/>
        <c:axId val="893146047"/>
        <c:axId val="893160607"/>
      </c:barChart>
      <c:catAx>
        <c:axId val="8931460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93160607"/>
        <c:crosses val="autoZero"/>
        <c:auto val="1"/>
        <c:lblAlgn val="ctr"/>
        <c:lblOffset val="100"/>
        <c:noMultiLvlLbl val="0"/>
      </c:catAx>
      <c:valAx>
        <c:axId val="893160607"/>
        <c:scaling>
          <c:orientation val="minMax"/>
        </c:scaling>
        <c:delete val="1"/>
        <c:axPos val="b"/>
        <c:numFmt formatCode="\$#,##0,&quot;K&quot;" sourceLinked="1"/>
        <c:majorTickMark val="none"/>
        <c:minorTickMark val="none"/>
        <c:tickLblPos val="nextTo"/>
        <c:crossAx val="8931460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Dashboard(AutoRecovered).xlsx]Pivot Table!PivotTable12</c:name>
    <c:fmtId val="1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pieChart>
        <c:varyColors val="1"/>
        <c:ser>
          <c:idx val="0"/>
          <c:order val="0"/>
          <c:tx>
            <c:strRef>
              <c:f>'Pivot Table'!$J$10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4F2-41A0-9461-26EBFCF7F8A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4F2-41A0-9461-26EBFCF7F8A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4F2-41A0-9461-26EBFCF7F8A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4F2-41A0-9461-26EBFCF7F8AE}"/>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Table'!$I$11:$I$15</c:f>
              <c:strCache>
                <c:ptCount val="4"/>
                <c:pt idx="0">
                  <c:v>Corporate</c:v>
                </c:pt>
                <c:pt idx="1">
                  <c:v>Marketplace</c:v>
                </c:pt>
                <c:pt idx="2">
                  <c:v>Online Store</c:v>
                </c:pt>
                <c:pt idx="3">
                  <c:v>Retail Partners</c:v>
                </c:pt>
              </c:strCache>
            </c:strRef>
          </c:cat>
          <c:val>
            <c:numRef>
              <c:f>'Pivot Table'!$J$11:$J$15</c:f>
              <c:numCache>
                <c:formatCode>\$#,##0,"K"</c:formatCode>
                <c:ptCount val="4"/>
                <c:pt idx="0">
                  <c:v>47327.465000000004</c:v>
                </c:pt>
                <c:pt idx="1">
                  <c:v>26344.760000000006</c:v>
                </c:pt>
                <c:pt idx="2">
                  <c:v>63909.977500000001</c:v>
                </c:pt>
                <c:pt idx="3">
                  <c:v>28115.822000000007</c:v>
                </c:pt>
              </c:numCache>
            </c:numRef>
          </c:val>
          <c:extLst>
            <c:ext xmlns:c16="http://schemas.microsoft.com/office/drawing/2014/chart" uri="{C3380CC4-5D6E-409C-BE32-E72D297353CC}">
              <c16:uniqueId val="{00000008-A4F2-41A0-9461-26EBFCF7F8AE}"/>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3936411475879085"/>
          <c:y val="0.13196991600485861"/>
          <c:w val="0.3402659167901258"/>
          <c:h val="0.70931989301085352"/>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Dashboard(AutoRecovered).xlsx]Pivot Table!PivotTable13</c:name>
    <c:fmtId val="1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FF0000"/>
          </a:solidFill>
          <a:ln w="19050">
            <a:solidFill>
              <a:schemeClr val="lt1"/>
            </a:solidFill>
          </a:ln>
          <a:effectLst/>
        </c:spPr>
      </c:pivotFmt>
      <c:pivotFmt>
        <c:idx val="8"/>
        <c:spPr>
          <a:solidFill>
            <a:srgbClr val="00B0F0"/>
          </a:solidFill>
          <a:ln w="19050">
            <a:solidFill>
              <a:schemeClr val="lt1"/>
            </a:solidFill>
          </a:ln>
          <a:effectLst/>
        </c:spPr>
      </c:pivotFmt>
      <c:pivotFmt>
        <c:idx val="9"/>
        <c:spPr>
          <a:solidFill>
            <a:srgbClr val="FFC000"/>
          </a:solidFill>
          <a:ln w="19050">
            <a:solidFill>
              <a:schemeClr val="lt1"/>
            </a:solidFill>
          </a:ln>
          <a:effectLst/>
        </c:spPr>
      </c:pivotFmt>
      <c:pivotFmt>
        <c:idx val="10"/>
        <c:spPr>
          <a:solidFill>
            <a:schemeClr val="accent5">
              <a:lumMod val="60000"/>
              <a:lumOff val="40000"/>
            </a:schemeClr>
          </a:solidFill>
          <a:ln w="19050">
            <a:solidFill>
              <a:schemeClr val="lt1"/>
            </a:solidFill>
          </a:ln>
          <a:effectLst/>
        </c:spPr>
      </c:pivotFmt>
    </c:pivotFmts>
    <c:plotArea>
      <c:layout>
        <c:manualLayout>
          <c:layoutTarget val="inner"/>
          <c:xMode val="edge"/>
          <c:yMode val="edge"/>
          <c:x val="0.1051139215624331"/>
          <c:y val="0.1650640682673403"/>
          <c:w val="0.45358882465334449"/>
          <c:h val="0.78269242184228616"/>
        </c:manualLayout>
      </c:layout>
      <c:doughnutChart>
        <c:varyColors val="1"/>
        <c:ser>
          <c:idx val="0"/>
          <c:order val="0"/>
          <c:tx>
            <c:strRef>
              <c:f>'Pivot Table'!$J$19</c:f>
              <c:strCache>
                <c:ptCount val="1"/>
                <c:pt idx="0">
                  <c:v>Total</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01-7061-4503-A728-79D8381707A7}"/>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3-7061-4503-A728-79D8381707A7}"/>
              </c:ext>
            </c:extLst>
          </c:dPt>
          <c:dPt>
            <c:idx val="2"/>
            <c:bubble3D val="0"/>
            <c:spPr>
              <a:solidFill>
                <a:srgbClr val="FFC000"/>
              </a:solidFill>
              <a:ln w="19050">
                <a:solidFill>
                  <a:schemeClr val="lt1"/>
                </a:solidFill>
              </a:ln>
              <a:effectLst/>
            </c:spPr>
            <c:extLst>
              <c:ext xmlns:c16="http://schemas.microsoft.com/office/drawing/2014/chart" uri="{C3380CC4-5D6E-409C-BE32-E72D297353CC}">
                <c16:uniqueId val="{00000005-7061-4503-A728-79D8381707A7}"/>
              </c:ext>
            </c:extLst>
          </c:dPt>
          <c:dPt>
            <c:idx val="3"/>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7-7061-4503-A728-79D8381707A7}"/>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Table'!$I$20:$I$24</c:f>
              <c:strCache>
                <c:ptCount val="4"/>
                <c:pt idx="0">
                  <c:v>Central Europe</c:v>
                </c:pt>
                <c:pt idx="1">
                  <c:v>Northern Europe</c:v>
                </c:pt>
                <c:pt idx="2">
                  <c:v>Southern Europe</c:v>
                </c:pt>
                <c:pt idx="3">
                  <c:v>Western Europe</c:v>
                </c:pt>
              </c:strCache>
            </c:strRef>
          </c:cat>
          <c:val>
            <c:numRef>
              <c:f>'Pivot Table'!$J$20:$J$24</c:f>
              <c:numCache>
                <c:formatCode>\$#,##0,"K"</c:formatCode>
                <c:ptCount val="4"/>
                <c:pt idx="0">
                  <c:v>54055.111499999999</c:v>
                </c:pt>
                <c:pt idx="1">
                  <c:v>32378.780000000002</c:v>
                </c:pt>
                <c:pt idx="2">
                  <c:v>27662.837500000005</c:v>
                </c:pt>
                <c:pt idx="3">
                  <c:v>51601.295499999971</c:v>
                </c:pt>
              </c:numCache>
            </c:numRef>
          </c:val>
          <c:extLst>
            <c:ext xmlns:c16="http://schemas.microsoft.com/office/drawing/2014/chart" uri="{C3380CC4-5D6E-409C-BE32-E72D297353CC}">
              <c16:uniqueId val="{00000008-7061-4503-A728-79D8381707A7}"/>
            </c:ext>
          </c:extLst>
        </c:ser>
        <c:dLbls>
          <c:showLegendKey val="0"/>
          <c:showVal val="0"/>
          <c:showCatName val="0"/>
          <c:showSerName val="0"/>
          <c:showPercent val="0"/>
          <c:showBubbleSize val="0"/>
          <c:showLeaderLines val="1"/>
        </c:dLbls>
        <c:firstSliceAng val="0"/>
        <c:holeSize val="57"/>
      </c:doughnutChart>
      <c:spPr>
        <a:noFill/>
        <a:ln>
          <a:noFill/>
        </a:ln>
        <a:effectLst/>
      </c:spPr>
    </c:plotArea>
    <c:legend>
      <c:legendPos val="r"/>
      <c:layout>
        <c:manualLayout>
          <c:xMode val="edge"/>
          <c:yMode val="edge"/>
          <c:x val="0.63591524281797529"/>
          <c:y val="0.21380141885783116"/>
          <c:w val="0.35909623705824611"/>
          <c:h val="0.67375226021882872"/>
        </c:manualLayout>
      </c:layout>
      <c:overlay val="0"/>
      <c:spPr>
        <a:noFill/>
        <a:ln>
          <a:noFill/>
        </a:ln>
        <a:effectLst/>
      </c:spPr>
      <c:txPr>
        <a:bodyPr rot="0" spcFirstLastPara="1" vertOverflow="ellipsis" vert="horz" wrap="square" anchor="ctr" anchorCtr="1"/>
        <a:lstStyle/>
        <a:p>
          <a:pPr>
            <a:defRPr lang="en-US"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4BA511C-FA26-4DCD-9620-0A66A659A7B2}">
          <cx:tx>
            <cx:txData>
              <cx:f>_xlchart.v5.2</cx:f>
              <cx:v>Total Revenue</cx:v>
            </cx:txData>
          </cx:tx>
          <cx:dataId val="0"/>
          <cx:layoutPr>
            <cx:geography cultureLanguage="en-US" cultureRegion="IN" attribution="Powered by Bing">
              <cx:geoCache provider="{E9337A44-BEBE-4D9F-B70C-5C5E7DAFC167}">
                <cx:binary>zHtpb922uvVfKfr5lctZ0sHpBa60PcW1MzdpvghO4kgUJZGaRf36u+TtuPGOm/TFCdCTAk2sieTi
M6xnPfS/Pyz/+lDdXHc/LXXV9P/6sPz6czEM7l+//NJ/KG7q6/6o1h8629tPw9EHW/9iP33SH25+
+dhdz7rJf2GEil8+FNfdcLP8/D//xtfyG/ub/XA9aNs8H286/+KmH6uh/8a9R2/99MGOzbC9nuNL
v/58PlxX/uefbppBD/6Vdze//vzgiZ9/+uXwO1+N+VOFaQ3jR7wr+JFkUkoSCXL7h/78U2Wb/O42
ZUdUxvgTyc9jXl3XeO+707idxPXHj91N3/909/f9aw9mfH9V9zbdLza129zOX90u5peHYP7Pvw8u
YHkHV77A+xCL7906hPt/x37o9PXnxf8AwMMjGYUkJCJ8iLQ4ooLEUcTl/UbsN3kP+N+YyOOQ3794
APr99UPY//e/APYT3VTXzccfB7viR0yoMFQy2sPLHqDP5FHMSEyl2t8lcIMv0f8b83kc/fsXD9C/
v36I/sn5P2/0yU2V67H+DMF/bvSSHClBRcQ52YIJwskD9MWRknHIBLuLQYfo/435PI7+/YsH6N9f
P0Q/Of7n0X9mf6zpS3bEEMS5CO8iy0PTp/ER5UIwxh83/e9P53HsP793AP3ny4fIP/vtn0c+XW8+
FD802MdHoeAxEZTuweUP7J7KI84jShS9CzsHUedvzOdx7O9fPAD//voh+um7fx79q5uhuOk22+9/
YOSB8QupRCjYY5FHHimmYhFFd3fj+PPQ+6z7N+f0+C48ePlgJx7cO9yNq/8CX9jdNPV1Zz7D8QNy
wJZilYqoZI9l4Ogojmmk4hgu8mXm/RvzeBz9+xcPkL+/foj67uKf94HTm66+bn4gv5f0CLQmjkJ1
l3kPWCc54hHBf/cO8BD9vzGfx9G/f/EA/fvrX6H/X5B5X7pr3XwG4D+3eAFwY7KF933oOWA9AUov
KbgS2J/72PSl6X93Oo9Df/faAfB3Vw9hP375zxv9eXfzwxlPpCSN1WdO85DxBOFRHMYClPMv2P7f
mNDj0N+/eAD+/fVD+M//C6z+daOHm48/XUDG+Gh/JOnnR7HgEWf8T/P+QloIGMyfIDWTO1pKsEtf
mv/fn9fjm3H4/sGeHN4+3JrT5J/3jJPuuvlw8xmWHxCRFPiOiEjMHqYBdiRkxEMVhXdbdUCDvj+P
x7fg83sH0H++fAj5yYt/HvIr283XPzIBx0cx5Sh8kWVv/xwIbOQo5FGsttzwpfF/fxqPI/75vQPE
P18+RPzq6T+P+DPbDWN+XX0G4D83cx4fqYjROJQPzXwL/LgBK/8cknD/S9T/zlQex/3PNw+Q//PG
IfbP/gt0tpfzzcebH0h5JJAPBbQc+Wi5RQXUZhJBAL0VlRFsHuL//ek8jv7n9w6w/3z5EPmX/wVZ
9+Wsh3Vf7n7G4D83fKGOIkKRcME6b/881BuiIxCiWAmobfs/B+b/N+f0V3vwxYK+2ogv7h3uRnr2
I2LQX7cA7tsfu+vh+vi2b/JFF+Dbd2+Xik7Owat3QePRDdvHk/OPv/5MJWXqdm37Dsb2kQfh5ryv
bn6yn366vL53wS/eu7nuh19/DsQRp5Av4pCGIYVCyrCn883drYgTyeOQcK5itA8wWoNoWvz6sxRH
goao+yLGRaQ4Q37p7Xh3i4CXSURHIRSLYnrfsII453Pb3GNy9/NPzVg/s7oZ+l9/hse6/VPbVKUI
YWcxyvoIJaZgkgjc/3D9AmQSD9P/19nZsnXIg6QOy+xsyK6XzlVJjIZTMlgtn4d5eRotcXFsnZN7
yrVH65GxJfl6cEoZmEssOZZC5MPBCQvims08S6xrdTqyLJzOmpV0aVOq/LxvScWTblbDk7rIp+fB
KEyqR01PKzL3T/qImyK1tenrVIoxTntlqothxkVQ1reTr/NdURQtuQC6bOd4SMc0NNkzTevlwzwH
dtllxIqk7kl2nHdyeNMRpn0SlfVwVnvNPmo6zUtqez4VJ3qa8kQEmtnjqPKO7Uznf8uyIn5e+1q/
G1ZR2CQPjCuSPp+X3xUXJyqo5HVAGl0lJR9GnVa8rookbsWadiy0n/xA5WUk51g8YLMP9vmDdb7T
eXHXm7z/8X8uPzc8b/trf17fupt//vTU3TQvh+7mZri8dodPbl55/+ifjbrNE+67dge+te+T/oXj
ffPmgVfC0xs44+foeutZRArwr/sO6VceeTx21t0T7i9e2TujUkc8hC+KiKLhS0MKb7jzRYYmBlTe
OGaCUxQ1it37YkiPaCgjAYFLoOQJI0zhzhe5gCgWRjG6r6CA6ICw/x9fxFcPHEIwij4LWogCGUAI
eeCNVZ5ZZisa7gZqw45eLR1xuXtajW1n/Y7KcST0xBS2DIaU8DAififKbCVD2nA6DVkyhszE/DzM
u3h6QaqmDaq0n6nCDz6q198HMZfr79bPVfmJ5Ktef5fWdI4nd+/b0obTC9p3jbry01zNJjFaD+Za
64m2bVKrDvd1WVT4StUTf9FXNcGNbiL4sOw65i98sLbmOsxYNduLoed0uVirxkbL8dIsnbrK+nrC
kPsfwlqVuT+mZt2mUYoM3xyd9r0+HR1f8Wm8uy1jtMqUn7J2of6iamaHp2cTYKCajqs/4+2opk9+
nessKYgfvT2nwyr7k5xlGstgpff42MB8vYyJJnzITDooxaYXze2iwHsqDLOOCqh0Ux8v0ykWp8QZ
tUFlrr2ubflp7COsYO0Dg0kjTsvpRTZKp66qJZt6llatttijNhhd+ams8w00Flk81rMCoLNx6GNs
nhyzojkWuVrwUlnKYrG7/driUdblp8CN+L9UOVawjoPqT8qWd9hhUVX4WJxN2IEyrqy5lkXflJ9E
XBrYiM9rPNs0YYUPumAs1jlZXbZhOwd1iw8wXTtGkpCvoV6TpuTbtBURC+61zM3Rx5UPPIuOSVYC
8L2VjCLMN1vYL7LM8mGMj/OoLB07b3ISVE9zMmBjvDIkfmWHsXKnVa0xu4hS0Z9UQjX4d0HLzY5j
hQkzRbcNkWYKJmxP1jtMoCfxMu5IJuMmQLCGLw/pOqjcz0kRMIKZ7r9H23pC3B/jXBd2V/PQqqu7
B5qZb2uXYVyV0YkJAtLzndtbqSjUDLei+WDxyH5Hy4U4syRu5uMaJ93SYOOKWwMf6rLAonnNMd1w
cqYOksq1q/m9rUybX9ZV5rPpxLlxc739xnT5OJb8ScnbKrC7QqkcPpDlZYl9sMxv29Hcep9gleZN
qrI8LunvuWjJ+LEeA6zDGQdDmVuyIb5f2v7bhGQBgODT2qqrO/gCOjZIRm0luuJjc+u9YZTjvguD
DhmpD3Itkbnk5Dzscu2LArEDK88xE0fF3LqTwRUlWZ59EXgfSe50i1VfMguJbvxWLBB0DRgKhi35
f8EsynnN5rKIaVq4OZNvgdScnUS9GdjTZZVL2CUEk1lew5InT5PSm0g94Wx2uBMIg5BFu7hjT8c2
63B/fykuh6ksv8NDQJu/mqnYfJUjJaDbBBr25Uxt40xWtwFN93NsXRt0x1Rzj5Haos6647biXJzZ
cdxQ+zZO28cfwIQBQ0pjAmGHKrRyHw7eLKtb16amaYMWmHqyzvOA1fYTqEZCG5Yvr73MhLn89qiH
iUZCMAIrlTIkMgaFBL38csmTLrJMckvSDJbZNcndjkRt6wH/0nuPi98ekn61UgmaiXYFVwr6LfLo
wzGNUVHVZLZPiS64elmpWbfslOYUDheD+2UXaC8NY388TSJs3vBJR4NPbNlWvv5NUxz8epa7IUIk
pToW511fwkbCvN2m2s2ByknKauGi4nsTZ4dbJKMYZJvyKCKoi+XBxFetzDgT36XxZAL51thaZRdj
kWPGket69jQcUdN1aV6XzpxENos52eUyN+w8srNrXknVrDZP3VpG8u23UQXDOLAfRVBgxLAhwaGZ
bBXLg52cYjmrsrFpvbYVrLM2+aCLJBwXQfUuNw3mJ0oCqORsdSWSuTJD8FLLOhLnNMilOKtVCDNb
keumF3lYIuPFhSP9VTAqLNS5xfdXbbhudhJzCy/tGpNVx6Zv5Dyc6rVYcCf0Dfz724v7KoQoEkqO
AgneCcU/PvANPRU0L8qpSXW5ePOmz2mpnxPE9+x7WwwK99ALFSU0wsEWioIL5cjBFlfBUNemYsgo
UwQUqoqWLU0N00EwphRVWvs+jwagtIRLPL/2bla4EYl+Nm9iYwr9vF3Kbtm36f+yQPrKY1AVkpBF
8FHBiDr0GN2LkZSyqlI+0Ia+dnEbDJ+KGFTj3Okpd5fhmnO11wj/ctCNBD/EYgtHVAoG6R9tx8Nw
KO0652EXlCmYTlRdoUgj69lsPZjIMvPSvHRErfLUiBrXeVHm/bOcNJb0SeY7xY+r0EfZcakj4T+t
OqqKXWtUr+RuWtiWBjUvdfAyKyJfXRmpo/mtBd8svrOMr1eBcpZDLgRwMY6NbX7zRfoxpsL461Kl
hXfV+qpbCtt1u7kO3HoWT2JqVRpNeU+u5pLN8o8pnPN1TNqBhvz421ZMD40LTXNAKXjIUWBjUgdm
TMLKZ7Veq7SrKyZVokUHG5sXNQYvFV9LOGWsM4SGcm6QefzIC/WWWQJ7ClgdinPvhCl2357VoW1t
k1J8M3iqHglqufXRaMO2SpdIq2JNsomtSDw0K8o5TtrOw7I7xjvEkm8PTG/L+i9TnopigbOSOLdK
oWB8hcdowrYO27lMSWtFLp+qmLTEnFmujA1SM9o+Ax+bpmVoz4K5nuN4x7qmzJ503JV9c6w1dUYk
k+xAQuuwnzbFQpdDOaa1kWPgUxOwcX1GqxJsIlVu4vQVFU07VomJ4oI8n3U481c6KNg6JZx6609d
XBj5h2Fr7OpdjTIxOpXEO3U2N65mr0OZRaVLhxpyyrkK2VK/Hyvh1VPfslzQxOnGN1nCpQn1sAva
muYsyehqqj6lpChLe14sQiBo5EYt5LeszXq6pr4gsj0eyZIP0S6zQVAgquggiusn1q486E6joWxX
nsQzn7vLSJVFdhKqtslMQkqV6VfdOgTFDXM2lvGuJsUo4uNysCa86PAAUTvVBO10AZZm2k9IBiOV
Z/kINr5bl6VjH5QpVPw+XCqzXpqoa4VOljx364dO+CBrE6SzqDzjWVcGUEbCxqyJsXQc3nEx6fyt
y4aGPw3ieYrHVCMazXNS1lOWsZT1Zso+Nqb2Q5SgdB3kKWvWoah2NOuxacnkIL2cuiGurT4teV+o
V9HY1bpO1qUn0Ue7sGickmrYcm3SdWMQvukDVwTnkFw6eZGNFVmXdA0A/vt4DhvxxziZtpSnqLUy
IlNZBER2SWt7FD2JWpeV2F3gV7W8anMpYYFBowSvTpEsna8Tz2am5UnFBplB9upFVNcpQUTovpPY
0D86CLKgE6AUsVRykwRpeBATAFCR+6VFFZyN4BQuEKhbl6JU5rLXMVGnZcS2YqF1AdJqCY0Q2byS
RLXDLgxdhLy8ssW8MSav3YsgK118ts4VNLHED8Tw54Sxrh4TMgRdWJxQl435suu6hq9nbG4i+9pY
1Ocfah3Xg0145PL+WA7l0vRnec+9P8+oR96PwWOW1yZaVB/tJofy+mIqa0FOw3Ct8OFgDIolTDK0
yOIpGVeOqnVma0jdE+KXvExUXc3NclpaAuYm2TAtL7jHhnUnJWTLpj+tK+VQd1tSQVRIZFyt6moR
fgb5Zps72rRZBkqfISrY0CVWj84LOA5rxMWoMj9+WldbzkM6itJOl7RFu+5J7/OFny+Dzn1+yiob
+uxJ2xcgPmNZo34uPOTQ87qh41aHtKXqTxtpArEkdbPkOk9bQbNY7nJauemJXLBdcH6itYvSCS6e
/e54iXOBSVtazcWudz3itMvHWf82xVMWu4RnioIX1TLcOMREwg1BO3YSTDFbgmF5V08UCFcrt8tF
P6IuG1NQvQa7Xg6jmF4MUQfMMl1M29ZVVSHfjqpEuX6qiw4M2PmoXd7FtyVVsNQFYHFD6at6Z2U8
eJeIPFui6syhnaae2IIvIKEdyysE+IzmS3ayrH2PAF/RojEncZZPQDtse4MvqXqA0gNBW7Xv+5Yx
TU54vhjkKo3YOHBEgbUIRNIoN7vqFeJiF77Wg4DnJfHEXFieVUvpke6qKI/l28oXbflpDZotAyIg
98u70kcLfhh7Ny3vwrbtWn0DEabSz5lrrDnJC4cp8FWh/OnduJmbBr+fuqd7fpqvFklqKE0fvEQY
7rlMFq0zt1uKVYizKbBwHTUVII218iC0uZ6ULtO4hKBaJC4OB/OmLVQehSm1Fpa7BlmonkB9gIkE
olv7q2yKUbBmkP5km7iqz9z5VA7YtskU2PG5KHj7XskQU1jj1gO/NlTgqqaPlv5KVrDqXVOstH2/
L+bYsmoNKXtj1m3nwL6ZRow4W+omqD4WxC7By5ysKIlySDjw+Xr2YNwTGwn2NSM97pihp+o0iufG
+DRcwgzlhnSawGPCxgFryUgI/aSpF9SuqMc2LjvcWuiKXm7xStHBRU+8Rmw4XrPVlDxVsnL8CS9G
RJb51kXqKp/Mm4j3FmFEkX4jCZQPCE1BxWB9OWqR6YXtKtO8KgpdDxdLSPooT5DZWt9AyhtQYaDJ
u5XR+9JoaDym3/Q5VoQchfqpn1uwnK6xWNCITFb61HkGY6zlDHZkHDLYKUjkNofaixArRYXIMRW+
CoDqmIWhBNhuceah+rbvs95CpuNEd8HLypY9XgwYXRE2G8HxSb7i6qcFEnx/ZW2BcXUjYWD5xLBc
HRnYibfVSnejryBPFDOTML/KY7bdWFJdp57brrxcO+hYT7pR39ZL2dq+F6GaEE4a0QetPQ7bpqg/
1j1r6ue0FHnVphOjpT/fG5nwPHDsdC0NU6dsJsJeoUUyUJNWU83crlZj35yFIDrm0t5mB4NMNL7j
BGLwc9SYcI2MO0S0eVmr6Q/NWm5eVlIOvEwa103Bi8abJiaJmTVjQ8pGmcPxUVGQCZA0m2v2ChrX
bxAZLX3R8qmmv+uo9W2GZKu7YqenoI2eofTstYEa60v6UpCpNafcz0t4apyAQpbQktbmpLfSwHEz
gHkGBrmRWpZrgLx2OEN3Nja+K467PPPzVTiyon0jWtPKE+sdrEQX5aAhQoeDHdcUHakeOLLOlBSm
05Cle5t3VYwweqeLDGi5PC97CvOewqANXuLEwLKIXVsvc5sf1yJy3O1075V64voZLsqDJZhfd76I
M4jRKldvW57XxY7lfTdeG5yEqp8VqlV5lwhv4fIM4U2B3uitskftMJo3XlkMKAu+QTfOKzOXvJkQ
NrIVOuEb11dujC7LsDRjmbjQjtlJO2aeNkkQtCi7k6Fkm18OMgc9RgAdi/ikAOlw5pgWgQmfyQ7+
FqUDonaxK/FvwFAHYQEw3SyGJpnRTwzPv03ID7Ug0BCcIAWjxX8h/0pBkCEYRDSYOYnjAILtnYJc
cAi2ewX928N9VXig38lUpCLQfy4ZPyi1oU+7yuZCg7ct8L5l6TNgYm+TM6HrJlEoreGF3x72UOS7
bXTi8Ijcjqwp6E8P68G8K9cADBLJaS5ylBlDNG87K3uKbZoWCV8WeZ4hR2vqRyTKbw+/8bkva55Q
hFAJEJ8EqusQfd+Hw5tyiYOYD0uy78bsewZQkjJo398e6RDfUGyHgcEu8bsJaFodVpt6Qe8rBCFP
AptRrKMugs3voZps621rNtk/BuUce/btcakgaGV/uUgVosiF0gW1DEcUOD1UUew8UaoX94nxCsQi
hb64StT7be9A3IqFjz44GbumX9dExMHKi8tgHXwbpTIySg67ipN66C/7hq72D17yIHrTZaqXRRo2
08Sqi57P0TjsSFUNsT+NROb49CScJTo2YvFsitOpjUXYpjPi7fJckQj/N6j7wKmCAXSpP16XrhR0
p7XtxbTLQh5cVqucwuwkbrJN3jWRbJcg4Q21Ij7JdUjXKC0ga67563BZQ9Ynk9Gt1Clv4g5tKjIK
OVqUTcU0QOXIsxolzWXDQt/JXSf4gsVXWQm5NQkyM6LCi7O+jOYT7RD8wtTQtevHHU49mcynKN30
KI+JqsARnxaqAJhpHRa1vw4n9ItfRrjfz8d71+zQYimKNFghaYXvAgM97c06LoUWx6SOEHkvokkt
Qf4Eim+ZxSnaPMXQJWh4jdOnckCfQya5zKiwFytZGjsktvByWM/QO+3Vy4HpGUvyOWLbU2cNc+x4
zSnEoZ3v6ziuUxfF7RwmK5QsZZMFKXClx4HUdRykYp3lQJOFicXoNIp9gdGquZWzP4ExZvHzkeSh
bVOUo62XFyuAhIkOItJ4ULU0assTl8tqMGfl2K2iS5mRyPGxJ52qcEqg5E1wzJa86V/FjM853eVN
2xmahBYCWZToOjN5eZJNhWjK3aJZ1Za72bHKQVPsCUExm4tR+CrxniITpx0K4+FZu5ZF8WppeGzf
Bk0rMqxlUsEMUjPJpiDHheqyukmqMRya4gTZYyrmFClCKpcEzplqOPGuq317HGV+M75iHENIAND4
PSJ/EHhtVBp7JDCBix4ZKpFztS2bi2CBMfHctMMLOqGaRVMv0wqeTFXVh/0T2ZYEybKOsKFdak0d
0/cIWfPyFkJH2aLZlkf9KI5RoDXr0wm8Uvrn+AWbZVjOrJ+LNdt1WY9fp7QpbaQl6ixiXR6/gxow
4XRCNNZIZGewzL6ip8s0e1Omtmh84E89NAnenhVjX5bdBbPboYYTXo8FWaG5QDwoXyDBDXjPzO3A
zDFUHj/vdNmGPk8zUDr1ZESPb5BJ3Ae1ytPF8LC5ags/U/Me9HyBue032SOgDuddXnIYVqFRh7wD
ysXwcUanWNvU50iTU7rEAnaTjqsdtzZXt2jA3feITziIIYIGDhquAZnPbRkH1ftsbNCnVoWzuCH6
MZuRaNGOCupjgUmgwTjlHt2A8w5FJb6kdAP2IMc+mN0fs+io4y+kLkJ83eSiQviR0eJc3SWIajPs
FYnALuspjUU7kauiyaJcJm3oFN4IqzoDEY3zaXt/BbmFX4Q2jDCJCe61FDtUPDDwOUPbdU66aK0x
gh6GbWI9CBhimtnKIVrxEF9aVNHgAUrX7YP7uS7If1tHd1TziNpZNuP8dmgzrKJayOakK7YIT2fL
FOEvKU0OKNY22GguH+30mtggj5/RGtTenEm0dNffp87j9IBuis1B12o0y3Mr1ym7HEhOF3eMWhe/
if1sCem0iVUs3hqVhQrQX4CmWhAM26EsWp7v8bdLEefsLK5i8MFEj3G9Qm5e1dpNaPdvXydRtu37
KnDVQkSog+Ec8UdsP9xuSRlE25qzdY7Im6AL8rOhaTQQnG3GzWWIjrqc02omdd6dajR+MXGObn77
vmuiLRD5YLL1ultGHDOIEwdiC9MLyoZhiHBt8OCeOe75UL0PWwYHs/qTYCLYpDBSuht2eZ9vHt5E
w7YjnYM6N+zKDAcafkdFYXBrj62eONY1VWzrt0Oz3rbCIHYJ7MFtmx8Sv0MUHKNpu9XycHvXC7nC
SO6eH8Sil+d9tyKtQYzDEYB2v5iwUDBrtHMCmBJoY4u1mGzy26s15CSCvFdxGHm3D659HGXDeVy0
24f2gbktq80ZBtdtb/Ei2/DYL96MOKJWJHfA0cijoy+N3MxjAaE0l/sVeuUjbGe+oHz6vQr0hvXe
i0IKta3Y1UO1jRfgTJfcDXvnrLiV23Jv12RrsiA5aJApcxkFQYcsj9S3ZSlVxTXg67Qs68uqzVoR
JRVhc3BTNOMyT7+NmlMskPCIYah9eizyjZkn4NRkQKjPx1JOZ4rnaigulWjy9jUta+rqBFRiqv0O
ZlxUL6CfLatJWyfQKjuRvm+hC4FM9aNNbMz6kV0GzYjcfy5JP1RvuIl6sIK9VdRTCWEFv7uy1biL
asHgs4qgWBvDLB6mk75xWy9wUAGS7ympW1CdGWrw/BpCQFwEiWQ4BfAHC5YItNhVHtWqj6eo+1iv
FL8CMmUOjopfSSKmPO/tEGdz2g8w4neEFEH3Jo/zGnazl8GcoShlEJ1Rdg9zGw/mFQ6JbPpZtOL8
0JLkaiJNnVgoZBgNsSJy5IUJ8qpy6bRAIztjthxR7rC23RrvUkybZ0/VsAUNY0sUREu1bg36O3Gy
95hrf172DrLmtKBw74+7ddKg3E3Lce2ukb9IvMpGyFY7m7tu6a5FJ5vAntIRUTJBL3wbqG7p1hMg
TYWpuCG61WUGHI9wawfGXsXTNqtelNy9lV6r7KVRbMQlpH/06WbTjZvtg5NjDc5MBRQTnBiJtoqL
ZwHWvLTLhP0wzONswXEFtmWP9+Fyjkd4eSBwSOetCE3Hyicrstm21Jnm8R9LPIb8TDXcNM+zCMqM
OY6KBicW2nXyUP72sg8qku1YUSZD6BdptQ4af1E7EwxawWahrqHUxOMQP7bZtWHF9Cf0mQl5mkcr
DmH+hmZ8iOg1RGbLSI4agr4HCdZNXpzaZmJPaaEZhhdMYbt9UVfAjPdMufK6EosIaDLFNdoTlOnt
rEV8C/4YUpzLWHzOiw9D01Y5NI06IPUFDopun86hlAPJ1fSbPpUVaz6lK6vj3qV2oXPEdzzH8aE+
ibLFZ1G6yspXOi37FrLb6PkWB6OoRBSIgiEWHw3JGwd+PPoVxLGTJXHYug686rX36FF1aYjzPDw6
jn1Y6mf7QslqMmUneoirXKWLx0FRnJ/M1y4C84HjwhBuy/iln2Ege3XAygBj9pAlzTuw9ZGsSav6
HKEaRBd4NyN2PnzC6mYz1K4WXs8XdWurwj4Do5HWp0wVQwPFqA3i8Iku16wrXmSSbTl5XYMx1qdD
Par4pDIzdxDZm3rU8rzt2f8Rd2ZNciJXvP9E3GBfXqGqepFa64y2F2I0I5PsJJCQ8OnvL6t6bHVp
3B2+L9cRdltSVwG5nDznvxyWTfbZYDlF0dxawrO95bSUEBPRESVWEzaIALYNHckfveV45sdClV80
yID8PPaaY0ksRjKQeTJJhq5M0U2Jcp1Okj+vyZ+QRbVXTem8xEMf/9n0QbRHILLhXm75v/wlms2m
qWJt6zpnbUQdRMtJTU4TtuODqpOhEd93L7aU992oqkIEWNY2tqZA9PW4a+LPqh1iwpjWTSicYcqk
7fh6Au9VaCsBJ0hlKnLEtA/LxC2iw7A6Ym0Fn/fb0BkOlbsse/Fmn5UdrX/5fTJX0V0xtHGyOHBt
8TA4f3TT7Ie6TCN0yKT1acyBKyJ2aDnUlZt10xg5PxzS5Dy5Q8jkOMtbB/yIuwxqFfFj2YNqZMGM
mmTqzi76diPbF51TETPFEs4FqP7ciuG2hPQPXzn1Bsd2oHyb8/notK3SXZvV9Tg7XqaX2veXu3KP
vbK5i03x7GctaWZkvbXjcJ/me3imehIwj0LwYx1jdHynXgR83Y21LRDR2exSqrhBhiDDs6u3hUSJ
WgypLIc9D3/YO3rf/rginKP6LSVYp38nNdwcNXnhJ9vtVFpyC7My0EX+eViCOnQ+aeFYyefCn93K
u0H4V8zcyhJSDD7A40ULWpqQB3pQttrib03vUnx+rUOh7TVLoiaB1gjqyrLYxsiQ25ZzvV8SEJZI
ydBvHtZk6Z3qLSloxyfErHqfFKaN69i734HEGdROdUXt3czIsJz1IDvQuO+FH4mxSIu46bfuEOYh
KOwxnjhYANQC7TElMnT0nHyQdctCuJkr8M3ttvLsSCQPvZJJEd8rO1HVfupR1+3V68qqFl2+quIe
9OWUKI6W+DSomiw2ZcUulnqNVEoFokhzd9YiPya7tfMJsW67St6qfWrsLdvGaind2yVazM3XLsNP
uoC8bayPkDeLQQf3wGzkYLMAkMHT81CeWmspInnyJ2GTl+bBbvLcfg2nrT34ALEspArxY/LZ34M+
KjJvr708ymQcbHCXepCKDERa5Wp9hHupmUfd2m5dpku3dlaSTkvnlPbbliQGYDft92XmTrq6EoSl
aXDstkk7OypUdLMxf8GC8myJlfIIw9NSJvGfq20HOxoLPw/3Rt63OdBw0VJcL/mclGmMVdkdj6qs
IBtvq8VyxjFtNjfXHzQoau2m9RIiU83H1o2/BSquZ//VKoHb2k+jcBL9YSgVzBV3HI7OtKSiK3O1
vl09lBGll03BOO/Tp9bo575KQq+u/pALvBwpatyuIngvVeLOPuRKVLNB0UKYUBRR4QNx9Lbu+csp
6aXlpcWgitD9OLheu5THUM9NbB1ma2it9q5lqUTqFYD+PDRdZhewg/b9ZI26ADRqhOOIdIlsDlo4
S5ksCUr9xXHbY+yWuyVTY9euupuwrZNGHkUcJG1176u8HLtDIYlM3Wla1tYGpAh723YPa0PltYAc
O90cnYJJTdOWhfEebwH6u8FX42lYVN046Q4tvjlHarPWSw5OGPW2dVBD1G0bSmQ58/EctMcXH4px
mlRxmtwdfvHNShz07LRYxJS7d2HRtdzLnNum5lzKYODf5jqs29d5XKMJTaNgWhvrUA97rMJ0E4q8
74BabvaiFA0LmV+WOEAN3wa3lnxYlqtZwoOqTJZQNtHAFw8lSKhFIUyVdEQKM/OLVbRq/s5ZRU42
b1NoVFknRvN3U++aX3c96fEjKfKl+91v236V2di7sUN4Enlrv6o52mY7a6pArVSwO4d5cypyufMp
iRqW750Usf2b4ba4m0UQVJmxoO65Abdx4TxSf5yKLk5FMThVkHlqNkPgFCQ57l0bDx3D48+h+bfd
6iHWJFQcv4Ek2m6tW1L1MPyWt3PCQyfeai6tL8PYxUut+1vbX3noy6OrgASjPaILmSf/SIigckur
oHDW9jAKK+nEIUSsa5VZP7akLBklZAnrAJ3d1HmmhKmO/q4/g579LWJOnu5AjuyYoVJwmFYqRGwe
MDnf27+fVgp+8XG45z43806IMMhEKfXOjRRz1PCXUvsV0UcOa8C/VdRV/KlzFXRVAlTBF6Pkpl4b
CQDWR/j6qHmjAbz4hsbB1/Kj92Bo98wP87qa0y1H+hFk1jKMZnxjhCnzjZ720IP48Zw6YebQT/Dp
xz3Q1Q3E1UkLu24Y53CPI0XlKV37t2bzimK/JVUwxdXsjmpMMhTIvdNmezebyW0uy0r2ZHFlWkST
hkCKlsbc3uOMWI7l8qctFCyNapBmCJD7GkC61e5uTRmIv7C8rA90aS3gdqXeJaKeVeZ4fNRuBZ8X
dDgCEC9wmZN084Kybh/KC4RZ1UOf23dFRFZagTQEiFtfOzocvTEFN9zAc5Nw7sOvWhWeTYYUygKo
wAFV5qnqNXItO7PnHHvJ+2rmkNGneJVi7U/SkeQgm9e0y1t/1KIQWdP5ySIO44bIVqf+0LkU9FZB
HfCgz9iDitmSy+t+dVcOk0c8I+rrtcuKaeiLd7kuRxdKX9jT8mCvqobZ6fdks/Z0LtZx7rIFFGu5
X5Fg7CKdoRqJyGu3rvoEk7l431yHSN+lIN5hRG2Mimz/OLWN3y3IghDHoH/v92D+VLp2oe6WMxou
4klST7fCMbW4peex/XMbRBO9zq12WkHUbDVuRbrZZRGEB3tCy363lZ6BIeQ6GcwolmrgYd3eMTud
5QXIAaywUmNdIJpmWQ1cQfBp+DsGpQqDtG0b7f8JfigK9bbaiRMrKGPuBPqwW+EWvd29IZ4/S68X
IRIIOXRSv90r8uP9ZLWrM37wKxW28jhP4bqVRhayzQj7LmjULKD4nS9TH4zYQAZ3oUat09W1d1Ia
t9bF0h32yjfYar+jietTEvpkvpNLYnCyLo6MBUOcB2r0KRfjDKMHooET6WMj4qwYpQ5+LIXvWb+r
wXJ73Aoks3lx3LcOHPFhCRIZzlnuj4tej3nfFvV4jCY7nL6sJdQbWYlFDv55KEXhTUATOvCsU+0j
iXofLQkpUhq6DoDrXdXWzvA13+Ax3ysIkBl1U+wHm/j7YSEKpFCHzW3GODyNQsGYHQccSvZyxFFk
gBK7tc2ujJc2UvHJc+EuoUXmYB3E+67r9SZOeRdu27d+Uqv7jcIjmJP3Y42e9H0yWAY+LdqesX0M
OgJ9G/t0qgezEAS0BN9uYiUjOYrZ4FeqTxzgxaI1dMiyOEa4tIZO1HgH8JJ+mGFM0PoA8bluX+gb
OeUmKFslnPGDXa1n5K3zPINWra7BDB9BtdZySHCyFWbf+j2ay1AVqMfZ+g+rSNa6ej3yYEnHmve9
iYIHtiR0D71oPbSAF7RvHjSLNG/DkEVfbB3gKShy6+TZ1MX28KmBT1kprmuVu8vtsMuNWsY9iwsu
CBsUL6voiLxM7irbOSk1kj7tTuH4iBOqeiAvSpum2L33gNIKFC/X/ZyX6TbVcasPTaVMrMNcYoam
AqUDOnPIY9iPwaYQYB93v5VFA7s8qM0+OpvjG3yXcG5ZlFa2lm0m2sl8PJqk4ZnI9g38iGjH4KBd
qMwK15fB9PxxmKO3k+/Mk/UmVpbBHGUhHT5XWTaRKulCsxUQHBq0T/WeOXnwJBZ8iUIcu083FR9o
w6PQyHXFcYq6sCuPVmTn+3urcl3n3sW+0b5J8mDo95u62ipqAlQ0sxoO07Su2zd/Vs72rsbMJmoI
7Gbdv60Dcj00NLqUIroLF13rMIsQjrgUwWeUt6hrEucsn/y6qFMxD6Ecid5a1PUBhsE87GWzyqLC
I3unOrny+5wtnX7/CM3ryjbxPdiAcz7OHjz0b8oCjPsuLkBwW2L97dNciJ2BoV6KSzKQsaVyzoS9
xpudldverOHHzhH5UL+6oO6b6mLgyd33tnz/i6Z8jTlEWr0N+0ekxGXcfQlWUs6I/SzV9iOy6sWn
Mgown5CizzX+irdh2RqJF7J9tHVgqr2ZG2/Bb4r9SYexZ2GC9ly+RDt9HgTHIZC9xPbjJ21ZHXJ3
c8jbKmsrJoIk+f6dNUNzvCWJ6Mvi99lDcCCPHtKX3E1RolmsIy+YIpZ/X40R17RnSVLxodFjq4ev
jqiUWR2XtVmfIalHVLnDFMytdlHvGmbjjDE/gtnncOn2PlnJIBd2/2XySm868y/nTddcRrl3kHz1
ED75zHXytdjMj0ukSRrXYfJcGLcdcFV5HFWpN9Z4bw79BVEPJ69XN1vrlFHydn8MD2VrKIVh3jQ/
BCUx92cj/TSIdOwGu3/iOJ5En+EZY/v7qz0kVTbnKwKx13PXLKM4CdIkrzuoKm+9/B4XTrgMB3vY
29rO0C0345ZahVZzc/AQCLZf3XEDrj0VctCye+i9CAHyH7Mve6s/khkozCqT75OpPbR+qbqQtLcN
y/nbhLIPlnBN6mAJDr43muMXP5o/T9mq66idT2ouSlfdjv2s+VPRIN0EXmjauP3aTFKCXa5QXgqM
rfeD/D2VTuCBcOzaTz6su3A8nQUNouGveUuI/T42UsXqbTyHQpqjbdvnT7XnrdE7jRR5DDOyKsMx
XND9PpHmwABXgkJAgYYElTzWRJrhQrjIYjWLKOdQUHcXlNtSuwk3S0HVRUCjcStf90gCg6STfNzO
Iq6Xz0D+/g692tpd7h+GxN+m8TDtk8kAw2oFNAF7L7zoL/LYYi0OOxWQFx3qEtddftcnrVfk6T5i
AyneQ7pbYf2Gqmqw4tPq4FrRJ9udhNRHGGdXexm0UVnXwNQqqLpXViGaiXxBDD7Y5eiWVfO18Qlv
+hjmana3TOXBaom0P2uEbN+CuEgsX/C/TWBGCEq/dgKqa8uFwHRCVuZvuu7H8ptuR9DhsljkKFJs
qF4JEqKBFKpTlzcmrSwGPfnDYRcFLu8URmly9XcvCDqCMGgKSKTuAhN92zI4g+pFp/JPOp6cfswq
DdJOanphuXAomNpuBYrR731/NMGrGW3uUzc54gftbNHw2zKG/rS9Lvyx6cYHrTanfm+F0cad62bq
eqgzx5q6BGHWmNtvpG93k/1aLV3l4H2TyR64N7VFnO6gJ5oGnMqeXReoD+gbu+VRcpqpluU55F1z
i7WoHq1TtXUyoahE1iN0Wg0IZXdMSHp1PlvWVOnlY9L70453nurN+cIBvcQfwFKgbtKkT3SP7Hgb
wTaymDiKNG2rkFr8VQ4NHEdq0apkqo97GTXOF8crZr6o603yb4K7+VqUYN7cnroQ8jq6WVZuFf9r
qfZhSG0czLjud4U6dc6ScVDi6xzDWNYHFy5BNLc4v3AsZ/222No/5mder10IBT05RW1Y17ofIiBD
LhzPK8ff6HQ/+gT+LLz1Oap3+6j3rhDr/bJ254DetOboGZfWzKlj/HVEUJeaF3XBUDJZYazN37Vd
MJq52GcNXOSqRTe/BzKxi+3dhbx63E7Fqgz5Zo1w2/YNaSKnQNrX1PXz/TajamKV5JYB27XuSgQI
RdKAB9CwwfPc+RgpbO/xTRyvXbueokGxl1MYhGKP7p0JzG0DQQu4d1LmtdyjW7TFZP6/Ta1flePH
xhZbvN7ubWXPVpvCE5i71f3iDd2RnNvypvul1Mxs7qjVzjMbh0H+PRzyrRCnwK6cYE6tZtjy7xpl
yfCbIwp/+C0mp+4dJq8xz1YLLHMUxbkLwT2A3zH8F65Qj41KLNCZYgymtLd7r/VTEjdD4C5iNKQu
umgFJfhIo1/ogGmU5mB/HLqgW0zJ8Xjax+tu8oXHBIgNaGjbxzOqA3tjanBHmvsJqtgwtjbUNjUP
Sj/9fsQvxTURW4RzeRjGIZxEthgGGeTlol54ZICDAqVz8RqfdKFyVtbW9u7JqtoBHsOoCfy7au4i
V3F0kNPLo13mOpluks62rBeUWaZHwk+6rJBuHWSSMI5OhNvGC5wr8Vk0JQiT9zI4JKScEcyURbBv
0MrEhnhaOx8d8LzPdeCfIvprUbkBGi/ojVc/gosDGTEaXuDjDdIqJ4Ji5P1b1wK1CzuIvcn8OPtV
A0Ep33AgOYYFi8sAgtiqtQlgRbCsEKIX2+GFDtxaC1KPUg+bgV+2Z+6uX5HzYjWHR0I3oeTRx3jg
/8iBycJ77LGIIxHNmzmdo5WEftT0M7ApxfvShQbYkLDfDpXnOfahGbEalGm7LlNZAoK78z68ILh7
Ku1jdNFNUu3QiiVEWBhde2mj2o9mCSR5lNPq9id7L0E7MNYvE4XX8xq7f7oU/d9s4x1B3hcakeNP
prYWdQ8qNzc+ejLqqbtqPaetWzefnr/MU+/c5Yl+vsyVRPM/l4E4KsIIhZJvYhrcZp3EYGJDYtsH
SJo5bO9HugtYKPf8XBdpuUyzc+nT+t/9iE9VheZuGNo4QcBJH7YEFeXTh3YUVAh8xUpazL75fWul
WUNkfpQxq+4MAZzHkYR3dXKWGtQKVOBlrfRLP/K7ewW4OP5NaK5qMKqg54fsqeoSQzPAsmtsmgnp
CYLaq5v0o3ERXoRDIchb09ZAABVNx9ijj0GTDV5NVwuc3bSOeP6y5637H12puS4tS+IIoz0tQ7xz
25KfVwR68T3cAjWcXJS2BLIpwan1r6GeSE6aFegOMVQhoN33EfT8wLFrtrxPdEUpcya4n78hszSe
3E/kOm7iOLEfB66DIPTpZPlDoIy6Nz8OiO6xmoFp0aJjGYK2/qMBrd5e7Z7dmW4U51YgdQRF+uH5
W3CuF0yMoypijwT81/aD6w0pMRaE6GyMrNc3DLZqIx18wwe/d/Ig5xU+PyZCyfZ0CR/RsAcYBy4V
CaqL9d00adO7ZKKEgK2/0OrP3+RT0TWTZsy1ZqS4LIv63Brpp51M9w8kd9YcZ7aHD60CKDhb7ltW
ao/XTVasnxfi1PUS5ZK+Q4MZFgrzw/95OjWYzUYhpzjJrHgF5vmNHgxde9tIZ+qHV4UdriZaywq6
/flHvVqj7FvQK3qa4Si2Qx+46urCaCO2UuvZPoxJz7cDfyHdaMui1L9fei1czoBi6JTZpdpmuYKc
VvhxhOcN7gtb9aoRgbkfkiNg8TgyHX38a1s1uEwtfJoKHOANjcL+opUxGCF4irJqc8pdBDwxGDOt
P+zVqCa2QtW+fSBZx8V24qNWUqKvm6pV32hAtPpBYUlg8wXbyjdUYsKK8/xQuuak/s/24tYjFORh
QKcKvLN0Jr4eymG0ZiADhnIKFI00NmXqL1tt6KVKuLz287rvaNCzJimMH2gIsNT42Fb1WSxSueiM
oiHgFTo3nY6MbCfyBUolzDxGBRP1vgmn5Vm84/Qo5DjvXSzx98VOCoOW93woP/9Qv8wHLZZj33dC
02g5soNrw/nW7dEomlJl+JYuAh3kNg9qlPiLagI5qhhhjBRrqrDI4mSbRDvCTFtNXMI0+hX6lBWa
qn64tMpwi7N6EoeboaBiF8pszHy7xlL3/J17T3cxMQbvi0PLPswTxDswo6dbyt3BfhA/6Ky1a0Nw
TLWFqkn6lEK/xxo66TuGl5iWEXlCvB1DxdOnY19QYqsImdCPqaL1wHd4m8BHTlzLrX9VtmuwvLGh
IfXrhpZANY6iTRUAjKCsLhZmSQqQ492Bp7DfP85Y6+YcgJUD/UW927u+0Mc4mZBjIzjpdudrPaBx
/1dgOW2QZ7VspNUdtq404VEgZK0fwDNj8efkeMIrjx40X/hli/CEfX5+yK7M8GbIkBvGRISAN7Zg
BLk6KNE1t/jChjXDW2uDkTymhDXQI5vrknCi8aj6ABFA3VTfoWXJBhMPvKu8Kcal4tfqdtyrF7Lk
q2ODOyNHA6cgK3Q5y8P4Kkt2vI4mdeu4Z/bZBSh6iitqAafGLNvFGOxII3Nvo0Mc2QRuUQyEvlO9
kytMye8oDLSaDk1RF929kxeOVJlAPkBMfX4ATYr3cwTgTKV1Ct4LmkIEWD2uxo8SKwf2mIIs9vEB
fgFqmGsbeKiZPFym/eIMfyQwxQLPXrf68qW2Ab/OH2c6xa3rYvGIaBt4teQhH11moCwOcIAzwdON
ctM3YJ+6Zi4/bkQwGuWcjYeh0WFRleZeTryslDBayNEakKi1bmvC0vMj88uteQCJNi8oSCJQAXpo
XgXHkX4xnqhL/7B3FScMWC/SOLxkDQEksXvipYcqg3vZAju3v2wBsqb2JNbGKPPwP081AvK8qf56
4b6ugzadS+ixQIijyyPl0C9RYu577FVK3+Mv2WGh7dDC04qMxQhmxqz2aUewvwp67TdvQFbiqXig
Y4Rh2OILve2AOcIUPH9bT9MBMkY6qoT0LqZhAY4d/t/T2MVuj8uG3juwsmgvvjaJT2+d9FHMWfJO
AgJtiB38pUzZ9Kr+eQW7vCXLRIAgCj1SkV9SxDVGBUwHRxYospf90+5oQ1thNGiQt0gAkwnKcF5n
p8I52+YzGogOlnVKa+zS1VvaRUHApsgpHXoVeNTmSU6brMlwInh7AKQbNWn1o1sXtIx7x0q+qVta
DSCMGonCPPTUf3FxMAZ/dr1Rbc7IoJfX82Yvm5f6Iw0R4BES2PcjyAuh8X8bd8em32TCWUf6YbOX
rlYpzUoSrrr8dfHKz8vGIn3Mvh73CApyou/zV72Obi4gj0vkjWi9hCvsl1GHsl73HnSJhkqlJurL
QpF/TawCc0YW0kQqTieTgU0wU8ivS8ckR1YBF7e/HWtMvU4aj53NLwqr5YTD0C7ACp6/0avOCJQP
BODADxNKapMvRldhuA5n7UzJgmHsQjVWQ9VPX/GtdSyPtd6Mnsh1pyTZ0ipvsNFvyTR3//Kxvk/G
IR2xpuIy1nkL3h/C4WSllGH55+DkRt++2+PAF9FnncQcToYyJH5lbfg6jJImcCvA6iYK5H6wNaqC
t2DVRlNPJwKTafW9Y6AnOF23fYWPEwMjDQKsKMrGUWzqx0Cjibg+BJy/Xf5CfLveNw4qQhCGwI0o
G371acptLwSwPRJSNEv+Z7FWVnlYJO6l9oBzy0yqwjam/py2Egj+hXPnKtXhvPaSkPM6YUo4KK/P
HfwsMzTBWmR7iUkvxv91LlhUOc2mkDrjN8+vhOsAhX+Q8MBb3wJTOZAePg1QgDj0L9ho5yqawuBr
vV+b5LQvpVmkFw2z62oK3eev65kj9Kcjlo5Brsnl6NDh02nZv/Zq0rNF5Ry/8B+F57SvOoS8yPMu
9Jdfk2O9R/hJPLH2nWijHHtl7ViNN/GDlAXK4WaEsiYEoZ4x4sKxCJvgIAbH0zXgl+iRhYydFlGX
9e2MeOmoV5Ly46UcpZ/Enr+LULlrELOtRQUUb7qwPyDe7sR6WNHlAJCi5Z3lx7626TCWqpKZt9+4
Whajj+XDip3p3WovhJJTP2+V29w/P0gmSj0do3OvLJtSPzIR5WpyZNB4pGLxnCZbldAwyyJb+XIR
wTx/oetVT+CidkxgTQP0QJ59le/kcvE3OyeduTjtdxdJ0Qek90z7JVkUlmdiF7UMwf35a19nFC7/
Ab6kTIQYj/zo+uRWq7fJiM508Ki12fDeYigBSCBm/3KyUItgwXe6hM2fn9fDhVTLA5vf8brRsEjP
39UvQw/eSEuwkATMGLavIZZWdTM9CRCV0oilyFFmuAKi6RhisELP+Py1rmt3uuHGZL1kCYHJjVGR
Pt2E8zxUQ+CUcxafAyu9RmX/dpgmfDzdQgr6EJ5ZYdebkHIUUWiCdJfsnLkzeEv7EhZ4HROIBi4A
dowDgfTllyjUxwWyNMejK08Ea/EmZhevv8kqNqlDHdtGIe5hGXZJLsq2sYfXHiohDgwa3rBgNtvD
uptFdFLBBkCYXazDMEDMVTeo94z0YXWLAI1hfX60/3UoAYdjsDoSwSjw6PP7dCiHcixnZ906TBSs
txu46LXUtLYzYqREJLI+2nttniAvKJZvJiuWwb+gn4bWOyTadNz9n2+IvJRD1mAJrvsLZolIFR+W
pjXEaCXEudZBf3wnR20kFnsY7pyg9JeTFmB6TcI9wn8WHfdHebETEFtamTDsz9/UU/yQl0iSInP0
s+k9erfBXDwdpLq0V3oP5jLbAFrZOsIIYb4rnzoYzoYOKyYSb5r1VYiWnYfP1Ghgn7+JX1aZATGp
BNn05uC5TkGwbcQdXR/b7CKfi8KRK7UaGFb+rdxUxhL68fnLnsPJz0EVKCoGnMEgwPVZBFcp+dRH
OlodnyY9mtZAI6aBQuNbsxEHF589QSu4exTdsPTeWXihBFxdd/CqiuXSlQH6F0EHadRHdMPkEY9x
aNmYvv3V+J2Gxd7Vj6QQ6CFwEhs9iKK3Yv/20SpXhqzDy2pUFcKeJrVpQMOPscKqF2HzwjevHy47
/fkHf8o3MOmm7SLR3Y541QrtLK8mnT5KQVklzpA1wjRbodY35/2jCs1q8Jb+SFYCYpmGfTNP+OEL
QD5smmcL5PleHt8v8O4y3JcO+T93NoeO+Pcf/3vn9P+f/dAJ63+/Rvrnnughi+S/N0T/95urfpxf
nGA6opsPPL6bgFf60Q2B+o/ATnBPfJK+x37ojk0/dGIVpAKbEYiaT/39boKAl87RxpBARhAGS+VT
U6/O7yZw/g+pGg00KSeBxsw//d0J/snI80qGxz///G6Cp9uQGgBSJUwAqiNz9pBlPI0FDlJiULBx
yBA3fw2dYD8lQ+8eK1xqN0EXtS+ddU9Tjcv1uHM4/9jQpdFVqtHR0XKjGTDOR/oT0g7L7Y5I7koc
PW53msNlvknoqJFGXjDyZoGQfo2B9OnV5fd3w9Rt9/OK2SIY6vuyUc7BUvjf65KXrbxQBzzNxM+3
CbPBjJGR41sMzLD9RB0kULkAHBg0y2j8JvtV3NODKkGwJuULSd6vE2Be9BJyNV4sFXnX6c+iaDvX
TAONb/spOa1a06moiqNjU6zhH3sdJC/E3V8nAILaMKiIfcBx/KsJFyXAPB1mOWggaQ5btfuZqDtj
Rq4xPK2Y0kY31i9M+z88JMgzV4MVobjyTHD6aTibqqHfAdA/LfQjK7OadkiHyWgN1SZvvd7610/7
7x8W9S8Ne8kCQpaIoX8gCu3rN27MiCu8pqxl5uN5K1NaKy2/C6fG6dOjx/lSuQ6oKA0TnPeIaosh
y/cx/CibOPgrsvvGNHIZqiUtNoQoRzQ3QXQUptl8xjPsGlZ2m9+qusawJ9bO/kZJ2+F1iqPmt6jt
HXn7/NP80+CxQgzdBibIu+CeDt5YSqdBsiqzYPajB8kGwn3Q26dwsqIfOpyT4/PX+4cVwqUQSdk2
VSHH5NPrbXWOC4vGUdlgh8U9aNqK8r6pXjlRO9yJnetRG0YvbDiz7P5zLJsNF0X0qALmN1GNpPvp
RT3sTYPjC5nJ0RtRx5bhaa1keINf+TuuuO0wRQEO3zpqXnhax3zzL1fm6qF5RYkD8fP0ygDRHiqn
SqIPdVcnpXMfDTpatL13M1LxLI/z6NbSrv3ghNWQjsOoXvVTFNqZ3GOUZxbL5/nxP6cg13cUm94+
iReQzZr30vy8W4IJALiBRyQBr4cPVmMlWdc16kATsh9qwfXQogjKJtqapbs1L1gPxuY28Sed1SBN
h24pB1q60LEevY58Z8s9/xDm2GJxAYan5+/1H9YKgcRj9oyCALz66a2GcpzoDkF7GUFjx5t1Ud1r
y/LUYcKh9ka2Vv4xr8KX8terkvG8WGhy7gc2+zsEqjc75qdwQoNB8DJVStq4rXT8Cegrk61VM96M
vqxwbTf5nYMr8dREYXkoO+2evCbI06IP/BcCm3m+q6mKY1hCdBPgGDT7fXonVhBPvVcEQ7Zr5d6D
mjg3G7jYx5BeCC/IEEzp8sulaPuUAAYAb/pXMdRVmKzodDQQ07z4lSZyZ1HVBC8Em3+8CvgT4cYc
SJ6Z8J+GFv6gauEABvwZTfgw0CfvVTWuH59fNb9ehFQUqtxBAGNOo6tV42O9rNrR6jNFZ4ZT5+Vc
j2A2vVRZ/zo7FNNmwJCLQA4EV0GlE03u0c2mzyApnVvJW1ju0U3sWTtv5f+8EFAmoRg3xyrTc44y
P41bUCFhtEXSZYFdyle0BYvuXPRSx1FO8oX48A+jB4MLYhAYpBJ0/OkUJU6DfrXth2zdKi+l72h1
G8dF98JVft1k5KW0MfNoWUcraRiFp5cJgtjCAcNl6IuijxXabroQ5vF3vXjOse7LEZ94zmEogv0Y
NP1M88Ieb5Wbv6S/+SXGoDXhQPZJWfwYj8TVLAJ4jBbvaxkw2+WgyXQfzoauC16hrccEUWrTIyFx
7p5for+cR0bgQsGOHMoDpLiukaN1XCTtLWnu03hV5pU0H8ql5Wb+jGGCrg/FzWKD0DblUP4/DLwb
INfnxREchsDATwfe2Vr8obxAJhO+F6U2PXJ5eY2g07XVuq9Hq3CyNXHdN1U4uq/Uwhu28NAUNIjA
7fb8GPzTwLPGjMqHveqcJY8/rWma9lkz7UeGrG7LKcNJ9Lqt6OkqJvSYBcqa+92OxxfiD8oqHu9J
nIsZdzAcuiWey5yrQhWN48yLXYb6HBGg86reSGZc9Q774gBJQKPMm17ZqksnpYu7kJ57X5awT171
0C1bavsYk974W7wEKZ53+jv4cTcsmWuF5b1VFeF2LCMaPqQy6bYfXiuDL1L5uKILvxAPYmqLKdVo
8qebQYz1fT3RHOsI8Nl9UqM7Y84KYqFvBKxtw4Ks5T1NgWjTEXWzez94Y/GejmFLlJIhlF3mQ/00
ae9CVqcxXWY+aDTTQHuL/Yekw49pNNKMVrolY6nRVE7Jh3kPOvfo0cV1P7o9eUC22BrBpYYa+JSU
1K+IjusC1XP/f1k7rx27mW07v4rha3ODOQDHBzDDip2DOtwQagXmUCSL6en98d/nGH+3ZLX3gS+F
lsRei2TVrDnH+EY27gRPLhr/rvUGBHixsA4m7rlvcTZbXzhRtY1PqSuey3btbwrZWxs5N3MOjlDN
2zVXpzzSdXM9tLzs1gUK4/KFMSruYaw6iLXwvz2aneesIdlwXjgZBh7PCqW2Gc7SIkNowqf9Da6a
/mJWk1LeCB19Xpgu/Vz5U1MsCmp6jH+M9FeE8UkF2gFgFUL0gN4fFXhH12yKGpFrItLaVDRAVaf0
0qFt+NhVrYM5JBsn8km8Ussg5xjFEi0AxMDDlpZ7qSBlXvx1owRD10nc7CDHVnFQDxVZFxHalS84
Yhz5OOnYYQPkgkrryyEzX/pJdRPY6OrSBwuDQita+rF7xbKeYpNNmp7j5ezlUTo6TbxbHVNFOa1r
PPdrKtqrtnZ7vgm9zs3AEdOE8bzGTb/rjWGYdvnQy8xnNInVTG8NCx+oRqeUypaHaMK1mvDGsgGG
dutJxqoTguuQ0rh+8lo0uCi4OuWlrD2J+HROJhdMolw31kRhXIBEkdJ31Xx+6qCVekEDG1D6xqJO
L9O48hR1Xj5/RX4EEHGqB3GTWhBaW98bWnf1pct8a2eaYr2Ciu/ZkTqkihvmci73qUTfjmsFOhlW
RoyLob0k8cFe1sXeyXwCNolLyhkCM+u1Gx3xUxYV45DTS43TJQG+kk2XGQjWnw6CdIzF7WY3Km1r
ukH630JBrmEIbBlEyZVe1rIIaDFCaKSbVlW+NQjoh5VuPNKcVGS0uDqHjcqoCnyKKmDiEY7GDova
BFxwcOy3FDvDA3Rci3NaB1DAX6w6++6MUgNCpfXDS4H9tQ8ZcDbDzuiMbAzszMpslCfC0/3eFfMR
gb7weDFni8CD3FVgNeWp+pPvnFWdtry1hivQvJ8MyDI16IxRwaQgy8ULV2ftmsgqDMy0nqUp53Rw
IQhMZpxU4VyrK0VGmnF41xmkb4tGZl7YxHDhV5I1GhbFtInNGHATQ2ZMVGUIIfirCVI3ZYJZAU4Q
TenQLm850kUCGhWR3QyKC9t0kP00oB6rsFjbbmM/66xCnZ8Xm8m9bvQpckohTJTywvsuNckvG6eZ
8lAPxXJbkdWg7sfWxmI9tdWhJe7qbnuhzb2NxwQhUz+OL4rZek/9ylsEMSDDQiDJnaGlz8JW+0tb
eT88d0hXTu/qdCYrzkp8gkZ0E4c+KBB/gk1fBX2SNPfZIEec5rJpgH1yyrqA2ghr0bYXw/CVynlL
jB+pKvsreqrTc19PLA3oIYo+6DCWPSIkL3hiOKd+t4Z1eB06ICicMnprOMa836GWqKkVMDKiOBlo
WRsBAW3yDhNl3QYJc2e5m8a81uGjO2MS4O1WxyPjlfi6MDMTyGhLSzSwnFSFamFtazWcnXyfgvtG
VMNI9EmHQ/OAs0IdMJHq8tVbyfM4GoC+oFtNivkMS0i30XdVVhdV6HGBiaRSXA7wpDK/XvviR7rx
WHgt29d0XJpvdq73U2jhcZUs/85UhmTijGe0Gcpy5pycXqsu2WcoWNCC++OUWN/BL3R5kMF1eJVF
lyYBssf2Oh+EIYGfYLgNNEXjgCrdEqgIvZZih923NwJnMWf3J7d2qu8mvAdayKASe3TCa7PygCX6
d3LmiAToeIbC2aqcx15Rytc1ddQ1THEGFyDKjNU6ofqrgPuRZ+fiWR6Hk97mruYTWWRdr3WXApZu
aX4cYhKlVKL/lpEoltToGfh73XzRFu5UBSQkWN9GF3B1FC+8GH4h7FgPsxb5IwbkmS5KNVaJc3Sr
psPOlZMA6M/qomAkb5bZnyA6EAegNUZD4pmigybM1/oit6ceO2/iZCX7W4q7cXRW8OW9qBVlr5tN
cS1oaSyh6LISSgG6n8eFY0kfzLVocpxnRvnEDjawDE9WGxENV6YBNqv1zSbbKY3U0l7uK6mKAuRM
x16+aGOb7HAwGTPJF6qZhFgYaafPlQ3edawKYQTFUNkC/Z+THau4t1fUNIXz5jpxYbAhAM7yY3Ni
jdfSDhcY91a/aPBWM2sst49AA6v7InA+bmoaB78dhpm5CYA+8oImI3EfQ9+sz4a9trxbZqlWvrk4
xk9yQao+wI5XKDS7VpZWqZT1C/ph0oaKEqKVxnwivVgnp30dNSmQ6DLwuzNJQCx9COH5BYVWNwd6
PGrfHEwXP2ylpsAhezL31X6Mfyaji356gM8ko7Jq4qeOAh44FTpiK5yqIr7IXGl8N9YJ2BupXK8V
bu3rOJ09giYLo7spyY65JBs279j3yhfHVuYbEllSTk9ZPDD/mdUhYrEBUZ937DKqAQDWSZpj1uS6
7zlEUQQCz/jAkV6RP+DQri+WlZoPSmNOZ90RW7iE3gNDrx3Zv0wQhqyAlDkZIi607EvTYB55AEk6
IeXVKHD54tTLZnawqWmAt55GKqavM/Jj7ZiSRfiALVNnjdU7NwsmtVyi2EQYcCEsJ3/GLMohyRN1
v9NFMfIdgvqA0TFS9PoyyXixQH7IE56llh6MbPU1RBJTAFfAmv4zllVFhaQZrRbkNMU5QuWjdr82
gF7wZC3rk2hsYg772Vqu8kZ4iFuLuU/wR7WFR2d89rq72ZzqhgF64zyIqWWVxj/PvAc9hdWkQa8l
tJZzCCVzSAMz/ip1o/veT33xsIVjQU7WpI6TDw3QY5Vu58m476xnHlrnIW2n9sSelzi+h8RfCbXZ
reqQ2lB4IRpF2/FFiVwkdNCcab6qQyLdkZTSkk6FsQUGLarj9KSWbgO7TZ2zvZIrGLXB1OjPyuKw
OdrkRRmBUNbCYXfR0ws9VekBOlahv3EuaaWvqV3mwW2r8jdB5IMVut3CfFrYFvOsrBLZGf3CXEbk
d3h3sPtt74ARtEl8XbX6+yHmHzLXTKdHDaTZwWwM3H2FXirPvLnWnclR5HtbqcuD5gzLGo55ps6Q
orKCWqx11iVA0lsD0BjiOWAjKIVvlIqeHFxVAe8oDGHRF7S76mp0KvWnSVvwJp46Sw2WllnK9v20
dUgQ1vRoSPxTiNxLKNrY88gxbrsaxhr7ZHJXO0b9AwhxfoJPsBZUx4P7zUR74voQvNvbOq5S10+k
2p0wxS3EixKkVvhUCJm3B4BYjIGTOlUXFYa5tQG9dr3J0UqXVAtO+x2le8pZRCOqNYizfl2Q3oza
0U1s+9BO3noDR0R/8QhGIIPUqTCLtiAf+4ApqX0gbVTjTkk53qDGpnQniBVJTIMoogixBy/Xij2N
Y7DonAtv8YsYpF3BBcXXOq7aD5P68Qce7c7xW1pDA6kpgpHHXG2E58ycij4kOS+dDgBc5qg3hwz3
cFkylsKUJF+6zlnwHY8qEK6YxfWHcIHijabUyAuBj8K361SZEjUY2O2dPcrUwXgXJ0hNCzIRwMYV
Nc9WFzdfRwolohdiwK2BRxpDESAfgU1Bv9W5xPpVGDtnnGfWBapFv3PUeQngfM1FGK9bJ0BBfXtr
ZjHkKicTjQE7BNoxFLBhMUPm5MOlY8BKCxKvY1stQMoAX04pMmkLAUPAlx5zkDfGHzasE4IXKkur
SaSpuJ2wAbsDDK+uDNPOAGyBmlxTAW6M80MO/+vC7ZqCMCMOAkcQJkvhAxd2jsAp1YwXsjXv8LdO
J7j12tOoqUAcJa8qpOCBBJtYp/ZG16MK6DbUisGSt/qut8TQcbpj646IRwId7CgocQa7cB4W24YS
NDeu1gQueKA40piD9YFVsQYFCnVCE6h4W+/MBQ2Wv2amdpMAxPkxMFm6sbG/QwkyquqnZwz9tyJN
3Pkq79f2xapzSa3o5Em652MOqM5E01a3sq+MZ9ktmYPuOjWJwvI0MD1Zh8IC/gDArjBpVFkwMOxi
nHJGroqQSNv1qR86cz7r8Mv4SPlsXGllzbRANejKBSXhFYe1I2gpmHkFEPWXDt6pnnpYY7+rqt3k
YroLvHnNZ1+Zl+6LsiBbCbn52nXZaUsRWGM3hkhe8zVE2GidGNXaZqDnY8oHr730wuuTRgvTxka8
x39XUKtoTf1QWKntguSdi28Cr/XlnNfDxdAC8feJ4rGJ4cjb8gWr3Xw7JbHyI8cbBNBEseLihIxm
coKpGnWgDVSyl2tS8fxPcT5pEXXTdogpXLP0OZG6e104/Yvn1GV/UPEcHAejn7+j3zRA+C+dtMPe
VRCUr61Gv4G5Q/JmSkPlhjU1AblUSyAahVsOgcYZgYpHJvIiF1OV7M1cqHmAEL7eRiRFYuzAQtrD
3QAO/5CaIsbyTrjL15X3F5ixIquLEigAtywdsyvdHM2febeYP/pM785u5pA/TxnHuW6evOxLvLbJ
Q6MWC9xbu5uHsE3r/HqhbPACbhnJbjUZL0d9SCtWF9ApWIYVsCaB6Qxz8jK2RCTt2BY3NipwvQt6
Fpa72T9WpkjgtS2qrEE94ki1gOL1tmrtxly0JM5n+EL2bLJlGRJoPyKDWZG0RoXTKefZzAjs4pSU
s+zgOW59xWXnpJprvw16mgvQT8l0VcBtep2HYbjos0V5FXOlvJaIT9zAnEn+IhbRq41TgnqGAoFN
dAiUqe3Eqcjlkuw4SLZf40RfXd/MsRYEGHTtV0cY/Vm2VeJemVqt3tdZ7izR6HJXQHZ16nfgNyYm
cW87QTcgpO/KvsdCVGolQLGi0/JHa5jM5553eAb1J8wfsFfXO4HSC8tVaaaQ5meFcSIDxwZMIqF7
9GYEBxLMMYtyLliDiSgoGvcREXHlEUJpak0IIIQVJeUlKBCVc7FgMpexOAIvdC+8uuBcgD0zPRqd
bmuwPVJBhQoG9s2x6fXjlzH7+ghLxhpDB6jVqS9q2bL4NjFitgagHq2HWXXCevA0b0dSJDUwBHza
yiA2yQzNbQlNjhz0K1rwqcIotlqsvdiAibHTd9ciMwSozqJNY7pDdm3uKkH3hoAmvfsOaIaVc6X2
w2I9q/K2WhMFKh0cnGf6zhxas2kg0x1YAJ1BAuJVWiOypbuXopSnxWZ2HDd9q6exwVNYZVPIT93h
esJD85ZpNIs3UIrCXljL/EmHbEtCINRVJ7SruIT2lCwKKCcwJsVeown4k969e7FS6fc+b3X1xg43
X/QQHtJwa1cCG1InMjlqkcdWSN/dihLkihu0r6k8uBQaZMzMNuMb0eEFpW+hu+JEayU/c75YAGVL
zpcB8l57vdh4U0awjLQbOJnpcUWBXainmoROJRrsJl0f5xHc4f3Mp6x3k1SgJ49O73eDYXNqMlzg
/4lBMkBkL/r4xkYMmRXRRXoJAjexjrC8nPqYNyVtH8OxGytK4WwUQQ6M95ooqPn5fxCmSCYghPfA
LGu9DAFmFOeWhJLxX51IbjNyRnGmg4ITMtuH6XWcizGVRl8HRHOrMppaU9kNmWtHFVHGgbdKNv4y
6T9zHPw6L0CnQYI74yxmgcja3zftbXZWoxaU5Yyp2z1+A0Gmumqd6jyh1FvIDh6coorqOZ5u/9yl
/82gBu32Jt1By42S96+s2b+16QdAy2JK7SZobIc6l9H1mWqNvbVOsi8Q6IpwKcqNfV0A17W7Lkqk
WYV0s5P9n3+TX8ZtTNt0HGfcYo2a+eOEcgblUAG2bZhPQKnq6glizshLmU9u5f/5Ur/MwLiUocGJ
QzrOmqFut+Nvn5mAk5EASV7vonaLgyjLOLIwPkf/6lWYfjAGMjVsWHzDH0ZgCz4EE+59HQhV7fbY
DrK7WRH2J2OWX782m0kbMzYcjujAPkqw0KvOboK3K2iBzEHzrIp9ahZMMkYmAX/+QL8+pcx1GSHj
UUaP+ouxLBMdbBpcqEEPNguLlmKcgdvUFyOa2Yt+0FW/QoTm28Nn47Rf79d2YcbJjo6qTd/0cX+/
XxoZEbEL+jhw9Hl+KJHahotBHu2fP97vrrJFrjM0w5vGh3x/FSue+9ZuqyYwAfBe1o3zPOdK+8n7
9tuLYDHjU6DcQhz+/iKjZJasYsAPyAHFE6uJ8gabnvvJndJ+81QYLuIlXFxYiRjAvr+MNOZuBCdf
c6ukeWVMIz093fYu7Fa0EcQm9MpZme7t3kxvparnwdrLQvi6leshUbj1obL07Oz2s/LYWKP79c/f
9F9C6vdTOrSkYCN0ZDukq370d+vA5fSY+jqwgEhGqWM117IVdzYGqDPC0vxU9ksDrl5S2DmTIy9d
16wjzZHTFUx0aFDmTGtOy6enP/9iv3vCN9o4j5vKAFv9MD3sPLmY9HOJam81MEpNRudk1JLQq+zi
tIrxR1LW1U5bvO9/vu5vbhdelk1CxDqzaQ3e3y5qW0aaGk9FYVPQjLFLRYJXgTC56rP14oNfAPkL
j8RmmUCfqEIa8D7IX+ggjhAfiOeB/J1HJDOrYYULJqpKbsWwgFYbk8y7avraubK8tfJLb1U+2WZ/
ldjxSzCmBsiBmBDR/Yd9tvQW6reB1vNo6jB84YVGwGgqH8xgx1FpyY/aMnsn+gTz11YZ9FfSA39C
M9EYYdOSELqSXpPpgfxTCOemr1V6LvQ22hfO8KKOOtnOAPOW3OJInKkuUVXqZ2LU3zwrFtpX6BCu
yj7y8Z6RE0Tubytr7lkyv1hJ5t7F1GKRNVj13erEypNG//5S8ZgP/vlp2e7Qh7fHQof9l9yMB+bj
lp2a6tCqHM4DmJbybXJjda/qiX7HXq7eicX77K34zZployjYLD5oCJmvv386ayZ72P71KigRE94h
0ZDX+D2NT5QLv3kHQKXo0I8slz3z45rA7pLlmicrgNdC3KuEOl2YNECv3aLVPkme/2C1/OsdYC8h
7J1Kz0ZU/eHxmwfLZHHpyLgYtDTArVIGXrvIszYqjEcGQpGHSdVoGKu8Jpne4harvmhZfIGcMT7r
o/hk3fn1G4ZSoCLW2FzI0Io+7AptKZJCjlUVEASS783eoH2GluCTt+7X54aqFt0uwwlWAGqG9/eR
LIgFFHBXBiTvZU91x9lg7LzpUGeGctXUHMX//Jz+eke5HhA+1hisIhg13l/PJOyOko/rmXqd7ej9
JzvFaJodCb5W+F+4FG5d9jrd4VH98NEy2mulmNuSjp/sjtZWwa9EYh+tzM0/eU5/c6+2OhVp/abw
oWJ+/6m8gmmJU/LEjGXW7CwCq/bpqCmfXOW398qz2SDJ0UF/9uEDuRqkbyyHiFYZXnGbrO5c02AI
htlk9GMX4yfFz2/v1d+ut/38byWxMwvgqJ3gU3VyvRc2RvNeU/MdNpPPFGi/uxQmkm2PxSjmfORL
dGBGJ0XjoyVtR/OCOE7ikcrurMjE/ESH9btLscdZqCwxLf1iUE30qZ21kWFJ3g7mEQ5D7BuQ8K4a
UHmfPIG/Kbk2sAHHRixJYF/UTQ/1t2+wsmqmkgOza4QK2psgDnA/mrl709q6ke+aBqinrEz5iE+Z
HE1dl2TciTjIrVZUfk0LKhwQmnPGHloRYqrQPnkbf31ut9+P50kDUoOB6cMaowLp8FrJ+mrjmg5n
vNa7hE7lJ2vMr9+4q1M/2wScUktDUXr/LdD7RXI4OmUAOqHak0hQHgWs4tAsLPHJpbYv9P02iOkF
ZhZ1NKUu+uH3lyJm3i71YiqDmY4VQFK31y9nl6kWTabR9FlFEbuM7vKvF6+YG2mX6NZmclT/kqD9
7UaTv5wgsrbo+balQ5Iz9nvaxNpwGLX4zBff3HHf+xNP+Xql0yU5AzBs9q0dxyENUJXGRlM338vU
o/Pyr66CqN5sKisIRJQHH7+RxBvmVh2YY2PCkPcKoTuXUqXRnibKZwLPX9enDcCy8cPgHKMr+HCf
BQhehP4ZWdiK573qeuH6I3NQkPnD0tyIJV0+eb9+fXw9jgw8whproopm+v3dzlua/ILMetr9Zv9I
NPBy53ar3X2y7m6/9/uHilrO2BBcDg8XJv73l2nJJWhgSiLapF13WmfCyQ1J1wzdkjtvOiiGUOPk
TkeFLp/vlUxc/3wPf/M5aUBRF2NBVTnvbj//29NV9Kvm6RWSdIpmL/IamUdFOif3f77Kr68paBHL
oelDAen+ZRD7+1VYFjtG3ENO2xS627CMtyh5q2erZHf585V+93kgvcB/3+gEPCnvP88iEgI1FHjY
herFu7itxjdH9dqHP1/lN6svHSMEt+hN6bXoHw2ha9Pi6CplHsxkSEe5PtCBLwasSM4S52FWeElk
ExEfmvrArKJcZDTb07fB6t19i2Bmh1EDKVq+MMJAF/1feKh4rLbjFmQPzgvvvwO0ETF1Vs/8L0v7
6x4RTlAXdMU5IJTMd3RGjbod17vWJoJeIu395Pq/3AO+F54aVmN8TdyJDysli2JHnLUR+3k+Fo+p
4pG+2eMd/uQe/OYym0uZpsOmPKbGfP8xC2Uqe/bgNFAbS1/oA6XpPp9iJGAE/vR+36nF0duIBImG
4imq0vWrqaXjvmCAHSmZHKJOKZ3HlB5++Nev9v/HMvrOWHrd/qjvh+7Hj+Hya/tv79yk//7+jzhU
/+P64dfh67s/RH9ZOW/lj80O2jOZ+U+L5fY3/19/+N/+aQh9WNof//O/f2vk782lW2vl/24u/V+S
4WXGBvfP/2szl27/4J/mUs35B7U5fQAsDghmt67aP62l3j8sgw4YtkLeI27nJt7/D2ep6f0DuzV8
WkoIqnT2wP/jLDXtf3C2YGU2MDHALlKNf8VZSjvs/ePk0DqFXYHxzyKGHnnBR7BBnhAd464sxSpR
HqeeysVDOzNPznOcpM7OcMSJhM+9auyNVj1kaJwjc351MoIlSCK3mWnV6YNHeMPim0paPDJtiRTB
BCZhvpo+LDqRB6Bi9jF6sI1iHmiZReRz0RLqp8+7LHvoF8MMNXM4jtoY4Z7B3AzzURtICiBATXou
QSfPA8LoC8N76zqJ9xvoXRoXPlF9RWj2GcmZRZg5pyK91qV3nKFe+iAtLutaJ9Bivuv1OajNJ0Uj
MdBb2EyZyG9Ju6W6Xps2hauRZ096zDxgQvG5OEqkdJcTZIluVcKqyJHGLC+zxsgt74q90NqdQKjV
ERhq9vHzuCgHvRhSQidklFmkSievDW8iLGytfR0GQnUz99kmlhI9mTReZP29bTW/np8Ic9Np/OvG
wfGqcOxRdfR2f0Kz+SjKal/30yOoxW9Mflu/8IrHZj3pixtmXuHtCC67KJHuGTlzC8WYz16hHJwR
PTujOUlmxGnSYbh5eXowpztjjk8TwRBfGF0GvftAhIBDo5mEcji2lQbIer7u8tSgrK7kvqgBH+RO
egvvn3AV9aAYzl7o1YU6o4/MvVvm5OqXhiX9QWNFuVTj5ssw6LC5h1eYfhGJ4s/agGZJFS+6iTap
YDze3UOCDPARJySITWAT6AAw3WM4HnfNgRSPyPHeVle5ZHM+D+U8hi2Byv06nTjKu2GxGMcxRptL
qNAXxMQBg2/KglztItVtbrol/jIxBn9bhZx+uO0Tmi3fmpevXZETRe/eyLy86XSSkMUtjXcS6EE6
lXHoGcQhVlW7NSOdjj5otV7ogPr7znyglO+/zLJ+XMoCw0EFJTRrlnzHvI9RjaqWBL6QDG5oqFQ2
d8GI/P2RciCatMtsLW/JHT3bsTIG1cpoycXEm3tXMXKRuEpC9OeHKrduWy/+0jR8pQs48uJklptk
gPQpz95PTXWMKzK4ksvWPsY25VKl+moKExqxWaLAgtGrR5eH23K+50kVNM0ZVdB1X6WNb7Sha50t
Xe6WcTxvJHHP6x/01LvPym9rck6W/FFvz/zVSwDCMqKGDu3xda3evP7WNvOTQb7O3Oyl14apRt+v
OFPJ+bNs+P01KL7wGhlw+uos5oD+dsxgIjZQAosuRhkMbDhBiEyiVS2yR7GoN5AKn4BWXamEUqw6
Kl47MBZPgxAsAtc5lW5dXngZGaWULcJOblvnaMzl0YlHPUSBc6j6xg6S2aV/jjgA0XaCNteYD6hc
fs6Zk50tN7/Riu7SEPLnlGWvVSdToonyZ4QGzj4lrl6MxpWnkwwmFdRwdW4t37RVJM8w8t3bqWzq
PYOWgfkwQ53a0B5ScxypTt3+ulo9uesEclhGXrxa5FwQPcLxvfa6G7237jsOJOhnLwuv2+dlXv8s
1sX6Al0Cuyonbl/o8YNlFPx90uXmoM36uyLJdlafnhK1P4ypQiwpOFMMAJ3Tv66jmyI9R9Rg6W/4
Tw5lPJy7RbmPB1otTr6ZOYI8qYeI7Pdkh6REgrMllS+R7hSaRDcQcxMl4ms8SwSYNdGD4NVq4+eE
lnTK7flZmmf880HZyvHJNYYkGpFSfJ/iafbpJwDuRo5DGueMnYOxUI8Soatbv1rV10kWzoXWMcNP
wclEgK+g61N37vuax1RsmWlFbylhL66LvF/CPDHBrcVEe/iGeGbq85Bqnbonhr5np1jVbyNALaz1
pYlfViwRFXUkxBMS0We4FohD4ueuOpGB7d6J7Hu7AdtjpA2knEAou9Xzw8jL0aIGtEPFuc7UE/4v
X3r7wfiGhX5IeDXwpRnivJTNsUrGV8QOaUgpekA8jnlI3RU8hm3DI2t8pXQkkK+OjGwJKDN9Tr5h
TAwOUMLLcsoAv5K14DC5VZfnnvVMd5QXdc1DBzS/T1ZAsbfWBjIAtl6fwIA7LXajfOoudHe9IKb3
LrXse8AfCQlPZVOeiYO9ctrstZ9nHAhyvnD5eCO997G7z/QLZJTSJg4nPRHjFa7uLRkhL1h0woSB
Z5y5oewvTPNesL4KXUWsmrxyKA71goC7odgnzcyc17v2kFSg7ey7iz55Rrz7qvS81OI04l2zkEpK
xB+j5kRehazN6UKCr68EmAenUS6tuXzJUKnY4rEqu2eX3F6fVfDMuan0p8RYIvI6Sa6NEWlTWe9S
b3Cu7BbzgrkB8sYOPTHjU7/HE03c063OtY/m2g7ASwjUa2dcGM5VnUx7JHj4etKrkkTzZuQuMwAy
l46gGZ38ZJpYuTXQNy7LPdbz85yLo0TRnLQUGsyfA6sZx6NX99DXy3wJW7N4QcrxEE/1m1m257lz
SEOr4rAiWBeV9wXsSZBgzXgva22XFu53fS7skJCv74PtPQ2ah0siGU4mbz6iJH3dsgLt3aJjJIkV
M/ZrGFC+V0OudpCGly8zEmxo7Csznj73zal81pJlPs4CR5IA1+C7CuLsig+jjg9izgl18YZgULKd
5iBEcbpny6geFC2+1cSq7cTQ7uhcQbfKxBK05MHsTZaqdFh3DKp3ReMFw2qcW3vexfOekLQA2TJq
DvkFQsfRqeDowiMgMxYaApJfKpO1iQpXO6Mmu5b5kcksUvFJV/fC4dsRnCTq4lSj/CrR+CJ7P2f1
nuqgkUZ2ZBMjAaSPdznZImvlhfacXTdYH2h8/BgRAreeE3pLdqtV4r41qlskZte6Pd/BeItmI65e
4Ef6pbTvCzG8qOrPqjL2svmpLcZp6s9a8jWx4MQa9XFSJYfLCftbuS+QHfa8Niow7PoybS9HF40k
wb9fNN7ouMZAUyEeOVnLU+3VkVCXQ5EfPGS5NYLNJR1DxftiIA10p6995UZWN+/04irjH45zEnA7
uXf45FTrAZN2QCYco+KU7aJ6zbcCb1Br/amDWKfHFjIu13eR+VrEsxz0CWsaxfZZW2mGExarKvIe
CYUdZaTgNHH+U3V5lWRxTszpImtQbzndeJWnRyAvjPOXsLYr9WqeRZhJ81snBdJG1YzcvDlog7JT
jYRVtz20pVcHepuFwqqBTja3dqFTvs1vdSsO04q/shuVAKjQSc/sY5mgHSYMaUfM1KOb99Hgijut
v9Q7HoNUv5XZT0ctwlWjqdYQJpvqJ2Otb6ApZ+FauSlaooJ1Xn4RCdno9hDFWaz5cMSi2pp2beZ9
McfumFE6XSmYavEPxTSVSQHyTUtRefbjIkpIB7F9ewGMMDf+zL0gydjdDSr2sP5kWJcSbReLjvHT
jtfHZuIjaAbKpVQ6d15ubF42SJVlrt80YqbbVd1abfdmu+oA+4t7Ys+QoXPlDu/d67wM0aop13qn
XTNSPU7Nd6tBbmpxdKhSszlBV+UcMAe9ld/L9bFGruZ1fKFNfzQKL0xXnZTZxr1Uy/5ETvCXAZ8l
yeNPVjp9KRz9kuCuM/tEMG2euEY9Q9gKMxRVOJwOuqLPvrbK89yTLdWa48SajTbVdgjh0c1dmjLk
Z+KKVSVPzwI+aGtiOSSlwMdkiHVfPqC0PXjo0TjqPCx85QpZrH3ForIZZhCWuCEd+9IHuPPoAhnz
c6mSuZ2v+9xskZ4kVtjmw9c+4xQwSfUbpWv3Ytes/8WsqVcJMxMWj7HeZ/0mEZeauaW16nZoa4XW
BUQK4d1UxNmJ2+yQ6MtetJqBYN6wjmWehNkQ35f2mtyAH2WC3HftI+JnVty0qSbnWlnm4vovOS5h
5+rOHOsq9BDZb9h1aul9rI1oEFHW2jVSQYlIlKWvjdJaeZrdJr5RdA57o4Htax3mHRrP49oZ7cGR
1sOskNVHqDEPPFlxQdvM7q5TJkxgqj0ikF4PDfLdsBll5Dqp8pS6HAfy2olfFdu7yVWlQ2JBxa7p
xfWSO+tOR7x+LGlUkeTVsBwQQ982zanwMNZ1hgrNtL1Ks//N3HnsSM9kR/SJckBvtiyyvOtq3xui
Lb33+fQ6NZIAjQAB0k7ArGbmN19VkXkzbsQJfMhlWV5bGIersfxJUjPI214j/lLrQZNkYpUW5SeE
kfSapFH3A4ip2zo5GWPgaaspYXRrdHaKk52KjVOJ7sgyAONulzMZJAkrzgFrSM9B1kYYp8H7783R
eNIEvEY2exXUL2VrlqVvz9rnqHX6uiqHZpsYmsC1Dm9Odha7+7HVd8w/G1zCvPwA3iwKLv/OlfiS
ujWtwapnyUvfZDu4SA+d4l4Kxr84CT01G39s2XgTOSICyZFvS+1XL7NjKa0LJn5mTR4WbYArSwdj
0KuC219FHFNOZXxhjhd+wmV30/d8baEsiSKalEwtra6tVBNfQa90H3WrvU2teqOvYLt09rGi06fX
y8vML/uQJX94XN9bZdhOrv2Hb9anPeu3JQeedOEnpOCtVnw77ks0qS+62j22ufFkzkW8D5f4W9jW
p9l2HxVESVsMtwQC0EoYYLTjlmCJtD7riEdBSYLFjRmZ537XaTWuWNJKyU/BJf6ABS/xnVAlfjbq
FmZROPTLkGGlTfl4GSTSQRKVMqN1JRKm9iX3U6c+CyGIqskHrZ7jrZ5/1OqAn1PBkJyY/QWCiwVe
AZOyNXQnYQrzrHV5scJmt8ZFRVmdcus4Pow822tzTeXD8AUXlwbLUta8ZKzZb3KXlx6qxdyDv4he
8zJ+rEow2GZ3pt7aN0mOerX8GROUcg7eVYy71Guy2G96juvZYmhbJhK5iq/k6YZb+Q0e77rPDCK8
9vKJNrwdIPgebSf6SxhzVFyoeTNeS2X8cXtCcBWlqZ60I57H8s2R9hooPY5oG3oFVo+ydd7atOAD
UlAWyztoAlA9TjE/StWPJO2vRN+2Jsk//X6QaPRu5Q4RwjuyfhYRmzi5zw1308K0dmZ1X6r64Y6+
VvLh2dQKiqMLexPO9np0VPABkw8Ci/CGvjIZJT2XN1VmLduWbC14fB0VRXulzAYqvYG8oXZcs4n3
TP2OgDSjlP1pJNW2cLr9kHAS9vWOAnn0mVDkFFXjwFrc/Bgxoi5jqF4hFp/NZCKiKl6Silt8hfOa
Ezd1FDgK07iNuno42hWFsRGB5DFfOm6tad+/MhENR7fRvrGS492Uvor87DkxGrQyRuZ5BK5NjSPb
0V0MMP882ffhhN5Ya/Jk7cwPWKjzyAfpNz2kHYZi1IxHvYFFTvfb8kbKf0+ADFGK+hSvH8ne0azB
0tMM3PmHZjz4//1TnMznMdF/q9LoeWNOzTnSa1GvTKNdnqPQmkB4RQVCE2W6jBi0qi4DB3Abre20
qbap6LCzhOWBf+1+lSrdY7nwDUoekqCfiFvP+nwZqz4Yy25V9cRv+T9fcr554RYrsEKnWEnWGaHK
jdI7pHxgJ+OAvn/mMvdpj15FSRfEefzCzidwDGSZYTLNo4mYc8aUp6xUrsh6urzVubMjM0VlpdFh
3ic6v7e66tYOWXIclnkJ7ATjM8L7hrDGXuocyrRpzR5ZleypaWtCMstIfekUZ77A+c1TNfALKebv
4l6up9b9FU//mtwwm2Db4CayJaXuh+O4VgslWithlDVBMvOz78fIOvOSz14dUg1eyl2A9/X7sPSF
F03ML71VbFpKVj1k6eU8mN1MH1OyfIpcif6yErlzuKOVtkkTfdM+R2FDzWJgyKA7ODGXLV6m+7xu
vYwajzF/MVXu0VXIrp7KZmcwHwcbfb+ftxlAwM2o77rZ+NPZiXq4/4PCTB7mqlzrqVxj9+BC5jby
FA/1q9CVXSHa28RD7I1NfOuUEaZSaP71cbu5zyi6RTOzcozTA2lkvyIhY5jdRm3zJ0f/1nt81wn8
5Vy/ueW4+EWjn7AD/mhTwynaVLuxzQ6JXeRbDWBVajSnRlM3yow0tYz8t2PPTz+/fy4kCm8kAU6F
7dJNGbEpFo2evObhO+Gfo9bf3OLWWOU2msx1UUv1gjBlmRE6Z76p05nklt2oH7IjEdSlRP9HJfXr
Jj9D0Dol4VetPyYS93sm0eRa/W2pg9Z809Dl0PRm7AHOmJ6TWawkx5IAoOCLMgyMphuZReQbosee
/edWVZFAbF3d2yQniFhyGVCbxzEUXOAS810oLCbpwiNNwYSOUO85mXNLaqglvfUBkoBGWcsNgLwk
oPoKG2WlOaTmU0fyjVahdc8ZOyAmYPI+5JW6dyzUngQFqFPSbaSQWmPa04oJGUEzdrQhbxeXhj1a
drx+cV7nMAXgEzoeGfaCqzRFr4IQQ9m/d+LSoUovEEtq7Z7C8ylx2DCAe1aX+oYteR/J0I186n+n
tzh6IPRS9VowlWAN7Ojv/oBZI9igstmIVnnrc97F3ZQh1y/nKXqcbWcPzG1nxQC9zYTQ62Z0XzN+
P3OoPAxF9ZHhB1mNYxhodb6jaIOHun+seF2Ey1NqhT4hM9hHjM1zfxpHY9MQYW0nl7ad71nNPzoX
An34ZiFMDON6WpzflFuOQADNiJAUMl4Bcd5Y9rCn2m0dY8ofgkx7jOdfrfjMnbeFEH0Y//ROcXBb
Kr8H2ouz9y55RtVQigQfAOF8Q/roCucuN9fEbw6Jqp4JM6yxfyCrld2hiP7qipNFLU5tOHtVpGyc
gf3ksrQEtgxfMYgHASWBC+qFROnXIn61rWzNRZdPzogofv6INX1X5gV1sFdKJO7WUuprC2ObiMxr
TOtqlo+O/pkPuqctcTBW2q3IudS3htgMGuFoahYuoA8PIfc2Ly31ACStP+utX0pU6kYMD5acvgoj
+qlUTkLM09fcwT3cGFezUI6St15DlCx3JMuJIi735LxfaxXgTPPajOeSTUg4vah6sq6jv5l9Avn4
Vnstp8vUE/wtXsjs8+F2K0IoxVWKQdlPRrkT8y0bWUcQUd5YMxHxzNkbyXhU2gpRmNIT/S2RYHLr
6SnXPnL4L+lo38bO2NCD6ln3OujwEJnv7PO3RGVw+rn282BWk7dM+bEENJ00+aHqL6E7VE9qAjNI
iG2T2jBzZm6Krm+Hj0mKC1C3ViU2ZF1b1qlJ1Xw2ragY4uDHpVVe7ykzKUIOwttkPMFg8RxClCcr
CaL+A9rbguDb7wQRfrvtV9mUrkZlz55HbY/cpQz1UNQnqfDRIVDG+8zZUdu8E9G+ZEKO8QQwLCZB
Wb7k8pJbBT2eH4JjPD3W1X6O7C3xSJA1T5RFnaYkyJWFQyTkt7N3aXZLMiAyTePn/GTuV0NDVNtE
/oTYN+C/PORV4TXzq2Msq0jDjpx3JzTmarpLz/KsmlwjJ32tlNEVnxy+XX2T6mT5knPbnEyaXPIq
m1epwaiEupY4o2+Y2s5uzEvDwBS+cgR4oV0GSnMwy4OZnyzlpROEhJGL1nqielX9O5cvesfiK0g0
zsDavjUF/1e1OoUJkoiWb/PRWpP5hrUoXkitBaAH1NVYAGYytMCRm6XWt9VUr5yckFp7bjV+t9Gm
cad3PX2QHVk84SGxkJ2rj2W5cei2QiLudV4sCa8pbW24mJZm9UuVziM1ACRSiitUWgACLisQx/Rw
nB2EJho/KgoWgUZxGnNwNrFrv0IZ0oNKDtuMKxgjFMAzucP76bEt8CkgIyzIgBmf6znMeTYUAKFa
kj2NsaNxSRhwmKCLmPEuDHMgGVh9d5Qyc0HLj7WKaJsPx0721bYU9aWPw8/Jqj504ESyH15Btjav
6ZiXe9wSjIVqVp8ARL1n85tUZAeCofuu8uTYFnKlDxlqz7BKhjpwYr9XnHUhLvR5eXeR3F2WTWsL
3sKWVy+XUOGPvHyIsuEmbMDeq5Jn/A5IHFvDGMR27jazthA/ZWt7l3yfMu4XjexMolNJUNCKVdTH
pWHgL4PCfVnUlyY96zSqM6J7UtCGy+9z0XFiaMdCH69qBxtKYMFtd5pDYVJyS1FhteRKhp6tTBsQ
rWeWadYtSnJW7eJ8h6kjDt+06VCaj6jc55bOmYPVy5VmaoS5FUSorukfZZ7GK9Hr7645+bn77oz1
kRJT3yVYyAgJ96BxeJUUuzSXJ2XRf0rirojH/oBO6VLg4MWhnawbuzyjF+hoUQRCqS47kqS+pZTM
r8rJJEDRZZcybLN3MO3WOlu0K89WH1B/4wQy3lBX5bninXs2j5PNFqgb3smig8KU8Cb1h4hctadY
yW/Y0VqWayd3jOQ+mcugz6Jt0+kwf2emFEfUfpryS26I7BAOR1pc7O1o37GfBmY4+ui+KuGeS8ke
VyjGOachlCRtPz6N0vikUOReBzDf4LOugUH8DX2zW9IQrFgW9ay9UPxd5Emc0uxE5vkBwIPy2VPz
ve3k4Owtrii2hPxkfi6s2j3CQzNSERJLNFrFznaXUzfoALrsyPIJ1c9ognHzQEb5JgduH4MZP2NM
1kFRoXLEYa3wPHXRNoVp8VCo63vNL+P1ZQIOxNJugvGS6J9uLBNk1Gjhyjkbl4b3EUUxCwQAcIS8
tajqxd/suPyEXHlI1ajfOBPIuaIZVJMYYpStbaR33yjabW3Pr/TQ1V4zGXNgtK/T5GxFbH6Sc15n
lsEi29BeIkVyBSMgThwTB+fFGhuYb/k6cvgFdvGu1pRj7ypnOx69PBUW2LZ53qdS8eqBhDcdcTTd
SqFs6BHor7a1HNQKEoqXYx/clZmZrxWIZTWNEXn+qg3AEwINlWTTdYYW+yR07IFrkq4J3ifRU5IB
AvHsjowi1cz8c/10STeTlQddrfd7oZskUPNKPwwGf6aOrQMaLe7XECBtYq7DsK42nVLeiKSUt0pl
QQrWxr7UkdYQ/Ev7ILMS7dnu6lM2FXrAVZM0DlRDT62520A+m31QxazLY6V/bFBdAhR99Uo/FHgh
6qf7rS5zdtXDXEhcE1qyPDQjmX7PwE+9rjXuxgqRCkqh1McsrL8HZ1CzcxniISNeWenvU2E3f+Nd
5I00daJPB6WJ8r32j0KDzHMjOPk8g1CIQn24SCpkAz2D9bIUKcvgWjSngr8OJ8Mycq2SAHO4wETG
6LGgmANWmT9jTcw1j3Pt2lr2y0gThmfU4TbFvLGOh1J/Z+XOYrqqh8ugSRHAHubtUU6qr9RKvjZl
4r5FGeQyL++nD8fRfuOyMfptaU3mkZph/bMlHX8gLJn91mUKymJpmOwVFc/JJLZu2MOucGWD0mbF
w9Hg0d9OilEeLYHoVIVbvgtAXdw39mXT/vajWl9MN+bmyDqS83a2VzVHE1qPGA3muknZxYK5TOmm
AYDBYr6NpdtUK7Xr3D8FzGXlGYoYN0A518gekwmyrFpovEnnTR0LdN+Q6lHbi9hncQ/Ol/y3pePx
EetafRvh8LFAkZVPFvyjD8lA0QuW/7opIE+/QyxiFTvWlFIUSZk+dAO8FyEZ3aimcfmSXW53wEYY
DAoN1s2kvaslXW+NEmrvPfeaXZ2ZxUmbZLPRWlM7Q1OJmHBqJqpqwfHv66mq4peB5Y4AHrL/pHbR
4rlWq2OawgUypxgfXzMnAbjGlu+tZaESZjWlC8opcxbBJnE2nJ/aHIuAjbYCOgh3y0WpSvcLhqK6
oaXdJgzVmqcQX+YaCoLYo1AzRHGWXrpRzK+QPZaV1mrWtaPmbG3RcoZYWZvWoW119+xk0AvHuscJ
o3Ol0F1QWN7cTA3XCWu8V/2a7SYRgjtLmN95cG2p7NvOMY5gT9Sb2kcF1DvdroLQZZ3LBWzxq0RU
Dq6LnkUfHIwTlhCjRRReouuAABwMhjpeM4tYKUAlwVZatSdKGfv4ZKpsgyMdCBuPMle5TOs3Gazh
aCVq5dUJYZavmyKZt0aROx9j1kcj8fdCNj6nmLhRI134ti1+lLCYkRmW8KdoDUhDJUsnIklqkGCn
guQzhu7ZjVBN2twd/D61Hb6WxNypnXmFA15wapZqEoRQJ5E2LOD8dWWrrwZsXfAynUuXmVXn6tnK
skFQF0a83ELtX2WYSAIhnBTzoKpVR7QN9O/0nv83IPholfB1QvAPUJEWul2n9KC06RhUE5YhmK/2
1qna/hYSdHmouV80ml2cUwZJTB9T+JfU7ULdfBM5JxrJrzPhnw0c+5Vatsp6sHUWuaFEJa41DRRe
Hb1NGc0e6WS+TlXZXAzYcFcNvhyva00P+GNpfNZhuEVE6g9NFqpv91fhmkaW7KLV5fI8KSNfAr+J
W0RRy4bKBP7aOeFXZLTKzjCq5ckaLFQX0gl0UmOiSdAnHpRWGx5QqmrB6h0QAyCY0bV8KHPYkFNh
mLWf98VzzCYhdCbDK/JiIsK/9Htn6hqeiEj4s6M6v0aSsqUxnX5d1Wx9eYZYqjTGndHHmP+TTvFy
QpD7qgY25p1Tb1w5sknuM+SYfJbl2a6I7Hlpx3jfZ4Wxi9tM2Vqzxk940jeLi3Omc52dbcNb7Ry7
WVVKs2+4Zz/Q3jOcWFoaa7WZlxN4gSUQfc4zlsIcvBcf3uawtE7QHMmVjea8Laome3EqvKpsbzUD
O+80D2edLUnjhYkSMu+M2XWmlmt9LyTwei2+LUWrXxa+28FjONED1kn2No/nl4TqoQeCfMNxNOzw
tQLBg+KWvamoC6tCdKov57natlWxdkdjWqsjXOCQqfHZNYc38upOcOcbIcQv+fCC7/yOC6X9D3ST
1SMnSbuvt20zmysT8OspTQ02/5BmYOgV7JFythKOwaJSsiC92KaKLatABWKTfJizST93DR72FhII
Qg/6TDXNXxRLKoAOZrwXkzUgoVMUM9etHL2eTTo3hiXUgvre/9LQHsO2GNo2wp2dBPAAgTwAkODQ
YBABhVivl2HcFah5oMXoVUV8+dCiTKXjcgRzwRtnDgHjuNmnWvLVhRrGAr2AaOxlyd1/0RBCwuaF
56RvivC3jFTnuCD7NXhrfKkLnDxp7ituZa8UZVL2/ECzratN9leRuZgzWUpeMHHAEcI5v8llbLHl
UTVxVjSKNUES0QM/tCgw0WztFCCkDbJuxNV56UOc0gv38qRrcrxOYXKjWBnZy3XGCqK0lmx75g+P
f6zzCu2p20IfLRbosyNfS+So9uh3NG9ZHrLgfNGyoUcywsV2tpUcbR247I625RTLJ+gUiDBd+lpz
R8DzReTPrykn/pugg12MXFrQEUauZDjxO1QLd97jf2WjE/P3A9ZqylE9Ok7dXDNjCb+6GYimV9El
DIpGND9LX8k/WueqvSuVJQvsSLAp0Mf7BnaOPnBgmBfBm3ytIUDttXEknDuB5n0QS1kGMlL7wzQg
kwMjV7dyHrv3PpKRH7km07Se1zd3aJITGlYVFMBqV3E8v+fcH3gSK4Fg2GPyeBrCWf7lWVqc3DAc
11UuXZBOmqDfwrSV1aDg/JPV3ILIRbIgoIA7No8BmrWywcdawCW6zJG7ndOsIJyY9TvLKdU9YQ0X
K9JcnhqQXn6SLstlrrDztIl9C9lPrimrSt9jJ4MPanJtPQzARXwxW5i9Y/kBtqV+6noXe1YK7Sy3
5/5F6fhReTMcQQS63j6QQ8GgOD3oVvSGAo8ZQVnac96k+qYvteEyKyH76SSz3efWGuptRafkZizA
Aotq6B50cT8Y5hFsJKQq3qS9JFrdOiX2Jbk4Z1liuuKZEceYYMhXG/FhxvrdlB9FDWv2EhnPYTVE
65ecAB+nHd+dpQCKra20XM1EyYPMTNVXXiZfA1vFHWthl2BbWgcTWM51SZ3nKVxSnhGA1DwLkymn
T8td3AeHItmQ1UdMcOgKoa3YW1HU/tzBW2ETHptMbtCzPdvqGQHaUK5t9X6aS3FoInRKYyhZuBzM
Eddh20P7NrDUFgejTHq/b12T62QoZx56R49a9kCUUTCgmN/sJIx3To5wg1cxh0pY2ea324jwZSjK
eJsjZMxs95NxBhajCAb71AK8Q2zGz3NYgYrRtCvNiTeF2m6jLHlRkP+GlSPV6Oroe9tot22IvF63
E8vjqpW7nOqNPolaCFjGIZN09gyAX0Umj6EzvIiK/0WP+adpKPnm8vt/t/8/VQX/+VcL/z9t+f+L
Uql/SQhsfqvzZ/Hb/fe/1b9kBf5/hAPu1Qj/czhgJX+/438NB9z/gv8IBzj/gILBbRlyO4qWpuPO
//d0gKr9Q3EVsBKkeeiq/WdrxX/2Tqn/oPSFqhqbuqp7yppIQffvvVOG8w9s/PdUiMLl0zDM/1s6
wL4HDf5LUOueDrBIGFLQQIKbyKXx3zI1XOEdYVmYkJK2cthIp5dulu6W4ojntBTdjhw829RUASOX
hNWqHexPvaida3KX2witpThavxQje0gaJNm5WEGD7o5jXYEW7o2TrMzybBruwS54xoniYnYGiGAP
nDjArnas5FfGqNcY8ObD/fCpYzahErucybLcrU5c/04Ctl+Kjdk1iw9cVd/VFG6Nvv3rhEsAR99z
5b/FCJyDwRryJXZ/q/kwui+9xG0R7qMJ/k9yVJ1ngLDnLlXw56D7K+XCImDjYq1odJ7a+ot/O5gN
J0roOMBVGRRJce3dGdUgw7eVeEnzwl1lt2Q0zg9rPYwOndmtbOTdVKKGnTTaGBAHKCES32mmPEtL
7hh5zg7LxbkptsJ9mgp0e828pC2tmuYKaASaIP7JAp2HzdFcnSjobq1kY1toZf4yvEQ4bfgsJwRu
NzlB1dP6faNI3Oa8PzrzV0RQpTu2IwUb+9y4Lmjlquie2ugTeo+nsnLMH0P4ozk+WibH9aJqqJXh
dYppjIgxXrbKKTbqrVQwMReE/E+2zDbCbL/DOdp3AKeYsEHKzdPRVqZLzOoE+OR2TJKvjDtw9gkJ
X/cy5Y6Dz72Spl5N2yRR/bCU6pbeyZUuGPTBu0ZT0e80Q0kfIv6xMVpVpsPXu7baSwpSbzAxQU7X
vN+nae2V7GyXQWHbF7sxS//qOGYqDkW4AmbY3iJetrZ6DUsgV7bu5217jazxsXWygaXMsun00rxD
KQdPLMU7+wzsedbyEFXOQR+x9d8ByqUj10oP4Y6l+bqecHCYfMgSGJmO7wyxE4KNVP9U5ddQ2SJr
1XhaUg7VYhOBVe5sqAfja005zq5nhZ+aYMfSbMJRoj13LJvG0EKETlfFgk9YskEbWSqXh4RyHGw8
1cVihreGv9Sez52b+2XLdayvkGJBTmbvBWufcZgABhaHZOg8ozws8WPbTH6jcRdEJRzy55Y5IoKI
lrNRM5Xx2qV17VUODCHOEPpBLI6HMv6JVbk21Py114bHMCmpRBm9UVJsvPRnd3mqgJCyC33ooL8R
J9/lBmtzfTotlfLt5uY7xZTfafvmym2HRhpyW3OLdmdUL3Zr70f8AEV5aU37cdDzAi4m4oXCz9Aa
t04WPoRj8Rdj/fQa2l5WxqSq/MoHn9XXeZBj/2lr7bfbVnsSSnwZ/bqM8YImLELn+0aUZPfeWRh7
RPjqOjwkwtT/Olf5RWqDaO6MLmsTXhNhEsQyPWC0CgY2siQlrq6MA2V2HuZB0EtsSsqBMqVcg3l6
hHmJZp1JP2qyu80Nr5OQzi6uKKVZWLb7iyOiNT2kl9l2SReO7fPCcwTY8kQkZKtMNCSU77ImCmS+
ZWHJwAxtpmFh3X+r4QI7uJCY4qQ31/GX6jTn2F48dr74XweJkIB1HIy44BUUGmydBhMXrZtOvmov
R7XksdZU62diGnKYLj1bO2i53TxWsTgmhmLseKGzbV2ehzJbSUMbr01ElAtfrjdWxiOuRs+WCQpO
342eAyHYU8LucYE6W8CNeyi68tLU2UZiwy2t2dk7bIbXVlTLbdgCIK3unjAZ82hiC0iDKUs+Mq07
0HAQDFV44c4gGDeOTmUsT+wncc8u1yxND6ltnlUMJKHBZBpB6ByTX7byNzmFhpe41m8bgkeasxTP
40JkyV00I5iwEO1bo0AGNecrUCfxrvcuG02LQXe1kG3xumWA5d2mzdqC+WUvPE2GCI+Ewttz0jQz
rPKo82ojP9pm2HALWrDw1kvZn4EuJqekCDWSVfgIE9xgii5G1iDUYCi1/ozmwXIiVKydw+D8KFpz
8G1yH7y/FeZMUgn9AE/awgr90vb1tDaXuH7gB5LCLY2SIwTCGfuva/pRZ1RbCgQBHXJ7oTUQIYku
Nek3ixVyKqbZqlHlyW7ddSNbvjzqHlhZbiJdrHitfZt3p5QKoPNeb509Rk7YwN5pnSCK62qnSi6r
WvVT99GjyhKVotoKm/qtSyr9GJKF8LW2HoKWN9YV3j2PDeJGeW51g86FuB+/YnFvJsmNRd2RLY88
5hGT962GHDE50p/k2FxgpdD3YD0Jc653M/oTou8AHDj60+/HX6R9GNCBfFZrvjvpxT6r+3mTOz4f
MqERAKS4g7Ns19slBc0DS5J4yRAlY2VtTnXv2W78encvU0x8jOZ6YBNnPybZUp4MO82+MWILvA9T
ug8zSJxVgS+9SefaX4DyekZDRHBIcnUzgeFe87kzFljaV5GmDRBjlR+sRfZYVN3VNMQYmGUergx4
R4FZFz0IyvvfTR+IL41tcSH786lT37Qxa9ZZXRxvi8Z5mnTtYirOtNIrszkOCoOC/aJBU9sAZtdX
bUqMQVTLl5YyoBN9TA4OFOGV0jnLttBsbUPBR7hCMV/mDXeaNpF/UZ+ovnvXR3KrfZVl+UMC5wGA
gxLETsHbQMtPpKSf9aTbddFyigv1Afl0revltjeHJ60tSE1yooTye7azj6phShNAdPjYkyTfkEjf
WM4AR3IdGkc6K30VAcOtzH3SmRs3a/GE4s7Ga1cVWJzJmOABT1jjDqSgHA6q5lSZ2d6di0vkDqt8
ujSduS1LIDY19l7dCii1SEhzgz8z1ECwiWTxUJ/57JkgHoWRuvs6L+136KHjQY4yAm3KAiOIlVG9
5EIMq67AzUxbjdJRX9S6ygrvcLhDvnc2WUQ4tC3H2e/jSuiQgrhuBT1xIVj4k5sHhuzqxtO70dxG
NgXyVB8l6cpsVXffoO8eGJKtr0wwQMbEEw9ja2UQGnplU9UyfrBUm5Mx1qocYg63VSFD7CZR7q61
wuB0Hnsz0DsNe7vkYELjl4cR3PFNjd10M0zS3A5xph7Htko/lkQ2t6rqKgooJVMSFoLwEeQuBk99
YWlNEwwO97KZxwtR4GzX1KayTfO5eW0NXN3GpGMwUrgGrhZRlvR91Fho5KLSR2EOe0Db5l+hQkur
+ql/cBXxaQKSZ5pr0v7s9DZSDgEvk2SJIs5YQLL14JTJkzKwrND5o3tjrNgP3B9sP8WUuMtVu96C
+WcXLMZ2JUM2IIoe6741Ia9N6lTs20Tj9CAquqx5f+j6VmfPP+c0TY5u8qZ1uNHWaq+Yr2qO8wlZ
JmY9MaRXF+gJ5oMCJgjvaBtFu3bCZzQdd2eIUvKlDmBs25AxhboLMMadOJQZ5hGZuvqrnhbhG8vk
fK/rE/km4p2MivVif8qRwVg0KmIBAtKwmexiOM2lSN9aF9PgrJrYLLWpIJFUYnv9kYC2t/MIIlXE
/QdlVQovRF34mIYNzPtYuFxzY1I6g/aQ+K3lrJtW88my7JuIBK1Jy9KGT5LOhkicwrI6O+38YmSz
Py3TWZsrTLXxOM8HxvfOb8ZSrtIFg/CQhR864mauWqwzs/KYKOrRjTkBFyffKRhdKNh41nNgyIRj
a4Mdt0FAiTlJ75xAKUf6TFoQ+WaUvouBxZol1DXRxppoSyVx/ndXDcr/qgGHZptUB7i8L6ENhCcu
9CdMPzu3++Q3iBiQTXXgWtELHhGvLtD46EVjAFS6XVXF8R4KKHqSNmLZpm6LJJbxKieFTcdIJISk
HxYb58slR805gMBlLUmyTxejftK0BoflLI0nAkkDW1J0KQv4wMpIVW1dpSrSQ9o+s5Z0b1mWYRWO
8KX3ubVHaPeHxI5Yi+bVpWkH2PZ3Z50TgQtSyCAgvop9ZBtrrXZvi/pRJeZKJyZmju2/UXcey7Ej
aZZ+lbLZexo04IvZhNZBMqguNzBKAA6txdP3h6way8ya7jKrnk3PrtLy3koyAnD/xTnf2foa5M1m
WLvEZlgZVhhHDWxTCURoxbAdsPhAh25WHW5XO2clw9wUy5DYWiy5L1LvvsjVmjNEmoywIa3aJBGP
um5rgtVXEyGtZmzs0QP08VGb2m41dGicSPZsVwwtuTEKkR6zJjggPr0Eom4PmdbeFSHC1ci1vW0C
Pp0BargtRLWya8tf1coJWZtm9bAmnpElZFK52YbbwT3HnU19ZQTRzo5M80XDl7avQ4fJsR7XzsZK
NfuSNBkw3Dopr6EZIW/TE2aDfuAdaeV4CXTfSDcGea+bXEusHdko4UFESfaEc0KynNPDu8RIMDCF
pvtiAvrbOlpVbVkyRgJPziBfSmimdw7Y+ifljMnNtVtjp9lds2krv4nQ80j7xbCb5Bx2pTonmZC3
LBFITXBpYlD2dId2pi/3uhalL30xVo8zs/GdkWzz0VFfHJqpFQck5Hq9aUu9eSJvjR1vnKmDIMLn
DaozTvsu7rqtxeRvXNgyZcXVO81rYxv+La5U8KC3ERdRV/vUuSQipI8tgehvk2Mh8AVPomeLwSj9
lcl0fdeq2EdFmbmPdlUaGy+Lh0tsF9px0iNaMJcH03FT/YbJX7Dwq8QZAd+4Tyu3vPhxZJMa6BQc
9SoxG23VTKWDsHuajkSG0bV5dpW9sJHxeWjGEQ1ZZd0gb4avgP6reaY21i+ttBsETQwCiYRJhn0V
KGaoaQwOwVb7CaPffggi5oeyqYyHQUdXRR/b4i7LxpiPpuNi9mrEN14UPpMxbwGQR/wljS78aS3Y
z4s6sMiY8ZE8zdKu0N9Odklonm/om6l16QxdUYxHICzcCRLBXj0g/kUovAZ6bLLeyU4hT20kh70+
o3fqCTW/PruFGEpYjfOIcviOe7ZeADKtlj5prIQA3LQ0pIWJ/VXi99FOH0S6pMQMSTyb9C+Zdkj+
K39VxiYB4YNKv8c2ai6ItPaRz2omo0FftzYKA18wwJXxa+4bydZww00vrbUyObPdOLpXdo2qy+sp
u+JfOPFw6I/Ga5Wml8IuM15zLXhkw5MsNHuGAGRIt1IXO3+RTd0x6Wkrw5+JWYnl2sR3aS9t6O9l
m6x7S28XBolZiwoLgoc8b4W6+TBkJWk9/cTfS/pTbiSbDqg8UgE8ykW6ohud+8d7z43BD014ABy/
lSsAPs70pOwJ4zHTBuZJHtEaeRs+arMeawK7t6JC3WtuvrMrjDhtrwc0fHpxNorvxkBDQaVlY/VN
VHph6uEu9dixkRBCQBQ9kwwXZzueKSmPUbkxDVYyiJNQimnBt9KzjUrd72KIkqcsFWf2VuizZp61
TH1rpxs1VbZBPxWrAue1t+ej/BJE2MNW8lkh1c0mDoZ3h9U6hxxnPBg1ftuvsUMlWLz6ghQVh3GJ
8rseMySdACsNmjJF8JOXxPbWmdiD9TqWPUeI5yao13Va0pPK4thWOOG02MG3Co6m9lFFV14wrMgG
6xBnMiS0EeFpmA4s74T8LFDqV+no1yAuPkUoETG23JmBmHWNAkhbmuUWKb3MYaoki9fsDVscdQxR
SiSH6zRPSwIKwAGmRl7fBxNiv7L2OFpS4rrqxzgfTn6LaT2O82c2DYjOvHfYzh2S0Sza6lp8nvdn
LVOJBsmyEU9nHOl4UNIZ0XAOfA3Qf9oArVZlsCx85HW1WTBukSOJi9qplQSocmb36wAZMbrYaaFX
uVxnwAUWTHqRwIcnRO/JGr6Feg8mxUPolPkLq58fMCL2ZpobT61K1DrwjEvcWAdJeiPDjPeEZKeT
FTintsZPHEOlvraZI89Djw8jrlnv9XnBImU85uT3tBEiV0+3fzQn45Jx5ZkteY14/iarIn82+8ld
W7OJFFxDz8eArmroUJVrYQH6Pxnsk2DidDNNPpsAQvmyqZsLe9It8c33aUZJzwLteaTXXpeTREkY
8HllUAAYydTEf1rZJu3IZ8mDpzhnoU/igXN0oA6TKxDua5KDPZ+ntAqHOz1J7ceU8WLE5n0TpCjv
rSR0t3leuhsjR1mFhS9ZUMd794BkPss+uDMmPCBR8MydeBY4u1MXkSLWz10wGhyFirvRDyL4kwR9
6Fa0HIqMvbMAjeYTJixtiUA+jraGn7RLh6TF9Wh5R0nFU2bD+MZlpVPbR5gLBu/Uxqim2USTXcji
666L0AJRGpz1Bnnj/F50vWViaFH3sRQu4LngW+/CeN050yc5TgZux8C7DcnEax/n98Jk87aoSLcL
SOjFuFvG1B45Cs1c77xNHU/GobAL+zSS0njNBYvWWpfRJupxIiCMAYkK/JWL6y7B3LSMCucZJekW
qXyzMtyiuOPi2WalJncIlOxrM5suMs5g11ZX3Ulvnk2wWWciwZp+v5X4RvwR6IUkRgW0JppUVQIr
GeJdYHGijs1Gs2giMK02bflsOm/4Du1rMGjmNWz3BECuXOO+CxNUzu+COdzNy20STh2vxDo74VOo
dOuGfSDees3UPWY+WRWTN7RXRO1irefxnsWadrbDlnBX5f1qvZLCMCI/jZEYY3YO3jabW6Yeu2Qi
i2UB3o7fdChOSiPaR/r8Swz/8TEs/FWmXTvDRvonMPdVOOA8t1sbnWBQWq41J7fAufFCKMeUlLhj
QqHCULYt93g+95ouzj00ig65VuHheIyeKHoNoJzGDiiOWts2CtKJhpix64vmOTWZs6G9sFLXXtaI
G+fMoG3FmRsjdsEr75VLg27fTHGoMRQpHPYVrzjds4Vd5vYxm4M6fYzeu8ySIRMDyq68qWuiZlLs
cN3IPaiKnxCV85DPFiRPC1mUTGrjGOTZMOQW9kGL2Uz4LJE3dZN+GoF7jMvsNDiBuY/b+LUaA+3Y
IW45xHG/T9Og2CktdRcobBB4pAUUC7wui76t9W9PS5ptb7SnZP7YRcpbYtbQIKKkWesjQSaobYyu
+pC6jzpP+INP5mV/6j0e8sh3D6xpqk3qWd3KJKDgkCIibhO3flS+gz4P3G1gHVomyACHxIagJ26k
QPZ415BM4V7R9NUQp/jYPPs9LvBXxLIzHwuvf+QxuGtT8uALM/im+jFOhOYezN6xj4MtjkGn0iWC
AO7pEbl9ZpLV1g0+GkzIKboir6gV/R6nFRZvLKvLPDXPsUJD5OpXFr4voh0ZOVgpiI5AbUtlHNIg
wkJfUgskKZlmqj9YqdMvhSHJM6a0JTOSVnZQJkcVEutUgQvpJW413FYHN9258WMWn8EVXmlT0Uu5
G390He5+QBguSa0ZSMPMFeSvVTkUG7pfZoYbr6jOpNVeO0u/bwXzTGQ+66aa0Mrb8kpyw7CY+mHY
yORbABxIefBBJItlPhCFRSbOztQahDnqZjdpsLfb/qoTWMMSeFxa+HfgyCyKUvvynYiTPopIYIkA
Zyj+AC5fTJOx06Rg33HDJ+a4Stw3rdJ+KLV3rsDAB7phI0bvJkt1ysbo2vjtV2ZFJmgSS4L+SIu1
Edj9dRTBsRrp4Ihfe2kCtCxekXNxX1KR3Muggb7EsTVJdLLjLmsstZqQqjjwxnuJv4OPH9NUj3qi
HO87T0MW65x6wFcuLyaKQJX22zSuPayvwTqt6htf64JCKV36HUVS7cu7MZ5fYMnJjOg/SFGBWfl0
bEdj5fJtIivIloR7gmvBKWSEwVnP6HoN1DnFTIIJbPnicm2iZGLSiXDYC+6ceT6vi5fWjpD2jgrj
I3FSnsnL36p8ukY6r1Rv5hhOWuxRzFRekX/ew9bh7hnkPmtZRmGAmPAJhLhWUlv+Imps0fJM99B/
RNN+dWBD3BLUj71JnIuUEPCdcE5qOZc+JrMy3CR0jUXLe6//Sgx9WKbORx/6bwF3m1P0ZPSuyWJ/
HKuzk4mzNbTIZKwlQXe7toN/E/nH3PdKrmKlKAGjZQrNcV0xa7s5OS++lQMWCMuS8Rvu/gUMtJtk
sftY1oN9Qx2NpdoM9Ecz7zEE13bgdwsGVvmRZvlgkeRBqwbUMGjp70YLbb/JU6zoP5hQW6BnykaA
RRD7IBcI6BHFyYyjEYQRAnjAWqskR/KicMbOpChMWygJDWtE7aw8cI00QcDeodmmaiW79kpINBWV
NuKYShJEQbm4j9vqIJLgHlwZ83TrGgps1VWYbgFh46eSzZHo8vAgLdFvCO14IW3oOlbxXg8IbSuS
wV0zvkOCyyBpqeoEOpc2YAVz3Sciqn40jZHq6NJ3EqWJgaGXN5cTcBXlDUOuLLG2wrQKLCnNTlkJ
DILpIcWOhJw3vcf+pO7DJmSBJgW/E5Cn5mJIcSrCepPGzXUqjUVI2AJhP9tm/Gz88qrZDxk65Jbk
LDtN6OMqNsJJvjFqY2uNGfRVRCeNpJ/7qkltpKzfNaDflhlH1z5SapO13Ram/CZi3FYGJVtuZwNI
gyqjwqetYS4+KZ3UwfzYZEB/rEcnrq8EFp+CsLxECL4HIkVdE/0Z35r1S5pZvW7r2Fo2bWw8i8YJ
liiC6GUIEvdRjLX8dtB6N5HziDNgGVfPVjJufDu+kIi6Caq9IoVtONluuLWCT0kb3o4Ee1INCLTg
XLF4j3+MYr5tIb3GkoDm6NUBAWE2n6G10cziNVHVuz+KO62ftQXmKujmTG8mQOAsK6h3MFC06D0L
k2VBu6k4hstmoxx4J4qrjqFM4vxKU+J0CDcjZ4Nsnzg6kPmzKtCkYeyO/MeiJFbL15ncxUDyl06b
aPvJo9XG6OdoD2BuglsV1OVdljIQLAil2NeVkFukHBg0zSr6gLNqbTGcJaxqOIeWVU3kG5v6HN8f
owX2jyQiHGPPt2YtAb8qsN5zUbT1wTezftt0hNjmaWY9Z5FB8zbUHPXKYJ4oKyteY0K+kvOk/7Kh
Qy3tYmwY3CbBT225wV6LOaKVpeUvrd7g0u21ELm98ooHgmKgNSTqmqAgRFuoiHBTljceBlfhxTRI
mKcceBwo6pdBlqxMvWaRZ7+W0t+RDHxTlXhyG8JzGaX+8jHVFoT5rdyEQzRHI1trmF/C6pmFeb7N
R4uwxB5916xdziKxJBMjINA89w+G9MpV7CefhnLuWNY9Q5fbG2H40wN0bmpi0hqA9U1CJ986D43n
HaTPXLdAoiddZrmab14JY2TSJEHKIiNeFHAWSWhfER3NTNhcITJZdDZrQHcmlpUab0sf7lDdHiwj
7/HYN/eY7zHs5ukdYIDdJM1LkGBisd03FPwPZi8OymyI94LXZuO5MGqM8qKdBEordZeQ00RdiBNW
U4fUbF4tblfSKUlLb6zQBswjQDtg45dWeCsH8y7VCAUTTKVz05wpkie3ZU2jx2ffB5gXue2HHf9U
eisQcBLIQZeKkoQRr0lOLEwCF4M28ywfETIaZ5hCOvg+yf8YB4rTBD5GKMKLZaJTbqDb+JO/NYf4
rZVwK4qg+G798MPUcsprJzpUg5FhMBE7cr8aIJwDHjZ9a1olJo3gIB3WPnjx2WgHR+XLZwrDi6nD
1iHH927QSC4Lx4uleYvRtwf88+lJmVynAJB4+6qAGcF8JusEMZPw6PfYzwFVdjsCIpGz+vFrMblb
L+wOujXMC0V/UWRypYEO3hZo80m4fRuL9Kr8etYwhzctdMSyJInO6fyHFn6KhqM0s8a91bTXJlOb
gFmFHxY/hiW0TWDIxyhHO1GXmwYzQaUZ2spqy62XeWA0x2zcNOlgridlyGVoWVzXiXUZqBSb1Lzr
0nrvKEKyaSbf9ZDljOaIN508GsaM+o/SR/xc6vetN0Nkr70LBx2L6nAxtOBKEMnKqRvC3Otr1lUb
4Y4PrvzAtBkl2oV1IUmoTby2HaJzEylXST/HnguikWFqqejbZh2KMr/EnKLAQywNjDJCPxN0BkaU
EUtq7BXDNdSpD2N789z9GBk7L0vvh/RmxGLVNDNQS2IumDS7WtKk0rb58T5Am1iOLpmbPdaUISQK
T2XR0QV7vC51/6qAWrDnY2o1TTlrJDpbJsoUt1pTIx4s3a1yycUuYzp3Sai2phLkOKnzJab0hPTj
ZrfRWkx6usjbzlxoTOuaGheKUCPBBczNO+60Je6v16QYDwR3fgVVc3Ck/sBqbeUq78yM40C7OrIP
Y69Jf4lst8qXsKLcrVmOoDNzrKQ2rMnaYxdU6SvVtMZ2RvwvIoFPnTXDrFlBpVDm3an1tC9LtQvP
Mp/KIv3w3fQ4yu67TcovIfyt1vqQRZERwLKpPgEmYoSzmEW11YNnU23DC8S4jNIqOEmFfYaUiaFV
bPR+NNF0a8v9JrTziTzZCxaUeeKVGpcqKU9N01zDfkLQTtJo0YG/kDnnKIbFI7macL8GJC6FSl4p
cvdaWWH7Dl/72jfZQ0D96vXnsSt/Mha5QIxSwfhbPGq82nCKpu00fk92jdEs55QMDLCsnvPO+LhE
jYQ4PwrLO+7ig+GNdx5sSAoMmBLTzk30DUt9mI8pMPipjXFA843ao3FSWXplZAf7Jw4x6/TFSaQo
l8J4ZtXr40+EHpsDv2C36rWrRGMzm8AFDERwquqClEcmZovaaOD91VFK5gcTvJycd6+EsuGgkOFR
Hg5RQJZXZzG5RZuC68yRVwIStJMfh+GSzyh9qp1kmRviY4KYgnvpsRXuVo86/h87FeIo88JjFI58
fAVbscAwc55H/ZixeFhWZQA5dbZx+LyrXA9iiwWQ3tvprKVvRD+2krfRahlOK4O5XbqV8B0bp11h
+MkKVjBjxQcdqmjldtVbRso9ZsQ43BQoyLGiIclw7GdsryuWpDZTjrpbjx1q7TEL30VFTOdghcds
kMYqNhL7wxTaj5NVnKn6e9/TZ6VF8cuIiGMfB2xIRjAvpD6a2viFMWNpszlVjb2ESqWjJio54V4n
iUyiTyii4JecfNinpMnuyf284+s6CokUjZXSnUqsVUFcfIHZd5mgeUgA3IyI/OuzDC+otyNXWavG
cRDXF4eAUOKy7B68JCn2WsGrZevgRhsHcQTegsWoI2qU/cExh1dblc5FGwx3xQb3NhXjIpDpUR+6
SxO5j6XBR2gaGzesNhYTsUWfOgCfBFVOYP7y8/tKoHUr5ETGjK+xiWSflYYPJbNpRnILDLz3OrrG
JsDt6SRv5RSiHu/VrRbxZ4fg0He/TcqGmiVvb5vsP+wDlinRb4t4P9oFagW2rnFynl8LlW+ScFoG
6qllryfbB4CYtD+xtRor+lqNJQeknImJiAklchiZGTVpZBwyG4iB18en0EUS5mnrJyzN+tWeN+yI
0YL4viQd+zEqyWWtNH5RJKlAAcYm+nZj4GJpa4rv2E3idRJ22W1C/vhj4nzzMqPZ6DE3UdpH4SVK
7X5cGWT4sWodgQEh0rqgooXbjHIeRUGrjqNovP04lebGC7MaC1oYnlL8DR9+BgUmFPStpo/zW2ed
uUl9rdoJ0gTgTsb+a+8E70RdnStbvbsluySjydHEVw2LHthta+SAxakLp+qM0zq+uGaq4QfrnqGw
Ynv3mYKuTZE9u7j+WI4brXnQEw8eSRt/VUG15MwlAVRsphl6QvZwmOnXvA5fRq9DxOY816CVVnqU
lXMTdedmBsAfQBcLLKfweZUj7lvJ4NN8zyks4Nm6i7jVzqqI78rYJiXM3wkGEDvmSMAb3Cpdl9Zk
7qKuuSvxLFShFz30TrFCjYxeysiGQ4VQejUkNaiGpL3kjv4aRc0xNz7B3mEPowNhM0PuYd+wj1fx
NsYVOrCj8rXo1dPO/YzK7E+6A9eInUvg3OVut5tJGCWFnat/i57dYih2qhXkGpZvpvqYpGSG/Mx7
C2OCHtMKpjcB4mzTCqZ9QQ2WyqiR0Hjj9G66/hHmMyM9Bw6xz4KdahHkuBusmZRcAlXsbYMl7hgg
GDSilwrz6dy9YGDmNpqgMVoDZZPKkGOJO3zYy4qDD/KiZezzNL0rXavbAEhYm4nmv8boGze4rrll
ETv2EOKGKX8Js21XRMcco6+ah0lEVfvrXnj1fqwlHe6gMXHubgmcOb/DHBGQQAw1Nhr2BrSsdaB6
9NiEAiwzdLNY/IX3zGQw3JiTpO4vQriQPZaqbN4DoFuLCziynYXhkujNNfQ4apYKHFzpcbUmg+Mu
kqRfVnZ4DrDTd4P+MjXVsW7Q5kJAisYAsbKSX9LgiGS8In65+qBjKLeDs3KgVABEPYocE0kybrFO
QVGNCDjBjdtRZxn9IsOOhDTM/woNNoANOlchu3PZhie3+YZ6iDDHokSy7HFatkPyzpXLq9OjfsuH
1wyMABR2dtlc6azKgb/iMwaKRGGW6p+u+qyKGhW6Ic/97Llu+QcbyejCpsgGzdQsC61m4opLg4Ok
99aRWYQXlHQLzmbsti7mW7/N14EMHscmAG3lme43wa7ZSmPetgr04sD6/1xF2jMb7nDZWkmP4tpO
x3Wc1Ck/BWvaf9+B8S+jFf5isThHnxWqpJ/m/wOPhWGb/8pk8fzeRJ/v2d+WUTP+OYbh97/2D6uF
8ZtlkwuCzcKj7CfA509WC4u8SSgqNnoVwsD+yGHQf5PMzjzynEhIIInsT06L+V9phsefx+PGEtX7
d3IYfvdR/BGI4xqURBaRasiuHea7SNP+GurRFMII+sEEuzq/wu19ZN37zbvvU/01jJ12wJDc4UYW
jpK7K8CsBxldDSCxPlr5GSsu0mJjBg4vSMks6jFjg1M82+NT2D9p04XaEeDESm0lq3Ss6EgRR+/e
yT899xIMJ9d/sPXbv/8oPv4/mIH+B/p8ZnPMf+3zWeR1Fr3/7T37+tvuu5q+A/qo7C+ZIPPf/8ez
KH9zdKmbnkswm62bc1zPP2w/9m8uD5WJ48ezHHKT+Tv/JxTE/o0nxDY007BczSUA5A/bj/EbXaUx
ZxV5hmUQ7PzvPIzm77m1f3kaXdOeIyh5V2xiq20e+z/nFhF5ANizsxTemwqVCKEfkEoIGfPOuoZQ
eCGzAnfk0AbxYrIDFBdkRLUOgFcsKouGoDC1UaR5gvap2/49aHr9qaYYU5DUZ19LnlaVWg9Tz93J
HEwPgNg3AzerkZTeHoh4366MbsBbAzSU3fpAXGt1sbUhI6+hHrUfKBE9RrfO8QckawljJCcWybOw
a6ZRxKkEEwurmdbiWxKluoFUcR1B6nmma+JmDsL4VMkWRQ0VkX3rCebm17PjGd1MFhV01aKFkme7
c08XGPqObsVQcLYkdeXo9dW5kSn0o9Soq6PXAdAhlSJx1oHbVjg4EolmRurnaPQhgjqQ8tHKeN2l
b32YdMB3SB9SXZGiF0EaBloOIEMTo77jp49JXQmqY5JiKcX6PLJjj+KeKkdDh0qIBoV2wXBLlQ8A
cZufOsxS/5hYfO4ocASEEplGMlqxREUeXna1NHcT1a1/iqt4Fpjamr/WSw3aqO9UIauRQkZvPTFd
3QIWIsunMCbRvmx6GzVOlwRnoWrnTZAYzvKVhIvPPNbcT2EVaEW6LC6PjS0Hdov4UHeBr6g5TC8N
S1Ib/fDJhZDCjexmA8gGLY4vqZc2l9qoNTIQvA4BGCImnrLQa/qOCYVunJy4wDldtT5NJ4PRZ2ol
bY+epZixSMQgpI7L6IMPv21wbCA2WOipFT0hN8ILzHtRPCk3DT4ytBlwUfwcoXqJjvQl9SpAKmxF
U7F2R+v3/7RGB5GAn2UMo2n23dRFqb7KC0589MtYZDeBVRk+u/+WtAomJ+BPPN/Rj5hvKT2Lis0a
3b4KmVE4YXOD88OPVroteptRqn1Sjbna499qP1D79BfXmeKPaNCay+CwiJmdCfpp6hO2B63t+LeG
QHaH1VcNXTRBVd3R/SaRSQ0epa99Z4/ZWqRippk72ZZ9/HTHmgLuqxn37ltN38zkd6iJfLGydNSX
k1eHN0GyH9unaPQ+I9WJFywjowngpxPv/EjjfeYafrezxwqsp3A6WyzbCA1kAdRDP5t9x3LcFD6S
iBxeqFwNgaM/2yU+2UXc1c2j0YfsLYQ5Vd7SFl1OdI3hUK2XJpwjSDIARtH0DYO5HMlJ/YJMC31Z
SjHdxbHMXqIhMT5ZJlXfkIVKHbd5ysc2xvcQYPrX1Nb71wR3HbNa6KnbDpQOKG8m4/0272JPwwjj
kwbcES9HX6nXc3E1gPcY9BFUm5l4lYQKreGsMnCx3MuItQU6h9RkTOcsKnPmZdbN9BnWLgKCVosq
TCW6VrCtNafgUQ42MKSGuLEDE+sEKxxz/S94rNYvpu6TuaqhNiFM9HpUAVVXBeuozHOGv2GASoJE
Inlf12DrVn7Rm8WyIlkE6jA+bVZzs4YqiSz/QeMI41sBCIAuxyc/SMC1oK7GfFWvq6EpxxNvq817
7RbD90T21z2WmTFZoF1tyLsIMwcybTvwmiFsLFlaxf0nt4TIVqDQi3FpawbbKgm8Z8kr4EZLw1FJ
uBaePrzUucFqWdoR9s1mbPNpUfRDBOwlD1nZyMFEJCsGJVwcjFqTXtKgyoAze4qPse/be1+GWUT9
n9sPBhvN73qIZ6TChBxr5XjmzKBsJgO8gZwmexWBIYkPrheHw9ItfMVYJspDZgDaBNjDKwDlkPUo
bU70wBG72h2qfhnZFUCMMAiMZ11KqNchlR06ChOpDXu/ikIcsIm9oc3XLjxYqVw6FcK6+zIiL2fl
1nxJjCYD/WfMiKsiFCW1FVMPgmwP1TgJ8eRIwR8Pua7k0hVlo69dw228I77/oFj1hS7FuuXKfpO9
a8IU75nlL2LXbdyNaIVxwQ86zep/MZs5oNiTCOIMH0hZkhentfJ2l+e+e/Rx2CGGjur2swmj/trx
7c1gPpeQnE5eQ63NwFigX2NvVMdBvPLbMHz7Uz1y9/f7+29Zm97lUdbU//t/zbf2X291y7M8nMTk
krroWf4pdNGCl8Y5DvVANijJUxGEe25tdyVc0l8MhXAj6SRGQtW5/42+5L/sNv7Sk/zL7uV/Yk1I
EfYvasLvJIja9C8dCX/h70Wg8xsmbc8hDdjD6D0Xh38vAanlLEsnRZDuQiOI0/yjH7H132zNonS0
pUeeJAmMf5SA8jdqmdkprhmGRZic9e+UgHNc5J8eFU0jdk7iu7YNj8LS/ed4TM1SQ1Kmjr2IbUAu
LPkAkbUvbWId8Ug1G9aU2z99Lv/Js2nwMfzf/0WHpArL0yyUZnNM3Z8COSNWir3CiQ4LxXiy9Jgg
HpiiQj2C2L4Zkr1X0SK16s0X2dqfmlk9qKj4GNOyXlTC3FSt/R3CR4obgPtl/ZqbI5Q2DFVrViuX
f/2z8vX80w+rG3RrbBd0B/89Tvv54/vTD9uOYLVREhvwVHoAj2kywFcq2YBHcOe5hZiGIlJXbOob
45F17nQfR/G2CqseAtb0NOaZs0gC5sid6WN7pchemANYYMcw6ktihr/siDKPNAz0SmZpvkGlva8Q
H5oO+0ezJbdj8q5B5DVrZNebuh+sRdW45rprg+4JEZ25st0UrpXP/E2TcDmARH8MBpUHdB56RWQf
rkARb+qZYKSjkKsBfMUmCHGy4n5CqIOh3xiCU18od6UhK1tWbv6WTiwKuimBO1iHOq5kB31OCJTj
vmw6cc+gC+3BnEJOg2DCmwecVk5oU5JWW0vRXFzkghs/BZqD+nA0v/1YxN815PlNi6501RgwcO1W
rDUoW0vPjW61V5EolGYvYWPJveu5r5NV3OwaOhe8FooBpB8x1KUtM8J46yLYP2melHvyMJ/1IUCp
QBexKAc+IE0Cv2DODne3ioqNlpc1YSXiILvyKRhT7WHqGC6nE2JonfoIJF9ifEirVVt/NAnPjOWO
6729BlrJ8KvLbMyj1j4N1VcfifQuwWV8srGF6EgszXAbAX5bMBqPt4CNt8hdzHjVlOwYUM/gshOo
B47emLiEFU1skA0Sx/DJUT9CnW1gTi0iw2cKB7uQN9B6imIcSWMs93Iy3skcw/qX6/iRYUouJ5ZJ
az0x78DlVeu2mbJVVqOPj8Iqv9gCanAX57i9CtYoXQyzOkxaYgfGjlBEz//BqRJ8gWZ8r8cGS0aX
pGo5F7S7wknz+4kAulUaoEJiiwE6zCNQtXQrcxnoKLqYawUbSBWfGabid8MTz32YmFcTovFpwvux
NQphHkPyfdwpT15Lp9Zu8QjnMtRc1qCB7dez1s86Vy2LUvyUeCJsFSI/dwtQxn5xkcTgvJUDSBWo
a8gMvGDOSMEyIyImbWLUiVWsgPdXhXMNlW4+ssVQfDh2ireD3AuEHuri+4QpxXhaPlxy+aixKG80
iqaNNYR3uY3s0bXhPahUSoiJKngqteGBJB3FCxokm6oZySf0d1GI9q9wqn5VIQqm6SmSNSkCu6pK
YT5AxXrAHBNf7JZVppFZ+UVocvo1Gm7/q5186z4Z58gOpErslzrsG0ZEEwh/rIbQcKwc0AmpPfZn
2JoW4pTQWyWG62+bFkrH4j+oO5PluJEt234RrsHhcDTT6BjsSbERpQlMHdEDDjj6r68F3Sq7IqlH
Wr4a1SQHmZZEBAJw93PO3mtLizICeQTlJOqBgtBDfJGApObLdPQf3Fn+dKVxL8Jq9E9MHfTIalYQ
LWF33e1QRpJzPB2iNnBPbG+EKD76zKMkWvE9jX5kFf3U/BwmK9zGret9wbH+yKwwPc6c8HZxqhkE
IiUjfw+v16Nb9d8Wp9RXIg/co996nzPpZA/guswt1r/oqjYivmQJShk2G7HP46DaG6EIoOtC+t71
7NwExOp9xe8ICJpn9VY3GjxsWhU3TpavaiVqyMhTM3jOnDSWtEIlFulv2Viakzqru2c4itRdsx9f
K1fbEAr8npiern5qdPJ1LjkQl333qZttcZIY5Z6XilMNLpLrLh7vLcf9PCn7UQEb98C06fgyL5rk
mFPweVsnGxhdS3s6U8jvThVJSruCBfKXmCoSn3iBGStEPfEdWgCIq3SJWnTIYnFKR5cncegZvkMM
Zq4NV/8ofc17TSPDBQLVyKMtK6hwmcWhF1sNNWQ9N/paN4rOn5wavePc3n/xu1akhyLqXcasCUlS
W4QT9n1Na5s721bPru7L49Ih1bWJYcwu/FicdH5EuEla/HQ6RJBpE9Tnrh5r3J5uDvbQj/zvdFvq
g7RSUtLDMHE2UwE3sOxkexarFjV84XW7qI7VZSA5FkdtgaiyKOZjPLlo+kCmSWY7zg8QAs20V0Ef
3eP8FMCNk4HiedbjVdRMCfYvU93GWQ9lYm5PRRDicc+NRj3Agf5gYWfc9WgHkD5KMGOl8tWuDAGA
dokKb+o2QhpoyuKsh3tA2Ai69EQxKgtJkhoSJ7vMdRg9N7ULHgSeXngQFfQl3pqD3VsA3BDyEvzk
zphR67yH8IvwMLxAI/M8AkN8rFsT7mn8u9+6AV2c07uo3xoGdufM53J9pXtPn4wU7Tu/RhxANtZQ
Xusscr8jYVtTLsflOLnDndNU0Vky+z2kc+nuNfS/vQ77X0kZF1dmKuu9549ihdmetb7JMTvl3Y1B
QnYwqvzcgmWjtVUzgbXCOjnOaWVDY4GXW00BnjvbjncULR7LxIxMVhWhfYtNAGrsZCGRygOMAFI3
629oTV8UMffUiQxC8DCHJcZBs6RX+UgmypBHF4jMR+Jw4eswRF/tiAObZJ9lOXCUYkT2Sf/Y6qj9
d8GwmKsozD91GKHJ8HOiC6tb3bmcOxDCVdW1Chr3OPfAl7GJIdTtRsj2nWUnx3r0g4umkOIUVV30
3Ps4nQJ2jHPLJO2RQWl7rJ3sOTWBPCUFuD5vRBE+poaHlCXbmkYklv3ctGd2pofpE2gyYtmC2Aa0
KN3gOK8tx22EDGRbVAYW4pIgKjbedOmuta/jPTtF65LNUi/hoSinm5mG4BrrYPxdZ8eXbYJaPyic
cGc8ADJWmTEfz1cgplaEs9qeuhpbbBNFb+mnJZ2iY0Pb52jcMTpPpqi9iDG4fSZpfTkYsm/RPg7J
eTtMHZK/sJ8OQdNmZ8DqNYGDqHDH3DO/rGmFbY4lAyKnrEd8B7N3IlXSfnIJfenGPtlVVXw3GlGd
DvQSYHagZUOFSQwNMbEbNVL8S7iiRyr2at/H9PH9rM7OIXHIawLpPAZc0r1g8GzOKubQmAL9G5C+
mJCmGj58kP9S8BcOCnns0U8qaOmEAaDeTRkP0gesaFPtSzHXu16O83Ycmuo4ZKm4ElNB4oNKLxL6
FDgh/PuxBGjE8lKduYPzs6rHenWnbzxVykeNZf42HpaVBonGyG4ZMne7emFsi50sx8iUc3xPslvf
Gtx9qof+tg/WmZtcgoCxWpE9Dj2bp5FxzerY0Fn01xicMb6owsz7FUmjcbxBA0rTOPwcdHDMVYZc
a4nHYMJ0XCE0pJ1xMxL4h4I8JoJgQTZEB3fsYTSmmT5XqH02UAKefEyuWyaMCCChEEIMLdorMeNn
i60iY+2ubwCm3LvGIphDVDZ4pkydyB6tgjWnd7n2LpvCwJx32n3nW8WFJKwnww+26RBQnWL2gvzX
ehTa9nBQ2r9jpUOG7aeIXX12siHJnnXbL2A55c+8976VUXc/1/p2oRa7JGrhh2auPo+IFOowIbcr
dsDrlveaQzbhUclT4U6dB0aVNLpQABbCmYEgqOA0WfLwjcbEh7wZxtMsRVGuhNbbolD9MY1wnpXz
XO7qDBeQ30z6eimXu7augkOcdCjOzUQmYgzSOXVv+CVXCmZ7CYdKf9KOQ15SyQ7q9nCE3Dr6aXlp
utEAwdDy9qSd4u7L54SoHTvO6CHz02cdAVowWxmkV0bfe26eXOREIp8oMhFi1A8qRlkLLb+8LBQp
GrFG4rD0TKkkRg0Oo+hi7JSJA7xP9zB2kJWcpTvGK4A302NwAMCoPo2T/gn2hkwyumaUTT7JjdmA
OIB8zdGTBOx09hUNSCbKgLIBQ/pffW2Z49Sm07VbYm0fiw5LYrCcV3oNKKqsNsGXpXbViFhFmlZt
88IikNQXxDawRtaeCyHXci90K8ubJEUXITp6eFkGoAowZU9WSF7Unztj2dsqXS7yaQrI2cIBWFTf
7WZBNt9Q4Gwk0Exad/bwnRE6Z1+guHdOt2ISSPngQZ1US35GG/Rg92t3WwNi3M0Fol9kqDhTKhX3
x74J8TJax7lasWo+rSS8sdmoefQoMZeoe45zBiACqD6Yz9qD2NABYsctNe9aY39pDIKziWCrMqAN
rNPpyzjSk5oSJ/wBOnDZdW2NT54T0iY0IMkEzE7IXnV5kir3kym9DpqKvG3z8Dtg37uiS+Izt+Zt
SBfKyG4luZCWdWRWK56myktPsGpeTaX30IVBDaWRpOaima/sdaXzQyhhSUaiaRj6PY4bNyi3bkg1
i4gpry/CUpwGsy62meODtQV7Y6DJ3EELITq9Ujaa8/waFCKwkyJcgJkoYiHLPoK4widr+vCMz/TF
mx8LUE6HStTXFOvOp9afVq47UKZymj+pGkp/kPnmS+3kVMlB7EEqzpMTu4Pw7mZrqTnBE+hCZgrt
Qr3E5xsOkJ+4TQEvrNZttnPSruTF4wvssYKf6TIvDzxAey9BvBJOHIHt6WLEpn8w1OHomD+Fc55f
Iqhmywpj8lgd76H2i6Mbd/zokbdcpAuV62KD6wlYFxcAF3cS8NMjZ+7+YpAefnbmQT984uAQYxf9
mbTVbtG5+dzm+JVyFPea3u4WbpXEtoxFy1KjPss8OK9bV2r7wcBhPsHial0u9DdOuwH/vt/WikFJ
mfxa5Kx/LLLNDhCX5v+PJuH/ZmL8oo/4fwgf6b3bQtz9ApvQ5n+2ENf/4b/nyOpfQqmQHiIxKIqm
HY2ofzcRg3/ZfuDIkGyQUPjhb0bk/+Aj/X/5BDnK0IE7RFfb+U8TUbn/4s8x9uW0wD+EK/5JE5EO
5h8tPRqYCF7objrrvNpzffFqilxXOcODdBnhnq5k4oa5JHU4HlzmJMf3W3Jr6/o//crfl8LkzMAc
NpCQqDFeNuTy1I+gtML6gfLCjt+iYEyZnV5M/gD0wI45zrdl8ZCxkp7odEhO37/8iul8c31m5nKd
lcPSdl91L3vA3hzWCOhI3TxOboSTBHtnCtLgkEmy3hA2Uf5xC+Yko3HiNWhyk1jc+XLwf8SZH91Q
FLT+Dloams8MBhRhn9SWDXR9i3gO1FtldeKLbHxuxob+RgX6jjFtwC1tLayLBHTVCKYSEuqfJ0aD
TBcdRLSbeGySe56fIN62HAK/x/48fB4G5TzYuMsJO0GgSChYkTy8f0NIGPjbHXFpHrtq/UW89eH4
o0U6axtd45yxAaerpKW3XfpWg2LLQ+jN1NvKPPczSn/xrTCeI3doGwCv6xo2NPGlsvm5AFl24HpG
DHeSAqaUSWP9w4iJ+VzI9DzakvsXMCqLY5WdFIg2f4jJUeIkVnl3H3XMJvH+FMV3sI0r/WuA4XMM
Ol0/TX2AXyfF6/dJNaiBNwjxphUAbsHYDoO2Q3E4T/cm9025J5cH5o+Ye8IKJ9M4nHh1oq6TCOAI
8QwAaVB6qwqhaQZxfFOGGvExLPGu3edjiAC3bd2k3dHzIUsizKvum13YuHIqbxYksvdMiy6XoPYt
KNqSeGvRBPmx9hP4PQmax+WQtpOPVhclKIpsxt53HsbN+Ib8kMnZRk2QfPNbZmJHp3aIgBv9iYms
R7mJd8ZUS7PPuwh+qoZF2u3sBb4k0aEpKdCZSgN3s7gLhXUDhr4nWLQKyRyiL2g3EFDGXF4MVkT+
kqEdRDvG9YpPqccYde+TCCx2Dl7SnpYqaJtjKtBI/+ALY9WdI6C2gE/9OL3No8AfL6OYfudhSQON
v53uSgGAJ8TJCXLRKU4jKQmwi4bcOHsiL8PqOhPMMTc1ZvRup5KxAOGZiZZAcUR9O1n4YwhFw9BE
VxF0mO/94iYppCpJIik/En7LzGqINIUThobVz0NJWnKFhGGHXabVe7cvRs5nEWR7m8TUYff+w/+3
xQie/ioL82xhq3XU8cejT1zhnA82AoW49sMTEDgu9aZprkH5IWYhJ2/as3XXh4Eql3K0j57fv/6q
FXu1GIYuqF6GQJ7r+eum8Of1ie2NU1KJh63OyB7k8OaeO6ZPzxy3FCe1CLOL968n/rLQh1CHES55
jJ6gDb28IJZVUUOtpgFXAb/sXA6E7VQhhWnr4FvfTO0xAuSw69SU7chnsU8LCG3fa/KkZmTbVAEl
WR2HhUCBcyji8X9PH9nv41/1zb+/+Z9zT7Gu/i9vCDUz0j9l+wzVXPkKYuyUdjg1TUF8khXxB8MZ
p4lEUD3aRAFugPWJbUa9eKzwo4S4OByxlZ27HOrS6k4MTcMPdqu3uwV7tc3oSIXs2yTmvrxfcJMr
W0h0EtQ4DUbIbIzDDcbbcvvBD/N2EVacD1z2oxAVo1KvFmGB9Hu0g9neJvU43CRFZjL6caPMQDIa
n95EDedmyhToFZvplKCHRpjmxvUS9CkCwOe8y4nweGrUIsWBKRC2ZR8Y/wmJDlG56wExmg8+89uH
VyGBRP/mSO4Mh5CX9yagE+gP0fqRh0V/F7I2xAJHJfZWEpFTHKonH9yj17M8Zo2B4+H6RlkX8M68
elstH0dhbDn2drAK97FBMUbh0nojfqMYkYfXkH0NgL2Ir7Mwzx/HsYUUOjbGOrz/QV4+FJxbOLmg
6UOjJJTt/T7K/fnWJovSQous2bqBNd4WQQAfZsjn+/evIv52GZQSClilF8CnfPXsiXHUbjakJIew
8FcbkVThXcmo91NKGtGPnnSmQ4eI6AFd+HARxcj+ASBXGR32jPCYgyWCWhzrqfmG7Ql4xPuf7uXK
ud4DN8SrjCDRCQJOUq8WEo2yBHgarf92LKNTuJzWnv50coJG6yHu82wPc0LsImKvz+15MHf//Ooi
4CFQnmd7/m9V5B/rdto6JnZp/W79pUOT2BX4SOs8BexHBpohwKRmKjg4hCAIbQNU9ZfxA4XGy/f1
39/fcVB4+uDWfeWt9+ePTxD4dsIhj2dgqDKsyZ2OiHbssma6qVFFgtosGOjOeJTe/+KvFsj1uqus
gIO/YpWEkPVqx5BgUxn+jhqKn6yJEXJs+6GIG45GzL9yNICev7dMjYem9DKFVyIZp0Oq0hwDvCoW
ffBslUy79z/Vy5Xg94fy2b3YSJE7uM7vIfwfN4NnxCahD0roEuGW8qmCT3t76rGbuyuMsw0+v3+9
9cn/zy7x+3oB50Ok3usZXr4+w8tpIfAhZxcTlQzXOFK1z0WOLq4NurtSrw4IaudDVIfeB/f/7TvJ
EsSE4N9Xhkby8mdfRFEVQS57rGAcFRmK5vvIR6L4/vd7tU3/+wtSIrHIhdxXJV5tg2OovEI1LRHP
OimPMNKjS9lK2MO9qO4BuBCDh3kNQIwPhHD1vkBrfAi72L50ke+dmRKGT9a61Tc1qOCDd8+1Xx4i
fn86IcgsQAuD+MUOXj2Dfd07Zg69ZmvAvMeNDG5Ti7gL5GFki3L8brGhQwqm/YdDs2fIWu7DHLB5
RvJPkk/51mOacY5IE8lpTIkIgVMS5kR/OSIMB/WV9wNYGGxDA8e13umYPuEOhmvy5DFzyvaF4fis
I1zKPPjLjUuTOYvt+AK1voj2uRUgVUMj6LONMjDecOztnxVwuyfXmlBQVMi6lr2tNDi20thtdagm
PcM2ixqGI2PgnI69gmS9lB1M2yh3ol1beYoljXbWF7cZ7WtLi6Bk0uUN5IxVXPw8HwJCjEiPGBBh
dBGSfxjIQDm0cE4xVIfmlDOzhggeOh6TllwjZq5DcBv92BDp1broCrfVjKMRwqaHsoHqQGLBThlf
n80zycplWqPj4PgcPC9xAJl4GrvwwRN9ODLTgCuwi83qUFcd8XgoEsDaSwUvHZCGlRKcYDhNx6Bd
kY713f2kZP1URKn5FcSyWbbrqIkgM9NmvxJBCXDKswlBQJoZex8ygPE7xzZiERZORPe2G5fTwVtC
ZL68+AypMzvK40MWOPSPkTvM11VfiF99ME3fQVwmcBstwEF8mfBxMFVOCcAo6bK3BDNreDsJDL+0
pieHH16WpFD1Ic75rmSg7CDDzZnO1aBEdcwathn1widjZ2iCq0LL9KksiI7ZOWTQYR23GQvCz+pb
CE1OAvTZ81E+oqhAEysq7EeRUORAt4UP2xn2Pn+POu7njB330aWRZmNNU9Hp1KyxtNY4wx3L9Qx9
t1HM/jZOYbLHoJ77b9nQhe5WZrb9xeFc+pMyAmhXTyrgs4fV7AkrLwzT3J4E3nryByUmwkret1be
fKn7kQmhI8JbqxgBXRCqCrugzjCl5hX3fOuEZCrRO1imKwSstSGkTs7+Kd/L/yFwRkMZQVnBO1a7
8kzlgRedULOshpRa9i1J3yoeIJoPlIcWyh+g1mQcxoeBSsjskLoQ+z10OXrqWaU1hSdN79MsSNBu
k88l+RoYt9MzaMdtvkuHnFkevU4XIXeUUJYKr26+eWBSzFaBgx23dASclZJf24xM9NQ8Q9VMvgW1
1C0pYEsfbGf8YsO+hKyLcRhpE77qooellJu4D87m1iPIo8lz63TAeQlLPSmAr3Ts898jC1AnJPzG
02d8c/2bUsIEnaxJDl49fVO6MXrKQIFGIhIEIsDz7SC0coY+wTdcogRV4EW3eedBvekjoA4oGXhO
NjlsAXmAyBvyYHe180TBTu50kEbyKudhnTat3Xnl0fEGu9u1XebpPWS0yNlB15H3IeBB5FnIh69q
fqNgRx1t41vj5db8gml3Ad89N7vYqzDj4wsN+IPkcD6hB2Pw1ahQN9RSmfc4kmeLk67rV8FSFWVP
riyAWAB56q3TXIX+V1135IFkYS1+TF6nb0mXxxHdWzCsTqzUCvnN56g6b5eYBHbaL/4nfPtpsQUT
xatUdDL84gCYfO7CEHKzqhb6u0W/3tdpfe1kaO7neYGL4CwaCQjsUEb5KmV8czA+fkChYo5bncyB
gEaJkjexSJfywDaomBegTrnsYlcHe2/h1kDhLfztqIeGJoIe3E+hQhADkj8wy44TaZMAcuyZZc9s
L5uazvW8d2eEYZhfFRSdeBnKizQVSvPEdogC+N72uWQYczOA1Lyz7RENkC4kNve8a6H9T0US18cw
69Juu4pwEPlAAj7KrsLOx6RMXOmajNADXaAYCt/65JNsHv/EEhyDFMgn+yzliQh3ZQEcD5i7S1kV
diUsAz8aLOsQdB4HLVO4VKG5WW6t0al+2YvMPvMXXAJsUJnssqmpvgRli/aoWPI03aWk81Xscakm
AiZw6x0EDWTEMrEBT6RMQT6Nrkrk+TTYQK2lI6vrwNFdtK0bSavQbkOPLMBmfsyqafC3lPXT56Go
J302Gx6WI6Yd4tPU0KqB2TKF/84AzCqOk1gQhyBeBZ1DHbE8s3KKqzCLqOAbw0Ri0yMHS/G6yg4/
pSY5oR+ZhRG2Dg0d3AR5Ff1hNHWOJA1xNUl9/ej240WSeIZpY2S83SJqb9iaDIPklnRRAso0+pqv
1UIuLk8cEi4fJMpiZbtBtO5MinwM5E001WrmYSxO2ELq+tZeOgvyNqymOBiCQUcRpOR+WAdVImHd
EIk5483x4MiE3nCb16rH2Z16j40zE0qBtK47XYoyv3Qmw06YOAlEvkz2fX8CtndfjLV1gZ1Hp0c3
yuEUmPYTenMAZc0Qg1ZrzCWaIPOrRM3xWTQjmZrUWpxpzsiUqNOPDnZvyyZP2IG0RUgBKSlQX54f
i5rXEy/CyEA6J++kwhgeb0fSL+EAqDb/kaoMd5aTZct1RvgdDgl/PRjoZAb9XlpOb7Yz4BRr0ydj
nxFBnPRfmchrs+kay8VJENopkH94aCnZoUXRf3DS/0v9QQG+fnS6vLZEV/vyC0By1WhovWkbNjZS
WKRHJ3pGjLfrteh+2n5z56aKmWgi8vaUppL9A8HGdJ/KiW7xYFdy+uiW2vJNNUAXYhUi48Nz1tPp
y4/UJZQKVZ732FVYlc8GpCi8AWMtv0E5ovMawlEmFtSx0kffDuJ0q9scoCX2gAxaqexJewvEcBtW
yAgxJdv0S3mRPSAWOY1X8jRE8gu/eFLuQsa5EA2TAD5KlDkDLoiwmjnuWlbyc+y8Vb6bkH4AzMTh
fYilLr43uMsFeEpSfrFI+JDfbH6vzUD+B3Eowxzd9YSD10xe5vg+4nH/hgdskjsmy/KZLq39pSCp
gLCZsGHcnVcw7rc2s+5plyxul2zdKAiBBI08cUdseiI99wDCPIBNRwSURLL9kjA9upMiLxVMhaFp
6U2nFYkfkEs2suv8Zu/SXLfOZZ3hA2RMDX7G8xBkFdDaUQBBoWDUvCYfjJwn1M6VRORC9bO9i1Wd
/jUY2uXbkM1ZAfyX6M2NT7CPtXPII6Dty9mu3JPygICn1y3HN84+9UFVzIvJF6qjfRH3zec+xPS1
65Wv5Raa78Ao3oTF19jqYw6CqkYJ6qhBnASIs549zmnusegH99BxaGQpWjB8w1soSUxPM3xp5HTM
3XW4+ESa0BYC8RRgvd82ttYGomUSZxvKWH3J+VQR9FxbuYXnPKnDD7okbwtjj2g3jzQ2br+iOH75
aLaxCHrbRMN2aoP6IOaS2CUITYjFmEkz8vc+uN7byoxexOoFYJDoON7vUc8fhXjJMUeNbcCy7FTq
PARk/rkeu/Ig3Jo1//0i9e1SphiicQ26lY7/plXb11aYFlHdkXsDvYhvOtH/WDiBa986p6cN+rAr
7B2RQvYVQF/ngybc21urJF+Wu+oyH3Xluir88VXF7ABfoLm5bZNwvlqSSJ9Yc+vuvL63SfpJsw86
wW8bPgq7t8/a7UspbP/VKqOnBU6J4XhRTU38FGji3SqxKsk4sDyEbYYLle7H7T+/x9iAaAEi/ldY
TV5+ScZCRDwPntmaMNUXRThZnzNjD2dLCj9xiqz+FB9T9JAP2tnD4RL//DuTQIDxkIEBWVT22g35
4x5bVRrQeki4fI0HzJSdtw8RnBwHl4g3PxF6a8+5ffr+d5Z/ebB4hp3fzaQgoPvx8qq5O/gF/lWz
lYUZfqIUQfEnhpY9ZkRI3sES63LIl4wsohOCrzq1wd02f0s6WNb0ZboUkIZ22mo/dUt8aIRK1Raq
dH+J3wG+keO3VCXuGIxA1rWwvtjScC52dHG/zDrfxUmGt2LJYT/UoSSqcKgxCnQ+iOASfcUa2jrU
MIGqYILzU7oFlE+nincBI2tMjw3yj13M5NCchOQYMYaz4XCPJM5H+xrVr/zgNfxLR8qXDq4kIiZt
3sNXXeKsBIdEOQGzt62iz+z7uUJCtmIM3/9Z/tJzg6yAVIG2r23T93z5q1hcGbNe1MN1EBhVOc1S
RwhPECZW30Yw98icM3OLRK8dP/qOb991j5MEJiqQngEA71dPxBLDg/CmhGmpk4gTUn6hubtASHUI
L9HKYNK//13/cj0X3QXGIU4UeJxe3VObrKDFbcuOdFpSH9nGScQcqym67njjkQcyi7E+uL1vf0YG
gFi5PMnoy/NeO/78vubf6+63Co64J0IhUclG8n+4I//PCdvbl4u2jb8emMSq8xDrf//jlRZ9bUzr
smr7s0lveOdXQw8FXyxa66kv6XAoDuKn9CWHvSyt7Ob9O/uXDUq59G3pX3P4oi58eXnbjpLFHlBf
IMUNkLbK8Eb0Gm6ubddP71/qLz+ioifNAIVdip7tq7XTDkxcsCzzTf1lvoP160RYkXzoLyE1D2nO
5vGfXxBT3PrjMaVCnfPyuxXoqq22xusUEH58CBiMEGLnlfeYsLEGe2P2wfWcdct52Qb3UBQ5jKMY
D/H+vXol62r2jGfzzLQlRdUWyDjZNiURNrsGF+yJMCIkyGns53vtKcsQQxW6j1aOOQn1YkOipZdn
iQYIO/Ro4EOEDQQquriP1dR/yjqyUHYEXNFXn+twxdPGRnw0z/jL46jCdfbNSuFDxHh1z8o+gdtH
vN02pgN81vZTfl2WKX2ARtntxldxDMKc9HpTZfK0cKZFffDevd3WWdRgynhqHSgwXXn5o8W00vrK
RWPsG0xcbVDKk8me9XMX5R7tg5jUZxs5xvtPyl9edlZSx1YSLY3CR/nyojr05960SF4nh4dyYXJ1
JpNsufznV0FpxZCWd32dJby8CpKGTjgFV/Fqf7ltOSFtkYjo8/evIv5SfvnYWX2GlBiWg9920T9W
FN4rn6ZKSd6eI7/SSm7PtWloglNrnKa6a7YAS/0b+r80zDHJ77M0ca4GwAeHHEs9meIDidof/Kq/
a75Xr0Yg0IyHVHTompTz8rsPSxs2aT712y62yLp0K30ksaN+7ISGa+nZo7cPdFRCX8/S7AsPwYo0
6fuPatP1Mq8/BgvCepix0dP4r35oMAIySQcSAgmkx86pGac+mLx07hok7Ng7WwNpK08DoCH1NP0K
2iGcb4o0ET84OzvI47COxPv3f7C/PPEBI2WxDhAdbtGrW2MGE5TY45GAWNG338lK0qC8todp2Ycp
leGI5uGDG7F+z9f3QUlGRfTvGJ25rw7rQWEFxRQnPcCLJVspa8VOuBDe6Q03sCWnDgjsYF8kw2B+
/ONvGwo2ACk5uvMJXi0w8cSanIVEpozgUG4gRzK8ceYSuZ0XH2fVdt+LKqu/vX/RlUP16vsCBvLx
HCPlYJ97/erVaRmvPTJePa8GuGGpHkcv55pU7wz7a7QxeQfSM2lCBjZQ8aZ+T+DbIi5wl3af/Qlf
GyMLF5D2bCcO5scYXgD6rR77Mt3tMaOdqcUVsrP5tsfZ9yvpFMuXFBFNmVhNpNY0bmmRMVR53kky
ps7E3mfmy3KJzAf77NstHYEDmzpoesmr/rr9gpeBMIGA3qHVD+oECzWBj04AKTlK69P37+ubS/0u
N33OZqGP4nVNU//z8JJHWUl6eLCQJdTdLw15clELuVcTN/RPH1h2cVpJ6+SasUnw+iVJg3IuxUib
i44+eQCiiU4rej1b24L2PBlBipbU5pN0iJV9/zu+lX3wsAZiVYMpiWX993//Yz2lPyBVFMFFCr3C
vqtEUgCpoR/eBl59XObFuykqFIDWwiiPQYok39TUtyJpXMB7sQ+CpzFXpl6Xj/c/2Ztdy+OT0Tvn
HV6FxyuV7c+7b4cllEODlTmD8nSZBMQHqZh44fevQgTy65dnjehB7YweGbSB7b461uD0dMqmdqbt
VKP5O6RgPbBX+3Bd9j7j2afOL+one1KrKktNJAVEVTYyKpV1TB4ALb95MzKmLIgwpTWD3T5pv4ZT
HnzHjTqJfVKNVXDpUK1XhCLb9p1lNcN1GZiuOax8Ffx62dwsO1KOCY8oqA/qrWgsLzl1x8bpN/Rw
SY6xkDGv4XOLTPagr5r2IIY+uAyzJqpoy9Llhr6c0FCc3dQm/HhsKU7zxdAsTPP+ixEC2adTtqiZ
XCIyW+jn8/Krb3qcu3VSJPZ5m8AkOSPZmn782PZmoMy1SYXEq0aQG+6lbD7VoRUxsmOtt3aga3pz
7BmL+p/KYCbobYl5IJ5lM6qHsJmGnyqol+pIdFYWbli/NDrDtoXmy/qj5YHClYFZiyYZhAQWMeKz
IucrkyQDrdOK4XmW/URfXg1lc9OVXcTgwCkjxM6+Ff9Sfgwr3cBTZGDgNe6PtIHuDsOn6b/kdeQ+
M3B2zkncQy1qtbkO914dViSHzkV1yQBIZGdLllcwttBeoeCRcXfH4E8lHEFDnHMOSCkQ9OhbIKaS
g4g9tTJUR37qeQQjjJJcWePq9g6fTWuf6Brh8Y6URGSsY1ctjxVxUyT5uEG2CadVbLDwMJCr5TEN
3KAyJZywN6O+jt1p/BEAObWJCGvnr90SEaXTNLp8sPrGI6U+7wJ4OF4um01OSVcSsuEQtpYMI56U
EYVvcvQXkecn5D9WRxsBUnukeRAUGL20gICe2Q0xyhYHbrI9EgQJTT5jxEO74jy7addi3KOU7ymR
WOI2E3qGlm1AkBFRwaOFDu3Ul4jySuI8OdwITvz5GG9BL6zjAmhk+rTptI4Bhwe4BKFv9+4uSiob
6FIU+/IkKcbpu2baKy8SJwoPdu8Zd9/PLSkyNWgpH9Cq2z61rHI3NfndZJQmTX+J4Kj6nCWNc98z
na/3ppgiQjettVM8Om34KSyd5D4LpxCfNj3Y7zbjxO9mGUaHPnToPREeHHibmfxshPOIS9cAsRGU
axM0Su3wTOIHmExk7VpB2xelqeU8SMXItW2X5gcFQH9a5lKWG4OFh4SupA9/0FHFHWkGUiUqd4HE
0SmXGzMY/KebFo9rc0iYBvMTz1ZdbCvaiWjSgzVap8p5JTdJ2YQ/Ve01T8VCu3tDDqeLksUR+lzM
XfhrHgcy0CMvATdqG484y7oPmn6Dzz1hvEwSpbWTKKKqXReogcSnGLX2ecHh84rjP1zZ1qoR5tEb
jp0P9qi36/E67HAQqHqIcfzwVS2dEnJZpCPNXhdn3i7n2T7Rll4+2o/enN1ou2BBCem8IPJEc/Zy
2ce9ibPRixkS9yS3MhHvva+FIDotISbyjGfJ3DhFMJxrV88nRVI3X9Aa8MzURUB62SoKAyx1nGYE
Mw7ymxMmyV80zLwH0Adx+8Ee9bfd0/cdSDxhwEToTRGO6c0MTHdtAlVdYlxjYkYfKkjP2CMZs53/
F3tn0iS3kabp/9J3lGFfzGb6EAHEkplkkpTEJHWBkSoS+77j1/fjqWrrBAIdMNZxbA4lk4omebjD
l295Fxp/2Fhb5jh+4uLxP1W0l68YTEYfhzxIukeBezJpUSj1C20QhOvvP24bAQxJrmwhCkQLkHd+
uZbEoGkOKWQ4qlmsfW9pzR8LPYe8VoQ7IehtBsRnI+AFt2yTAdJ0XA4FiqLAnrEZkOwb8JX3Ae0T
ddrxD6oi5nM3OtW56Cb7SLcoeBdGI77bdHh3ksPbp9wSEkEUcQllFNqeyx9hwHLk0aTdmWWouQwT
Ojx2NX7VjFZ/39Mx3EltNoej/UEzAiU50o3lcGNPFRIf0AHabo+HiJxl30d9Tq6QEaA2OZG/czZu
qhesMb0WSDmEa/B+Vj2BhFdGkiPKV6rwtrOTrKyR7Mmnd7kcIvjqIIUy+LP9qaET5dW2z9t3fz/d
5BniB1DfAomqIlK6LtAXdjANKAmOR7mwCow5M/yp69n6ZsTxDxzYhi9jqBsv98e83cOMSVhGvUZX
QdesJi1LaYiaZjFCL09iOmhReR2BhQBFDaydG87Y+KAKCk42OE8SONUSv+VtLOxMUqjTdD3S1Iqi
YwR4ZTx0NbInwwDp9NEK++YrdYc0OOsxGoCeKUfRE3xInnZOtv6pDIPuJZJi9bdWCkAFwTiZu3Nv
lMofpqRA3xwj4z30J/+jTKcd2wwjg7+kFTUFAWku5e9zrmFWaYIxPKeU2v5A4iL85ssqhqk5efLj
0OfOuznq7fCk6r0BoKqNsw+2H0/9wRyb3HJLpZrPEJzxhcaxOEDrs47zb9BLQ9Q8JK38jp0uL186
DjoJmw5CBqNv6CZIFcnqcZCl0DhbWtD/pPaM/7razBi7tAMSlO96EDwVmjEhzFuqVJZD46uPeFEh
E+6VDbY+BbsMWrui8jHWaQmth9Y0tIqMaEyxbDLVpzFjdlI/AMUC4ZHvbO2N8bgzKGyS6NGEeu0S
vfn0tuZEM9gkAhhHwUZnQtcWYJZVZhjFF6nLxpb3rsyNna1Bi6GGxX8dhszqtoK3ZUgK5wnU7Txj
REMggENh8R6kTPMNU7HkFCKX41qmMp0oidWgjAGbW4n5pXTk6QJuzfb6WMaWF72Keudu2/xxPPQK
2S/rYq8KGVI12E6ukxVVyhi9aCFN/xhNFCpYJi4O94/4xrUC6pazDcyD3uqaedB22RBKmsVYKJId
oqqqnspulh9BmVb8YxGeffDVOxNUt744mTZqeaJqb9mri6Ur4jCSDGbYhw6UqGoyTf8xT0zkBEpd
7U0CdBxkTxZqXy9hJUGfdHz0hJQWIKQbRlE/PXEieeammIIWgm9Z8ldp+1pKIzCuXoBotb8ZlODm
Y93o1Xias8p+5r+pWx51uc7rjTipziXqlj+BBtMjxPCxtXeutFsADYk9nn82tC/d1PiUyyut5+CO
PhU+tGG7+nNERepEARcxyVLJHS/wa8xWdE3CcQfkGgpdAAUSqdWh1pjNU1059eX+t96IIvk9yFs7
5NyyvKag1UrpO4CnwW3mZRIRxdKfOdA6CnbyegjJq5oYubyqE/vQ9YHrvG7i1fBPnbIZBkQrpujS
KXLRehNA2Y+TlQ/KAa8WHtLBjMNv6NAhfaaY44CpXJcF3+IRAANKu1p4jWofQQS9MLNPMrGF9VDp
hN8k5Y2CVrM1jR+pHI0vUSrJ9XGOBuR39CaUMGZTQx9FGpqMj4h2zvpRys3in2S+yo9EHS2ScdnI
P0HhRZ9pcsIPCUoUiFVLbeOfbFkGo41SXfWizCW4rcQCx3YERmT+TP0qnU9TiKEfQnCxsdcYfK2f
L2qnoPpoRfLG08lC9U5bbpigtezYj0rjCJoZRTdTghcrzSgbAYmZe5CHlvJCcU79ZEuoaLhG0tfZ
A3jiDJNXy/yU9HoefCT0QIXHp8vWPeGRmH3LJ5jQbplYFCrwu6s6z2oqp/jNQgjY8nhRo/pv7qFQ
+vwfcl/zn/+Hf/4LJaQ6QoZk9Y//+f+msqioDv7vyqLn7kcNgHB6qwsg/o2/dQEkFV0AKJmOQ4iu
wKSzuNj/Fgbgj0QpkGY7fDNdyAPwb/23wrzzDwtNSy4R3kfgIaKz0BSY8v7f/9CRF4UZBfEH8VGA
t8avCAMoy1NLWZduLR4MCn1NsvObkisMmHacLdpgaKM7j6bkJ5+lqovfW4UUPnZaBlANVBuN8rJ9
58gNstKG0xNGRdbpzaJ9+HvDL6ihy0fp719CXdRCbp+VsDUW420s2PoZJHIKM4CBkwIXqOhPYJzR
kzbJ/c8Je+TiYKvhn/ZkhM9o1wTtodMs6tHGEHxF2wXgWYAz40d9bvRL2/cI+1WmEn2Syml+vv9L
N36oTbMDIQXwA5ZirW94s9H8QWPJqr6LT1Isaee6erC4fQaht57Z/m4PbhkcvK4NuAgOOVEyJdp1
V1+qMrv3VVRzQKx22UwFSi6QFFdQb6dYVqDdNmkuEOUvUWIGbqEGiDm1o4apX5QcdGgtB3L76Dwk
Ru2+Lsb/P/X/IV7K//3UnxBAxGDi7aEX/8Lfh15T/oFpg0U5hViROrcI5v6lKCwj68FX5PBSDSOv
ZPP868hb8j/Y9zIMYcob/NviI//ryBvcBkABHOAq5PwCn/srZ365mcRTQf2d3etAYgRbp4s47U3k
rWl0aJ3cCD1zjChMG6k9POBnF/6BFE17fbMoG6daZORvHzfSBljo5K66oQt7ltXjFhtBmrRtFHnc
cPr3rssa5HYzJJuGTLGoNUugXQGUz9HByNNkp0G+OThNDTqhQOuAxCwnCoupjfNACb1Kl6LHXErK
M21jzdV7v3DBVOBnZ/vZA8iNPTDVTRT4Om9QdVBXqR3QGV4OrTW9BDeE3gH8pemIwmTkTfUkneMC
WcZxKC2RPer5YxNU4XkCJgHrwFKvapGYHPBh+pcd0eJtXtyuy3tefHQ+BA46oqBok3atblckhuVE
CezQw6eqf0oRhaIeD7WDLTmf/LkqfmaOWpNVy13jFih9nlQD2Xza3sqeRoFY9tWesGDkIKlNLub8
3R96s/9mX6kzxPwir52k+F2c56ZzxFPRuZpy2GEVgfT6B2nAj/Qk6VXx1Um7+WerRYCNO5wP8CTD
bvMJLQfZgS+T2HuJ6U1ljaUCBSc6c+I9JGZefrvRwYp3QjDFq+wh+qTLPSIRGSYbZm0bXi3KwilA
uEeU6vJTU0mRizNisyNsvXqXX78XqbGCFBq5oLgslj/CpioQ+r4de6Fej89VVOou3g7p+6hrpKuV
AsCYjAB+/BTUyVMSJjjRjdCQvllmarv3z/DtfUHQohGb0h1k5+jcS2/vC+pwHQyKIPFg1Kj/rFM9
OY2x1Z7boPbP94dap4hi6d8Mta49lT4xfAWZ2VPliobYZEndA0oR/p9YdU0foBzuRR0be1GsLlc1
dlM0ncUV8mYv0nuMJdgVsUfCTbtRq/JHXc+1nVtQnPbVjhd0SpIv5He42lej5AbVURkhPK8aSt9t
EzwosGFA8RKHVroVxjcr0a2dr6ZsfDYGFem9uIIoHi6nFkuTFI3BiMxElmanLkumD3HDZZilUvun
jnXbySjH/MQBcI6dPeNtPQAUPNAyBc2TFepZgQ+HXWHnGH/MaLkUh/vf+vb3CTyreAYR1odqvFoU
7im6KB3I/6ZoMZitShuWVzTgQqv7O0PdbiuaBUTKgkpOu3/d2YaL1A5or4ivDJFKKiM4B/yw34Mq
7d3ZQrn416cm8n9UM+it4BS1XPpsLOYGSYEYg0yM4nPaime/k0FdlrLj/fpQBnUc5sZDS+CwHKpL
am7RIkg9/PIs9LdLhDTjMD2N0L32Shu32xhBBrT2wYBRIESzYjlWglAJJLqK05ngyHLMdGl6KPph
NA5O6ttHdA4nDBq7QHuvFPX01CV6+S6QWpypG9/5WWUKpdpOdz5UqOh+SaFLe4XUjqanoxi1U43Y
+qmwwQ3ITDKyZ2t8mDUQQ2MLAHu/VAo6xKaFiAr64VxvmiubrXxqc3XYWaDtQVkg2jKCGbO6KOck
8xVAm4kXNQU27VqW2B9JT+xLDZjjZzlZ4Xv6m9L3X98B5G7/Peq6rFbZ6oxpUofntNPqj5Hdf0zD
1LxIqHrvHKPby5ILRaVECX7FYZKrvWabU6L4/MUTTCIeQUd/B6PI3ukpbVxcy2FWyzgYZVQrtuAO
U3p5oBJYwbQKoosSyIoHIQ05p8oqOnzzOumlNHzoTNE4Zt3BIi98gOVZfZSEPxlqs+WTMUzWh/sL
vnWbkPvxUKHlB8RzVUburchGM75IvJ7g9qJ1Y+CVrW3+1oVO8TIMqn+5P95NzxPFJASPqb5bnHK8
K9XluSvksjXnHHn92ais7y34/R9Tb6ETCbDOoBkPL/JL24f5B2xlbFzp9W68hkqkT4hXJnMJZ9KX
vw39jLaQGelGs/PSbK2HI4rqnB0qWWu0K4pJbLWwzzyja4ffpnmQpINRVNJnLtvkEXW1PZjYxjkj
jAVkztVK+WQd1yPbpVkD+gkeQu8oNWUK70ekWslLa/F3LRCFGhW+3Pl4/zuIfbd8xW2wKZoqkGkq
/1vtyyRUlGHK2syD/+3jmDr5XjWqxUmG+4V2aYRfuqqkR0WUBgCi75F1Nt5LhieXeL3W4Gcud4Fa
TVWG8EfmqXYeuhRjazcry+SYatMe53JrKEq57DhFM9hw4ou/iYqMgrg4bfH1aygDuQ3OAY9xC541
KwcI8fdXdetj0obgOUGc0obttRzL6nyz6ExAhY6PJqqdKzb2EDpaqWQOGK4hP9t1YADvD7oxQSo4
PNGU1sCGrwfttWb2se8NvLDuwk+Nj1h/NMzTY5fI9en+UOKzrHaNqSAjBfBEcFtey+Zv1jKxjUAZ
1IB2cQfEnUL3gJEt0sFGGLaIPNuhG41tdp3D5OevDwyY4TXuEYaqt9t1wCJPg6hpBuMXtJuaLzns
6bNGEHRouk71YttO/hDR714KtXEjECnQCsCmFfD9um2d6joUlAiIkqQ74XNaBT/nJjJPmPXgeVpQ
2b4/063hGI2iBrcBofzqQibNJkfxFVShUwcDZGWyXtBKLj9XYZ5+UtD82FnZzfFodlC2JcPnrV9u
2cqUKg35FyB5Y9s85TxWh0YnukRzPfRkfBXvT+92B0Gm4XjAKIA5dEMSjGFJ9CF8fm/2ES0g+20f
2gRK5pzKcODD+gM4xN/y0Kh2llVY6q62LgPDzxNcU+iyr8TsN1s3ypJ87OgJeqD3hHwFyp7PyVia
49mKR+djoY05JDygy7iO2hJuZkmDKeIjto3jFWH8GssknDQeVXkMAGuFCNFj3VIXLqp3zmcr1pzn
LpjxXIDyiqLAFLTTdAgrMFyA4gz5wzQ4IB9wa8slNwo0+U9aWZDCKnRBPKV0An3nJtoIPIDTmDJ8
TFAfQFTFd38z31rvDBUkSeRVrYyvQTmWHtVfqOUjaomJrfhHmE29l8souvT4ifP/ScinFnp6wi5V
OUpJNj0KJ3k6N1K9c2VtVAT4bexxACnIsaFQtfx1ajTEERzmyCvnUD22xqx+KhQwsomqGBdZQeQb
nDyaKimqNeowdOepG6Uj/VVnp6x2e3kicoxgIjw2QDhARJY/JNOUCZUiI/BMZbCOATCBY1vMwTXr
S/1yf+tvfRJYZCJlJuAUaOnlWI3Tpq3SIwGHThEMJ7hE9UOvlZYbYdeCRbPaxn8YzSiDiaiC/i94
+lCkhnGwXbrm9oNZwU9J5wwndaTWTrGQfNjZNbfvFwVeIaqMnpdBOqstfyHSiGlYtkHopTGfpajU
xO1DmmulgVqKirMf1lP1XiywOahYFaJxgElrcnTQ2L2MFUbgdQC2Y0pmJY45skOxv57z5AsmBJRV
UdDc+fK3CYAoZv/PsKu32pTkARBnwiWHff01tTUgwnU+ne5/9K3JQV8ktgMYAv1t9XAF4IrDEv0e
Lyo082rMCZ36ZOhxfIUGALbG8MYRGZ77g25U/cDrOfSSweVT91sffnUOMVMr9NBT8hR0I2jBoxZ0
uAYb0vzJ6SNyRxHaJzleW0mBoSYVDWtvu4vNsgwWxI+gPC/aPAA0VmfcKX0SF/EjYJhoz7o+BhcL
PN97M23bj3za/sWqh/ABA5Hs2kZBdi1So3gaklx6AIugvjOwpm12VuY27IW/hxykYHUC81u/rgoy
XGoNmskjEC89fD9yTEwxfYhGJJ/LuGyfQERlZxxrbK+jLLuTXWyU0hkfRj53Ho8gtevlAeuEeRww
aF4hs2pOPQn2CT0S48mpMSebJXV8LKZhxK9HSePvDUIy7/K5sWpXSFlRYCi1ned46/qDdEecgUTo
Lc5BcdoKkY0aKbkgmi6wAobTGNif7cDYu1o2V54N8VqZxM5ptRvI8DK6nyMHIUmMC+IH+teeStq5
dKYGMQZkk7FOG7SLAonkvd+P6tf7Z2Lj/adL5NC2dpgwoJblyivIGplhSuCR6lT/psr/oeV59ztm
sN3FKsP4qiLDAHSvDr7dH3jrnjEgXpBSosFKyrMcmAbnaA0zS4zbyXDOcyd9RIZM39lZYvnWh41e
nM3dTZcO6tpyFLOgXWUrTeh1cAc8hJzA0jY0SJ3CCn7X6jzbKWxs3WugZAmITXYOb/lyPGluMC/P
GG+O1OnBmGsMvFBdw/G3rBzpD2KbFBnzON3DTG+NC//W1JD+FGy11WqOCZbBMRAZ4GwT/oeq9T2U
JvnZHKKfuI8pl8rUft7/flsbh1cCh1vKhYy7usFDyDMo9jaRV+uwq5y5aolRJwvDSrpBL4qJ/XmX
pc6HJqt3D83W8cQwlekKwSBcWparHFl2nlhOEnl2nKOLnAl7jaIO8X5z9J2bYGsDvR1q9RziK4zC
e5dFWDiD77JNvGl6DbenNkPFAu1Oc2fDbn5IUhlA+kQcoHSXU6PIImEyBArWT4mDa9ya3pW+qh0B
iWJ3kMj+AbbNcL7/LbfWUwCCLTD3kOzXmGu9aZrBV5nkrAd0MmugVgFiDidy9GHnpdk69lyr3KlA
xYC1r9YzQcffIWyiMUiJ7aQGdCYnxEG9+xN67emszz3qVtSGhegydYDlMiKGWLU6S+jhilg/TGrt
n+hc00CToqq8oJv0hBx8/RVhnPKTpRfKyanK9mdbASxWm6q6EATiGdSXGlKkCv0p1Y9cXcsGz1KN
cucK3vrk9AHp1EN6oI692s3WjERmm1axN6PXeJQqNDwRWdK8Gk0QlBiL+axnpvbbzgqJCH61QkAD
kIRBOR8psHWCO42ocSZ1DX5ZdfInVe1etDaaP0++NB/x+XSOSlell1oJk6ONPFtvqsNOk3hj3rSq
AQ0gNiVrNEKX3wgz+DRoc/rnapR3ni6Ps6vjEXVxNEmHWmxFZ3kuxp3F3kqxKNLAuKH1i7rSK+33
TQLYaIURhAhVeSUWFeewpA3m9lZoHSm/tnSn+uQ0K3r2Tmnb/j3apsC15yqKTxGt2j1NlI1zx28x
YN7r0O5vMp9OV7MxC4B552Ygn3Tu7merDzAehiy6064SG379udGmp8QsOAbA8ZeLHQT48KU4NHpK
myj6AxZo4VctMzPFq+ixnPMgTH4g0ducw8BxMqwF6vp6f8dtfW5KgHw4QjygcOubTS8DCF1F6NF6
0h/zrtCug9lF1xS3+EoytAOEj+50f8yN25uqGNMm4Ab3voZoKCPpcRwmdGsUHKG1OOgxsu3sqyWb
6aUrk/Dz/fE2HkV8fGQ48uJlBH69XGVr1P0yN3LGA7/gBTjHn0wMIo4YLf7Vlfr4lMywzO6PubGJ
eCs4QJTFCKIdse5vNrRjYPuD/QOdgwYYSqUPxjnV5OikjUby8f5QN8tJwoIWgyEMZgAcr4eC+ljM
ZPFYa0p6JzK05oyxc3XJdUkCmoZQ7f3xbg8rW5WHCY0b6reQR1bhm4JjTValieSGetdcqUUYni85
aX4o5aT6LUqU6driQuEFZq+cki4vfg9jJ/OqLEt3zs/G1GlkC7kP2kICl7lc5WYwql5uqVIhMIhw
u9zkHjY3A80q5PJO96d980aKWSOygMmUKAXZq5MSV9xaSBhKbib7PeB4M5vM41SW2h4bfHNS4Jde
B0IgTPz5m60TwD4kKWslN4agSnEO+0Iph//iKzAlw8lMjvcndvssk+GwVdmkDoiMG5F5pIXbbqJn
6+pdXZ6N2i7deqijdyDjwh9VQwc3VmP9cZRHLFalvH3Ww1H/msmlcQqaXj2BdMZTLYiCS1XZ+dcq
t+qnpJCKHz2WiDub/eYsi99KQEQ7nE6Qur6vnGDEZLyMJNePxhwrSi38Pvdy91VJAoj9pVHXXws8
AD27zqSddbo50mJojEoQnnAUkqTVtjeyCiKyTcMCttJ07eNK/b1By/dUO/Hee7ix10AbEpEJNwL6
e6stMM5OYkJaEp3UKXjo0hhOmILK5v0PvzUK3azXXh4aHsbq9Zn9AYqkFkvYJasFpupV99iVaE7/
8ig0mWjAqFCA2F3iDXyznWPFRz6gnXx3zHTtsRL8fbU39go4G3OBy0TViqwdCbV1rSJyQNDgsuS7
TtDal7yS0Inq83on79jYAqRW5MeIKNCEfq3bv5mL1EkdNaxW9KwijDrDVjthA5Cikt0pOyH5zVCU
w8Evii4HPGSy8eWymaWFYhL4dgw3x9obdS16ScIZakScBX/d/0I3ZwqdJmp+XKOkGrTMVkMNeik3
aTAwVB0rD7Wi+16dGCEBuWLiFNCEz5Nv/J4NrereH3hjjmiykOCQ7nOo1wTouu2SNgYW6Q6JHT3D
Gg5cvexsL55VeyfO2RjKJMCCsCtwvMT1y+UsIeLYqGw5riGPAGbavkDEgMz4scOVe49wtbGg9Pdo
/AlaicGtsRysN80qwLLLce0xR9Giiu3xsfbB8BykprG+ddjAviDwER87PUUk+5cXFZ00iApEiHSO
1jFl4muIRSsJ1gqt/WfkU7REQ2rijINPuT/S1jSFEA8FTkLIm9gRiW7ECdEZQNRXRTyiacfJpUgX
ftI7fBSOGUzCBzQD8pfAL+Ov98fe+p5YHgICoRhIsiL+/M1JjAwEK5zedNw0IwHIaguqWd8aLpLC
e3i+m6tFGOGwd1CbItAAf7McCsmIUMtTH8PswVGuozz3D2gzNDsTunn1RYsJ2CmEOPIOPAOXo9ij
EgwZYA+XQD9/MLFmPY6Tlr8HraViPN+Yv75NYKAwNSFyJ4T8luMZIArQFFZtN0NC/WCFIDHplksX
pyiNnXdma2og7kHJ0SW+RcoliCSFyBVgtEqt+aEt4uwS06xFsBiBIBT/h7aPLve3x412GiZWZO+i
eUqdyObvl9PrcopjAiToItVmmYd+KjAmTKdU8VCD7j+hrzkYhzidZszYNLs+IHhrP0jOjNifluie
YxaaZzZy9Mf937WxbflZDtAlkgKanatrqJdqDcXXzOZhD/M/ZZ743g2CfjpP9jjvoKU2xgIDINad
WrLKmMslMArdn8Y8cOjY4V3bFFi9CGfcQ6hle5LBGzcBQCmCRzIQPtlafLIO4eCgW2O7ddNnpzBW
ugN3uFIcbTlPjqFW95/tbv7YOFnx45cXlJF5teB7vt61y0l2hRqX9sQk57hV4AX51QVrTfUAWa/a
21M3xRlqcHjygARgPOKAVbaRxDYM4sDkiGaALCu9Ua61ng0IQerK1bQrrI213j9XOmBMFVnuU+Do
+a+/Y1CoBeFT5lZCIHo533jG86VssSOYJmBP/TzoD2muKC7um/qX+0u79VGBz1CnI89DZm813WBw
hhabWhu9cUt67iMkLTq6zydfjwNXjmOD3FZF/yVOkl9GKLPSeDNB31HEMVkTZWq1BWjm1LbrZ+WP
DNuDM04PxolGy7xT7to6JMTyVFkBCgEdFZf/m3ek0vGjRcwJh5ES/43ZpNHYJ8V3ExWEnS93ewuC
AsDqkFiH3oe5tucdAOaNNMpsN84AEBZ4+bnGUOuYXxbmUzv16c54tzNjPB0tTK4aAp41aq0zi2Qq
a8ly26H5Uft2eum76Hms9PF8f59sDURhBZQ9GA5oJaurtiDfM9rSwG0cJMwFDvLs5iA13Mrae0g2
RyL3ej3sMp2G5cfKJ0cbh1QxAcQoKtZchnEJqgxuc15L/8akeLNI+dGAhjS/2vyxUsaTgp6LG/Yp
yR4gfuCNfYZGM8Ylv75+BKTiQeA9poiznBWkLFEXLRHH8OPQhU0cHkdJagAzqHsmaxsLCKmAbEwl
GKYdJo78m91eShVl5zk1XaOin3DoOl+5lGpePHeTMXy/P62N/S6KbnT0xbSApC3H6mTfQBUnN92y
t74AnR2f+0Dp3FlCv54Y3di5nW+jNNChYP2Yl2hdvgqevJkauuZBlSMs6DrozaL52DtebKXRrxac
uPj5VH8jszhZq0k5pLATJWiT8gNNy6zxBeakbq5+3BYXaBD0Mu6v4k19djXgastDiWn4juxDJUFP
TtERwqDIgZl2O+vvo0GLvMZBgvX+oOLELsrSDAoEAtdcvh8nehU5zCMyL7XDWnZ5Zr5zEMf3Wn1K
L/aIxXBKMfVYzaN1hYWkXxHlGT7fH35r50DUpO5BKAHzdnUnkwZ2FUJppiuNs38c8JtCywmvhYyv
egHzq+yAa7ZOhYY+Bv0OqiEA7Zc7dSh6Tp42cQDl2vga+61kHlAFMR7szC72qnubgwl5WBNuBKyu
1Q6qSFATrWFyY57S0xmC8ZpaxXQBRhn/atubz8iZQOUAjK8guC7nlVsdtOi5Ml008lvYR5oqAobG
lVO7/sQDHn9Iq+LfeOYE/UY8PLw7lEuXg6IKjAxuzAmp8J6/0CtqXWdEzAVoOEoYbbwngLu1nsC/
wA/StqQcvdqrus3drEZMsmwzTK1MC/NEQ5euDjztnXz3tvAtFlQQpygAU51Z3zG5huBWHbFRTF1y
UFNRulQ/1v3sP+hAmt9bViX9gRCb4cnANi6jUrdeHZn6eSLD2Hk0tq47Ng8/B/AbXPhVuki+mvh9
rzHtcorp2BqDi2G6thMdbd0+aCu/4h5JW9ZirVLVhKAlesNNrcB2yahwdgs1VEzyqT+ZyJtjSJ9b
O0/vbdwpMI50h2nVEHyuMQx6ZdfA/E1y+XLMUJ9SQagPo3maY3o27VQObpD0/dUJcXr79YtHZBIo
boNFo86/3LsI085pXWm4Ndph9pzEOcqv/RRRt6HL3LcHkyrjntDY1ockRaXpS66GCu/qsiuQT8wa
bTJcEEfBaVIL6WghkLLDyto6JW9HWd06PsjsqI5mSnw5rr2T1PSHtnfmY4RjoHt/EbeGojwPkIBA
Q+haLRdx0CrZnnGYo0yugQWTfdSY6Q14eWlE3v2hbqGDrBeMZrJO7jdss8T+ffPoz2OaBnYrG25t
hp3sjmOC8xLesfaXRIvy+BonoXrOOsVJj75ONdg3B5Abg43G2P1fsvUVaYTBtxdCAYQIyx8S5VpX
KAolVEODMtG3rfUuzOz55f4oW++yCBFpngKTJjRdjlJnqBc7cmC6RVuq+iHtkXGCZjeEh6EdkPLV
q7D7PuZVmh9j5KgfRgfxjp0ISIyxjg2ICwSpH4o9urjL38C7mJbJnJhu6kg57i3jfDKtfqhdgFfl
uVGV6Cee2miJ3p/6VkwATuhvSQMhX7YcVouNog0wSeYbzzJ3bo2jXuhgd2j1mA+WuKPuKQlsjQg0
DVwx8jHcCqvLIEcnOTKjznRxLzM/NLIkH4aCezzQO99rI6ifO1Pc2kMCVgyLzODyed3sbzazJPV4
q0at6ZLmxsdJD4r3WJX6f95fyK3jiT49miZIEfB8iF/xZpQqDXRr0ngvATVqx1RHNq9Ps+xoF4nz
+/2htlaQiiWC1jgdgdhc5VCaWmRaP3CRm6EPI9eQVHi4UnywSxD89ZhNO2/iLWCV6+DtgKtADrdb
ZYJ9ZrhtlfSPil05rtbp2dHsbDxQq8pB8m5ITrLS2O+qMvnTHmrTMx30Y8y2i873Z7/1a3ifKcSD
pKEaaa5Oq1lLdY7SOCZqVV79ieFnirh1XUq41UlG9qMYtDn10H9NoFwlSiaxi6PsCdkKiUJELpXj
ZZrb5pfRLTR4QPcQ1YsYFB325fcvGq3DUIzYfoLaiH4btdC2Np/QSbZ2bueN/bwYaXWAcGVVfbNm
JEVSXnAGzM94Vpo7qcrGdmYQQhTRDmZCq9dGmRAL17BNdP3aSC96PRFupv7gNkG0F3JtDgW+Ecle
+BCkC8uVm4286LFA43vmcYtfYJk9lEn1+6yN5U7YtXFwuOBprSD6z42wzr8GTFlhzlMRsGq9PaWD
ap1kYG8X2851D926eGe8jTsdOA4tDu45WutrE4kuluxSw4PMHSxIN1FjabiD5vIljG1hm1skyR8W
Nth7Vb7NacIcQxGd1BiC53JBlcFprRGrHdcoZvsJeMv0gfIEyWUy++/12ph3TuTG80m7kda9qOjg
iLP6gHE11bhyzKReCkLBSCnPnlF3CPFwIvKjnXfZuQ4m+90Q6c0RpcRuZ/zNZX4zvthgb67euO/a
EtFullnX54uaSAlS36r90NaA+jWw5EcDgcWdV2UjmqatC6uC6IS2wzpmsOVgzPUxtdy4aMpLiITi
MSlk8ASVE14av0mvGFiWx6LL1Z3zvzVdYiLieK4aHgDx52+mO8UlVuBcKy7k8PDMS+QfsATVjtFU
1O/nBJPdLqt+GXfF9UZ4QsGM/icfe3W9AeBIeKQ5pLFNYZBkIXNbfEieuEj3FEy27gNKJBBG2MLI
t64+ZzbVqdZP1D1nM4CB3BvtcUK/59TTRdhZyq2T8nao1S039abSG6lF4DezlDa+9pdUOHJPpa4d
DAKh087btTU3gA4E8bzfVEFXUZ4VhFJD7Y700velH9Vg6g9OUjueVflUY/w5zHAorBu8SZDj7R8L
TYL3lUxR4PY4RnhSpNcvSWAYR62L59+0QbK+3P+FG48L20rWqAULh741YtnWpipFfsFyg8zvnoiM
/xqCqrreH2RjFXhWeMJfq1DU7Jc7WJerrrSGznJ91DMxS5Xi85iUCIpG1h5Z+VZqgELp27FWdZNo
aken81EXMqfaKo4OYtMKDvP59BfqlM2PqBpb5RnSgJV5YOyTr+bQ6NgX42IhPN1NkGIW7QXLy8YO
84VSMvfkTG8XQ+gQ0QyiTs0DuL5ILAS5Ox9UjGvGUvswSFgypnWE68dQ2TvZ6u3HJbvgRYLyRFWH
mH+57hIekbIdp4bbo1r7foiR4S2duf3lm5EqM1GDyPZFoLIKTyWz1UJMtElUCdJOeE4WV6Ix6joJ
9rzQHsv892YYNFel4/CrOCLSJzI4wi9as7QSV8erbuGp0MkzXL/lJWgUtUSbCOHcqU0T91f3MEPR
LOP6J2sjuViupV/5qRanmAtbTp6+S8IYM2O/y45kMJ//jZHIKARlCR3rdfVE4LFH9Ff4ao7UAp7u
hOBSQ1g7KtpOpH/7tPDfJz4iZiBiuSESyEUBjDz1ddfCoeYSNNFXnoX2ZI1xTMSfDBjyJXvshds7
eDGmvvpm1SSh6YGmsTsYUu++2l0Dv6+OCN2GpygZsp05bh2CN3Ncb895dNqBXg7joWfnzZZanYJQ
c3bi581Z8UqLSjt551qdbq6tWct9A2h/PyQo+WPfnZY9Rg3JPF4k0w7O9zfJ5njUauC2EdfCsFtu
x2FIzR5ZJt0N5RiJgKmxT7aKjlGVUcEMjGavbnAb/vDVaEtSkyHGBI29HK9rcfKgTspOSezsJBsN
AlThND7DMQ+PqtphISaZ6VmttXjn8diaqaBvEnPRAbvJTMy6iYcmdnR0g9vgUscjeajU5pd6lOur
Mklf7y/sRi0M7iotc55sbhSSoeVMq7pXKyDmhotaun8FblM8+EY7H+J4QJnKSDvPR/PwwNstfbe1
/IuSyHulv60pA1oVhBlTqJ+t7m1e0qlWrJH8u7QSrzJiKzhEiCdfGwQorpOU7MF8bt8k5qwAALPo
qJMgrObclc4Q0tE23K7h5M82nO/WLCev9veM5zanxmBUg4T80DpFqtLI7KqSWgbCYqUnY1Jz6C2E
vjpzTB8LRQ12ds9Gr4HRyNPRo+fqRu9i+Tk1tR6HAhkV7m0BzQpwwMEbIKaW2qkH1cEbIpUC86hM
g/6M4FlzzpxQPuIl7+w8IGKgZcGPH0L9SxSMcMVZZ00q4FB8oSkdx2CfSUED/tLKittXAuBTweq+
wN6R2p1ht/ezKO4KpwLkl1abKU26NAnUjm9btw6F5LpRPw2Gll5byiR/aZ0k/dP4L87OY0dupNnC
T0SA3mxpqqqNWi07I20IuaH3nk//f6kLXHSxiSIkYaCNgInKZGZkmBPnLPAs5FaiP6tWOJzRMx2P
inK7Jwx0gxiNg3FhO4lrJp02r1FN3dHJhktRZfEXFK8/RPmqnG5f4F1LorwAkApx5O0IFBOqVANC
wpGit7X34TI4j4MudXcrBY6Dvd0zRVAvbijlRrrl12erkc1okWRMqYu+XBLoBDxrSNvTkuRHL/Wu
KeF9AYkSqG/n6qNa0rspwSulZGFezGT1v2uWpeg+jcmP2xu492AKAAqxB8AXqH6vV5Xnvd2uhqL7
zEq139Qh4X3R46NR0B1HAK0OaFfgoAKjtNm7dlV6ZaAn76dT3AYoDVhf7LkdHyVTfd8P0XKwqJ39
gw5KIHkZSKNiuzGnogI1KpKu+/lSMxCWmZbPNbS/SdUAc8vtDdy1xRAIgF5MviKEYuB00osy4Vgw
B8LMsmrd94b+XXPW7NNtSzuvMu8x6RsJukAmbj5VX9I/tCxiqXyoNf00GFr0zlQQD3ChnG01OIrt
BNiiI90z2zsdnP49z4JkEsmt0CemnbJxrZ2RqXW3EBNMspWeplRv33RJr/uSLfUf8yyHUsFKu9SN
8Ev3ZTrWAYPp2T+3t2Bvs8Wl4BTBmwTJyvVpnatwsduZaLmX9F72GjWp71ObIRNQCPWR9OXeoRVc
q/9X3aNOem2MxrQ6yWFBqpMh6R6l9BbcyZj6UzuMCL4ZyOEtf3GYXprc5M5zvIx2v3SG7+hjf9cp
xRz0Smy/DZXkiB5z9zQx4Qd/rUWwt8VlaqhZxnlDujhXJWSqpFvNeWZOKTAy20L5pzezT+FstZ8l
c1IOwq4920JYRTSIxIO9WSYdjqlqcBh+VSTKo+PAlhKpSuE5ZqsF1DanYIiKb0lU53/+XIg5YZ4m
+qxU15zrTzqv/TpSn9X9srXks5UgZjrmmn6u5mUN/vyoMljOaNjvkeStek+pw3qympSjzar/WVqZ
8VyYeXdm8MU4WNTeOUWUSAayzbQ9wfP1oiRq2zDgVaaPTE7rj92oP49zyxTjIgvGHev77YXtBVkg
ZGj0M+ctxLA2X28GOpzmAiFjN2H8Lcft3cVNajzMoVp+dyjWflyY0vOlioGzRJqMd8VC6xiRhO6g
q7pT/mH6FncoSv5i8Rt3kDijOpgt8aVNtoCOp7Q8ooFmEfYoX+p6rSnNm8lDo7fRXRkC6nTkQuaQ
mTU1zgyGsCinIWpoR9jEneAPF8k0AkNIgOu2g2hhZRhDOPF8ZxJsKwjdID8uo3HQRcQM48xwGhSU
RxTcOw/5ldGNt6pzaA9DarxiVge1ZkvtzuitGAfPwN5ZEygehDz4+lS0rs9agYhcMk2J6Se1+nmw
EuO89uAEDDl9ROy5fHf7qInruImiRYlJVMIxSHnn2toiqRMjcorpy2GloAsbqW5bmNNToozFJZLr
OYjSSXa1mNrfFBbJ823ze6+NYXAAwAwx67EFAxuoTVngZ0Bloa4JK3DSuUOrRp6RxOX5b0wBgwAy
TtyyzRdWmL46XYB06yqeL5CplwEZf/M2VfSj4Hz3EzJVQsUJSUIqhdebaoRZjeIuzb92SmjolJH6
thkmxYeoD/qoujrC6uzu4gt7m4MJfSMySzDU+04t5aeV6ROPFA5xdwlV7tu7uLs0OueCdomO4zb7
se0lmTsKen4ECcgDdQr0ydOmziMXncvxjaEnf0w9CtcBxTQm8XBDjMyIxb9o15gFBbu4p+TPbLfl
FUOCOG9orq6Thn88Sr0xtfluTeckA0sC6bBOppsow+B3TTkeVJH3rhwFJrrvVJGpimwueNeNSpty
oXxNcjpBM28PbhYqzn2uRvLZiAkA89oJH6pkrb+p6MWvB99w9wcIMKSo88JEunnNujBcOsjtTRRk
Ufpw0wzAhTaOzq+i0iXkILjvpjZKJ0mKcl9BMObA5+wdVyQ4aIbxlMLJs3lTKh1eZAI84eGGcnGd
ui4m145t7cO8Jmno3T6xu6sVk0bsNmwW28vI6GheGiHW1E6ZXSuchrcr1Jp+3ENaZSZJAVWjFD1a
tWK+WY35qFezF4jRKaDUTd+KgtDmTNEOVMrBwJ0rTlykrjyVXwY5lT4oRtif1ImPm41177VF1x04
vN18QtD9U/kieQJ/fn1zZqsb5HYGKeQow/pj1Of+RCG+utjV6FwaWNQeLalqXVHqAJvKyAfVlPqo
m7H3aAqRA74039zcDgZpyLI74UJzmRrW2yYP4ceMwmM5kz2/RMsTzldBasF46fVa8xSukFQGj27I
3X963imnGF0/d871PqBScTRzv7uq3w8J8Eh6NdsjXOZ2EvagIzu9Tb11pvNkrstR6WXv6IoIgFob
g90Eg9eLkqLOyeaBxLdBfVTzpL5d3rQ5PJcnRGBbVLA7NaoDLjp8q6TISuQPVj7/BZqR5xm8O00a
QnsoPa5/BqTAyJ4oVNpCZY3+lXlp3HGaynupsnK/imYLoZGhPsl2pbl6kVcXrR7CAyz83vd9+Ru2
TlNOEdjuQG8mC51maY3bR6Ur1Es2KJkrA4i/3PYaex8YD2Ux0sac0qtpZXOYdRMRNMPXq2q6VEav
XhxECj7ctrLnCSk1wOXLmA12Njd0iqla0nA0/Am1jR9h3+iFi3L1mLjOGI5HuJY9V4QKJbV4pmxg
NdrsoTJY/VKuxK+SlrZMmSJjf18nUx57KMMjw9QrCWMFpdmnkdtDIH1Usd1dLXED9KQ4AzgMr8+R
3k5jLnUtpQVjsk910S2XFcwS4wzzdJC3iI3bhrUcSzFORPwFouzaVDYtKEDTu/FXQy4iV8l6x7Ok
Bc12sJxBAjOrny3F0QzFrtXfnWGV/sqrQ9OUkBYVonObmXl1V5nZx4qps7MMKcODNEEfWEbc1D8/
QhThKAT/Bphs29+VTjL6uzgWV/Pwpo3k9ZMyJv2FidNDzai9SyECWsruGhqGW90fapvzFFkwjuVt
Wp0qaHXeTCjiHly9vWMqMjawUIJcdruiMW/1AUJhw48rVfvPQHR58lvI589LUuo+c4XJfQ/3GnCh
fDqYTNk7oULwnuiYh4Qi9PWx0YdIjQ0G3/x5iMe7Ls5VN2Q37qM2OqIf2TfFCAMREBxbW7IpR2nA
7UWUgeGSK4LF6r91czgGECP0BwHQjiXySWSj4O7nJd46mXaa0ZTKwHtaQ6J7cMWE9+NkI4+om4N2
/uPTCO863W8mgSkebl1MFynjjBaI6fdLhLSsrkiQtNrLmzgju7xtaudFwBQYJ44IfbbtLK6pMxCl
pdRIomqQfqWoPbiaih7k0DYWoNriCKC68xjT7hL+E85bwipxbF/kIZaCXqJs4lKUyi6lt1MhyR9R
0s3R1Ji6erpPkzq3T7Pd6kwtrlbuSoh3/3t7zTsX8Lc0EpVw0CFkYNe/wc4jjWCZys+gm+mn0RnW
oGNM89dtK3sHhsI+450UVmgpbN77diV7hQOR4EYJUcnrp+RHM0iVGxKGHORCe6aYE6LuQK6MD9ts
al45HeKDs+7bTtxeNLsxn8uIyMaUD9nddk3xIth0DelibStZi0x1eWZAzLfGeg0iJ4zvsoFR7sGK
koNgZecziT6FA2U8FwH01PVnMs12YJwUXaFRS+ZTnOTWObGoatz+TDsXgGAM108HS7D+bNI4fbCB
lIjXhhS5DxR1qP+xx6n44Ujdd1tN+u+3ze3sn+DkwO/Dhc+iNp+qta08rCitwmzS1W/RSoKH1xmm
QFWmo0Blb/+gHBGtLDSzlC0MicenN5SV5lLSqsrFbsYhaKJMP9i/fSs6k7kOMQn56PVXCpusr2nh
6kQCVXkhJFEfbSbnLn+xbbyMQDyALJIGXlvJnB61tYZ+SoTK2klKxpXsfpTfjFb67c8tMfiCk+d5
hhx/s55Sbqse1hkq752uP8nlol7mJU68zKTDedvUji+Ey4cpXPrCjB1utQiLsqSX0xFJlkquuFpU
a64SSvFFiq1/NSmPdRc9FfnSDjP0wkZHPHvb/t5ZhF0Qeh18sWhNX28qMRaDVyXROXPA8pkRzk+V
XlG6jLV1+Xzb1N4pwQYSrAwKUT3cFEjlsMyKAsoAX2/aTpDNL1BLNI6aHyxpb0tf2lGvl5TV6tQw
CMdtXrrhi4W85d262A0Tjml+aqy1P49FbQSxVIXuPHVH0h67OypyHRDK1J23zqRPa3NC+JyAeSrz
RxUdiw+WvC6uESofb2/oniUkNEUYyezJK7q6eV3pmiQqDbghyy5I4Trv444sHdJc82BPd+Jx1gNN
CLGkgP6Jb/viyZ6d2a7yjl4fjBP5T2fQ5Xujl7NvEYCGe9jNiidj1sa/uPA0JejfOjQo0Pm+NtoB
k8hT6DT9Jc00N+5pioxl2F8ckAb+7a0ULneT5Yj3RVRWIH7kiF6bmjWlbleNScmmn0lmsnDoz0lV
5Q+xZoWntjfqZxjjpf8cOTsq6+w9PrxuNIYAVTF6vDHdqmo9SnFMbzNTGWWsaPiU1pq5vBFa0Mll
exBY7i2VMI9ahhhCY7r4eqlSYvaLSXAOaF817kaYfVx1Dlu/1KJO9BZVt+rLNkjifghub/KeA2C4
kS6I4GmDf/fa8sg8QrNy9XzsNZ4zz3Hhyk7ZHHjvPTPEsqJWR8HtFZtXU+hpUtSi754V+rcKfYVz
nSvLQWSydyMIGQQnK90JVnS9mDZmkCQK4SNb9ea5KjLjXHeFdLZqqQStbdReGkrVwYXYXRnPEecU
sp5X0lp9rXWqnrAyuoK5P6lMn4+r8/P2V9pbGI8RfG9wvFOP234lxOkdOkmwyqgyLZdq6l1IOjuP
+Lxzk7xA77xKhgP/srMy8fgJtC+D968IfCG+lit5kRh/MIZhdK1Urh/aOZkPUNn7ZgScmJAfROFm
bUkcIR2dU69Hm0D6VS9G/kmpraNu+q4VusbgvnEnYBauj0ZcaDQlMib3rdqULmYkLanbDIN+cALF
j934LHi8hVofVTXgZJvF6MVYyelAG86wUv2pVKTvIVy+0NZr9zmIrLd9O36VZ/Qd1NE+qs/sPD1w
OtJLErT1UBFulqjUgCKKMBLka5HzUHYNjLJ6Zs5uq8y6dXA4do1BxyvmuniDtp3VBrbqVk9Em6dY
nGc57K1ANQraxfJQV3Nw+/jvGmM3+XpM6hIBXn+8sYuiBYyl5VdN/Qvn2HxAexSxgzU5mi7aOyZM
s7IeAlqAQhtLeieVUCOE9DOKpj3BSTKt7oJm11FPc4cpDwgtRSYxqIvj2A5b5JNM7a7hY8ktjJX1
osaPY112QbJY4yWvmN/z82nV/MZM0Ficx0h9HiHoPyXU5iOvnfKGYUgTFm//9lbvHmCwxBRSEE+n
pHC91QqM/9I6MOGj8rR+zdp4uCdFrge3mYfwxH7YDtQ0cNG5jSZniWdmRd0cxN97n5sSIygbUcll
3P36N1Rpw7h71gK3IBF4w2j/8Ji25nxqJ/Uw1t7xrODw4U0Bl0ldbBtrK4kRDhoFDaq2sX1X9ZV0
Xoyh9UyO3D+wBc6eGiXdX5xncnQBQiOSf8W1IadmZ0kFoMKsM5fP6oRyraPkw9eChOYv7in1aCpw
NtptQKWu97IF5JzDHo1TUGHndkM1tP7L1Lwoz0PTyvrp9unZuz4Q9DLQKgR0ACNcWxuRzEijiNMT
A87OnnO7hq1ab6zlL8Y0SDjhYgBAxAHZeoQB+heJDIoZsbV+a7WK/aOB3ue/26sRv3brzOE+EPPN
v+vPm9VEvem0YYiPk6kFP0BlrzyHjAN6caIOCIfPyVGWtHfwdeqKov5ArWbLc4V+c+QAGoT8wGnN
k1YAo0uzfjgNZXhEP75rihIOgTUNUOoD11+K1vSooKTBBLeE6FjXa9mlHZsxqOz4CM2051JoUP+/
qc111lrdqtrGgdRNYz6hN+lTmHP/pUdNE0bn2XGnVVmDWG97t0it+qBXsnckAevBhQYeEIe7Saar
PjVUg3aXr3e68S5j4uRUTEV/EAXubSe5GKESpUs+oXAzL3OxnBx6SsFWZEvUXpZwQXYdiOIjdOLT
6fap3H06GCoWQ3S/U9rNp0ujCsx8E4EqapTQuGtzslhPlcfWcSVIOaFdbSL88xxRPn4y1wjlFKQ1
qsY1F1P5AqJ/PqtlM/2cel2qDn7c3m4z0w4YgLkmMqjNt+4YYsoVTdT99aL+tFRgPAD5/gVoBpF5
SmhAnUR+qF3vdhTXoZ0pTM4PrRIGlt59q+RGukTK+jfuU4xEEjiCQKI8fm2JiHw2JhVoJPzDSFmY
RQvBQS4rCJNm1JAOGAF2TxGlOkWBWIusTPz7i1OkjuVcK5mgnTOa+KtDmfCS5rL6MQtz86A0vffu
CboTKgcQEECtem1KZq4i7guBkmGSNFDJeP3SnqhPq0vkTtY030tmLH26fXTF/3TrUAXNE4ogQuxv
W5NUljLWGaThLrZ9/DgbteXiWuvSbZxO9utuPELF7RokGiFx+g0R2WxoiMCCXVQznHaIqUMAojjf
G4vBnrHT4n/iSjtqEO3u6m/mY06GsHu9qxDkSM4i02GLEDB8yrXe+KRIxXAaVy2H86RJZK+H9O4o
mty9dS/MbjyCwWRrj2YTHnaSVa9N8ppGWH001Le/mbxNwF1oamzr/oVmSmosiBxKEg0yTkNBv9aA
Y9pjtAWJM3JD+M9vn5i9GyHYspXfORse5XpDszbrRlA+tCxj3XzqlkILokm33mS2nRxEnXubCBaU
sQACJXqzG1ORjMDITPvJN4Yki91CBsflwpVwmKftHRLqWoguEb8yDLQxtNBtKpWC+fZurFD5qMx+
PYXK1NTBrJYIreeOHThD0/97eyv3nmELDKwFOAHJke2k0wCmJ8rIrfyYUZZzavf9t7VNwWLEifZg
aJJ5MsFNeHDKt8y96s6Bw9lDfdN1xrcxl0m95FUGXuXKtILAocPYQGvHgE31bMRI9bmorCut367j
9NjrNaro+jABvJyAxk9uPdg6NCF2Ux31qPe+AyB03JEI8pCZuz5bMGXzcXMRbVW59gieOzqRMme+
08tl6q5Wo/iwAlUH+7BrFewGf/CAgEyvrTJlP05DT1CZarKoKFbarzSb0wcIHNenKqH8xnjlEbXo
7ubzrgiqO1kMNm4cE50oVKXg1PNjEF8nWNo6ryvb+Bn2F8uLwQ5/ccDoPZY8duhAyCaxQpj8Y3fQ
b90+hXu3TIwfcRKAXOnbAEG1YnNEZYdNH+PwTK4ARZ2sHWWQ+1YYvYdDmHLqdtJJmnOguwNpvDmt
6Z2mTvmjmRrSgXMSbnX7nAlCG84QDXMwHdefck4lTWtFfuBMeUfVxTTP6ZzN5ylV17t+sCq3CqG+
N9NaPt/exR2WK9EiZ4iK3ASI3jZttQYFJto6s7GaDc+qLclemBfLZ/jgpyGQmPYezlmmqbU7Gvb0
iLJpBoeb+ODFbDzrjZIewW53N4OOByRnMtSYWwLCKmygdegsi9glXL5rs6wmgL1sFFrUGmrbe12J
4MBpNf0RStIjjqG9p4k8kNIoVWx6+5urjFKwokWr0DoIiyF9kuou9+NSld5GetaMX+Q40o/Wu3eP
RVahylRwhFzk9ccntkqMbmK9Uxg6xhu1t6x3KnqF8jt1btTnbOnboDMa7SCd2VkpAH8cFqBbMaAr
Tv6LEBH3uKTMlMGcbinp21zl+iprUfzsWumf1RjLA3M7jwZqBqSj6GMoghn42tySVVlDAYpzNmjm
c760CAoxWPrVDEtt8ZbR0R9grFE+OqXQiF+lI37pveVSmvk9aMAx3/J0LnkbSWqu26IVG9auNEJb
4GYUUL+u7eCIkMpefx7cLZERbq412TcUF4LezHh1t9pigXCl7S1/7ur4c9eM6tmasuiZ6RvzZ5IN
hbuYfV25iSF91xat96HmVw/c5M5t4jcAxoHMF3T3ttvdmSnqCvNCxdMq13Nr1nALMI92CVercE2T
0Tum0a3ilLVFeuDVdkIu0jd6+szNkGRtGTCGwjABSmN6KZLlfdPX9mcmV+07ZXXs/w62WpzWV1sN
dpqOhujXbAEyhUbJI4bcxB+dOn0iDHB+WWivzp4Tq0jMhqmiVkQDWftkTZFUu4tcyuopifh9bimn
XRUkNJUgVOyKGFfXqvXRh9j/hZwESgc8nNvOsSkNcTFkCTS8obXkSN70xSPVY+1yeyf2zFAuE4gQ
/kOr4PqeNUZVyFXCmVPCOK78JalAyzX5mn+4bWfvPrHbILxAF5BmbqIPY6jS3tHgJQPulUWeMqTN
R7lTQ7cnWYHXJXp/297uuhhtgcEBWWv85fW6FC0rF9smqE7spfwXtIH80zKHI6zL7qoE8AmwMWva
sl93danLiwWLU7Gu05NepfQ8oOD2G8nq30FXcXRFdnw/3AQ695IyB7CJje+vbHp+aTpbfj0NUu7J
cG6UJ82I+8iL16GIzpUCeD1ADDr+5/Z+7lqmTk0+a4m/Ng+dWdvG4nTkDraUpR8XPYw+8lZwMNXa
5N0vFCqGlbT4t63uvQL0eQR1DH3AV8XCsSEIl1KC9np0tAFg1Nq9qTM1essAH1O3SqpJzSlJtPhX
3CZO7NF6Xf6iEgMtNbADQcMLvm2z5+aqlBB9UzPXO6Wh2SSX0RenzJzF1efmaKpm70BRxgICBFIW
EYXNNekcYyCII7zq8zg7obeZuaG5NI9lFH5fSegP9nfvq8LuRaGZ0Inu0+aVtbVpUmnq2sy4ao9r
qLWXcpDfGkvZnJ0F0Ho7NEd4z32T5LrQAZAPbAdXwlwyCwqEaAdBLwa+aWqYhu/tBZbG1flamWnx
gEKScYBA3rMqWIGAVLCt3NVrd6DmNrJvsUx3SaM8UUixFEhG1N9Fa+p8N1Ez8dCFOiR12fuaL6xu
g2UTSmHIzOhKSEsnPzswgJ3mQl6+LqVeyx6hz6S6w6BSxzAT80lSB/3UwNvoK/20mhAzgXI0Y1n7
xDZ2H6K0Wp4QEeifb9+xPU8Jt5ZQOkIOkDf/ems0aYm6ChC8H8/Req6cMnzqhrk+37ay97jD2y0u
s81Ts02M2iWUM4MekI8CAgjmotQ9OTNlnxiuP/25KaYxqDDSXqMuLr7Ki0hVkVFpcnoiVcUZEZOW
Ut1NqYCdIZ9KDu7P3t4BURBIRwhNXylnFCZBWpnZQHrTPDshRyWdctUaDw7v3t6JAazfwE0QBOJX
vFjQnGYIYmuiylYsvwDkRRe1Xb9SCz6ClOwZIp0kqlKFxPBWZa+WlaHOG9BqUkvjLMy0ydNL+Jyy
iGj/jz8SIkVMI9CyI23a9tHKNUvzUUAdK4ZCH2DEzwIV3LnHqGJ7ENLurIoYj/CGLSRz2fIZ6Gqm
M8MOeH5NkhBe+iE7VZTWv6/wx/+FKTJyMHE0IWgTbL5UNMIaMDHIS5Rj1WcK+3FgJbAadKlyVPHd
68aQ/4k5HIFdgQjn+lSQB8VKltaWn6dydVbURvIS5CWDZYwGt6TG7M2Z1QSdPS5uuESM0xVKc47X
uXRjeVjuutLIDxA1O/6OhhcqpoICnObv5jlZ7DJv1ZLly0PS+L05MoFVKcTHqpl4xjQcUc7u2oMD
hBkdk+HobfDKk41AWgM8I54kCfyoYqzB0s7a50ULtUsYt+pBFLt3lBxqDDpq5kxpbwUyhk6D9nAk
CpKmevqVplV0NxEJBFPhNAeAnt8dnk2KQhFJF0VhRWTCm83MpjwEtMeTJSnVaHpVz9Y+SUrbwcJF
b/0dctHmf4natYMv4U5DdyWyhu0FzqqGecF0Ht3FIGH00Uth9HjqrPo9sbBiBfHaFrLbGc76XE9g
HL16VcdPKVMQpbtGORPuzOvErZsTy8deoUvlU5oLxhFZHnrVjSJkQn5WyiwbLor2g3mKCeojBm6b
kZpe07Tv8rUefqlzm0tuX5vQmC1LKTee3PbV4mlxk72b1mqoz1DpaXKQ1p0q+WZbtB/SVDV+rE1l
vo+LyHnfxmG7+h10Y0c9hdeRpejhKeSq4CH4WwQML3yqPkA+Yigj8ARbrf/tmgXFnMToz41hlGfH
gpezdohu+zRUeA7lj7e93+uDK6zzOhECCaKVzRM1IHkU1pm4u10YvUG3oe9c0lHjjWmMne5NsWr/
/AuLIIsQAYO9mBf4er3ZwrlRLIaWbRzykwkKxFtMrXpWrLgOurq3Dzzh64CLOiuJCuyxrJSixrW9
yjFidRlp8/Xou8FhEvcnTbV7r0IbgAxaWU4pc1MH2/r6emKUDhEM44z3AtO4NupkaVRoeD3f7Mz8
c78mKrXI0XgKQQ4fvMnCk1/fTkzB/0PhkWIyyM9rU1E6SNMSkl/GXEavSKTwbZTKxkHNfu+cvLQi
fsWLU5os2pyUJtXzepWs+7wph0cr03IvHmUjdTX4j/7ms9GDAs7HoA3P5rXB0FZyacLDk8H2fVCp
a+4BLJ/PedqC92TK9S5FifKPYwH2UoAwBfhN9IiujTK9qRmM9NCX6uPuvaknoTuEY/E8NYfDKXsn
BCowZiygJKUasUnmqmboO8ng2g96CVuJPjYeXJKmCzvMEavx3g1AKVkQo8CkxFN9vSoyC0F8AcAr
6tFMLkfD8WjKhZ+gaK/fmOtkuKZdHI227x2Y31PlVE3pDmzDqmRttHZV2coE8OB0npWkfTfmthrA
FdD0XqOV8BHc9iy76xQsIryKMHLZG08qw+fRdzaAwqZJ1DsUYEefWcXmsVgY+tEQ4DjDS1Cd/8Yo
KbkY0KVWurl+em8ncCABe+lyuWJ4v/86OMTdsST1nrRkk5eVytFCt3vL1LMYjCG0Y9Ibt705O5DM
MKGYZWtAJbb0uyxCvjwsY68u6tlXC2c9KM1tn6jf9ghaGQXAfxK7Xh+gMOsceRmTNZiyvn0nek7n
NJuGr1m4NPdgB+1znUbyO6epQk9VGjh+bu/x3npZMq+jYNx55U2teqCTYc6s14q/Wmk7v0sYK3dN
fbortHj6ddva3mop8qCHif8GTLzZ3ZrUdI1pLgVRqKJ1tDTxfVqXcnmqu6X5IEs1s3jK0n4Jhzl/
7Gdb/Xrb/u5q6REzX8toHBH89W4j/SeNbTeuAQUKG+oJI/P1uM/fmIOiuNIyHI1ovqIREZ8XQkD4
yCjk0ZYXP+iFb5+QWRxDnZnJrC+Vyzqt1k+RlJ27oVcCfSkmX6olNRiWRn7QlSz+EINZO4gKtu6Q
38DdsQAEQHMLDHXzYM50NTo+8hroubP4EzAKLzXS3EuZUQpu7++uKU4S+QEILer218tdp6hQK5om
Adwow5Me5/KpL+X60ziXR3OOO6a4LlxS8ks6zls049onht11yH0AazTfm1pBajBl6UORSQf7t/V9
7B8VExipeEvAFW1lY8colYBvRHKg5mbsS/IK/9+8SN8jwvqnFKpJzS31ojuICvbWZ5KkE5ryh2fz
eis1KqBqidxYYHWy5YWw0LghXdC7Jj3UHdw7pSCKuBegJ5hJ3K4w7FmioUhrMDpi2mO25oXCQGpe
ChofXxYty3+s9mJBxmuoJ2WtbRkyHBgZD3zRzkYLPlQxlgtG5tWsBsofg932khz02fRZinTp3qCG
BilruZzidaRB0zOzdWB0Z5+JX0URCSJE5lHEv7+4oWth5KqcR0pAeqKclSiSTrExJ+9nMt+D92zH
+5FM0UcAMkDtdztSV5RU3hUzU4JQaezA5q+zrUA6nRTqEjRaPTw6NhSJCHGUfjXM2UHi/nqlgliD
qUEUzYUf2FxOTapmWTJKJWjRNvHnIor/jZy89ZdoXe9u+4HXflZMO5N0CVUJ6hYbt5cUbdqiIaIE
BXAkzyry4X6Q1fW+rp3a1dqu/3Tb3uudVWQECsCE4w/EjMr1R7TtlmlCiNKDmTkwt5Wn8dJZ/Q9t
qLNnQ6nqB6lzlHuZL+2udZn7t63vbKygtyTaZBafcvfmVVPDPIwqfZwCmOHLBymJ/yuMJnq2ukw+
3ba0s06iE9ioqHIg+bVlpVrMYbEXG1c0t+ocVI6avYd8f7mLjJKC99J3D1WEsqWkppWvp5NzUK74
PZ/xMiGiAYavhZyFkwpmdYtJGRo68105LoGZqbF21swwk10yPhXScjOK33QUIxwPmS71h10r3XQS
LcHUS+Q+fZeTOhVvW9Q4UzdWI6f2eiNBz0dMmywPPbF6/TCYRU8NC7Kq5C7v0rB1m8am0pVZQ3jO
i6msDz7da5dDc4IOMW0s1ka34vrg0B1vlKivuP2hXZ311p4DpZbF5lE3yaM6wRuGlfnr9mfct8oN
VAWd4itBo6LN4bSWsZoUg3pmym4698swPzlL2f/XzqTtxVjG324b3TmlYI1twfkJkzaFieulmpNU
OgtqCoGRh72LoIZ2ZxnlHMydbR4c011TFq00G9pBmcrltSnwfVpr9pYcJF2tn2sQ0B4+WPLgkSwO
PqBwWtsTSfRMToIdsDkbUxAtF2UVZ3JQmHbmaUm6nM3QTlxZss23TuhIgZm0D9Tv2+DPt5N4jugO
nB3ogk1UNaGittTg/gJ5ZpzQVPmaSmwh6qYY0cG123mfuW080OKJon+z1WCo8eiAZ1IiEIZq7oDX
fVlWpz0VJb2OTJ6bS9/27f2sgYp3yzZtPPCW/cF6d1w6N57sHUw8edHWxSZWZDJG2XJ8ZDSu06EY
7pMxjX+0QMIeqwZyl4OHecegYFERRL4AhADJXx8izY4iVWuaJRj0ufoYVSkV7igq7xKU4AKJFPTA
3utLKSYbaSgRudAr3WptZCb1ODrvcmCbSfQglfYAnE0LoWOIze5U5fP4ceks9ePtY/T6/BLsCLE8
i7iHzqXw+C/CD33oNTuu2NYBwJEnClso0Evl57hsyweGSr6XlQCeGdJBQ/D1FcUX0GVic/mcpJ/X
drWMoG5peTFVo3PeZX1GgzZL8vsky+ODK7qzsVemNlc0mgc9zSq8gWOnBYA2WCrzyLDfyq02ndaw
rj1FW/uDCGR3fcCMZKa1BaHYBhoiV+ihxjVfU6n09F+Q18VPy+A9meLCObgZr02RT+LkBC8cs8zb
6Hmqzcjou6UNBuI+b6FQ9GZV4/d6bUl/7FfBR3BcQHZzDWE2vP5oEGgkZteuQP/CNvcKmDlPVWfr
rpVI0vvb5/J1pCGgGPga7rygtdi8FnUCJSJza5iy1OGunsbelay2OClzSjGE8+guJeJ4cOYw/L78
udAqXEOyDmctlR9gMEzjXS91Goq1QtK6C+Q1ae76cjY/x6OluRSLlKdK7UuPIKm7lHk9vOMRXU89
g5T+CNwg96KZjseBd9j7yGDbFRHXClj3xhvZEDu3IQzpQVGvE4QthfyJ5ghdL8U+EmV7fV9shXeT
lBanQMl0c3RNFKALbQ3LIDK00oPI8udk1s59OvZdUI3a+j5e+iO0+ms3JGwSWYr4VcSX19st51bY
5AR3QSaFkZCBVl1TGpc3S5YPfiKUAJtlUU9OFx8pyr528/BgQLPP12a0jQbuteUVjGNUlGoVVHls
ELkqyl2d2vNZGtBCXAmU3t0+2Hu7S3qJrydkEDjXa3t5WoZVr+hVYBSTHSSylXlQgSWBvXb6JW2z
f6hmHrXc99ZIUZHhckGJieO9tpkRtBPyyVUQVrPqpVYTgzOKuUzynHpRZZt/7Py4OS/sbfzEZFid
UyVKFcx6nbhqU1tvqqUvz7Jdmwexye7SKHKh0cDDSW5wvbRKyro67KYq0Bt9dCH9pIhQ1tLbDLIM
2ImdP6/g/Y+z6+qR22bXv0iACtVuVWZmm9frntwQrqQKJVFskn79eeQPB/DODnbgIEBykcQcFpFv
eQqmhvQHorwIREAXej7eOqqeI0fBUi4dO2Xd+NN2I1yIZ0hTzibOr6zkpe/iN6oAVhCIm89vXBUm
c9RlZqghdBZ/Yuj4l3naNNUI769KySB9iNXclV0biSuvyj6R54EtmnTQ6MdkIPCG1sLziRLwnPse
lJ2aU64ewU1f7xNhuytVphcAA9yzfwwDRMjzYdg0RWuwxkONtn4DNWfNqojM6j6j7InCmviWp4LX
HCDpcmbgZfEWq02ccffwkdMI6xdyhaZ46UShP4TQD703SOuf7fCcTci1dQqF+W11tWy1rDcFM3Nf
bu6QcX2tZnlxvBwhAojRe6n07AQrk8DKFKSceg6z7ofwbfplCkPnl3ZVoit4M9rvr19Bl0dE0oIX
fC8snl1BSas00nRs7SIVKWbU9mrTUHkIyMoARc+u0dkvvF0QGYr3shpkQ5DmPt9jvRLgfxMy1IHI
wgomyFmZbflwM01SXzlPl27XvUyKxwTNIvCtng+VmXGBEEmGzct4/kDc6io5jOl7qoS7h/wX7rzV
APz2+oJeGBW6W2hLQVl1F3M6W1CLYmS62GisoZKrbsbFeidhAZcdEfCXZkyCskW36sqg+wd49oHu
OhbQKfzdoTpXemyBzm23vJe1DlKLigahD91AfsQ2MhVsVNwtj0P226jmTrmgv/KVXJgyhJxQcMJr
goz+XM1SQY1ocxGkzAJHTTlI8AZcziCIHtruQ5rMQdmQ8JrR4wuiF15pqBChCBTtGrYvFnoYUFlL
oimrABSekhqdlA2ywNLG3xAbkxumI7rWAtZxj2IBbvhubTX9ko+smaol8bwrb8/5Guy/Zr8dIS8F
CCCM3J4ftpWg3Sm6MNs9JtebVhlTb7Ns61jPCv00qJjSUVyjZZ3fyxgUsTccUVG5ASTgXD4EarBe
zLueVinnwyes9vB5na8yw88P1+9RAEACYhcl1BcgvYDmqIFZQSGAI6L70PPIPyLPVUUjZm6W2fYH
FU1xoZtmvBtsduWCOr8w9tFR0dxrxGTXHdgX/o+kNDImhjU8yStmpu2eD9FtxHx7OzkUq1//ci+N
hIgIdRsAEXZCzPORlnmMHEQpgP1G1uOKeEBJqgAdU/7jD9twBc5xcTBgcXby9G+S09lgMo/dtoWA
t8dbp0pCk7l06Iy2ZRRu64fXZ3bpnOz02/8f7Oz9VvlmVs8AUT7raQLkOZuPKWAyx/8wyp4NojmC
sOi8pTAkaxRQuyNuwaw5hI2KTzzT6bvXR7m4cACEoEONdwLn//nCpW6Cvypw8xVkDsUTdewj8HDm
sMKR98p8XpS69qO3i2MC24ME9EUrCkoXadhOEQisQKmiIBr1/0oy5CUeEXM3zTwoJYVqNmRo1TGa
bfYWgdLfotd//4bfeA5gm1AzPYsI3CRFkyng86EX2dwuYRcUfiCTGwhbr1XAvO3W08RdeTnPgwIM
iugLhA8A2HGlnxOoddIS7jctLrNkMpXwZ+XKdsBNSmk4Hz2ktFc29dKACKH35iIKp1BpeL6poLXQ
poPqEzrQFHwnCWopljussi3xboP2qufohUOE0QCjghAoQq1zeQbL+qk1JIdosA7GUzoJe8vJmhxS
RO1X1vLiUHihUP3B1QLnzedTG6jt88FlWUVDN1RBNPmFRDn6IAlYfn/9aaAeugt27zwzQDWfD6WW
BFlAbzGrVrobPrFvE8gAT4FCIvT6SBeeBBCboXQDNSlYoZwHObr1bADvFygIzH3ytNpw/ox+cAMy
Wzx8QBqb3A10Y6XPHEXN27Erw19aU1g84z0CpBFo7rM7gM6rBGwbSFWBytohULM8uqxT1bwu316f
6IWbE8U0lGBRd4KG/TlIhMObKF0W3Gm5AL9ZEi//J+zy6cpjcOn4A4qGbw6U3h1d9HzjpmRI4hmS
LJWenXivZ8FvGtbakiiTnQK07srXZ3Vp+4AC3bsU4FVDveP5eAYGo+kWo/HaK2uO68S8H2JN+ic/
GEgLBx+ujonNhgeaGPl5SBW7ZrvyItXbb5hdH3Pnu+IDfFFqblyeoNCbV6Dg++zg4pmWVJr+G6Dl
/seZT8OhDZhTlZ4SssDQRukaZof5e7RzBdx/8ib91OTM/oeDlSK1hnHAng+9EEqgaPDpYcuh+bpF
B/Bn1iKLoDwk0RG88rFeCBh3US8w63bd7xdgJ8L8rIUqRV5tEtoDuOmm/GnlJguKmMXmzdSqqDYy
vnagL6484E7AOe+tfyA6nu897tkoUyBdV/3Im4+tDPkJolXTo+QsOSIzGl0RLeHulT75rGB+PHxs
NNzagfq3G8q7vhm/+bGg1zA0F9YDHxqKmsAH4fU5r270jPTGUJlX2RyMhca6nTaFAfmKQucU6LEp
Zri6Hl7/Ei7cJLib4TCyFzj3Ks7z1Ygn2bEO3fwKrMoN2UKkaxfHFkbCy1a9PtSFjw7FE6A7EvjE
4PzvP+WPQNbFQKsHAm+ca7y5hs02cA+JmkCu7nSpkSbcJP3wkUjR12KDluXro1+4yHDMQKPEPYbE
9LyDNTKl2yTneQXAYnSa4eGOXNHxKxfLpeWEiSfEPnZ1GeQFz+dIbLJFtMO7Cur81yEe2EeGM3gH
m9RrRKgLVyYAVztMcNfARaD2fCTZSLYMAmtogVwrRwkFmxHqqmW6qd3LW7an19fv0nggyuMBR6oJ
OurZ2+o3Usx+pHJgVbQAV737oOB2f/TkOJRT319rJf/u8P2Z0eOAwO517wBCph+Fp7P5Kcs6bNKc
V2bgw6HhjYUkc6pKGYbT7aq87cRlZosZdpLFbvNbNBDNfegjHNvcqeRk4uQHBPbCcklQRIf3nruy
IJe2GtdHim8HO4C+zPMNCA2wqXne56BVNhGOM0ueZkH6AsBFWr++9teGOluLHq+mEgOGcr0vbtog
FWjaRc3bGFIUVz7SC58JYn2EvKANot97fgtxxk3roPxRSdKxI9kGtHw3b7zymVw4TMiRoBwJ+QGo
dZ0rajBAfvUEg1CovHrY12HLWJEyFdQTceAt6Sz59foKnpeO9+sG+IffBTcfUIizBBCd140mCTSr
KJx2PwYZ6lEp7R+8qVm/rCj/vYHYgi6GremvzPTC1iFKQ5nvN0IHtKKzUzImIsxdjJnuDgYZtA6K
HM30N4RJcaUKdXGOu94SBtwNAvdF/+N+5euK0mnIaGUhuvMTBAyorXHPHyRUpGX7ZY1Z+CadPXoz
Sz0fXl/fi9OEofBOjQPK5JzsspvbRCk0QhDkt+EnuQJntGYx7Yt8tNeIRJfGwr23gy+gfQws7/N5
jm0arcmS4GbIRFjACTW7bbvuNttAb/r7WaHwsmeC6CkjVHs+EowZFuSaE4UMWiO9GuUeQBONFaMp
eWeb9coTdSnfBuhh9wmB4s+u4PR8PD9uYESccVo5O6JcmYtY/5OErYHjV+YX3taB0kOTT5uWPcxY
BCmHQU1XDuyFCwC/YYdcgKK+F+Kf/wZOGQERbMCc4ZnzGcrP8qNEfnFlqheCHVT30R5G8e43t+/5
KHg4vTEZUxTurPDbOhN8BLMODBtpgopAXCg+eIEK/tYXFdcAiiY4oyhpIOI8V130w7HrGuLTagvm
+J/Yd8mH1rEPf31qng1ytot5y4dtCjDIEikKygk+tnDk7CCkc79eH+pSMIuxdo4tlNshfHh2vXRK
0C6NDIUI+SpuO7bkc2FS3X8Mw277GnhJc7t6S3eULmo/sbBdSkDsJn6rsnkUhfYBhrd2Ha8don2K
Z483AgVUT1AIBib8vMnhOR4ZsgW0MjxojyjhLgeY5O3GS1QWvbwmqXLpNO0KY8hR9079edaSrYGN
YTGA4ULGaVfMoByZAmWyzd6gY5a9XSyqVW8AoVDX4pQLlxEAfAjc8b2gcvOimzyQJQdTw6sySgBM
gvT9+0b2EqZZ3Ur+PuL43SeHhPiOOzmv/Hle2jsXabi198FYqk76KAc3snaBaG5eP1iXNnBvyf//
UGe3QAByfTYq50FaS0RVv+TmAHlSe8g9o8sBSdqV8S4tYwyFM+BMII4B/OHz+yDIJXUyXj3I4Uh0
ymlAfoTN8lkEJvn0+swufjJ7KR2iunj2X2DMbcqZDkLs2JqP69ctgj5oEfnzVyMhTbyESfh+T9uh
6dvzAsIZ6Q00T0ghfaBjFSpJqEMSWb3+my6t9g54RS0uAk313Dw8otrrU8/3KpXmoHCBeWgfJdzZ
igH6Djeg7Zq/9WbfL8J0x/Qg20S+fw70WPtJev46eiiIdxqRdKq+EWOnGm5Yb7Y8Fv/hSkS1AypE
KOKimnS2vY2haCgELdY8G8SpFQZ+Mhn4L83uf/36Wl46SSlYPvgmgSJ+0fRESN51rsWNCNI4/di3
4xcAWPJDkLL/cmaBwQQ5Al04xFtnd2+Qt5toksWrtiVMv6yWP81kdlXThNfIy/ufdH6dAl0BMD1Q
QcCe7nP+I7JbU95Na47z0S2hqqaOqIJ6y7WVu3QKUQoGNQkLl73Qj0eKuaHKg2+QJOt8zJRznwEP
pIXX6+7AOhCmX9+pi7NCTRgUDICG0/OM3PNTs7pdqtF0o18taSufzNoCkP76MC8PBBIZoAkAaQKZ
60Vdxd+gVjhA0qiOeTJ+7mcAiMtpWMenjm+TuhI9XRgMUROIUHiM8I/zM7HocIHt5sjqLRBbGek8
P/oxTUubhu5KuL8Hn88PBSTK4L4AcMaut34OFpkgNwAGBsE35aL0G9hr7DhMzlcFfCPNDQeO9xTI
2MTFFpN8KWi0uitf9csNxC/YyTPgsPxmtT0/lrA8CbmTuVcFi+vvFi2C23aAaP7r+/fyWO6j7BTb
ndv+gtceWb2qdu4ZsDcMAlReI/6BrGjf1lxO3gcvGJqwen3Ei5uIuBTyxzsm5LxQRdcJtkydZihD
zflNuzUUWhCS1Bw9jr9+0jG5P4baJ//Hl21W5saczKyex66vdDzo+4kibQpZQt+9PquLu5VAsh6H
JkQccVZEgMVAmLXcsFotGYynA6Xe+ywX/2FC6Cztd/1eFDnnNRlJ8iHhkHodmzk/8nj6zgSzhyaF
IfTr87m0Syggo826x74vQBczjbYoWigDX7NhN0lA/XfD1Iix8BuUcP9+LCD9d0ouXk28Yc+3Kcia
1l+051Uy8U3FAao7qVUtdQJk31+3y6Cssied2CPIAZzLQRIRTXz1NN9LIeK0sYid5kDCbiperoFm
Lp0IPMgA9f4uUJwbwPiJY8FoQl6DkqprrZZgV7OTh79fu13eYK/zAzB9TkMlbEgJbSSv3dyloP0n
ukjgaXATSXbt9r1wVewwUpSYUWPemaLPt8kuOXfo8Dc12v3sXsNV5xB5Lq2lEP0RqKTk7etTu7CA
IIKgkoUmILgY50BdANC7IJExB8iFuEfY6LA38HKOrlyAL7ObnZsESwtQ6XYg11mhkXgek9GcN/UY
0Kg0c2TLBKBhEO5b723YsqZuED5feV0uLOWzQc9uC9YJySxPmzqZxxHggsG+7ZZuvkvF5r5l06Kv
8CEvLCX0lcG7wHOGdvS5d4dxoQpDhltdKBWV2Mn8BuKO1yyPLlRYdtW93boDqnQ49mcnpB132Qlo
cNebv3k1zTNVLulM6xG3SZm0Xnhjh4EdNdiht9hwuGaHnatfPzUXLi6Qv5F7pNBd3f1Nn5/S/H/2
eKyr13jiVb+N9phpj6LjOORf/n4oZNe4i/E+A85wtou9QvsN/IC2pr6Yb6bFa4otmLZSzVl25ZRm
+NVn4chu2YVaJ1im6Bzu//6PlwykvlCMvIdxhs3WWxyT+QlGJN1R4zV9lP5eerBj3yDOE1BPeH2a
Fw4rxgY4CH/B+Oh8VyGemwYsFl3tMS+po20ZC8jKB2Uk8YiHk7smCnppB/8cb/9i/5irZFSsMcF4
IAyrMmvdWGaMzHehiforifGFjx/VnR2GAmgjwrnw+VCZE9rvo7ytw437XxeBJv9C+vZJNiQdih6V
wH+R3Ynj6wt6cYJIENEWxKXzgkRr8M3HLaQ3ahkDO4n/rj8BMBLc5tLwKxO8NBSuz12zCB1npFHP
J+irPRmROfbONa6irG0+hR7wDDPkl68MdWktEfuAdY3iOHBa+x30x7aNs+hnhW5jDaOHAUxZOR6Y
D0sUvlryuLluPCYgK1wJuy6dzT8H3ef/x6CpjiMPjiD4LlJ/uk00C8qp6cfb0ZjmNrP6b0Vw8KXv
eJ49nwKBHtT95+MRDkmfjvK+BlHvQQiHN93wI8Kv5EjBUS7HPLsWR1xaVzxPaKfvTwayuedD2nD1
E5m7pl6BNoadBrIxGLnGtAIPO+bFiCvo2MzZ3/daIdQMDhCAFLtnz/lXn3Q+8/JwbWo9KFPbGaYO
Xp7qe23iH3//OQCEuXMDd83mc5dorx2BS6R+U4M2H59aCFmXzRKZcho99R++PKjbAwgGaMhLDGZo
6GxTqZq6nxv2GLOhvwGWfD2tNrrW+n/55CJ/BKwUMdmOYUrOts20GXriW9rWAKQNbwF9He+Jltes
fV+ef6xahKoewHRkx1s8PxzQl7DU7ASqCJ63EAMwhyQzoKWP/je5NlH1+k7tgfjzVwgNYyipIwVB
6Rk63s9HU8E25M0EJHY6cHGUW58dAO55jE0ni5Rbd1K57qGhp+kxIsu1Bs7LDwGIMBThoRK4kyzP
q/HcOGGCBcywjtIYYn52vYUXxfie5EZDVVgqICfz+en1Kb+8QKFJGaLkBXwylK/OG+VZ16ZkyHJV
IwWyZdcpdYRNslfCTe5vLeDRbwMZBEkQxgO+/1xga6E5t15uRQ1SJGxiW8MgJ87UkI9FmKTtFUT5
y4gCo/3mguyKALivz/Yyx0WWzB30NWkkbx1gZ9UGbYcyTAEaEtnwTtAougFQ5fT6gl4aF+Dn3RUA
JDj4cz0fd5jB5dQhUChRK9IH6/fto0vghcSc956LUB+HFlL14Yqj/PrAF3YSyKud+wKRLTRzzgZu
fPjiYGH7ms2zuwlst92EqTEApGW9f82d5eIsMxRWQKSEXvu5BJyOFpkYtfS1Am8C3QoTqCJVwj90
Zn3spJMfhlysZWeTa9i3S9NEp+R/Tip4qM72lSw2RPnd6+op9hEPChsdJd2Wm2H2xZUjdHEoEDNA
DMH9hU/k+VbCEBC3aKP2Fc0idMLAHYu9mT0SOQ1XPsNL6wlwEYjAgEkCZ3B+88g271tv7OsuA1cS
NEJ1nDw7gh0cBp9sNIXHNYxNBUrINZ/2PdvEPJ5fe3j0d0IsKmWIpc71ipV1inV0gXUBvIVsVCD3
CODtNsFNrlA8EBBroz7lJY2WFZcQToOsDJMjqbylDSsGL6yliPS2JIVsPfk+QD+CQsM5kmPhnCM3
Auh5WQ7gpU5FCibPr9nD+1sPK2Hf1hQcozLNl1wUasylBGUVHiXFRFING1I4WrpybVa8LKHgDcZp
+OJOIDMME+JLHf1r+06Km8XSzFWhNpEuzYT/EgN10JjlAkjlws1Td/LjTqhSTCz80kC2e6605usb
aEqw9miY8f6N1zg/DQnrVBEsTZMdGWZdh6YBY06PiwlLVKO4qsl+t1Q5HDeryWsVyJFqDgAZwhLe
+GpkooDSCUQRXQ7NlEJBNexBNZz8aqG6Ope6hXUDyHd2kji0YcCLTHpeW/SNv93ZhnsRVHba1r/x
gKUB3sMi4yvWEaXLI12z/r1lAVQQG8bSY0c0/D5VNuU/SOip7wBZdXsxUPe3ptUpuZtk1vDChYl1
JSWevemmSAZvsjXx77vEd9EdXzb2CdlA+GS3xn0dRNP/A8nq+SugNJMtPJX5ObotUXefj+hp1VTF
gGzR2Eu+BimSinJOM8cO/oz8QgX++ohnZp6OeJybJ1+BgVx21MoTgQ4VxKl1k/SlDa2QlZVQqi58
SCLwYhOz9116Q2sKricaAuPnths5Rf1c5JA2mErP+OFbHQFbdNo22rtS9yZK6yVKB3QAYKgJOwOy
APanoB2UFVDS0Z8CruibYO10U80T0V9a7i079rVLWZkttn+QyFN+hi2iwKKZwBI4WcA7v/nG8a6U
4xJFD6FhLay3WA/hzjjrBlMFzSg+w0GTjuWab/Z2VkxPFTQJxhsbDQkpPJ+CqDttZvjYWwZhLSXp
okuqJXaC9RJOZQBOkJ+obPXADIFLPBeJYcvnhMqO3goM9h08mkiU8IcA0Ai5MqIBIG/Wbw7yTnfd
IJMfkNfCK9bldJtqIaAyWHdQTerqKDXjW5VHXlooP5/9giWaHxTK3GnR0tj8ClH1/MH93N26mHb9
0fe28INOBSyXvHFIFNaE+ohMYaV2wCGGukxLWLOW6dTnDNr3XqMOjNtlrpwQQXNYfTuMkBwOO1FC
4mxcn7am3ZK6dywRkPsak/u5dyYrUIfyvzLnD+ivA15746KwwzM4dd13K+HRWaxCeHc8suwblF7W
97EOUVMh7bIGZY/S/r1SgACUYPA25LufNnn6du2g/jehBm8rkkoNKj+ZFlludIvaoVq6ceKHtYUy
MnYDKXc5MAsIjDEJvKIBlMn/IZMXkCcaLhFsQJQGSrDQqXP9jQ2DCfp9npJcF2CrxF+FgW3TYUqT
fvwFyBCgvTOELvx6Qmz/aILW+ENJek5JiR9Bx1sG4eeuaFLN3RvWBZstgIpx9+nceQQSyyMghs6b
5/ZL7BEALJZgGBw+JS+9ga7ObAsT+EqVaU+p+mAXEq3HcWamK5y3xT/h98keoMiX8AjizsH6lnUI
gUrplMeKbHILQ7jai+5rDlLZXEBP2rSPGkYY2VyMMuXBuy5DKaDckrb5OJnAy4uUNLaDw19ggXyA
shD0jCbPASCpFj1WnPVRVGQrX5tjHlnzOY4ZTYq0Y1l4WjYPERze/JQfxNoswWHboK5xWKF3H96v
0PERP+0WMPo+mvmg3o10JO83wNNh7JATPb6J2zBsHnQGrcwfvUeD4Q4CBzl/k/pLH36BoF2YPWR2
6oIKFTbv3TTxqceFwEgCYKeCum6ULGFUkrVrm6Pyk+5n3qfmPnad0ycZ4Lo5pBM0ZE95OkqE9Y3h
ElJVctzKIWkTbGLjKThbJE4fI05de4i7CQoUgqbmJw8aP3pwiRC/lmaMN1BsEi1xqQ0mfGjF1n+c
vEXT24SB61xNSZO9S40fiBq9NDEfVmLGX4lJhwQALL5+9LSxfWkQDDb3XDdLcsjxe6JqMzn858ga
TOzWT6jNiqWXXnPqPQK5fZNBsQeSS0rdRaSJ2ddV27Gt5iHetor0/TQVvlZd+E7JZuBvcQBlVyY6
6j1ZCh/H7U2KSAyi800Kqkm/9mF+TKYukUU7k0iDt8zS9B1wDZ4vy0QZQQ+jbrylslCChQiZ6uZV
HXpMRj5MigER6zem06KEjoWLimY2yR3KpVaccrul+aHxxYpr01sMqmgUDnukzphs9I8m2tg/Oopb
VbJBZmk9mjj62Ke+m+9bFmYNIH8wcHoPiHfSVgNJYBUDGWMTgb+QhdxsC+SKcrUhOsk4XtMHm07C
A9UAnts5gxgfX/JfQdRz/7HvA99+DqjHeN32GzjZC9qNcXRIBrFlh1klrt/BqclcQ5oVIhlKM4Ar
Dk4Eq/ziMwh8egUHFKk7eMqzkPQaCOzmj7ptu6kgwNu3PxE0QvsU7zOq2hKGevKIZrTTHxLPn9dS
TZLjVoRkaFC5dBiBkudbhzcvWk2OTz4Yo0ObmVQCqjfPUzECj+WKdEsn/9+8ydqx2PWqIqiLL1OO
OiFo5iVur8EVLIuWqVzgh4ACNPym0tIPO9wA2ocn115C0es9aDCQ6Fkt5Y/GJmKtuaErfwiXabyb
vb5vq2aW/X2Qd544CWh7+2XgevbNtthDyLxlXQ9sPQBRZdvIEGWSXpu8AAA0XituRL7caoJLrthC
5rZy6Rf1ZYWkyaMd1hyI6TldaGmGxvgFBY/pZmHMEYjwNhqXmw31Z2N5bmAnkrCoaBe9Pg5Wxx6S
Tz9k5Yor9VPuZvgzwVenf4TqOa5cAXwUrwJcBV0RGxI2bxtfI7UJSCdE0THd5BUoEiaWuMN0SMqZ
hJs4aOWPXaU9N4SHlfZIpjtoiPVVFK3ro1qGOSoDlNOaYuTJQiB2rntbouachDiMm2VvGKgy/IcS
rV76crS0A2YdVbmhjPsMAXHQQluzwAeRtYd+XOL1fspiRW4U4VF46oelWU6xCvR0ZB7V+O2AlogV
1hmzyJMPcloT2SEEMormAKnLlBWkjYf8QZKx1w9Ty4nBb5tAby3CdFtJVqwk9eQXhKty+pzKaaSP
VOQMd6CPON6xwos7M91ZF24oZYeL1qeAJuINA3SDVansuL4hNFNsrvA3r/k5cyZiVL4HZSsLScmh
Tjw4MBZtmyE6w+UgSMHmAA10iIKoplhzASW/xZpsPKEwM3kVtPcj9w4WyuRjgD9tO27AZrBi8cJ5
rgW+g+kQ+mv2dUy2iRZw5B7Tk1QMHgVIJRtVRzml9s6RXH1IN5Q5a5K6FCyagcH5oI2Vnh8n3Xt+
sSTpb7S+hhdNiguCF20fK9xEHlS7HxaEz5AkxNNiq2Cmzfd4SbMV30sb/xs6GsvSpTl7UohJwgoo
DHLyEh9qZGufo/GG9IZruI4ENITNGVH3OH/UO0YtWKxFjgbFo4rycTkOCv9uyDjpqg6Y6V/wRoGH
5YRe6buGuOUf7UT7RvYRysRNB+78fTf1BPGHpCxGPdMZeeK+YiCTjGCmhpRTWyVBF/EaqmSkr/PJ
Bh/jjqdzockKRBtI4sMjrDrAI/V6MuclCAzhW7mA4VCAaZXrI1Iw+WPbtLjLTZZNp0X07gtUAvOH
ds1hqGMsMOyIHgL8H4nNV3VquvSgush7HMhgcAXzKLsx8CP90cHRdXjKnAkfcTCjGYkD894D75By
hHh9dwvIA/1IhCdU0SGbeEc7yvyKNPP4AdMi/C7lA8MwTeY/Lt6aB+XgBfohTxY/RMCrNnqXjAv5
rHxEsZgKXfWpXZMxqlQUQ6wD2dv2GY4Z+OKj3KzkqGbYSd7ITPZpsQjsT5WNdH5sVzmnRWdaBtWE
0WK1fbx1d74L/e8DYR3eWegxfoMnV/jDGxlEIVedtw+LlnjZMmP9pugtrp8anwL50vZSD7UEOT4r
hY7jvmyQ8cTF2rTg+JFMb0XAmuAmm8O9iuQyBsGzqFdlvvg2LCOiTVp3kQ3uxwZnFLLbMRVFq/pN
lCjK0uGUO0IGaA1AObuOw9a7RT7hsUMyzsl3bjzgfDY7iwb59NZ3eGEmvCFbNOTqDSIxMxRsUHFw
UHgBwLFHE+KnXscFToMWQkjHLu7oN72ZFrmCaaO4Bl4/SYoxBFQpQp7LwPTh4Z5Oecn6PlJZgHgT
Yht3U6jwZwP15vfQPh6GpOy2tT9uhrqlGBoRte+MDfzvMGVMTMlk2g0HES/4/mek0i2+XwiZ4V1I
gu9dmvesGuMAQX5HkyFAQh8DTTGibrmUOunDvmrhqN0VAchzruDLYEnZj8AZo3hkUWRNnANA3RsI
aDhSJV8tN/NS49lmCg9zL4MiyH1JjmMbh109LLK1tYlT6J80o85Lb7B0xQajzHLibTK2RTDPJisT
wvj8ZqH99EZAH0sX0MrJsweKZPdkexF9BiiLmmJ0alRwVMmj9y0HuhnVnmareL+/DZEJ4WPq+zPC
+rBFXaxcTGreJUSFvDAJJ+3tINFgLED+Jh/gyqjWk5ra/DOIttF9O7PgX1/1Q3+/NVAfw5u6yal0
Qx89hQP80t+2QzJ9bYnXD4cNUe3PZcNjXPb4ib9GEGpwk6xb+uAEOk4FokTdnNZwNFjPyGvGAqDm
UEO9Y2zyQmW7VEHYEEQsw5b8Ow2LZbe9GmDjmLiM2BI8uxjNMhKLFLpOi8Ixhek3nrBE9fkbM7g1
RTkH5ZZHyLd2pgDVQD2FTNDt4Pxl/Cm6ZbVlFi85oqmFxqgJBYR/2zMSPG64sd0B6a79gYcgaCB4
ODSQmOsNFiTJluYQywWO4qgHbJVgo5ffEc3DR4Cfg/fDlPu89O1qbtDR5Mia0rR9Gki82mIKIWNW
JNCNJkUW9+pjQEnzLYxm8lMvOkdvmk7jcdHQICuRsiEVJ8h+Y3yCubztss2qQg8ZFDWbceop7vNg
/Ym7PxthNmzcv9Hoez3W3jA0fXWXPYpdWxJQKi6+j8RpdyQiV7LCmsIRJWFJ+I5u/8fceWxHjmRp
+lXq5B7Z0KJPVy0Ah0tqMhhkbHAYDCY0DAYNPP18iKrqTooJTvZqVlWRJB0OwOzaFb8QuuZP02KU
viLQfd8ZBbmAzzNunmo1q3o/G+x+8oFliDvHFd2ZBWFA+BUr4bIRWfE1RYrtJU2saE8mq4wo1JYZ
uUdrH/JxkQ/jAFHEr6VHk6AyZEm/HCdUJrdOp5QkjLl27NIiTXdGqcf01hpa3D7mjhMyWl5MmMvG
ZkwPNu7ldcBcCByN6FQqAbUU+kVXOjOGP0k/NNy4qe15GFWMfY9h1iGfMdziZscILisNmW/ieRSs
ei9pJtKArv5Ow8VRyUXi6SYjea+wFUKdyM9GW/1hMdqO/aTOChfGUtF+L2GE2X7dNNSsUzO5F03T
CLRky0y7NRRV++YVyagFU9foz13hieuMBb8EltSHozvHtRMoHRnIwe5RJKY3aYkjHnWeGyhZZ26T
mboW01fVGf1ccyc7dOpoVEjQxnImONXpAwo+xVfpaflDm6m0Hlp1jq1tF9Xj93ZIxI2XCfqXrWe3
+saqLfsxSqaCh0azaWGwbKjfUzM3zkZgcGOgJgo2WYszxD/cUZAP9tROxAHdUh9tI6lpacVDTOo0
yvbMRr5NoVDPlzNcmJckGLwFXJbuCftOazPzoOdD/lBZiHKFSWvZL6RbM7tRkfZt66BMuEnUOf9K
Czf7rhXW3MMGE8OTBstVp62wkAPZ+NEnEDJ6UF44mYvvswZC2+86b7oHwFl2AdosNqsUHyE9jGuh
kT1FJbVb3U7Drozw0kW1zzL30klj1S9yMdMTcXsl2eRRs0ZsvHQvZaFNMb0yy32eEtm+DDDDWr9y
XXxfjI5meeCgVHQDidUpgrmV8lltibohy8p6mQnL98DExX1qtTrdh9Qig4gUQQAtClk3gZPmyhgu
hoZ7lHAyvnXetKpLE4JpHXqC3qBsJs+W61Ho1od6GAkFY2+kl54So2VpO924yQeUI4PBTDmERgqi
F60jiYLVWVmHsi/x/aXMMe+7DODOhZVTGAYc2J3D9uhKFNS7pJgQb0Wh8qCm6aRfVabDGloGDCeD
ZBytS8aeaFEZfZK6+4ZuL9WdsM3kaNBkLMIuyYpjbUzDsC1VpfN8rVStKejtodYCF18MJheTaQ++
3trOE+CLhtcyR71Oy6ZCBk+jxbzzMm00gpi5BkI6eZKfCgzSlHMjo8rfDIan1L7bGfRtvNgyQTvk
hkZWPriCnnibydtxUPN00wtz6vyu9Prkkt59/K3TUeuGQZN3V11paUDplsq+LKu6iA8Fp/yNEMkA
WyEh+Q+htoveb2GxtbDZJ9LVShNmE2AfoO26ts+KUM5Dedt0DqVqPzkk8xFZRwNSx/bOBQrY6Il2
3XgBoY8+kQffePH13uZcswrLkSTPxpL7ZTvK2tfoNt7q1agke6/NskfyIepAJaodBMU9mjIwPMuW
gMRM+jquDPGYumb0pZ+n0V67yAjDd8wl3GDMqGiCpW2to1Pl9RCUsWQo5qGYLfyJBK3cTaXlTgdB
p+4RnyTzOlacPA0kp73nx+z9YqOOmtbjJx3157ExOahf0XzRfDRH6LBVrqU8TpQXl8lidXdymPMr
kdckV5Ur3Du2FS+pdqP8JMaI6h6GlKvfqJ6ipAe8cA3wuV1drXWFPfA7ynBqY+Yts1Yg1dB2JjWh
SRGRDWRxs0VVuYncAcQeLsF1FjAnsnZmPOiYPFW5KTgibXFN9KiuRFVMGacCBKpNE1laaFiyMuhj
Ddo56dvAVoJQZblnTU2P9KyhZkMTEEmvvTVOw7U1avO3vuq79Oh1LWEw7lt935Z24gTjan0SiMhy
XxRpaZcxoYYtXMddHhbO5H1BaEejD5tWzuMcSUCGo9e5LLCod27ztqkyXChsGHpV2dSOn3ro1fhu
XjvJLh31XtuqLv0ATjcZA7isijKin2fFuW80Tt+uaay7KwTtu82USe2uN83iixX35gV2tDPOWo1K
51fE07wDl2AyhzKqrEYNVPFQ1vKS5KHp+qjdg4eNccXxiuc5hRThy8WhIIJLoJZbt4kKNbQrz7qs
up7NkUwZQxw7Nicam+Sa6mawk/raYSz2h6nLIUOBmESIyE6f1XfjEmBCscTW98Lssu8Y2ckYi4Ks
38d4OOZnouqpNHWOAEoX25mOtN5Q2m5ip02vK2MluFlVIz4Bmb4HUHhAFVdaFEkvY/A3AKlIlY1E
0ptxdG+SenmJuq3VVsNcMrHusridvvx6Cv0BRpILmhg4uKvMJtpjr4embdEhOoANB0aa1XxhRO0U
5C2hM25x1Yq0nHYaRcWhLNpxkyiDt+3L7DNx5Q/E7fgSYCNXwPoqvPYGnMJi7+D3JyXo7qg5LayR
297r8h/pUjtdiK46mWQSo5LtD0vC+QPfS8YbCwG+I4oqdGh//VDeY2UYsAKowseMjiD83NfPpNM1
USYSr0/41dUZJby4k0aZfgK6fT/GZSwEbN5dOSToSr998rPZMhdZylCNkZJjajkSAGzrFFdLsvur
NwTyB5a/CTiHLPjtqkoYjsoi9qrQKwbP75N6PDHlUD+Zv38AiFlZqegTAMbBenFd238Cv4myWwx3
KrmhtiEGlE7xIhbZ3FmRDRN1wdeuUeR0++tb++gpMuCwNEC+qxfB+vM/XZR+9Ahuyi3DJZFjINzJ
2JueiLZtIqpPEIUf7hXgdisRHeTGOxKCgiHaAoK+Cs0kvq97oLzGMLQBk7zqDCOOaK8jmLhF9LK9
F8bSBEWhi88URd+vTRbln77Dm7UZ60psjJ3H/U6IB5FOFdVZohT6Xwc4rF7sqDUDNEBE5U0cUh0s
kWd6ISHXoi3Rqtl3+sSYzi6D+Z1hDOlAlg/JI5iazySUPwqBPOBVwQ/jZ4RoX79RSJEL8Sirwqow
+7PUkWAo56QBVYCaX6cwQP71Cvrwesjw2OCmkVfRV6zHn1ZQWsPNV4oGFVq1mEM69WNgKbm9HSyG
cf0qy/vr633ASeUVokmzeqM6hN71Ff/pgjA0Y3W2iiqMyqJODvnMlQKhW9HZPNrZRTMZ3U3bMp6r
8LbBt3lkamzkymL7ujm4YSxK61j2uf7119/rw5WFuhmynoiR229l8PrKMtIInckQg+X8m9JDKVeQ
evZ/fZUPnzYm26C3Ac5Qk7+++aSfOipAHVTZQg8g9RRxmWsjk2mqvPOGrOKTWP5BUMLphUCLyBMN
4reg+MSW0hooCUJMUb2D3vfdlrGmRdcMzJcaddb14jRi+Kt3ufoeoO6HXg86yvpbqdJF5ppJ1lqF
bVVHL46V5feQouaLWpuWw2xCyP3kNt/Hpp9XhFONGxLAwLes0aREDCCdExE6VpchxGuZd2bh0Tpz
FydIwXgHVcHynueOtp3mAKEowcP8+t2+Q0Wt3wHFVBv0LLjIt5DrrhnMLJsVFrbq2EhZLe4xN1em
20C/vSpifeuqtRtksuj/qqQcV4ahwSNH54Ev8GZVMUYzuihr0SbHdXvfdzIOAaK0fj2PeEMN5mcS
4e9W8Xo9CFvY0hOn3mVNnKBzPC+lwPtGz57cxK6LjUMZ9X1Bb1UG+tJ85qrxbh1zxZV6vFqkgOd6
K7IwlR5DQFDe0FgG/Ogcu70cEsApKTY8J6ANzgX4CeeTkPDucF0vCgzeQZcJnO1bP+60HyoXMTgR
9rVb+Z63wI1kcglOsPgsRfno/tbjm6useIX3ouuKbjIlqcLUUQvpW0opyz2yYZrrG4va7Sgc8m8V
D3f36zX7c2O8QtNxj0gKA6FnoyIb9GbpiAEgCXCgOlSgjN10lLH0xDwcwYtsNBBJQ6/2nl5fFso6
dr+CR66YNg1RfJaAxWIkAbArTMBz3CaJFrl+oTPw/F9EE6hSa47IGOId+Zfc0xgSOxKhW4tqr9BM
C8Ed1zvXo/eTLPNw+etn8tHqpp8K1p50bj2GX8fo2JNdaVLlh/Uo58Cai2Q7KYl5QrMuR/sq+4wX
+3Pxvn0HnIYr4Q1CA//z+oK1XTIJLbs6jEaTtrMaLVckF/F0ijCwunRme+nCZk6Mx07RnYtMrcor
Wx+ayC+bxbyuW0Dvf/2Ro7RJ+Oak8hCuWZfrn87ooavl0FZRHeKCW4ZeK+o9fZckRJhL2zqgHT6J
3x/sNA35DUwqMASC1fQm36JbYVSxOvLIMyPd90333ZrtOHRRzNn++uW+O+ZJ5+DFU2Yh7AYV4M2V
FjNKzFhnWpKRLLe+rabGC0p5nwkcvj8L1vWDChevdIU3v6lu4hHfFry/ZJhXtboF4YO4tGEoR3cp
kFy0wGfIyDEOVAyfqVO9ryZXmgjgXCIJ9DBkP1+/OxzQPeGMhgwNJpGUzzmYDMdJNh16VkNY96Z9
6MTYh3pCnmN2Xn2ZyL59oEL6zHT3/VvFHNEA0K5ZGjvprcZ2PlJGquAxEAhwo70yjdMfHoydq7Gz
ZP/Jiv3wWuSVFPE0/FF4fH3XzBxd8M9cy5Vq5xeTgeiuli3+NM95+Osl9NGlIFV6mIlrQJDf6qtV
vVWLxbVkqM6tuWGJFQc9Kr/kmsw+ic7vF+u6C6FeoiWMYOXbSMSoxADn6vEqp3xpfbrCQEKTNq7j
T57eOyoJawZNeY3HhxsY58HrpwdbTI5mn+Ek1cz3bWffKbAfNsuQtaFl4z+9GLSfnBV7IBWZf7Il
P3qe3CKtj1WDhwP39cVboRpzsnCXo1J424YJzQEwUrrPm6X+5FLvj9mfroA4l7P/ySXe3CesA60G
HdOETmZ126JW7auZzClUnagGV0ONZDFq85pPeh0f7kmHudm/r/uGBqDbMlFzLFZBkBETRjnEh7J0
ta1e1e22wo1yg9Bhcygzz+OE6ZrbxWzcpwrP6s8i+wcPm0KPDhE5Ic2QtwyaxYwRHM6rBguQ3g5A
pKtHp4SaKxvvM6rcB6uXJcvyRbfZ5tW+edgl5ggJ9XkTzgxVN3SbupOgvf3tL+/GVX1hJY5yIfou
r1cPGqQa56NsQjy7ql09zEmIc53uT5U2fXJKvU8MIBdT0VC9wSAjxL6+lEA5L3alzi6RRRO6BR6d
cWtULxObyncnFHI+2ZYfXhALaJV70CEcvzmGE3fSwIM4DVMm5BxH2NSbIrd+gCaAfWDlxSe746O1
QfBEVQz5GGDNb85G3JgTPGBEi0ZCbARpZak+soZqMPNQP9kRH60NCxtXmIacDmgAv36UwKWdqfBw
y2h42tfaiAPYxrMzSF2/Xh0fXYesmroB1RYbLbHX18Efrk7yPEaCt3Pd0Iu6C4ggn/mmffTcfrpk
sq0cCIZvLtJT0CpxNDbhmHjIxTIs2MZOv2ysin3+6/v5IIBh5bV6VpBacGNvAkmrWd3QTDVucKax
2v4itRelLRiXIZ3O0Z63gz4d/rI0JMseXhH9xbUD67x1LsNqK6mHbGxDraRy95qx2UNTuarnVvvk
wPvgSRIHVHe1UiZ/eisXoMEqrEavakM3w/ZjzLG4y6ANB6PL0O3XT/KDlcFjRBnIWbUJIBS+Xhnt
Svkmf2rDAjOXK6ZQjm921vDJOv9gB3OsaSQmdE096623p10h+jUtJuu8yOcwS0Syr5i94bXA2I9W
8v8iDYIQSjsYVVmC4VsGqh61hlbMfReKBMZ3j0WsLyvSwKxMpn82Hf7jefrP+EVc/bNAaf/xX/z7
WdQz8/Cke/PPf1zWL9Vt17y8dOdP9X+tf/rfv/r6D/9xnj43ohV/dG9/69Uf8fn/uv7mqXt69Y+w
6tJuvu5fmvnmpaXx+PMCfNP1N/9ff/i3l5+fcjfXL3//7Vn0Vbd+GgOG6rd//ejw4++/EWn/tJbW
z//XDy+eSv7u+FT97fxpfnn/Ny9Pbff33xTnd1rUq3gZcwAosgyXfvvb+PLzR97v6s92An1PdA7+
KTpfiaZL/v6bo/0OpY0/ZKGg1k/M/+1vreh//kj9nd2+Sv9oLi3+f9/5q3f0P+/sb1VfXom06lo+
dI3h/1NrrtUzGkJI4WlMRMhe3w53UoB6LQQuwEzrND1oxRwfskEzt8z3832C7LTrxwPWY2GjNP2F
RJ4+PamLuin9Ic7iYs9cGDHYOOI09jtpGeBmQJAuvmImVKQOYv1fB/hWQI9TZ/xWaEnqbJMuQsGN
jj2I+UnD9N7P9BistWHh7tmLRfVrvTauKMamP7STXPx50orWN2rhe7gXpLuF3pAE8FdXT9kCjztQ
o6y/7QB3d4CC0iBPW/XLaFpxuRtSrzyNiro0GyNR5m27SF36SpWPRlg2bXIcGew+01U+IO8BFDfT
p/gIxmEaghkDlPu1/VTCIZFy16bjtEVrRCt2ldfdeeALi62rLxs5yWSPi0++BSsq0pDkLdouoGye
9EbzZh+p8tyfZas/TXXWfavgg+zFaNLX6cp/iVD9pW34f91crzbkLzfr/4/bcNU2/Y9/L/Z323Df
V/FTM7/auOtf/HMT6vrvpBccJUxSfioMEJn/uQc1+3fOs9XxgfEK/2fVAvjXFjTd3xF1oREDo53B
JIrs/70FTet3jK+YVCIwQ2ObauyvbEMgim9PhrXXg4Ar7b71Su7boa8QGUhWz5MQIpVv0bRD9+o2
iZZu34Js2hs6gP25g6LsttNG1aML1CXUPVIzTJ4A5W4dodHFX2kaWV5+ifTVz2ZczLAHieQr4wiR
oYKxMWXLGPZabJzXht7tQYo9GQh8XTmZg0DHim7vBNqbVmE/zqP1Y3B2ZR89Na1ehKJ2+1MsaEbR
55DIdyDIpDdVctIx/YWF1ALiiZGbPJLLxVdTLKbA6Cx9t2TRoaunxEc47cpSvG/ZXEFqw8+L7XSm
aMxUFL1Tdomt0PGCz7UdFMU4x6bNCFUFAICPprAARRI52wJI6S5R2/xmYmoELsnL3Ls4EdTeYIvQ
ulLd+2mguQBJx9Q2RpsOo9/AwwEvD5njrlb0sucWlbvaNVIIAY2E+abHw9e8xUO3SCOIeCk+aHu3
bwh8rhMToWSvLofa8ZS7nt9YH2fdjeFkJZh0qJ0FFXhC5MGnSRidUiXRUEqDyxNoKsAK3MrjzTyn
Y7mJWwuIjJJU4oFqelc5QgkTMdfflnxCvkOb49ZPAdHShRqc/BaUjIkApVj6NlzVvo+zmsUYjnOj
GWjRVDnjQAGCBgQYhuOSpmHU8erMFHIyWMo4AkGuLQUATFBZcFIc/eswT/0hS+byIHM576e6eMb1
9kUUy3mXrrxHYc5/FAWokzxReiApWSbPcSo7afW1Fu8zoG0wE60MywVIJsgEVlCcQbAjL9HPDzOU
1dNEgvUE3/WkWSX4EbijcNCN3SJNv3Rn83aOGUS3g/UsZb1TFKBIzsr0j76LPMarddlVk7ovtfKm
8UDhcezzVuPZvup1T3tpE3CxjViaY0ONHNhxYm6mTp18t9A2epzXoS2Hk565xa7XSu8K6ODGBccy
WRSd0R7fmP4sro1y52oKWFir+c4Ru18qA3UhTzHTIEsarAup+NNtOqjVgVaod8HBSJul6PX5ftZ7
Ps5AYmLr6cChC3tqQjWX1y3k8MAda/eOMF9eTzPFdDVYrq8No7LvzHy4wDGpBKqhG2FsrmQEO5mh
wyILN8U7z2n0wzSinQkXQw2LrJi+NBIAEW2J9AwDMidspBodgDjHNJcK92FQBMS+QYDbzHpwYnAH
vmRV8+iAFPEpCOwYqnYcQZ0ATl2pCBmAmwsyLMjrEZ1Ao5EaOD3D3ZSmk+LgLb4MGGdcqFUcH3o9
At4GlRfpR3Bhk2GlZ44cnkFBg8ibG75XlM1J0M9gsqx25RwI+qi+xr7uUE33vQIcdLrCNPVC2OdG
FwOrbOvpzMLtZl/0VnWWJ5796OrmrZLoDmlHdpsm1VGpDVi/musFhle5xI8huRkLC7inVlcHehiX
ovJ2IuGu8272o1wP6u58MZJ0A9DNPrn9KM/LFeXp3dLE8sLMtNsAgqBvm/kf1pLpvg6TCpilrm4t
NxaXEULSPVroO8q46WAsMAlT5O78NUwfa2I/a9BEPzVHDkN2LawymziLJ9KMQtQ41kE2uHtb6Oee
lu6kW+0KKNa+Yg8HtzLOo4791o7PYOCheHrWFtFXSToQMzpa4M1UTnJm1deJYoJTb6nre8Sg4rQE
qezm9lnUWBtccV+kOyoQFrzjMDdlgKMYfIikqL80FVxZtbVvyrpMr71qsbaFlgPgjNxlO9mG+AHy
0fGLOh+vrDLN9vCd6zso7mFaTZs0t9MggT+m9OX9bFaL3wyan1vWsRqKcKm0x1nDcgOi4wnykhmo
yFoyc2+9w2Rpa7Jmp3cMWkGjY8fZHaRVHifmYlaVuUzp1TpQ8yrqAkBO80YfnC9TBacCBrQS0q/l
HeTIoom+TXj+1TnsINI27Cz3prXYgTH/aLVs3Kl9Xe7YdNMe8uVXwLE6p4MVb8ZZwuOlusZsdbB8
NCBGFrE3XGVN+QS0Lt7OggEKxSLcv8UKmmGcjklU/aQWwwCDvdst+sU8a3sg98qVNrfzVSTTPKi1
6hKK5a0bJadcE3wxNd8AcrsCzfk4QvcKawgpITKOoLJjURBwgfo6RB+ED2oEWsoYmCiLB9bncGkr
LVC8WW7MRYQ5D/sCgyBjh2ztcg5MdrofYtnti4Lsc8zynQX8luWx6mzqdX80EjWESQRL6GzGt8nP
Kpk1fuLWGmIKsDVAMQu/5giOM7FPUDsC7F4/DO2s+0pX35ZI3R0rQNsAJzk342aKDmOTtqhigVAU
EsFmgCXXVQsSikbCMTaqHe0eWCV1qx67eTHvOu1i0LNx0y+DvbEKBk9wRdRQoNZ21maPiwv+ZFbh
cPqZ6G7QZ7f20czaajrla9LmyYZFqO0dqXpXfT7DUE+7+sAZYe4LQgiYR93bqkiXJgG3YO9g0IBo
VhoIAxagaP4anKXhlpvF6s/VklfTN84XA6a0YXehNFvXLzUJ3jq59OLyR4OlpmwLzo0keobMUPu9
2z0Wcc3vZhPAdw6arY2m7QPWK+NN7HLwRZlqBTBMtd3iJdMZxJnOVwdbfktEMzBSW1BIdEjEyOoJ
N5vFTfclyqSAqesRh4+iJH73VAXG11F227nTdnOqnEBOnk35A3R4IJ8P6C5d2FZxKWfkNyaxszIm
EXAJbmytClrj6yTm2yqzruP8uwdZ0fCKbex539CV2Gj5uRelG2ZDuegf9J7DdWhxORGXZm/sJUzB
OnchI8nJZf6QEReBy4zRpB5lhWyPNjXw+JuDncVfTVUZNqlq38ghQfd8ZMjlNsaVmGKOKhEqg6GG
HQguyPM7APcgt4qjmT7M0qJx4DW7saye8qm4VAHXFrV+q3jjQ60mR8vsLwD+QgmRVx0LZkH/wu/W
/nFrLG1IvdYwyYRJxXTogGetCuFmTje4hXo+8nvxRZHE+4WKb9MqvCOKo6Aoq2/A8lfTa/ebko96
2LYsF1Djqj8I1/Ule23yc9Upt5xkwh/yNgrxpLUOmbT1/ZjDKavUR2hKVUAbZgmiKbqSDpx0E2bX
Bnz24svJvO3xEgpyde5DB5uTm3q1H7MZbT/D4f6WJAPag3rBid3k1gk5lGqHmpXrO9Uc2JS327RJ
zstZeUk857yxRhaXQmdbNj9mTKdn6kxvSjborWxXujkQfDM00qZFm5Gv5cjmgYSNz1CDuJab1CVj
UqZkfii0jveYDeUDC62EiV5/LfLxonft56pXb9Gr0C4UtXghO6uPArH/B6MxrqHK860K6CVoRtjK
rVlq1+7QspT0IbrU2vFGop3QR9WuIRhQ6K8P0dj2FnQbAOLGHi8+8TRT1d9ChJsOafYCBD/QS3cL
x7E6h9anbHF8DHqznb+pOKWga5DrfgMb7RJmJVj4pZQ37Kkrtyx+IHkfClNTcOYq1QMocxSDLUcp
/AEfgE0D8uAMeO3oA4a2QqnGJ9G2+eIXpnPbKS5zDiuf5y9uWjvfMdF1g0SM+Vkks2QTxxzwcnby
lTjSrYrEBHMhUTcZJ8Nf528++RQAjTwFSGbbl+q8zGGUQ8zH4ukwCL0+EyLXL6iU+hB7u8c+im4g
q6ePUZOcOZz0XT0weKnJwu2kkKdSa+stJ3ITmDnfEep7EjAyNZ8MUev7crQV34l05SBchdALooxw
GA/8x2yUp5i6ATQH5z5AofKkAzo9pSLPQs0BDqk3Vn8UY93cTskCiCVKIQQA0LpTZi3f2A7EfD8u
eRyVE3sHTkt5UhsvRlSafos2K15oFHHah17ufXPrNN52sY4/BjEdErMpgqFErYA4CdB7FALRFdEf
64K+izT1Jw1a9o+Z/THAP89uqkKqYSbxL5qcTvVHNXlM3NzYKjb+AfguVUfcfxbNp5ndHBpIgV8m
Zi0bhPMFi9RrnnXEcrZ5O5+qOm4gZOaa96XpOYcHT7FhAHTO0Vj0ZCNcGP2uuzBDLIc56PlW9wrN
dBGM0nIup4SQpI+as8+d1tz3NkJCQ40Ywh47gigYu/nrSEdoEzs1nmO2VvSXmVfP+zifHhOAbNVG
em6GPI2c5TnAgeiyyXOdlqsz72YiZdjVynKe9xi6aUstd3O7GN+8Uejb3u5GLGdJBgLXJBIjeKPS
4I5TRMKgzQ72COSzGrZ91cpj63nK0RuoivV2+eJoufp1HHQtsNp+vAfz1t1PM4qX49LDrciscqet
BhBOXPUBBNLiRp0ssEtzLNUT7pftBhWVKWycqD0v5ijfTH2mXUrkfdZ11PwxGN0YoBWqnzdGt0u1
6mbyvhZVgvZDV947jhBPWlJGYe5IhZM80vc6dEx/qeQzDXRzh/yOV/vRHI1+HSf1zlEnmJ2zFSGZ
oZlXaWo9ImdvfRGD1gTTUsFtZ599nfWawsayqzMU6KddlNQNsjyKdZ4n8i5rLERW6LMdsFMrWa3l
Y1eyvqJm2sxN1h7toocv0pLKz43qnvR1R065d59rdX7dG+q0VcEGbmozvTLi9o9qAl46GmV1Jhxr
Oqc6n67wTfTCrq8eBquNdgNc2LMaJZwNbh0L4SgeTw4W4WfZGMGmLXMrQm1gyb6oYl4uCmCUnLPk
+q1SjztOkCWBy+sOOtQLKDAPbi/kfrA6O0yHyNp6AEx9FXTEHpt3JwAlofmj7fkMyLqjonEv0WB3
x4HJyCEacvvaiL0Z0hmsHDGT7W4quVgPuvTma6Fl+g2JmvUdSEd3Mal92pMEGuOlJKYTiRLzh1I1
gW2UwyE2ahnKKCqvS8jUco9N/ZXstOd4ROxPHnR5k4gucO290VWQ46bmWC59EniiRrPEQbXccyQC
R/qYKWceTKBrkNaWH+f5cG+YHLWKjKtnVuREI6FR9qU7xGdKn2I2lS038CPjBx58dkKPKn8xI3MK
ZqWxdm7uFXc/GXvci/ClutzpXUW5UETTfVJq3kM1dtQtoy4fpyGtDmgVZt8as3dJpSKNsMNoqgkU
RI/3SGJscoE4xMCs9IdgcpkGHd3plrCkLXnQ9HOvhkoiHFTTXGNJHqFu275px92pS4xYD20XnuUO
p0wzD8zJVG4mklrquqGJH0w4/jn5f9E/xpMs0U2D6HtT2ZW4yrlHuDekjYEVzzmKPiai6FYltcua
1O+QGiWGRbMrEcEwrUQ716fa+Goj+3MxFfpE9qDh+wvFj3Z2UI3ReNtPFZxKg0tCR5X2hZpqxb1S
awjFacpyg4Y3lanmFPWhgTiLZ2Qio7tkZMDlo9rjXJmoqLxEfTJtwI8hNGO7IgsgXcFDH6zMOQFC
T3dC72fomzJxN+tA4btVoMetouewzSH574lL8LulYmxmbXEoFgQlU+Y1/uiI7qjWPbI3dDRkfrLz
USgBJbz3PfaWqzKS+hfoXv2xrGR70puIlg2llc8x5zmwqjFfCBLXbjapxLRvoxXYm+uR+2QlSIT1
ngiwgIVhqVRlgHVDfkx6FUp2IerzGFeOg9UPxymjYMqUU5UYd02jBaZEogy/zG1HOdLHbXTdR069
N8m9AlmJNujbhsp9mfjKDRxGd9k15nldqnmQFpyQkX7NXRx0q3sw4TSnsxlm6K5teluiZ1AFmViX
wYMchyBztF3pjUEf2YGbuj70vZjU9WZ2nXZjWYpvZYu3mq4GOce6kEYWWGnBEQPQW0fgpipRq8gC
dbrPsbau52Wjl+M2nd07Uy3DVDKPHqf9WLzkLQfaYI7oRNg3qIqIOyrDYadO7h+gryvfVFfNb9fq
EK8wkE5D9G452YltH70exGiaZYB/4+cxTl4MbZ7PzDTfW7M1wm630WbTIWalZnFP9yL3axqL6J+Z
CVzkeWdNafV/2DuT5biRNUs/EdIwOKYtgJgYDM4UKW5gpAbMk2P2p+8P6ttWkvJWym4vy8osF5mW
oiICRDjcz3/Odw6M0s81ZOqAHNTZs+wvXr/t6eDvgR3yfHbwelhuR0/BM2Ere7GocNe/rSabb7fJ
qgeewISM1yU0coRAd/agrrToHTiT3VSYezZRt9W24NllXoSxn6/AbgwR0CPJCml771ZbRFlu7lH3
dpUvwQAShlxkWZJ2o3SR3sARUwIh5Qem3nATKBShcJbZ9FdzcW+VZ1x8jvFj6z9TFp6Tgxbpg+QI
uOcGfW8IlwXb/dgYkDl1e71pkpWzCU2ZQl+5Kwjk4dPrx3vNXPdixv9UJDq7Xm/ZlVazY872KLCF
emnO08c+kyZ/c70jrKpQdXRuuv6T0jZtzDsTmmKmZEYFdYrSbc/Km/LITr3nuLUfOo1ko5QZWw7t
Frj2YWyWdz0tLknOJx7MhaOAsxPr8uZAOWTfsF9Kl4d7dZPH1xJHbNBn8dVcygd2qjeFQCRuSiff
1bH3ucugGKh1W9OTh6keu8DLfBLNsXla1wZytBdH2WwPoQlOApoW5FULZAnzJIgGCCmN7MSJp/6n
PG7DGOUxmpb+OtfbB1pgk9I8ATgMOCNGjW6T2Z8aP4TsQcE0bAbuLYu7sdolk3uFVANsQLosP+T3
GiZjxyEZrqj34Hmmxza7Jch1Ws56zUgMZg40qGtHr46rdYfyyLafqVjb8DSJ5zRY57oOai4NGthw
VRIu77ee46GnG6fEr3aUaxusrY6Ctbh2iPh3N3slLJeB75rthsPkTwRsygCh7DQlAiDATCRbPzid
xpT8fZ49Dnoy5mHuf3Wbkhxqgb+v+NZK7MaJUMNFr039XvbrBK2EyCnuqiJcCFZ+8itTwOU2s2Mb
Qw3BaNPC+FjfS3Pka5NydzfaxalY8LYkqjdNEeU0sUJiG+urFLbn6ovPUn4yvIQUvH8LtiLsMn/v
dqRLp7HYqzKSRhdY4jHOroFgRc0ks2AWceS0V5SARXP30hrfvMx4Z3M+B73xw6fk3RW1FZ8Sezk3
xJshJozqTMMRIXf9rhq6CzAijsJm81Hryy0nkFNFP1W/yGt9JVjfP9QdqSQUJnc392wJeqt4ybP8
kHJMcVp+KW3aA+OQV9lIkVWyaM+aeck0MujuEkp9POskOb1KRSovQ1MfIru6Xov6pBERr6VKzuCw
wnk8WTioCp4hybon7KXJa4FOxSZIXHl+fYjLZ3QH0CnP3XwzOaworno0zBGlf9hn/mFCF20HWlBW
hzMjIrXuhnHlXRipBOl4zrsXlqKAPUeABkGBoWSI8ZCxI13EHK3OSoyAkbD97I1Aq8zP9vpR9M+M
WzjscRzkeYD1iq3fcpa09Lntvvdee10LB4LrBnqHvm0Whvpm0NDcYBHSILJGnCdfFo1AqdeUZ6WP
btBm/vLUi9WCEduQNmJaE5am90S+V+zrxXwQ7rheuh4KymyC0VTDN0ASV1XR7IQ53pYc8fZ+JuEM
tcwa2L9EWuoZ5yaen9q2v+lyjQrabLurgeoJ/EEcGoeeyvFGXYuY9morsaJ8dGEscQzFvxHoq3ef
K+FAtVrnls/A+Q4z9Nk0xrctpETOXI7uxaqGJ30WZPAZg18jZ4ny3iqHbzyCUD9cdjIiHa/hBUOk
Io7D37N6tzFQsMPc+22ogEo4LL9MNF7jJMG0X6n+ftafXa2+KQx4eLPFdzm1nFsSyM4JgwgS7vgo
CtRhh2NN1/HoWIDFAfF43aAF1+5skxobmNdNry1+UWaiQJua5to075TkSWseiqzA4D7TUedZxgy1
w33CwB+B2D7ruX7btp9mcJKwCJ8KDSjoNMDIhclBeOlqzsWeggiSNOqHaGquyVU2J/PRLr14jxSe
Hyu/hS04qvYi9AUmydBeMt1GzN2YFCkoxh8ySzIFxOvvgSFSpj3bCz/LVkxDcdet9ghnAk3JnxP8
Cxn0O+oFgr5npwWYqrwk8TmHbHwspzXhHBJ3R39s5L3hu6858OVT33c5KK/Mv63dOL7K3CJMuQqh
7bbuxQf8W2XNbZruyTQwLTW8j4YfC2yz1A/aVMTh6trQPbnGxrFGWz0Y/gyKsfblsXEgJDjchG7W
gOtYh8BytM82e8PCh0LA5mEgwrFimiCZD/dkWvadx+ZoHnY6GwtvHG4SNs1Pq1O7PKrhxHJ6e1hy
/72axcEwp+vZ8TBaiPplLbUbpIRnIE1HzV6ORuvdqzwR0aCPKFb+hLpvX6nUu7fY1o09s1rwtthA
rAx42vBMdOWuMT03hDkqEH+zIawAbl6MfjB3tpinnTkt31O20IHKcXippvhI15gdos3zairYV416
9p57767q7l07K5Ac+Drp6yVLxDMkn4uG/H7IrC3OLoSx5yx/oogUZMZi+mHeijSUbfcIU6XJmEeo
8qofiurg9+mX0mOUl6IVGDwJE/1ReempxnwcYk11Qn3lbssbzPoLd3fcRAQzrjU6mFliZmYIlVan
V86UXyGxxfu5mdbD1MVO5Jd9GSbCOjRQYFJH8mfAvzoUsZ8yar9DBTj3OcHxGwCAuJl0nd2NAyZx
O6FMKQxtwBWImsxawwwOwSq7e560GUgaM4ML0DmHrp6/tSMSxejkDXQCC3Bpn+ShxHa+S1Zb3hSl
dZvl83DiraWBHLzqNMi2uko6i/WmXcYoHuUYWL3lHh1jeIupBNwjWMAvlnEaaX1FzMV45Mt3JzOk
GnSslN2Vaew6SG2BUihhsV4sr07J9lHO68xJTXZnetrzr44UzcnrUnml4BoEwPYECt5q7jMj0yK7
0O1dpsZsL510PnWL3Z80x8v5IlZF2BRy297lBqgq+p815Q+RBccDTBpuB51gPqbGutvJRP9aLNkL
2ShUiJyu3QnPgWnNZehILSPg0L4mjIzuTI4bEZRe/8FbRL1DNspDsyu1aAYRc7GUYF7RTFia8kWD
oZM/rqN8Wt34cznq2l5I5V+zNWyhSjH6zqQaQx8eFZRJ59JwAM48Kc+078gT1Sv5c6Mm77ofW/sk
R/RsunNRmFf9DkOvf6Pa8rZxzPqQ+UPzFcj1eFxMqV9DW/A/VhC4L/B4ltdMr9VBNOOK7pmg/lfd
m6Fhz8obddM66e2amg/aZG6iLG/Aa1TzuHQWtBXI5VVusd9bOhn5hv+1aK0o9ad6BzsV8OtQsfnJ
aBPoeBLA1mX6HjS5KE+i9HANmLPzkGTCjCq3fXZ89jPga3EXiHja9YunjgkgkqdhkdnRA0f+DLb7
Uhl69sYQRR6XpJaBIZdL5XANGyvHfJW1JzeL7ZBuy8tY42SJ3WzCyVUBYm5hBVa4sIa6OqXDakTS
AvfUpPm+iatiU70uTVzK23ke3+F0QafpC1a0XsHfmVO2DWPb95Hfyitfv14T/X1APcB1BfKUeItV
b9oU355UUFIK/RkIMCPYx17vx0NTls3RbDPrf02QuCx/mCB9/If/vfsK7+F7/fUX89X2A/8yX4m/
DGHreKuQri3nR6j8X+Yr/g9xNOGDAnCJnAj8if8yX9niL48/SYyVbmTktp/NV9gmaXLEla7T44uf
8j8zX23W3v/yQLrYcbe2GZLn9MsRjP6dB6G7NKLryaSz1LRKQRLN9WEP4rlmsg1dxwVSA3MzADns
39GoSstWUVgLY2lTetFPF+1f/syf/Zi/G555K/jACN5vgbTNXs1b/TloJyif6KkdxXUgV9J2bkwE
Z9MvEvMPfuc/vdJvWYK+SbS2TpC3a9/oD50+AeOENv6QS/dPpntccr9fX0L0ONS3IDRZie2t/PSh
SheMfc8yESZ48A6g7OZwMUQb+RkQ4zqdxmiZ+jGi6Mg/a54ff/7Pr+nPL//bNVVi7OFk8/Kpm2a3
ltUhqibj9OBaw/KHi/q7iW/79ZFgIPLNZg1T7W+JiWbhXGDzKAl9rfAQsRl+h45XaCbnS59ZmNun
8k+4mN8jANtrYkWkdccD3U797q9X19ZUsQmXepgXBaqE1kEhMzUtxVTTazdaoVPkl2bq+M8Xdfv2
/e2XCtwEWg6xWL5C2///6ZfK2AIHzJgZYWVOzYsHg/g6AXGd7yjkcCBwU09qwYSvTSOyPelHwic6
cpIrUIO3VemVc7QTAeWp0h3ZRQ1gQhFQzuDVUTWlqX5pmdkwdiHDP+FOLEHo/fMH+Hf3P8V57lZi
TZPWtlj9/P5RJpoJ5JDBw61An2yKuABf5oMNtayx+cMt6P24HL+tMew8uVTc4ixav+eq8VL4C6g5
P2w0BU8fJpzps65k2X3j1SmpbkL09HaLUivDOTHda9fuzAnYvo24lakY4TPROEWGEC9TgHbp0F4b
GnoocO4BTBeeKms4TtwpTL/kwI4XY/TyBCkEMxPXHH/X4i7VM6REzBZ+Mla43WyQkjgUBbUscdx2
3822BmZqM6e6o0KqWGAK1VPNiSnjrLxaHuA2WPTQ0LQplk0EjnJqIyYbdXYnG1fMxxanEtY2RvIw
7utCvdUNJsN9lWOhBWcxyjR0B3i8zI3Ex1jZabuPLc5qUV8w+GQuPs/R1kDBTlBp3hcj0VGTRGfQ
qNJ7nfdgLN50gKlld8FgMAul4KUbxsjR0oEAqzlr29gMSOKgdxhOrCoeAl+K9tmm2hb+6DQ193aB
UemwwlxjXS+V++wPbbJsMrB568qeUYa7wH72ZnOkqMJy1/1Ih4SMKoo74qB3E/vbzLkdgcqApR1O
Zdl/ccTqvmTV6Lwi3y4GuOvcuWrtQX3pzZytc8nE+BUsjrqREDS/Gas530+NRNJXXVy8FcwJPHj4
Snno5OtwPxTAkSNS+PantaesA88D2NtcEmQLW9VwSqEXlTh03EyPYMi8B1iOXKiSNjognLmH6oxj
V2HvbRgBmmU1jkxzQYww6OjxL9SSeREnNxeaJxfF/eLUS5wfVKFl3weMsxmCrVagR2zT57ksOOKp
VXcnOtl686rLM3SIitXigSelW+KFykwXAK3rC/WJVmJ9OjjaIpwrxBMhrjLmbegYqpqn/OBYXo7k
i1Nnq43sRyajc4Hix+DnuadIy6KXwRec/WjNsE9irJxm7049lEhBXpImsSy3OVzWTZf6WB9Fn5k3
M0x8lGEDtj9CJkHHHfnV5R4gfm0yCk+nLmhZyAh0xpQtRNXS4HsFwL/sFJIzp/5Up7vFX6fhrZ2z
sdvjS1U6UqS7lc/1Ch5NLijeCmilGZ4tHmBr6FtrZqH+4MQJVKYKd8cGp38voWQb152wQTu2RS0g
dOWcRybf1G4Y48f20QTMVONJTpz5UqhWOkwyWxM+68QEZO9V7eBEnRVzKwweSFAD+oLr12d7tm3O
Fh2bqGAA6C8i0qCdf8BX4a2X2F1n7WIyRVtfFjhq065uO7vbt/WwLN/iPmU0k8z0AUDod2dIyKtJ
3u7D5EsmQn8u+5tGADj81DtxOt2ag1mkt/omhqCPjs1ZJGvaR1mcjPp9y9TpxdYH1FblrI08aFQR
hkuV1TWmCG5WNFw2+ylCos/gk1vAf9HbtXVOYtVw/MRay/GOOb6vTn2aygITt8oelBMvQO0ZPjzW
hokWa860J4QaSN3LZG7VIGmhw84cMhrR6QHxtfHoJEwnd+CdWUFYNEE3v9iald65bTJ/GDaetde4
ajOIyRgR4+4NL4hUw+bcwBt0Sc2pM3tc6dKuzrEFun4TVZyJwvppYHQYtJIpmxHoSAPitiq0cbUj
HwwyJDQcARyETzHWFixVSeY8YWodEZKWrVOwp0GX02LqmDMdPND9D7NouQlH09YQRyB+k2CjK++p
I5qTHoHIbt5zjE+UP/GXcUxxl+JltXUFbH5tYfxSvOGAYLLG5NAAIaouom8L6Ibr0DePo73i6K3z
2vlUjM70tHXp4qvHmkRkXUG6L4zYDQCp4rGR47KnWQ5fXmKhisNxh5gxtc99Y8WPIl2mJki6yY5m
ZTgjsXksX/Rpxvtl7ii5mev1oU/b/hm7d3MNiH2A1+pNn2JtHfk6J3EEiQVdj76LWSN/iNfiJs/L
d9zBDIYQRuQO2URF/SAVI4Ey2/WcTffCJGxH2ZIZpYMGA5dIcvmEdX/CBDQa+hlj/K4rvGKnt10A
mv9zkqOrCms7so7pYB+bCilBk77/Woy+Btk2uZfTYGdHYK/XVHLGl0wt8S6z6r0NSCOYF905a5Jx
0sJpfc8CVFw5I21PalWP8eoy63I3vSFbN/FcdwhWUnhriWk3uf1h9V2mPWKyuTc88gEinfp9VoAF
wTzI+bZ76VTasBS1i/feV71HOKOsiK9gBi7ANH72F5MhIgWhBxhxvIfF9g5+UrKquAZOpVYsX6gV
fClANYJohau/VZFNtA2F9KtN7d61l/ySL7Q6Za7Vn4se1zSB8fhNzAKJr5kbqHYennq2M6fa0uJj
UZtfcKcz9wSv/NYVCl0cgBj7UUynYyWZnTU5GRG6V15iJKmXuFftk8WqB/xLeffaqjinT/DF6Wj6
nqets4MIcEbe/LK4qNZTV95DyT35SZMfNDN/IWR5Rz4ZyifMh6DYrlVRIknS9YOHUlIhEsbQyAOD
cu0TWr++z+z0qs+MJ+x2AqXHgH9Zd91+znv3mIvYvloLMwXpDowx0ybanNgbVFilhP4aZ9Ygo1gm
68GoTeuGKCdk0W5VlMyYMwhwOZlMFYruTdRd+libE5UUnk5aDdDo4pk7N2nvSofIDNzv+MQu9slC
eryZM5snjtnVt55jXKHiHgHw4obpm490xj7mx1empGeFTrT+5A2NumoS9zYTzYxG119j4U1Q3n1A
zvW2rMxpsuYRW18MLHX6nZ2i9+EqpUXVRhJKHZwpOoU5Zxqoeoe/wYTYPiGKASRKQlGDzF6pZwn4
wpnXKdUoUMlFvBMyhR+v1KM9W7dj7n7TR35mqFfzaPc5NFv9O6OGPZu04bbV9CEEYnTAg9fTAlJ9
ib1cYkvxOhqhxG06J9MrYpx2Eiq9LzjrFnTijThLyPhEeqs190pnRIzGU0eOKvdW70rooijIVG5x
N3W70VnsoB7pVJl7M8i0jVfZxSeGnWbUlN6E8xxzDNaBfepWb0k/eY9WbUA4hzOn6eOhgkIS0FN+
iW0cSG77LvyJA4zWP2pTfhp8immS9HWw4qd1bNZw6uS5bXQzatPkvcp5vqFCbEHE+KYqtZ2TYazB
q5WeW5rqtJhdz4ivpu/Ygndz42HCNPRDWrBdtkhVRG3e6BxLhYbCh42HiKOID0me48Jc4Sy/Nqs7
RPq6ftdhcURpvUb9WNE3Iz8QsuwAq0Id9bjqm7YlKeCub0JPx13qjDul+cO1BQscN3hzEWyIsT5m
CYQklczPyMuZsxuw3RwodJlIeOGEDmfsJRPbFUkT4AimlV0qGFAFQKyRr4kNDhZtK10/8MerNqCF
hmWvi3MvxKmIS3nU1H3mxMkjtVb1Szo7FJainsMwmqqk8gPTwt0X0LOif6Ppi4KN3BmzLjS457qw
zChRCWKFOBfwKOXS1+VsR+xPnPpE0Mck+aHZanz1O7JHBz2zO//UKne4yac1Fnvw9phvdFi9QMh9
61jpRC2xqRDg4TBDKklKcznpRekDgnGprFM/2h/wLZKIEX5qfSSGg5Pb1ksKgXPLkt+5jCVel6HW
oz5l+itXD+OijBkGUODlYtJTiZgpjJsH980fF0ErUr3a06klO3TTo/BwGSm4e8r1akqiMnVxaK30
UTPdNvIb7LOQj6Vree/GXBs8CFCg4Fr3dp+FwIOKNOBT5vGulWZH26Svw+tWpNLGwLRVgxiOLxdr
tt/qnzj2PrYUTHihj3ST4SnrKMUwa3oTAz1p+fdJTL4RtJOWfm9jw6R5oAd0ErUY1YZD0nRU7zn0
1SEpT81bQtnPjso789Pg24O5z0etf6FmD7fMsgKyI34gEatmv3BV2FK3dZ2V1qBHytyoUHNaS+50
Hl0uZzuyHo67Zp+ypOJGNczafTK8hceYR20AEwYnmUpmeLF869s+51qthHmzeIuDtatb3xFm8MUu
GWO4yoyl6RRy3aF8c/POc4KpNtqjYZI4Pw2m6L7Fppu9VXM93TN3nN+8RnSncmxXEERN3Vk7l6zZ
yyDjIQtLvHOHojcwuuVCMXBuZ4QyRgC+M4TMCoyPKc38FxH7rEelneSsu4WW4MRapfPct5rDRp4b
E3uHVc6MabvmazFVmMHcBAx+OC7dej02HApCoSRFcc0oYPYUmTVPe90aMUlIAmpvehXbT5ZTtRu3
WeCgzSabWGTh+RKJCkWflWtZSXvZ5HC+OmNNxwzVQyn9DA4MckG5wX0Sk7a56nmVh3Jmd4BFItam
g7CHguflTBh6SDGJBpnlqQ8GjM39qiVtBcQ7KT/FGGi+TKWubgtLYEfna9ba3AxJ91TlJrzCwUmx
jnSD7+NU0ebyB+pa5exlHDYtg8LLHfmgwt6gDSDej4uZfdF6HQMGPahMjPhAODJiCty+11R548Ns
OQSJwUVMZ4+gXj3VdD3PGZe4DCGWtT70Zls+L32Msdmoq/qrNo6C8ptEdg9TuXBA1VXdQHVnqU12
ZVnrX7u43ebOK27KsMdUJnZz1jRqB3+JLalSMyM0ZeN8AmmkzVFrL9rncvIkpmalYTiRlAeqYILJ
VeyXQmMaVhWlx0UeVk5Vdizp0E3nEX8hA2Frz9GX50UKPp0xo1naD1bFLDHQ2OI/lyvYkcCgWYSj
2tCmRuDrTMuPqaMzRaLjqcXZxgCX8EZi4LQaHONU2UzC9kXKfHyvHBidByJj/nrBYsjQGExy/klr
fBpIXIxL9y77VgMH1Sybna1m5std51G10mBlTVAgSMkypC/UN8/qKaQHyFuzyZ8m7QGjOyYivXdL
8rGxdIu93cr52aFBrqFWlo/JDrvu7g2VYQHJZoTUIzBetzroiVXey2HxRagWGHE7WaQTpsrURDjG
IDvAnJ/pzGA2GHSc16a9ovYsCefW8V7iDJVyc4IhbyRlbI773oiL939W2H6onb9oXr4FWm2ju6JM
btrvrxKb0winja0qjWgR0x+U3eantTeVzzY7FgfNGmlqGSzfZLvi6XkfcYBubtqFViHDabUnsy+6
S5+o1Nj/8xv7m0rL+/rBH2MABmzG+U26JN/bF0Bg0si01s8TDUls0Btsw2OS7diQ6Xf/8csR60QR
Nk3wNsbvLNIi6aQzLszrfbsqIjNm0DWhPhzp/f4O/cH6AzPld9Sc4UN0QKODiyxc42/0GWGi6mNz
YP6p0rh/pxJVep/o78SgkgJAeHPp0Sreuwl4psL5/Ael89/IqigzbI+RWQRW1d+ubU01CzIjY4WV
RTzweI4E6+BgZ6Ai9A+zkr/9GiHP6KZJ7TPUNd/7nYY0OXmhxu2lFrmqfVdZRWTlGN7oZ5uPUPiT
3T//Hv/NR9s+FPA1i4mUA3jjF8XYHftSt1vEfdPF1UW58nLme89KrGnLH36Hf3spj28O0BY4OxCf
ff23l7Ks2ZVpCmrJTDwndHV2NbXN+cBShv3/MbH8n8mL2EjS//3Aci/f6y/ffh5Ybn/+/84r/b9s
AefSd7h/2Zgwufp/sAjN/gvN1zN9sHi2y7HP+mlgafy1Uc1sfl0ADplYArFCHtuALcL4y4Lj73jC
4XcquHv+E1rErze+zdeKED2TShMSGP/l/bauImBjgGxrPXAQWIrjAtfwkyhs/6qWVX9dFCN7nJ8u
zb8ZS/7tFRnMsoLZpukywmVJ//XW1yt2pYyT2FvVGK4pTaQiTs0zQ6dmkbIl/pip+39+SYOr/9OA
ic/FAJSnhs2vYvvndzJn09kZbc6c3heHhm26qFYKpCjkya1AmSBflqR1d47rgOsjz5S8AubVBI5j
8X2xZPkxt8ylQnbOy4tP9ba3/+e39+vUbXt3PkMjptC22PikTKB/WQysBvPVkFgyoGsIFONU9w52
QtU7tzZ9SRxFMMVAGGjoO/rnF/7tqcor08rKPbRRR3zmb8523X4avGWj44Ip0Boac5ATQ6K41oGG
YyWDtsGNj8FIp3Mkc0x5OyYEGs/YnvEz0QipGaFMOlrOCE+TP7KNYtD+MAD98TD7r2f+j3cHsIgZ
KOhpn28H34Gf3x3JjIY8XIN6GjcLMWQGIndS9At+ZQqOA9lVmXvUpMacz3bk6hxMN22+09jNvVRU
Wv82Qjy4r8a60C5pnyXEix2N4NIfLiLf419uL3dbxU3dZNfrGh4zd+c33lflZQguNhcjt2P7lCUx
TbqWmZ/JoMNV0eXXpszVzhC+/JQms/jo6jyRwba9v5Ue6Ic1T+zP9JML5JB66u85xWKyX0sSkYRs
OucE1NF+tejBSiPyzQZSASrY+yhRTcN8pqXDJ/2RHjD+lGm0eNqg7ubVL5d74WfGh4ppZTq2FPvF
OA9GWRd30AvYTVJXbVn3CJLK3FkSjx3gkcbbwAZZ2vicDoh5T2AADJXfpc6cLYfEreucHtRC9Lhi
XI8aTwRud3h0pY2+3SKBfbggOzAvZ53Wn8ZSG/bTalf1YZjazf6PKgsH03DRaOyce05TQ0MCEPuN
ebtOdbyelONiPdKbAXpJKdEnQ8edNOTeYV7eEzelvUthHWJUlxoiu14ztsmQrItix4LD36jaFUzr
pE8I53FbmZt/myP6UNgQmdw+u7CbEPJSZ9BBA5N0j05Uttw6lgonmUOsulsuQVJiHqHDxd2h84k0
YQc2GyrE2eMth1XT9Y/E2QJivqn4g4ldjZRStJjg7DnpiK0lcK/I96Xl09QP/dmjHloLZk4B6+2I
Z4NCRsAnnxgH9MRy6KP9Wq4KvdqWTCpISyxUb/nK/dBhrZdMSuGQ4EcslztHDKzTKtbtszYNyxbp
TU3MpF7PkkZdvf7Fk2AJ9+A+44uXeGLvrCDVqUebiAxrNpWZfeOrUI3zMHGESigYVFrCPWiOOuGE
BXYDAKz0XhGW/5o1M+bVNcNmrXpcxlgvjHsYloO8ivMCBZEWJUzOo5gIzkirSf19hUcZd0bd3dnJ
gomrI+j1orGyMBhmjvHIFLoh3KNNHjTwKpnvCWdD/ZoWelNQA/3MRuabMF3aLVSXYjCuEOffK1pW
F6LITfGO81Mzv7ROLPfwFPKva24zw9UcQpi8BcKcO3vkMJZV9XhelXOe20F9JdipB9049AcrM6cv
dmPmF13m+hPpVFQ39k4170Etw3GYISsMnLpPiTP2L7ZkGwgCH6EgA95FXWsapv3Q7O1h4vOvC9Jq
WXrJLmF+TPey1kx7v0grCp5swb0r2sHYL9WweX29nHV87o0vKvHY9g1ZbL4AOontwCjq2aJROZdH
aduMWCE4e3uAs9+oAM6fiLT43zv6ptZw4Oepve3L6qlpAb0FkGGzK1RUMCKF50aitohzQUh5ZO66
MikZ6vylaABPZIzuEwCx6CiMgqiaD9qVqAslOUB6iJqxfnGUVlfuOtqPQuX2R4YidCuZMIR0PdC4
ONbuifLyhsizQ065JQ1ybm0YMgzRwCuAeCnyYe/k0HD25SiwgHaG9q1B7rh0+LmBRbXtgiAfQ0oT
QMdxG47F96ZX1JTFVpGHa0oPUlAwe79bZOLRDe42DPTxST7oNNGTMPLEuUjQope819LLOmijfybR
UiA1lih447AAnjOhkjB97f2w1nly6Zv+4WsY+tphgDNg0fQVxEytAHKk2Mjh8NyRSMoOuF50CFLx
0O8wm5v3RaKGiCtjHd2e4SYN9vanziefEmYrxV1BigFj70sT1ElmmjARu9w75mmCNXucRXa1jt16
0LvSHq6bpBQnq9ap5UoJjQc16IUwLevxkSd/+UFg3LrkhqQqr1ri+H4wFNVllu9hWe+U2T1UuoVT
W1PjeL9alFGGehY7Z3vyveI8DXW6g8ek7rSasImtz5liJlGylqU9NfZjr96IxAoG5Byj94pZPU+f
pBHefTE2lXaPPXlsT9nsK//IA1mLTxNfhSqaewq/cAcz2ZOFuOlds2DC68w7kDdzlDupFppFPuLv
tfurpbTvJm8+4Yx7amLPvC6mdd3P2nAwC/PQucYXLBIPre5/6432wWj8nVOYH2uS3Eo174Wiw1wb
xMnGN3ErLOS3oERmCZhTsqamxmPZOpcBf+ieaR7Jo3K+Wjazrl1YiF3uJoLEs7Ez+DY/x7OPRd20
nT01qvlxAiZK9NG0Tjzp3EhLwBHEiPg7oSXdgXuQumJnHj4m0S1nRsCZy9OnYfjocR3BuXWfmlzG
Oh517Uj1xtLvdek55NmI0Gbgo9ZxRWPy2zMpazJMlN20oWxMEm+iGN/zTu2pENUz4kDFOEeGRvOY
m80SCiEXNE7eMcKPzDxjT3skdZ+Qa4C9CjNh67sorWozumKE8C6zV9iAZu20f2p0FlUzbw2ucEGV
kOrGmOiOpSJBXhvhieZvGKCkWglnMjzpl8G+xk6u9u6QLf2BrQaDJQl3LLRAp90UM7kEQEXjLK+t
tV3IMOuqJVGs5xMFxFPX73RDTEfDk/ZN93+oO48tu5Esy/5Kf0AjFsygp08L15LOCRadTkJrYQZ8
fW0wsqrpzmiyclY1yFgZmcHAe3iA2bV7z9nHbSjfcb8ipKoqUvHWk/Ymc2XSL7xLQ+45yyDiNlwi
BU7wwYuDLRm68XrG94sIgbiScedRRz3yzjYYx81JkYztewRtjpBG0qmob2YWoF1qGVO5Hbsof/Oj
3lrukbedWiHpmdeTQ0BjlaQPHrV9gD+z6Oz1ZJEbsodxZN9C6AiJmgiy77WIjMdmqGEbZDnm4i6O
kLzMNhCGzPMIro4y+QjjyP8USxvTeVMFQDXSnvHbsU+skJ1jnBTmExzeNiomNIZLCGTStNcVXeH4
wG6SX/tGoF8GWdR3pNa3p6kw/dulaXxpISZgENKdPCaWlxWQhSfENQXzZtmLz4TOOGeChYMDmDXx
PUVD/xgNC764Coev3FnnpReheeaHW7iVBfvepmilQSc7d9pnt6lw1LiaoepkEIM8le2rlhV6FM5y
68wa6kMnsxY3VF0AWw8A1m5z27DUYYhy8bnOlsS+NgtOAkMxbVe47KdMWWW5y2wImm1Wleu5ijW/
t9Ynt+hwUDQqo7sLxzNUdfKcelR+M63AkwmCGxFcjexpNaBq2dmGM1BciUxdjK51TqJ0PBVh6zIM
IpI7pKH7OplEn5O+4W7JmDzi+o72NjQHZ8vapa4qYZ3VlFd3Q+6oeT1F1nhUWkfbxqj9GyyN4iGL
nfJc9KK5mnCh3kxYXHuOTGWww65MYA4m2NVs6qMxjdlnjqaIGVHm3QaLDxJmvAGSp7Dn69gqgfXU
qaLDaXEi4szYvJXSDi+IcxTntjW6R4uzOgHtdnMqALFcSiBrN4SngEzqrj2wfRc1znOJiCM8RZ5x
LNM2+0S4iPrihEP1OFDs7HO8wCSS7inippUZV93eNpjP+N6YX7SDwyTVJAs2Fq7ciUYMl7NReBtn
likbWq52DP/hcrVBv01NgwNjUzBaV5zRK9/K91OJ0Vv6MFuSJBNgGuoLvONiG0T9cMVAp1wrt4jP
0stpdTc+RDlLd9cokGE5uUPMWqum89TV/akGNfdAyYWO3imN86jimVY1Pze/e9OmmyaOPbAMtnxC
vJnvfauez7g11YYEg1dSfwvqkAEafVAsIAVcN1lofWvstiLlkHyobRLa4bkxmDTEcResyniS10Yx
VQ9MXcrLAsgcVqUo8bY6hg9ZT4ZezUOmdj7t8fNUM3/QxjTB9DCcTY2a5lzYZYffK/seKL97Kxhf
baJRgyUi5xVdYrLk+Qwq3BPUnu9zszco9+My2CDOuSji4m0KSbaj9i7PtjtXLMx9Rj+5sRDUhRNM
nTpi3em6KwR9YGjyJR3dXJBnVtqusNCOPNGc1Okj8hMn2R6ywHwLMEo+eHacHnQzlrtc4WEBsdUE
l0PazUy223lNRi3PgdWmzI2m+mtAZfjNa/N5NYyCfSbEwlt0oXEJ5iwDLmL7jwHZq2rd97k6G3nN
RHjEgkVU+0JbK1ZhXiaLRKx9Zvq1MQggOPVVALJFWS5HKzGy9YNmASePD+3CaEdnqYpN/Oh6vghr
V+xUH93zmxAGYSXWJqTvuxsC9eSHDtTQSedHjQGlswXidoNNWlTltMsLbx9PBJxZSQ+4jAjjdDO6
1QRdFJInhJZxV6qE5SjjGCPYWx6SJLEODGcS2HaKm1mW1tccJ/CuGBTsr9ohrHoM4mczMW6A0sw7
Q/rfXNORJ35tsfXZWo4Bcd9BPUzwDPurKdfqzFqwQDeM4p56bT5kxBBjC5bspTq5kIibplVZ2H6B
C92Dc9PkeKwMuGtmwPYe8XofaH2FJKbJl8JTTFfcwHouUi+4JOCXyqqK3ZVTzjT5FcyMLgteu8C/
lwBl1hAg2nVdi2EtRF7tXDkdDF6gValsC3yXn74xXFXPqvC5BTrSGkpbu7KmubwB0VgUa+VlHoKh
ut6NvQdZlOQeihonDg/OPH9C0jLvOtsaOIw5Aw6qKCq2SGbz9YxVYjiS9K3BYg4DGsKsH/kJF+EQ
eg9OTXbDEYFYVooPMy9fQXs+51r7b83Up2f+YHHtMUpyj2EzOJdAnFOgF21rf4pgNuE2q8YrA3Hc
lwwd2I0SiIZJ856ag+k4X+zaZKTq+m19OTKP/5LbZn3jpmZ6amzDvmxlad3YXbEA/zheKJGYtxwo
nVPoQ9Wqy6E+oYHH/AYAQxzLNh9ORukrCKKtvq3ivL3CE83fFopc5cGw7vtCG7Q2bAUbZBSvWBCL
DdnSQ7t3SsW0P8PVcwhAYVqrjo7X0WEOxF84CXRWo7YNZd1j7c3mW4g6ZhsM/vRm8YTvlePrXetV
CrtcLPJzEZYdcqWh3uucQxB0/wzdFM1UgWaD/AYEIFonKF26wnr08IkN27DC74mdLXiu5lzgDSxM
59todANKvLAB61nn6ZM1c6VNWo/DbegZ00njkMBxnrVfw0YHhwwbwKcK0dUpKp03AzjByZ6Cbm0w
RnigbL/PCTS8aFJOtCvXmm8Vvf/n2KWUXUx4B9M049fM9nGwQ9qhLwC4l74ODiWzO40F3rO+LamR
+qx+8MfGvzVhWwHAGPpDkJrmBmwgErI6HddkH0s4NJFxJ1UJgpQUD9sZbodKiq95x+jPQhp2mY3q
RZhBjkFTmFCeKm3UrwSCjeaeFanFfVdFQLUqQG3oHXS46EjqT7p1mg1Z8cY5YuzSLzccZ60Z4f7q
vI0LD6SBXZu6J6vUylrpoqCRQxVr70IffQJS9CFCM2v7h35qp/CuzqcsQ64e9MZubrXe1xCLvzEa
n7eNUOllHVX3hRXq6mvca3tcqGFOKW6jwhvR6tPWuB6z3AkRRTRKMADCECyGlqk1OQvSB/WkFSIF
ken4qaH7BHvOrU30cLU77cJcDZ8DCq9sN7ZIaMN+wFyMdEKeIaXbt2PW0l7yp4Le2WRDf5GrqJZY
uVfelDK3s1ovind08KiOiyl3/bODbEyB8somn6DwMOixkNJwuahlRCutMkIkTKJxJHo0IYxNirJ3
2hHkHu3Z+aAiVioYblhOS+ZyvcLY1oHmTFfLQ+t8UjFHoauYkDn3Ox24DACTh1R54vya9iyeKxJ5
h3AHR4gjX+a2tbi23Ty0WFjGLt0xwc7eRmEVD5IDQeAE+XBHsJoOAc2o/Kkv2vyJ0xMQnNAs7M9z
m7nDPiElfL4yQaUl+8Qh6MtxlH018JZxPE+lQz6MjpNiO3FqvYyqSXdMzDnY0LkIu5tWhmF58uSA
WKEqJfwhxMUXJakYmMD9eCk3qxzqXOnHCaXmGN3GTugh9xroEfNoJbpel8S6fw9gC7cbJqrY/vFU
9/keBClreozEJN9GEkEapZPom22nIEcijLat6kqYGnpVRiwZbXgak9nBalwmCK2U/POo7PlduyJg
fjJ3AKbGeeT1Ro9tj3dxgvb5Wncd/7hH2UkEPK28h7Dm8dyJEZDcqgY12m6zuRcIGAAQM0YPW9p4
8YjndFVOBqoFQ7jmrkJhm4KTRwjrImKc15HwhmcGHuowZjESBbdawEKhYzRri1BgkJcxr9U9Rg7/
kqo8viSamyrRGjQj9Cph9LTueCBM9I9m463TKFMwRxFiQKTzMxBxuUrpoo9BgRZoFgxHN7nuk3rd
U4FtgipR3u1sJfaSPYbb4miNiUVTo7bUDWIygztTNv2KHACgHW7aw2bSFG10nNJSP6Sx7VElzy5E
Dnec2EBGO8FUP8NE6jehhLQc66p+i+0W2jRS9u5lsRHfdJZV4nPNhyfU0AE98Lq7tjtTILyuPGRg
DsJcuKaFVvvBQrRycGBnd8cYDoF/rNqWPm2Ml1ihU3O6CzDLAv6pm91IZvfOmkTG/MmifodTpucr
gs6CYl03NSCVrK+cR8eczHzdBhqRFsWy92VuAFsadMrZpfHjuCu/ht71nPRlSEFfwKr8DoCElr2I
vSEDTWBT8tN/LosdbZguuIjYb/eB08aIb/1w0js+ufVlHNFlrVDaIqSsJifZDtCIk5WVSXVqyUX8
JOeqffAjq78SbRbt6TPwyJgLCH7TUz9Gh7535uw8T5lJbHMdLewQKyryTWIXvMrpXFhyX2iTwsow
hLxxFnbjecrLvEUPBDDgaMgEsByCF4+NO4x0SAJnb0zrGBD2WZcdrXp/MljY+gxvej71zmlIeqs4
mS5V4pazGg830BW73bjOYH5OnKXsTMxC3dt9DPYrhhrbrkwO7rxzQ2Gg5RhZ6lXuUVJMIbeySuKA
p6VHytjFbke5Guq2OMB6yK46vw/kNVNvU9KQEJRW9eQWuIQ8m6+weF9GWCUGx0D543lHWR1/01kq
4etwzLvCVSitTT0y5fQRiUVrTYjr5w7Ra4eS00UnFXZ9fk8/1/+SNH32GfpmrPdpbeVP4Lx5C+Yo
s55mk17AakCPQnPdw2Rc93q89nn9Uo4Enn5erIpq0wU0V45mokoO1h1xyIAKZeaCa897B7ZjCFRf
WpF5Zbel8xqONJ7htPCCDlHPTxcLbcZ7TzmLCnSk7OaKQWFsLAhAdLonq95lPkrTKG2M4oIZ5oQZ
0rbtKzto+GpDbpp71bcG883QcLcQpZB0JU2NqY8jRtgfTSk7tS+xFem96cyLMamNma6MJQ6ybaXy
qVsXY62qbc7XQRQ7zSDEEUs012QMsOaxCQ8b+hw63HHAAbg3pEpddCiBOSd6vTd/cu2i+jp5ntNt
2MbldHY4H+nbLi4jytNCQXnCGjMpUJ5V86iQ6lbrpqiYc0xG6o93P6ZYEyT34mhiOsOywxDstepU
cDVCeSCIQ0to0SZ7JFPboI7uIZ5KeVgWz63Ly4YlIB5ABeKtgiOR+f1dkNA3Afml0LIkQfStC6Ah
WFVETVcldnCMR9pFSLz8/slxwhlX/9CCNquywqHP3bDVrcrGVlBEZVDv6g6UuGPAecaK4KflYewk
O0Ps5riiohLgIeLI8Izwr3DfBpyb000aEKV71bo9L69T6Lm/MPXY8AbSKJFnkrnS+UCCKqNEzs/E
ACLXDUkHaQ3EhF1btN/byoh6xmdG9lRbjTmdlc5k+CLnxcuzkjrMj1Yn2v6LmZjZ/AR4jerAF8rz
t042BpiM6FE09/aCX2cXzLa16INh7VY+JHw6QAmuoI6+z4hzK+bYT5jrkXx6YHujqgcA8IXHTvGK
uhvFOOyJthhu6Mqn3W3RJPJxHhaGUNcElt6ZVRc5a79xBud6MOC2ImVLNv5oAq0X8m6IymzX0hp8
9vJs/holZniJClZw/HWcM+FB8zMELjIJwLreedFcHerJd1ZO5DLN6V3/kFEuXTcSZx0mG7PegAHz
LijmuJKsAWAzlfXubTDPX0GvRzw+0Pv3Zhw3N8yx82+ibsfv3RxpyO+sPps5H5u7JK3T4KyGwj+7
dQPEDnQwWHFDBgH+oHB6BnqZHLq03vYy6JMNYDTvs8aZ+oI8MniE8RltvJ5HwYNuuUkNvH5FUvgA
7S1PXo5T2h8x2pnX8SKAOsRoF+RJoefKVwDwQOZVaX9gMXAOHKvaekWrpHqt49plAR8wxOwmE0SR
OzTxF6AT6cHINR0AXwVnZEf65KDeWLvCCE5TXDA51Jl3FQc16MOpJ/NK40DMNrZ2bINBSIjRI4/n
+zgxXJM5VgnEKyJX6NIHZ3HI6RB+kX1HCIUXZNe8QbUBDSunqPRQnn5VIKbpGzKKYug9phc9Jl+5
zmijkOeVJWWwijjp7sYA4Oi28or4eqbfihG17hitAlLElSlqXBiyCYv72cnj78yyWezEyIktLkwz
XdNSJkORdEG5jgFOq9VkZzaK/LQ8qb62uk2TAcYj/LriZxXZOh2T8DhhRlulvj+8uLPIN0MztBcS
RetRVDnDMRE+Oz7NrSPcUohknqgqZ4vDrn2elPjuJ3Z6VQ/jo+eIia0QftNER+uC+el0rQl+02vD
bpO7qkfJ7mFHrVZ0PWGmhJ1zQknJ2MUyhod4sv0vU66qC4HE4oZmKg/+rJpyB+TC3GgHElgaRAnA
uBDdy5qPFkTUVzI85tilrXWIonXnubVbbYLCbOLXwuqME4M3yKNtDREzTdp9PCv4fAYX3Ni+gnWp
OB2vM+3cowgtLlCSVCsm1r63Yj21D5J7xrSag/6NjcsPiKujqss5rIMjB+T8iYlDsemzQdJkK2Pm
9KGPP9FWWOrTcqg+QydkF1PYqR9hxXlXyZxOL0HdyG3gM2RKadA/lwLr+BD2bKkJTrGJ+sVM4t2g
aGQRP5CfiaHOrqZSutEuMmW7UUb93fDkeHDKuifYHInQ+v/GCqChnYWElBgBfdHBBvPDbffITk5a
arYorE5pQlMKc2y0zn1Vbn+v7nivzUHaATfC5TyAIkEi7/zotW5ZL2HKo8ju0oaVmuQt5zyHw/hV
OZJ5m1l416mSVJa/v+x7kdSPyzroSZB+mQvNwln+/5+EOeWQaGfGkUc1Y3iA6fMJ8BvwbsYfXeFz
OPDK8U+8CGG+l0lxVcKEXV8ujAzT9OyPoeRt5wZ9kTN97kd76WbiYGEOZbJ4rVAQ9S1qdTU86BD3
CAmY/hExhJ8eGPpz4gNhuxD9J9d8nfIO8F5vJCQ5lB5hOM+O7B3j6Bp0zHMaM2nlvDJupoauHTv9
jhp7Igdm9FGpOPhs6UETD/PVCypGQAPh4oKdGZwPOK6qvE1pa5BAks/W1Sjq4dHnlEtgQ09Ze1u1
rkAGZA41kuyhGEFyp2qatpnCSrcRvcN4LuVg1LwGk70oSAyMtSuXl45WGWSChyAZmKA2aW8czXDK
8AUo1dRrzx3no2OV7p22UuJqMs4Krwpb0i3Zdz49WEqrnWVQXK6byIZJnka4fkE6FZiVUWGZ7gZj
sHCOfmKO8WbCS3J0c5MzmyY5l9Wzhb4uMrdhbsL5+pmkuabcYLk2vhWln1BraO15ELSy5MXNS+ns
k3T0+60diulrjuMH3kirh8Udh36bqAqNMKCJZ3fT13SiOWhWqN4NumPG2kytAedE0eMBbIOMxvFi
/jgHc8Y242OJzFEQtQheIq+asg1E9pbzmAEpNCo6BHOVa1nFNnV7PKqVinPaAiILWL6RzTj4yIb2
ZBM0EewaPRF1FEzmvxSt/1Ys2UOFvqH4GPj3LpPsv6dE3X+rlui97uO/6n9gaNkiDPyNCPVLW337
P8duYed077So/LF/pQe6fzH0hgxBYinvuu+x2v3NziFXkDrCJbWSgMDAJ6Xsv9g5rvzLClgE+R/J
o2NVQiLa/S1FdZGiEnfuEuApWDIQmP87UtQPGBAkmjQskD4Rqoa4BYTVB6UybDQEXQMNysRLutsu
DcQRc99D6BO8MuIEOwYEjmzlAC5sVUOwk36aQEfN5SlJs3InyCDxIVrdR2ZmH+YkvvKVR1lt9Nmt
Ft4flPjWe9Hf35+W++JR9ZiYND4q/5VPx78yOMxqmgxPIen13rquWv+htiqahJVd0+VLg6OUvH0r
ZQ+Qt8eW807vpYKxctLRQqOXtktjyz9YDl3UPM5p35PcSfaGg08JSgCBEJlO+ysTfMJV2iCMq9kQ
MXjQqrnFFW5syDh07ms/pN9qBwZnlBQXEMEnMnzrUHwv6cHBtz4M9V1MAQ7EFjPejZAhvZ/cqyWE
jTD/HGQFroWfHr9/EPqK9+6B5Q7xHzT1vr8IcG33g661V/lsO0UjkdR5gHGD7iLOqvFiFIB+yQwh
1ynGUc+K4isL1aQszOXoqYApLmkGUZnghuIf2ObmFItt6dbylmUxgBPIpGsz2Vbzh0/8w1Hws+KU
T+xwGuRjW6Yn+G3fb7sm3AeycRy0rQT53NPIyY9m5civ+IJQsrWLr9iUdfiYOBE9Gt8KIxKoou92
WCFOaOIJ3H2at5cePlcKwIiQEOZu5vRkNlb/BD8ACdMQZsy7aG3Gd/Sv9K0ehwFy6kwPVhOGjBcM
q47DH9Pp5zmlB0tbD/dpLwV1gNODmkfcYcVvw+xmQKpH2+Hgq6DiD1M/5ZtO6/p2Vn2/BY6Az44h
A+wV5cUPHt21T4OFKGAE13vXJxhiB5OvkS5ZVigD6uFQ6ijWnA584yWWQ3uYBMPUjmbrqtd5zIev
inbajLMbIGrwmMQEXo0EYqL5FvQiuf39A7Ssb+9k28vPAUKL7dF0lxftgzjdaIoW3Q1SY2U1yZ44
AwSqXsotQREYQv+PWpfgLMmpG6Cdvy1FBEB3GOy7VFm5szYMd+V2dDHtdrxJvNSzt8xLxANqWiJD
sXo11xHKYw5KVk/v21dRehlMADSQXJHesWXWNV0OIcfNuGzJ/qsTfiQTft1ad4wglBgvppBgojVO
LnyjjYH1ENJ5vo3jjFW6NIanfKzmfpdllQ+ImDYsIy4G6ZGbpfe9i+BkpcOpXaOywVnVjUhP+VIT
DRdbGUBP4feK2q7hB4dTtbViQnUsAgvXWScLKIFFd+khSXN3Mpf11WxoJEpM6okAURQxie7zjLOs
3VxwBJT1ekBjdpNI99rofM2gvhziQ5Pd4vg1Cxg58Q60RoRiKvSe3alwup1bOfF960PihtpjnM0q
Goq1cOrrVHvpi9vk+sIurPwOG5b/pzz0f1g72Ai8wHXoRfuu/OD9yeWcwdnqJQ0sHq6EyIeLjCBp
tEeBSRqJ5W58J+9eK1LsL3//1P1iFlieuiU6c1Gc09AwPxgUiggjbqFScC+yxoNn1Pol9S3v3Dr0
ZfwRvmE/NHvHGUEGQCjKA6PeyGSIL42gscEQ8qioziz/9tZQsfxzuq78h5eBgwjhF4J6Ef/EB62+
QA2v/XwSKPASi+gsb6Qj2RFxkNCQ5tw676zactc0MygXRYDowYjyR0I2oZTEncW8kLHc0IbWRkaW
eTISRBQx8rMLZcLmwI1hfaU8aNZN5/wJZba4VT6+yGStU1hQK2CIXDwwPx9npsEusBRSxzN2TS9c
cMkaYY6cykOYifsS/2i3TtM2+GTmBcKmNGuvs7r+joo2lOgaYhDCTNy9FLLJYvFjXG5e29BJ052r
UWakzJauJrNBl1NU0I6UYochpFQB9hRi2E7J3F1RvTeEEkyoY7mPz7nDIRKohdiqSnDABHNfwzSZ
pjcJvy5YxbDNz11rXKehup6BgBIn5XoJsRVuxA+fBS0cl6x6UYs6Hgh/rS+HOWejLwZ9tqBM3Dl5
rq+KMuHJNSfULMieKoJuzoY7zQZQ4MA/L41aADbAI3e0DedDm7FS2VY3fZK9H9+TayY+FYmAgJ7I
eByZA8/WnZ11+DkRxh9zmO8XJIM+MpPqv3hTTgjN1LlgYZZ9Y5zieP6Deeef9nSPV8yVpuUt1c8H
q8OQ2iVDasGJjNnigxwE6WtlOUCcysdth+93jfYYeS7b6LlJ52YnTKZJCGmbfTIMFUoR88vUi3QX
N4B52sJONm3OeLiuAcD8/kW2ls/yYTf3OMs6HN+lg8VqeSp/OkR30ThZA8eutRqL7LlpLP9soMiw
IrC+ZQoEh6fJ2ptuJbbIH6J12zQvzZipU0ATZS/nhJHa0oPpDRBEpSvkkTNPc54F1Cv4uDtBp/QR
NAgKZcgcm24W7V0dp8YWpLPzko1VetWjjtwX3lAcWmB6f/ox3p/XqVJsx2VjJKAaxaPH0OL9FyQt
O/SLZWitRCZvqloQnlnN6lnqHsxsAUgKk4Fmy9qQYzUG5A267siHHzDDR4P7ZrKt/eldF7+sU3yo
IFg2UguCIKam9x+q9tFOmG4BKb20aTDRqNgaU4ssxhuPmS/yQ9LSE+z9T67JTinskx6Yo/3+p1+u
8e6XB+eMt8y3kbiy3Lgf1puEabZuONAjyFFfncR2D0zixK6Q0fyHZdn6h6/rSc/iFLC0Tzi4vP+6
uptSIzdzgYNd5zdj4QVPfDHqb8/jGRpC4zODTvTpfenUN50su8+gHKMn4bqMo0MNNYomr3GWFizr
lRfk4jWrhkMw96Aemtwe3RW4NASNiKf3aWW5cOlHhsHATfruUrpURK3VIZBomXuUOMiwKuIrQmVl
Js2JnC+y/Gwrvf7D/X3fn/rx5PmYnXGs+fTEcBe//9Yc4kbgyQ2GEaqeTaknIlwkwU4q9ufHAaXD
VkWeumvBtBzhe6eoPJR9XY3okTbEt/CPOxB5CyKxnQ2cxukehHLCNHgSxmukku5eGPXZZCz3ULTM
G4kdHUkhmgq//dIwWHqibgAIb0QVDpQcV/TagcKgROiLbargggQY1Ta0lSF2x4m6xsFfv6nWMN7M
oEheosr1P+Uq88+WIb1X1dtU1XXgOBdZI5deKY68M2TAaoECZkcx9zlJqyXz8ZX0X4BU5p9qLcp8
G1TMOXiy9nQIq70tUq6EfZ7hu0z+fqT/rabHf6+j8b8tiz1gWfv/tzX230hZLaefGxrLH/i7oSGc
v9iHzGW58ZfOxtKe/buh4fzlg06VdCZoZdrCWXqd/wkD5g9htoURbAFKlQiU/quhYXt/SQ8vrmfB
y0UKwuL1nxnxN3+vL92Hv/8ZwPuhdwwGlq4JrIIALjfNE2tZvn/af2Z4/7XVY24hKS0iWKJzSdtd
9XZopsziCZK+dANHf8Uc0B1/ukX/+iQ/X/l99ewtV+ausPo65Bgz8Pmw8wFryGjacmBDfULX2oux
qzVuH3rbyEKjvMHEgbAIfWr2rSsGiG+/v7x4v/Mu16dhxCF6sZxTLfzYmX/65r0N76VeYPKB5yET
IAuEbdR3eUeqTgePCI7yb8yByUkyslmsE4I1qn3fmfb+9x/k/T7w43OwO3J8MPkwPB4fFufRJAOl
YeZBcTk7Z9PK4k9IKNWJxCz627+/1vsl8ce18FDbMoCYwCxRfrjntarVjNwPkWsR2uMDRzYfOH2Y
Gpe9JbnnLGD6Dz2oXx8wZoWswdAZlhOB9+EB67TS/WDiquyxCBPO3mknO+Y9qh28ZYAEWhrD9ZU3
d+br77/rP91X211Ax8tez8zj/ZPdlWB/GLWCgAO/6V65OkVnbOlF3GBExEz9/mq/Ps02HggOY77P
w4R/6P3Vxgkcqs7anKCt3DlDwXtL7aEfdrMuV9Yosh1IOboiRAKVf3iP/uEGs4Lw5grP5os6H65c
Dz2YrcVglGnXOY+pJlF7JIo8j9K3ohXBMVueq99/2+VH+3+1y4/niJMSNZ0NhsK2P1bYejYHN7ca
tEc0Y1//doCnrFR/uMyvP6GN1sOjLKaERAa71DU/vaKl1cExr0EuKYflgdkAM64Q2NobnlXEDb//
TmJ5+N9/KW4fl6G9xtpLcfj+ah6YkLLBIrceiY1/QiZFuQ3Fe9gLkQzdVtdkqm96VJDMZwZMPys6
WMypJ08biHZL6tUi5jj3h4/16z3wULdQowoWLDrOH96fjNi0qqe1sh7ixprOEI2mddmj17lMkB/9
22sRG84C4YAjGHjY2t/fAqo4mJgRhLCgVs65b8xkD3YNr0Znq/rl9/f712do2dyEbfoLEJ9q7P21
XFaglHeEDFT8+nsrVax2dB/xhP3+Or++mR7QGwpBwRGE3ebDd+pDoaukjEAsweW6pFmd05thIJ7j
RyMDyAmir6ahi4cCZFX6h2v/ut7SCeGSdGpY29FHvP+OPUewXtd8R9hr7G7DkiuC+IUMI4hKMrsc
asnW8/vv+w/31QPUtfSlPP/Xl6YR8NDK0C0wFcz6xpjz/OkHnOH3V/ll1YGLsSB3GK1gaOC/vv9m
9DlmuI027MNWGDe+nYaXYePbpywZwrW2/fpe8PL+oaT/wIJg3WFt9cCQ0OSRy1WX+/3TglC1xmiA
C8SImAdxAMU28g95AU026+LZR2AyT9F+xMChtrCjeaCQK0dvqBnLQ2eOc3CE35xZhwwT5B+7Dr/c
d35oFz6FxTSeKdXHesaqsqCfRhSIgJ+qPdOtlOaX60TYTyQHWq/00jPO9fgmLKJgPaUzHr90jHiN
5+xb4mFgXDtoLUjxs4bkT+/1Ly+Bx4TDpOJZiOyUPR9u3KgTlG6cMNa0Nfznth+LzzREF+UZfXHS
jUrDvEyW482aOpEyUCBSl9tplh5mlBoAsqfKgxy80QMEMMoT9AOlUDkMXrTp8lZPm3quWZIzZi2E
+qb0IHDXKRs/CjeLdNy6zN6IOUQyOMpsnHeTZia+g2RN0xcZJAWgXU8cosxIm5cKMey3sRDE53Uo
FdOdhkOgdrXk3L6SE7SarQSleIqmABButLxbrckJjuA3zYcIhv5OtyK5Ma2w3MkiWVCGSudfPZHD
GFUKHaaPyBjKKPckhNo56psKSOxAR40GDAo9yMtjPVIRMbL3s5fUTfVVYlq63/7+Nfr4u7CqU8dD
1/FN2Fz89f0DrXMU+3Bmy7VxleOrhjWTb8nsc4c/LArLbsG/6qftDWwL/34aMS7TCsHw9MM6mCIg
7YMW9L60Ezf+YkgSrFdCT2hYpJkAQp7bLl6Ihsl2NnFvINu3bsKkxYZuhjD9ur61LlwdOVduGdUl
4YRBfDN38y7P4gtLSwP9BXGZK6VSG4STDO/mrCDAyOLFw/tRQKKeyyLfS0X0JOlgc4uNK/k8y9Ew
CF8j1bFTKGkrPIRbFPHmF9VNh0o36ScTCXHLfCFT94k9wgSh4GFkyN1cgp1IDehIhU03+P9vlyUx
2cEAs/Eje/UNvnR/vMBpmMKJrNx2j86b0D4al6z9QB0t/K4WkM3SbjU8A6+cIYFmysQ16nu3qm4J
fs5he2eGCVM2Nkz6IeTMLtCH2t3HMYJo5opttRKDmJ+tKDkyC7HmL/zoWIsZ00lsiDrvoL9ZNpR6
dp52Z+TF+GDSrcGQN3Rr0Nbeauin9FaMtYU6k08xbUXjGi49Fh8lVTFXm5RRwm1oTvVdY3vZvZRx
8c3uho6xSNxAuvwP8s5sR3IlW65fxAvOw2uQMUdkRuSc9UJUZlZxHp10Ovn1Wjy3JbSuIAiCHvXS
aPTpOlWVwXD6tm22zCgdev3wS1FaPSaPI14na9+XpJ7A7YngLzmJvuGrpjkfsUQMCRtjAQidWQqA
uSUIbfWeGm9E9ru74bBBAMuTXeoOErE2WDu3D/xdbynrzA9ff6hnmyTZ2jWc+aOgI9nAerNNsJvS
PGg4f9J4/oUiOTNKopx99DxRTylgR6BzIxsjvPlUqE+G9TnonXFAZiZqWMZvBKTMG+EWBKfF/DHy
hORP5vukvhfNwCjO8hGWQRkgDWLPv84UL52rynGe2sAgqbaMiQtVJbdoj9Sc/q+aPZi3jcbVdC99
ihIeyrj9Jh/znOXC34y9ORGuw2hIMJ+KMpiglvFG5KRO9tC5zV2bt/rdpMx1Q9+TIpTfWhtyft/9
BGppdHBzUUGLc4UE8xMh1gH3cdDtYxL8VLYRD6DSCjqty4M4RJxawgmLkZ9gztJvKzRtOLECGSrq
UYs4DrOs914MQBqpCWnpxNBSgs/WLYoRwMDssfA6+XZhf/pOUH7hJ1k4NE3UScJrRLPpvKP1+VYt
mr4nDKRHqN5EVUZXnRizEej67FMSHYV73T/HFCVuCGcSq7R2qb689bnzljM54gOC0wJ/9zirWG0x
wrUoVgHNZCmxWhc73K7sRgMPIgGAH1il+CerZsC5SBmlemwbAaZ5gfsMhN3KwoQ89DYrFRTzQvVb
ysxJGylDezT79Ia1nCJX9jyhdNLXGo/R0QuS57Ybuvs4d9lPKt3qWDflJR8Epifqc93K5DF1frdq
+U3ehQJD8LnyF7edn8Dm5aY0+dUjqn7kcGp4nm3q9xZ4EFJS9Rckj9rc1Ged1N97Hi+PjvKmsEiy
T2P56evs1U+CH8x8Klz8+TST9eKQIgM1yq0HkqVbjC4K3K7eKmF/ElWRYemYj4YGLXdw2l1eL6+W
h+us0hWhMXWticrzNm1eE82w9s5c/B0B6re++Rk47ZeeZq+BMwE6pYUyrMbOX8XZ3wCwsD8U7fzN
/Q4j1/Li64W+0wT6h2lAKHZaUv9NXXV4xJJLyzNWpvFG9sYTTQy0p/HivTSVBRqWylFTQhrpmzyh
ttR4LO2ZT2iRKkzz5ML1kwhU2SDztC4deM2sPVQDK+KxwpJqgJTgd9CdkwLkEZm4HzbsrexNWuNr
S0gdsb7DXNvBcRis1mMWIioLxGpTW/lLMrn7FdLDBQHkrOJ7An+LvA6md5MFINzU5pGKuDCAh8BN
OPtDHNw+cnsjmNR3pi02ueH8FFw82k1eaepnAE/y4QxGfSI31V7sBu4DS56d0Wb80ZUGVLmVj9B0
tVBqpnq2NUpRjap+1Wd5XrCObXu8HXvO5zE0nY6gD64v078uArNd0CHXLUYblROk35K1NbHmj7qI
TwIq6x6YdL3RbGx6NmLRunIKHUdZUdJn6baVvngovfIVHDN+ENsgJ59X3ku3cs5rMb7mkHU0J7mX
3L+wVdNuCSTgXuT+d+LOkrLjjIRz5wxbwg7fgGOzSJqciHXtkcPpkwrmhKCGwSySa9623yYNg1DK
/ROMN9y8Zf3X1wjF83tnfxkP09AuY33rU6j8gxW/PrO3qna+HZT0Qw/lK6QoPhST2IpstYV+AZj6
w2ikUZHQ5lvoe27N+3aiH4hn4o8J3WntiwAmLObsCqzIP/bt/MRC5GBM8rmq28swtk+1UPmHUt2d
MgccDSlLS7P1v40ZJCUBWeu4yN5Ez5pz7NCYCAxagONS0V03ZFgCcvep7+QTfmHi+5Pau3Tfske+
WtTB87zb9LczXPjY93wgOHmRnjrNuSxK3ukW4aAb5YNpFw+F177Ey5qARrU4FJP8i60BRkI7X9LE
4Nwg4iDJV28oIcdJqel/yTetNa2WCfXBogDDMUlnN4IVaGWaoVlOF18ke0Ie9YZbhneMscJYNU//
zuAHiQeeD7waPr1EishTEF45cIA81WnxoCewMyy6S8ygrl9xrH4z2dDp0gtQVYXZsIxE+ONZXDAj
J9780In5NPQBgfUx+OQAd0Ig979iCgXFxkh4iVO1yD0FCJaRmfrVVvjZTfwjjb+M94mNToh0AbUd
m+qGqsC1ATsGFr4MGtnWOQ7rOMfenm1BQexTH6KKPfP/GbKnwgx4kzuTHvZt9XvSAo/O4/qHTDuo
CYp/dv6Ii8iu001lgwYQ0qLblboj8ocvbt1d3DJHlFk3EtTP/k4m4wx3hNbmuBgPNF4ZETXeXaTN
2rts3exaVrMXjm38AJQlhoST0ZhQHHUyh15yILIdzbLd0oB0zvT06qX5Vvd73sasb0OY0kBOyDhH
Q2xtZdn9ZDL9Zt99JDdIPMRdXhy9rzfzYnvHyaFphVgjv6JChuvN0iD+0PrYZlw2Idlem3CFOr15
8wEEOPpz59jUfnRijyf+LWZqm+jipMvvxk1jpweL3NgF5U+W/WOWkuaGhv5kbd/rlDSQrA02wtF2
STHvpOffUJVf4Wr/5LUNgsvZohxt7THb0vrzPDnV4yKANy9V8en1xGWs6bXxwTSMvGEFe15b2mDZ
iIvsLL+8oZ+WOzXKBjyNNYWdVQIlqcnMGiMfR+AYdInlgtoRYEeDK8BUcL6D1zkEK6c6q6196pAh
Tqb+uSMQy36p3fnoaRtHrhcerXnTB+zuntIvpaY/mYn3YAO5CF2lncEzAJvUi+HkzmxnCVvRm1Em
Z83Gads4FIMag0YrheYGvzLUnm1czJjuB8uJVADmZM7Pi19fClfJB1k3397saKE35fml8bmRc5t+
Zzd887DEP+IVSw9wNfnW0K7qAWGHH0P4eI6114yp5AXU1hcIKOQi7yj17sl3tRdSEeEgEAiVa//N
PF8yhhI5kZ73Sw+gXmQuuf2J0oPNaC3XzDfrkBgbVDNPfiKv/x6Jim7AULdbt/Zf3Mkw16ztrqlZ
ZKpF5Se/sl6KxH+GJAyB0+7u7G/uXqKaB5bKWP+a5Rc2qFM/YFKE1w/62fKeVElSxBNxvK2S9qYV
WRkK2n7oG/COXNL2wODELiBiztLDoQTIoUQjpjBDNG63Y91yb7r8q+hHlyhE+ti0JfctvG1q44vu
L77le0UicKPQkYhMt29CN6FLze1PY0131on2sfVn61UzaK01p8GhCj0Bi24IdZLT8jh4DtANM5E7
oPIkAll0Ai5Ou995NV7Mks5oXmCnbtHiyGLqiXhfZaQoOTiuPHcUtWfyk3IEN6yrmXOO68jCEXrx
AvClUWW4+GXS5htDqzoNQzCEawkhMenHWmSnCSPhpq3yYN82A2+d2dO2mk2s1+hbMus+2ZmmMEiC
m0tPCYIbR+Bp4Jfn1Vu3iIPnK44zTpYNgeDtTBvxpXSIA6N7RMtYvzaV9mdxOv+mA7q76n43nxqv
M3dVxsesGkPblu6UXC3Z7Si2PqaTuWcxpH1ST2KGhPr3Ac2Xm9qHwVKX2o1elZ0v5rdEDm9NkFHC
OidHz6MCaqYdZACuJpR1aQZxb0YKV8y2u1hLTOYc4mUx16S/oDyyakmfxsB7aXJlYzzpb53ufMx1
8BiM1mGsdOPY+/yYNB/DWzlO2zwRr9AOX42s08+d3wBQSJ46o3mqRsJxxZJ96rLbAz8CMenYF1lS
AtxQU9YTFV0WtfW79qp0CodaJhhe1TuIApxRjbezx34PmGiLjoEtZ4BkSI7qwYczuLY21vPF7B25
7WRwzKr4bth1EkpPFSgm2JppsLWqidxN5UdAmbbKYKiFGcKkbPwdWrV+d2EsUePuUnPgwdfCbOxR
MhCbOjMrhgBQPqVZNFGXT5O706Yew0XhTMErA+PwHACYLsNO14oq0ggvcarkeUyg1DL05cEhrls8
udgy4MAOQSkO5APTaye04q6oj/grGsnhp/WCK2MHFObBLHuipUY22NqJih8umgku2R+UHOdNk5U6
aHo6PQyWmwx7etjVG1bp9rEldh6HOqXNJQ09o3mLWy3mZW3I2D1CxaKT1zELP+Ir5dPNLGBqtKPx
0sh0NC6gXL0Xl5b1m4mqHI3J/LiY8Uvgz3e8MfqXUsqOyOty3rWgU7+sfnmcvN7aZJ2Zn9yETMrG
SCmQ2gHJGD4VPyCeMGGRK25cJt5U3h2zAuyCnqUJhoU8vcZa8qJs2FY1f26lyieM3nSsUAKdBHeE
YHg4/TTC6XQeFcVWILKa/GoqjbL1JBbxl5PmxWNKQrDJIQISpgljigSiuYMA25Pkqcx4OpYsiTnb
m8nmF9E9RihktEKn5y3TT8lpAYiF9Vk1j03dn+Uo3wu4pRvR6eNL75mftd++eR7hN8guSOFt6n3l
IIqYOWj+Zk21nGmH5qbvpe9p4XSoj70uDxVnyaYUzls5++Uz5SIfJilcnrkWl0XB38nWGivyygE+
sgRgt4mbmq4/ucA1SZIupQda4raHBH/whDxqFnnJ0XocloYmG2XGZ9brX02RN/skm9VzSj2QvIxq
rH8zlyXwb3v/VrZFt1OZXz4lLQxNSApQFSmmZ5cwPSFQRnPin2iaWW5KYnjT1komfBmcZznNCljk
84teJ84zX/Dfole3jNv8I3X2eQPHjrgepAHtlUEYxTVmsfM8UxR25LWIj5sX60tbMeOVUOZunjfO
J28J3he91k6UCN8SK3+H1TGeabJrtqkXLG8ajqYNie9UbIXw9deyYaIf0wKXcDpUr8GCgOBmlfNs
JERdiSGloAMt/6gGKmKV4063dgnSbzIZ7rcjHflGSB7D/2C/dYbunwFglI+EhriHOxRyYW+mm8tn
iw6YQ9/knVKbYDbPPjUgoWqd1awMkS81WOIL9Q3VFsBDxwZt6n+z2Ya+67T3qYM81qaoT3xjdtWa
STRpJzqzHqm3BI6qo1xrxPy1UCyTcXtoWke+WmqOiTEG7odpELbruERjNlyMnR1UBlYCE4be2mDm
BcE2Qxra2B31UJgr/VCq2ZX40P2IjPizKykHbUyrOC26kDu+gJRO4BuiN4iLTO+Lj2me/ub0qM0Y
6bcld8WwHE1zm6WWFZUN3Xz7WXZu85z0QMOjynT769AuKFbkTPVX24E7ulonW+rk809EkhlBxdVV
yILeOJO/1vcr9BEbOI1y6TDeAGeijDlueZRFXEeDA7pm062IY6m34jC3jhepanXYt2apHZvZzR/6
ym1PWWJrJDpoW9qRfkpCeniSZ08vnGudjxetMqvIJcDxWZKR/qxFjoHWENPMys3Tf5tp0e/wG1t/
fBJmLAksBTWAGtDflK6k9iUXMVxeogZUUPawYdtVaWZe6vIIACAXFb47iR3S4pnzQM5Ylzczd0Gu
i2B5XGvXLiOB7Mj3hjVbp2zNuzd4s/DYjTYP5GHue5QKDdWa7/fkjGEy5MHvRQe8wXCyUJp3En7S
xicjzfrmKGMIDajUaLsnA0+//QdmquTbC1ElBkq11P0vEp799AGQlHcB4G8r+QKfm6mLvgxudsQB
K5ItrMTyTVTDP1sJl9NuxBOtbXLTbwmrSW5v1DoUCCnGqBt78LKWc+Rd4TaMQG6SPQOQcb8SyKS3
joE/OXj/rBP6rhD5kevpbHOhqMVh1LPWv5fkfeWJei/P2sU0u0+HZqiG98YteajqwuV/UGTisKHN
ii0/Qoin5afUVJjvYR1YMJeFqchNT/1cVg9WZ6sbxUN5vwMIYh2w3rpB2DtpzHyF7oie3Vez/lV1
lR7iRfabP4OpCRuANaiDbe5UtsOqzNGTqEsmwtq9asbugCxfkR2gK0bbsrxca7N8XUPpkW1QnKws
Hvxtjqoa9ZQ8M27vqa+5z7ZCkfW7r4oAoEW5ZzC1T2oqpo8mR34OjG9tyhEKxWNfgA7rBamjoeW4
CYzuAPHTuS/IrZFP6vHMp/2ZcqsFbvDHH/RlW3jT8kl3IrFh1MhZ+MDDFrQ7Ji70BpA8TD6Dmtxo
zhFc1iE+3dlN6zFq/iKp0yd4ojXWRokwdkzxcbWRgLjDpP/JAh/8wvTLSAb3oXElHmCYrIlMukd+
if2MZF68WMHovOlGmx9GR31RNcurmxj9oeO2vWWESqmNBFd8avizbvLC8/mIkSm3ordq9DooBkG5
t/Whce8TDGaPKDVO8UT17gyBT/p0/LWz4ivi0uhxGUnyftHqhVsQfLy0T52YKjJEsNnzBYSSmU+H
XGQM9LZT0MZepwNzAW5NxhPmxnFE3SmDfdNQ7XTJupxIRteSiQvTvl3Rd1Pneuc60+B1QyqC8sID
44udJaWC3lkJzXkkOOy5B7PJwHHYGhaDGLhTcTVkQonkBM65OfLxUrBtgK9YsIcO/Lk9r8M2hmeE
LSxujgQKZEer6p0bs0pehnIurUuhdI4CV2r858wp5G90vQkGKKl0lXGBiS89aIJhp+pApLvUsVud
0wU8OJb0orFgXC6z9VxYE4z/YHBEedCzcpkOfuUULZW3/xwTMEzH6pd03S672cLKq2vRsdaJ9GkU
hFSsNoFqGMCt064BYa3swL+Z/CtRmvJsDBAbBqsncmP3TFimV8wnp6l4JeJnf+QZJifTS2vQthZG
heltDOoAKL2CwhFoqThUGmNgSeFXTBVc2x/wkU3rzuetGwSG7LgVQdSTR9om3DsfFtJjR3ZxfwNv
eeeVypDFBfzc9db8yOE9nPEEn4lQl4cqDdw9doXV+TGh5VjOsK9M2qUgXjah0Ho7NLqAu1FtT8dU
aCnMN5bvs2KvFTruaP2Mfq7t2JnHH3FtCmOV1dKPSmTptBMwO2um/L7PD0jQ3C1lP8yXugeDRT02
z4IDl+5cehZCEJyi4KFSszqYmS8YuoLcYQypY8AXBW2PPMvc3CsB6HJdq0Bl5CWtQLfymFt+/Q0F
e96OvXNJ4qL4Uokx3zUjMO9SZFO2n3xot54G/mDR9efRBFmlOdCUsWe4CDklhECzFHFIJZvYaclI
qJIjojvB2dT2MIb+lImWR0UQd89mbzLVIMjZ/E3mZWL8639BXZngRqrhF8yHFTQY0BBQ23UI0wfQ
kt5o/EznjLRGPSNvLb1ORlNY2ak2YnXzmFRv8GFoMjCtd7teoLGwqTW/SlQEFmfeYEI2tufXgkXr
W1pYzb0wvA9rQtiZjMrfVkrG9zgeQRcX/nyryI1xMjRrnV3dXv2+9xDrBx8OOBRQpDw+J52CBbaT
opDHPoAHBgoq+JrGcthDPwXYALDnAfbvuPFQKJm+HZOSlPW069I3Q4+ts9eOX31hllusfkcvi9Vl
Vp0b8cYYHoLBs07Yi1o2TH3728uKLI6MziSLToMXGmlOGd+ObaK1LZ0uziJKS6gx19IE8BLwfGMr
ioonrJjc+XfnFTlM51gzGfvz7BawuPtI7Xn4mKjB3GPEv2v8m66WsbiPo8VmiAtGvZx0NsdBNLMy
e5i4iuyEVssf2+nEvV5ScdP68ZQbHrqR4U7eAUEB1YoCgrWVM3fg3BfNYn0CkvQ3w+x3W6uZ6weq
BfVD7+ED2PiYK0FWjPS+VjlmfhejTsLBs6S/0tj1d1ra6IDU2Guzgm1pb7R9IPxVq9CJQR/jOTPP
CyH1vUG+FpmkMumpbB0ddX9KDL4qvh/Rm+g9W/QmRzOOyj0LyYClXhqb+7Q0mdk9zPdhMtXLbrH1
7pposv8CrUdxayH/jHodYOHuliMzTQIpjnLAyKo0/VhDFzp2LhdRpwics5GhZcWL7uztbspIOy6x
fVemN322gsbHKJbdfDUp63mq6e/YB31bbpel9h8QcHxM9/FBOgv85oUcjz6STtbVE54Q7WV26+He
sxXj+po1O55/7BGBnu+6MrPeheGsk1vsWMfE4UmkvrfxnuIMB4Df5CV5Zxkc2nyMD5SxotBlQZT7
egP43D0Wdbp84qZD1U5WOjexyLtmxyJKufYz0dLG+zxak/ExOWby4MDg5d1spug4rvloKmBI7qqv
wlTK96NDTbve4C3AjpdCbQkqZjthHopssfZxWkAUbMeSawZNeuwrgz/WFEPZLeo/ZV5PBGfG8bfM
Te+ho5VRbNoRB6onRn4fdnosu2mjZSUe+hPhLGbg8jR7YuevwH6W2zu70w4qprzXcZMFtdQ5meYE
yA7STBg08ydsj3yLkeS1qopvZ8Bm0hDjMeaW8r5avzTOmruTsJpYeWrciailoV4DjNxOq9b7DcSh
qJ7rNkRXUZeCaRzgrEqfkMLrs9LLJ8nNWfpV5kaNYJzQRtaRBPCCU6N0HlZnZmROKm1OCYR12S6Q
Mjnj8xj4IDgTgyngBVyhYZVyeV70qYkKDtGt5CEOy0lgpdIDWi7tF0/PvyrKfHaUFSURC8Etdy/j
dTCKA1J7DlV6/tUKQ2xhxBp/tIb3UWZNmU1AdX5d/HaiYSWbsAxW0LIqEp5+etKWKniPq7hCsKSL
k19hkOa1JayGyF+BzeM/7OZuxTiXK9C5WdHOaoU8myvumbIaXmkpgDoy4CkiPERo8Q8beqVEsyZO
z/5Kjk4xaj74K03aRnYGa6Pv0RQZQlbmdL3Sp5eAPjMoKe1L9g+bmkN1W6+8ahhiK+AfhvW80qxb
tJcrjaxowSvrus4MEUL+DM5D3fMWJFr9pFNCf1nmsXt1Vnx2hVL5obmgembtRA0SjG3YJM0FFTvU
h/5XNjrVbRwd4Ec5ZZnmiumGlCVeY98G3d3pPv0LXfeDeKyfadFJzgY9O5vYWpGRSa4/4vCCA855
xtZhhYNPKBuhM+QVpClMhIG/3hmbJeMLagECWuHipqmRnaYqa7iNbq09+BlrCzJ+xksLpuUW4zjd
lgZaGJkjtYRyhZiTHf9NbWN9ESWvw52YZXOAdeZuMxsAyqDm4SsY2PKXmKo3DHcczxUgUcXodZ2R
uZ+SKWUzvPyDWZdIvScqYJBwuTKyAVp57J1RRLHuqT2aiXHyplLbpDF/g7rHgJX/J9a9FOLkKkUR
EmlH/9SsBHiW3M2vmZNGHfhWB899U5RJmK/I+JQuz5lNptYc6FbhDMjo3p6xqx0qbx62eBP4ttFu
3b/HPVdMtA/6PiKpywKO+Ujluuo1+5SgqZgh5BHv1U5M/W/qz8Fh6LmTEVO09dfWccV9sm3ttc5G
89rXXn9ahuU97/zqqhix7lbu9KcqdpsnQOEVicGkso6u1409Mrq5AFBmORZZK55/0NV8Rdovtw6D
ob6RyPjNsXRrTnlXJgb6ddJLO9IoOApdd9DHsHHa+nu2aiqWafSJX1O4f3+tIg7YqWi8C3yfTcMw
6Dw2wG1yHnm6sSAUrv0D5j9VBLjiqCXI4MZzBzbEeRCi2HOgcWcrnQUPGHPjhOXXM3ZiWKt+WLQ/
42FQ6Nljc9NSpoWXauL0g9HFXyfWLP+xQ9CjT5VkofFm46ng8pS7ycmv6zhkInetg1kjNOhtRXpM
pQ0rD1tJB+y5BKEagtNI/uhDLtmLeti04FadTDqyvywxdSdokZwPjqXYYljLpQ3YASalrK/NpMXv
oLK+UriWbOTZfRcO59iUZVTCeerBUnqx81ptalkNrlOy3fxAnjoOOvW2XZBfG2/8zHjIURNVZoZZ
kwKLyWiv6BQ8mggIKsRrXFf1o4NjKtliQuPU47Z9MGIN/K+ZoSyNVt6FiRk3eyOBKbchlU5Nt+FC
2E01395I1/tGxst2fUetLFjZbTrW4lrmsqePo9BZXxFRwJLtbnQDd0veO8EunfvqaDI0hJbyv2Eq
Y3LATLmvOmN4zzUjOVKpmgj6orr+gBzV8QXCCMGwSw9Sp5IbP298RPjxzoA5FN7TicafhSAOFa8z
4vHCh6SlQxuBgiY1H+hL9SIbZs/IrSbyabVWXxc4jjcfphmqPJDl5cS5yo7WY3vMDQrRi/2ozTII
NqJm+1uVDflRJDV3dP6ZvhUc0iyQK/J35YhFhYEkOcANtPrI0Se5TTCW7JD/tDEEP/40sWaEq67Y
D3k2Jizl/JIWoUNe/uvTZ8KfY8IaPpY6mw6G1ZZcHKCyE3KF1myNDgvVtrG9j97R8Ap6/Vxd6UfK
z5Ou+HNw6YvZeTEvJ6MuI02Ke2ohaYpyRgMd62Y5Zgiw/0fT5f9iucSl48IG8Cyf2df/L/bvBkKN
LfvmX3b6BQqkCqfK/Ye9WWPqsbkicGatU+fgAYOb/OE3y3qPRfAgegIyAVPwYYpjgJedqjG4chqq
G0Akn9tYrmrakAZrpA2+HFIwTAPhw2ity5n+0z/8fxXs+/+RZmSs2fL/fe7vOPwu539P/f3z//9X
7M//jxVTZOuIGra35vz+e+zP/Q+X2J5HvkLnNu65Bt75f8X+yPbpgWPqBMJsnm7yPP8j9mc5/4Hn
asX46AD98Qzb/0+xP7Re3PnEPFb7Pt8ontx/N9KDvOGr77PuzobpnCMBu2AGwnIwrQOXIHy1Dm+g
f/vZYNebk6b+98AfHPj/4kEmyAJAlcwHMXDGb2It//NvS3FN0dvGoFPCN4jltZ3gkB4rDSgxDd55
QAANhLd7adaKASwNfuM9LlNscELbdt1B9sPVebJidntIVr2P4UB4GPYkxNXlSLcSlVr8bH+MxDRY
HXNgl2HTp0Gzy0vKfz79skEpBRbWtSddZFXDiyVv663XSRWBBmNebgsO603emu17kozzD5kQGo5I
p2VRUuhMajHLpA9Z5KncUZ+14BMKOHdv+ay3z1jVizhC6V5crJ0u+3fUgthi2RrYH442Lsle8910
5o8GpA4/GFAiayvwawOry2EoYG9xCaFgHtYwAgczVN6QEpZsjjDkZ955FXkhncCXpm3b7HvkniGu
VPUkAnraoiaRwb4yxhEAnWE8mkmC00fH1/m5wig0GOYiQl2Zrm0m6l3auyS3XWvyPqq6EgwqjbCb
WzxBNtqVrJW1Z2FZs7UdJmssEc5jnQkYJ3y+NwBYQpWo3Xelcymtzd5FaGqr9tNv/f5RZ4X+NQob
75LjFH4cxdnCX7SZsqANDWJ51Re41YoAQefwly5JGMGP0UhJwjGoTOOgF0CfCY2nQTRqVeuwIdUx
SZPumBIGKOtZxoXn7Ky6tPCQssLdJq09bOkLJJXGzB504y2bZymfIRHyexKH6T5Xg1nodvOMy15Y
doEI6y2QGYfmoRCC+5+Pi44ulMbIdizhEcW4z+bfOqRjGDgZ/azbQitNd6+sAaolir+tI0hXddHv
F2kCzcE5uljxY59rcvrxEQYN6wSuBGsoaI1Fb3GVEmTdET0FUjN2mJBvld60LPRz/muh2Xz2FHzZ
YkePkknWXHqUyD/yW89gRHoo88VWW1vSb2hDVnHrkOSKfTyTgMHYQrYk3w+DxfNlOJUu7or5IsEo
jOuVWo3JNK3ppndjnb9WrZmWF4fHnqfQpXQS+Hmji9HSN//6H33WqPKgIJmgP+kB/2YAw55XRH3h
uxi+8XL6IHWNKXbkEmUBL9YjSVLP/WWzIcTGlVSu2LUeatR734FD3C+p5Gm2sqWlg5yLwFbrJsIa
8zTytybqxz9MWvYkdQs5eQPLvxOfs6PsOordrIn4plCzhyt/UNtxprsxxI7Er9eINeh7SriNgqqu
nq+K3iomFZJldFl4Q9oXN9L2bfUy4JLEAIUZhEda8M7e5gGk7AhLgHjJGPCzYzfn+Rx1M4LON0ka
HHeuYie0r72u/jMILftbkqh8GkzWkJ9pjWs9Hxtj2DmGcSoKA2s/YJ43yCpFsJsASL8kXeY9NEwY
lLOUhxQqC5m6jeKgDNO1o8iUs43Z1dtnwjvm0hx+jd7c7w2X5GjivFpzIXHR8VENXOqtjnlnkKN3
C5KmvHWoUCHsX9w5Lpvps1UY8Ztc/BFcP9Yp7+6a9UttVX+JQ9AC2YDr3OvlYBzHRbJ5Y4bhp892
LOUw5o4X2NMzJUGYUDKz+TErdvOrYn/H5njggtzvvMR5lzmul7qGvjwu3NJYKlV8zlcP03aU2saB
7Z3Yz10bH716/KqHCgQ6N2pzoClQj7VnLWc2nIQ3R8H6wQQzBa6a350gQ0Sdpl6nDGVz0NMdrQhp
6IPwv0oRDzwOVHqx29PmjKooQWGPOzYPFL1ysLKvbmFSJtkDu8o3HFuMqgs5jsQctmyq4g2blPbD
SAyLbp+32p7PbFxdTB7JaVz8vaunjBnAkwF12QB5u13ZxxdyI/7GtnkXWONyThqB1x4G2WaMg2yn
U0ONy2Q4W5jocfblT7zBIIM3fGUTuzqZLcdovvg7jirnffHmF1x7CJR0Rh1SuFj4JZf+aOtc4gY8
H1lDrVEsf7ULfQ0A1pNNR45iQ5qGXEkx+WEQ4AhIRms/UnJKbiuyMJAmpvVj+sEROvShzkyLaHU1
f8aIz2kYp3xKKZ1bG6nXu9bQLqBnWWXlu8ZZnXXBzISu+mHexBjw7GjO8rQIpyUddzpGnXunB4xF
1tBd7cQ9JUzbDyNbOh3ROUwptNnEwfgupXfHgqJtRpFdhsA5SB95kMvpf2PuTJbjZtLufCuOf210
AEgMCcffvahCDZxFiaQobRCURGIeMzFevR9QvZBKMuneOLz5opsiC4Uph/c95znXdhoxcE9kE8RO
dogbhL9EA8xnljs/ot9FxTixIdJVO926iinKyOmEGE3wLRvwi28cDTSZdpZHR81kZKT+sYy38LtW
xZJcdu5Y3FodwuEwpvqPVEJpWpZyrp5G0v2WjdH49OKbacBItKwd+KwdWkSYxXgYrMo9jpWX3c9m
NJZ8yZh+IlTGNN04XvwYzEvMS7HQSDSsPm1CEHP5eRdNzV2lfespaMv4KzCtxtt6PmTSHRW+S8aM
+aZTVETrwpWPvqysc4dUiSdSezqILuQxhn1JjMxuhlLXkxoaxr6bH0GssefoMtFku7615Z1qelqt
STYmpAIvDh3YMah3ETPFVRLjQ+IhX+LQpG7yZUq0dezMxP+KUrtFWYqNL2fdyASRDwPIqZkquxU8
mW5b7GRsOGLTpnWRY2aGLPKNirK2LgPa8fDW+zim5M0ywdwgoWwOjbeCSti5b+MFAWJrxdMLsBIb
5nOdt7hwjBQsdbOwLYsyb9tSiEHtZLmKBiqs+RTkq/CGUHkRtTfbLEhO5DbKz2ZW6OsyjdHuVHZi
yn2Ft4GMG7q3oWFWnLSNxpeUAIUVYUk8FltN5x8IvSApaeiSm9JAdBbZJPIFlG6OlDHNc8lmH4QD
PYpOaY3rPcmKrTfhkrbZ+jYk4sJFaU0PgwXP6K3fuAqJcL8IxLZG3l5ZpCVsi2TwWxw1imj3Lm9R
ys7LEWIyXgkZweAnGIhNlqVy5vs4Hr4TsT0fhMqsx7axBNxuXLbLtnKmpMXHBLMuplD9qHpv2OUl
MUU0lY1AbSgQmA/+GBzawKUeVbb6GDls9U08I+ztDEabWkXu1qWAf2VB0jyP7bL+JCf/c1qA4lZq
gL1uDgoHa1NdpxQ4YfZ4B8WISNXGzu2wE4Z116nI3jG5Qvol6ZJIS9JGsEeL27Rw0qPD0HnUSM7O
UlEXe1xvRGMsqYvmP1MXfmt0h6oX5NqKYjjTXQ/AIM2924FV9m3f9ey5CVW/0K77QuW5OGsQ+02b
Vg4RnXBoODvkozXA3jq2rrK8N8891S/XiZ0WCPvoCkFvj8ryeyuVQoaghupMBkN1vUzE7tVddPBp
PuXbZOkVr7bQuf9RGx1rK4KYooNFFPfadzC+odVJcAYqxBFu0BRnPjWU6OgPFlKmppA0ZHF5Lp1X
XyhSrhAkjckzsyk9NYlY5OCPE/GXCdsJSazlVowjyWSzO94y9PQIO5PUPSTABteeT9cfF6J7DwPR
tnLbKBj+5Ipj01HpdB4VubFHvqHuByEMsMuZMdOiNzH7ghQC5zSKLwFbnPrZqSPP3MJmQ7Q1AKLG
rxKMD40JnWXfUBWAoulgY9nMfqQ/SaKvrkhewkXYF8NH9pJI3BfDHw+rGXObSFSPG1X0DNOzs+BQ
ID5ruhtNaxh4oWXyQoubRzorZ/sr5Tx3qzovRso5B0BAHdS2+95YE8CG0USMW8Wk2GK6leHQljki
82H+1ox2k60x0UNCvdSebrzRkOKc2kPaHT3tYh/D2VP7F2pxbwu9JC6mr6DuDt3Q+eeJRQITbBuH
AOFSnfe5mM5xf+LYIrx9V/jZd4xetDAWDaHSrQPDoKWTtLfGNI/nGQ3lTdDhhbVJqtkQeBwbCAVH
iwaaivKtGBjUawNRLCnwc4a4OUJ+tBtY6MQ3Cbc/3owNYq+ZjhTbGtRNG+G0ZUqPmFCfiCfzKEhx
UUM9f0w9EJR7TKvYbFiE6a2jm+JqjIDua0bqyz4hRa8f0ofIS9ILRnXrQpaLez2knYXCxqPTJpEY
D70bXTmM4jfuWGFPlqnB7B+n9y4g/a1P0N2unu3kamBzHYKodr7LfgE67pnqEnjlcGtEODOqWt5n
omjPzFnkly6R9Pf42dR+aeCiaVTNB6Kl6mNk2128ZwxqwhzgP1kV6MA3WMvGq1zToEzmwKx3NZVQ
t114mnuMbpXTTh8xf3mk0JksMSgCJ12IJFT1Fy5bSbDo7RAKxwL1jYffPUx2O5xRSxb60oQdvl/r
HBR1PZ1DyfGMY0vg3V50FbJ0jC4NB01ZGxKCQPS0WFOoPUUeNZw1ccxi3tre1TaT+KLW/SRxsBEV
v0OurfhDNMG5Kx3bvirayn8guGJ5yYI1C1uvsdgl+dhsHcnHa/m2u6AYSPwZ1sZcvoZqT3rN144y
VomGp2vzQsoqY8KRDncLmG23JnPrLnNp9bOmPxQjbGHPrwnxNpwYG4JJ33faxAgQBSFYVnLek4UA
7nZNA0fhpjGeFOmPtsaUW/ZrYHiSOniXSwqo+6oFWUlh3l4fSDaYF6M/AtRt1gByQxNFPq+R960H
jx3rnb5xIG988+be/TSvMea0OXBMm73Cwpf2zrwzXzPPY7YWJHd3kix0JLl5OOFa+CzivP3iFrGm
U+KIjxaNip07x9EZ3D0kCihzeCDXzPV+VMSve9XkIFnN6+DFXfPZTYLay3hi1h1ilr+JrQY0vHZH
sLpaQ96RspL3bmeN+N6Z2g8FrmDW6hqbTDclxEYMOm8uksXOz1SXDnujS9Ys+TVWvm1NokrTLB3p
6RI7z5Gpxq9R9PYaSg8mQISk7KrPTG7lmRoJr+/XGHt4g/XaGAiQzUxjVXwKCPm6KkSR3pXenF87
aBU2A0GCXH154XNbziPabHucbpO1i7y8V2x9OhYKnZlnPwpVqP1Q9Kn4jl4uf4LTCco6nv1vqZ6n
8wbv5CGrqvrM7LCT7nx0uEQp5nk6MxfH463uIp9GSOKX01k/WO4nOiCEPTQ2OdZ64KZviYIXl2Nu
QpZgH431lwGQGvvcmsV+KXSAGy0nWRX1RZuuEYbpbWazG0I7bXtfCysuUGKTFZiE9tJAZ9yQsFIc
fRu+1L7QCspbI8f2ElH84m/lvEwCNU9SPRXV3D6ZBqnhk9kDFp9IUut4jViXcvUSo7sanWpGrZ/n
Jdnz+Tzuy0yipvYaFj/MoSbYTlacLyzOVuWXn9gA5FIjJVzejHv6yLxikyitL9Sl0GJpBNAXPqHS
n1u8jMzf5moCUPUP+KYQsRsUCy5P1qyecrhP52NSsRGPXitbbjHwv0uchd+ZF4bkbDQQe+KrHpqQ
0bK7T4FvULtKBLzKlmLLcUG8QdRv2gznhlxacIvmeJdq1GcoQzvWj4GVfO4bWZxn9CrBXkdu/KSb
mpKCa7wmJ5M/QpVhGmlVnK1dgc+DZ9PSTRaLupqhfWoC+QzXZmfRJtQbrJNkYayqbmL9GNQpUCQO
9StdWunXCQMlmQM92V6bJCD5ZyNJdJm2KLOs5jxSCNW3JAp03/lrFv0Y5bE15EXzhQJ8dFGpJhrZ
OmR5k+/YtfEhDb6IGet4aw77ovGhIEazAvJA4Oi9tNSCE6/l13gnBQ9vMCBVikVJ3tbPnwNuXE90
rZrYKc1EKWP6lBUO6wBXe0HbwjUJz8nHjtl640VlbzYoLaERHAtlTzkSpZi2600ZZ1wM28oWOK/o
WZbyogiG0Sfubh4pOAk6ZQSvl0ReEpGJsOKDR688287B1HypHBJvwkYEfMQoAeqgb0dQTN+IeeZe
2KS3Sza+orjvrJnbjx1K6qNOemYhIytmvuA0tiK/UvCUUYlWPsWXn7ydn0UcKldcJJsgjIyKRpcW
l0lmpGAXWz+qdwHGt+xojga6aQ88/HQ7RW3zhfh2vqDtZly+n1Ud1H18K4M2pdqPyuQeeE3MyXli
4neCemzznXJp6x9md2kpdo1dwIXq845T0krw+fic+NAJl3V9Y1i05JAF5VaJKq8t1ZfCt/gJQuQF
gx+Cs+mW4TLODsoMnPyKsB3uFeoozrScJxLWUWFnfX5tMfSUl0Of959Z+Cv9gFki6u4tZS7Nfqz9
ep3Q4kgfetPx220nCcS4Qj/BF+1G+qXXweupEprQe2cUAElQrGj2bJnSMfCgyGZEoX8cTCTlJjUC
HE9QsAOjEzlbMmuqfpcCkAWaXjh8fRtNxcQCCV8logQcOsopLwH+EqTeTc4Dig2bXSqhKaVr7fPK
X8o7eOLodf6nSUIkhTaoPyCpsBBW5hzhM6KO2dw4I/FsCPWV+w4n6oShRLoN6DjpAMwJbMA1f3BL
xhhRUyp4am1g6NUkUotKykD4NqygLt0Lqy/1O9wm+4+D8reBTciexULQNk/hrCym6d2xeNp4vtF8
oW6HbCTiaXiGIdyHxDu4586sWjIUBwMgSdFXhrGfKbJs9Ji3t8VY0n5Ha+LuMrvqiUYhNXoWrfu1
pcc3hm6yKmTaBYsWdia8XGxctLx3PGP4hFsx2SOMtgjFJs0Y5kBGK/DtVswJdoZLCQcWIJWEkWIL
ukC/92EWw24spo8Z9LyR8mzX3Vmc5G2oBPy/bnTGKwHwBztQ3N69feQ/L6wlhAldm3KCWJtQvx+5
5VUb0oroRaRYLCzzwjujXpw8J27DBiKg9/Qeg+sUGsXJsmil/+qurTgChU66sB30jB4hCjlFSMOu
Fwgy7cYldWyCi4dZLArkZYlI+MZwh+a8knC1qdwrZOM9zf69oWskTUki7P6dh2w97i9AHr6XtCgk
0+1be8O2f3Ipqraz85YJHSmNPX2QZTl9yMgmjFjMrCyjt6/7CZ3q9WAOuShoEWm78T79ft0DAivr
WmGD/xmXmhSN6LfBFDtnbx/n9KQs26fD5iMj4cmCaEQD89fG4jwsWcY7RUKIqaizm9SKil2HtALw
Qkkywzundfogczib58gW9EbpAAQnGLJqttKK8ajeoCThw9MppeswzxSBDvCCGPQLBWF8YzMxUFNe
WGOFb58v4IuT22jxTNHOtSFdO3ADX//9l1ZqOuLiyekIoZXRbf85UcVi7DLH0R69RyO+Yc3hgJdW
cUOfIFH5lwgEu0GNpwXc0PtkCqLGjamYaNqJ1wQw1BEGb1+uoX05RglBgky2jTT6FfQW0epS0Iwf
UDjGlD3GYi9HXCOjz4YY8w+l34po4dmsbfMITM9IQrfXjP0/GzLuoJloaSGsa1BH0FyyqUoD42d1
i2zKmNRXGc9OelGxkLWRqLteExqFN8/HrtCm/lCMr4QtNVlghfOaCZWeDX3BFkcfbavB5INlRYza
RvUR/oLJBFOI+ivivzU59vkOJSoid7CPt3Ew89PW9fGKdaPw+43DiGcdRtNdZ+IsYTVg47LD39rp
9KBJwOCjpIif4mZqon2aWfK87BSFYEf7/WUm8+AFYA4TONc4ZQ0Q0WA477UXRZ+rIIL82SVJ8rB0
ern1jVkzmQLgwP5fRPSjbCrvxWXaNUzohT+wCNHSmJZj4s5z/+wSG0/aZZD0xqcpE4SSzvXAdK+Q
9FGcaESGbHGRKcG5QvI5AsB3tbOXtoKrH7CkwoiZsIrKheRCUacBQTBlPLMRfZzlGCmis8+IjmeC
LucupZP3uh5x2zxIz6fawaGTCk0pVZGzZR61NZrlBWqr0oOj2lK+7okFaXc4W9c1S+pwkJ7WDAYt
ZFS4n+M0DY509V4vwmrGJOWXo6Px48surPEzpCkDimuCAZsvaskw+tjNFFFpBn2OKc7/bIuOpyZD
1HM+G2N7HWldlbuoyQn8iQz5FOXTlcoqugpresK15TlsIAsFcvH85yptGjPASUi9nI3RDmXoUNl8
sercvp3j3CLQUfqOG0ZltaC+bRsczm+/rOto8OuIa8EBZ4NNKAAkeg8g/e+DU+DleSOsyt6kKmVN
H9NNvOUcGaekA1wCE0VyncmeC/j2cU8HX5h5DtOsz/FtlhOnqwmEwmYRISzeFEXA+B4blJbDmt3t
h7ePsw6uv51fgKyEyQ57mL/ilU9GQ+qqzqCzuts4+IEeyLIonzNTdO0xyQIXGEDls3Et8FbIi2ix
6kfNS/Hy9lf44xKTzgWs1fccGI3gSsXvl3jBAQoRwqNxM0qgejPLeEpNPgboFUcg3PlHGc9cg7eP
erqq4IzRxUj+K7jWr5lhv846dN8SKM9UgCpHZherxWBh1Fob3UXVfRnidLDeGff/mOc4T5QTgemg
10GYcCKgwTCXTYT0LtCu0uAGPyoqxXgSz8HcMZS8fXanjw+JZswxsEvR6XgW2qHfr2mFXCXQU9bi
IWUrgpqxyY3bWjdL9e3tA/3t5rlcSelaKE8s/+TmJRgynM7xScpd6vwbmcJpu3GSgh8EQ028CTk7
P35KOd4+Lm/+yZNrm2AgsXFIR7A2dcTpk5vUBPlGeKYpPRU3pon8d3ZMuHo5QuZmZzu19yP18+nF
TWvrh2voodjamVRPKhGp3hlybn/YiFftHSoV9wK5MH38JgqKW78cxH1T+eVlMFHd3EAQzB4C2tBP
JSAdvTrMJK5WqntMtfhNG0BszUj+zDA8FalcxTppQFgtD18d2mMwPwl3UGQnZEabXTI602Jqvfrb
qBGFHhbLns5QZVTyw2T5TFczAMX0sQ5kqfU2cVo8thvEoaU44OZmoupZGBjbhkYagS1DiQpQUxPr
nwNbMwypSC7N+VhDtKGdVg3GEakNo3biZBqiEYRTXDqv9QPsHvy8ei0uGYJ9xVXJXl9+cIaZT4gL
3H/XmBCjj7kfWzRwl1Gb5XnvRZnckVXeoBvqy5I9r72ixsD91BCbEN9+iJVYEJRIB5kKSWesqOgv
XrWkxMl9ujgMZNWYGTcKZcAn/Gbrl4uBTxT0bH9kulorbGlg3ii31JwIAh1qzkijwyCT08HNiX7a
igpFD2L3l6IQJIWRGRYz8c8SvCOSe8+8VG5GxdrNHY0wv+kdXODVTIXTcKPPaQIraz+XfXCcllg8
KtwHDy450qxDDM9tzqEEuBdVFzt4opNMprsqkOrQZevIpNHhHWlUSw/5b8QUOGeOdrZyGoeOfOsF
WVoDCPnnnOBSHSQQnhZlfvmzKJTBwVFfGqBx3KpAsiYgyZ712M/fpxMk4wszdX15mepOOpc+JcvH
yV2xBZJQoKOel8AL80IZXwz6M3cOAhuqR44ZLV8RxOQXJNTW+FUbA/eMZpkLRi5w9yOpwRo33xSV
W3Pp++gqqyhA77tSq3aH/qMsr1LomRDqJg8Ck4u0x9giOORh/il8WbqZr1xVOm4OXimpWBcYz8Fy
iiYxyZDDmkEHbr25Gf7pZdt4XR1g7J7+X8dk/n+YgLnC0P/PklHyheoqffpVNLr+wU/NqC3/YVum
abNRdVkuvCpDYc/pf/6Xbf3D950AiLW5CkRfdxn/1oy6wT8YsJmKmPOlzd+wqlmrE8k//8v1/wEf
gC4bez5mY1Y+/4lm9CR0zKdBwO5xPT5LGHZbwaru/GWns9hUwlmZWuSymfaFv6jHJibe3LAW91Iv
c3BOxb+6CFgYHMjQwQmOCjvf+H7RIsFf/IAHMerPK3TM979cwr8oS0+m//WLwbO1+WLEWAQY0n//
Yj4BBtnI+jxsp6a9ABhREvWqRr5o3kVbMu+Ld9YbJ9MVBySxg+WcSbK267Io/f2AjjmS8jkVdug3
Ub81O9md03jXD2+f1snO0kQaxW4afRTLOYTkDjf21+vt9JCiZYPLOxW9eTlFi9DMNSkCMkPY95Vt
x/cxHccPVHCTd2oTp0UTjv26iHOJNKBsYHknZxgRPIghgJq5IMPxa1zWxbmCprqJ6SBSSSlEdSi1
N+6pTkHqUbJiSkl6+1CyagKIqLwbylrynVLgX78VtU6WQ/CSPdbUv18Rv3HigEBLBKWTMPb4GfDh
WzU1/QFZ1l3a9uqimf18U7AYPJRAJz7nVc5zZwW3Rl9GCfKIdQx/+za9bht+WXa/XqvAg/tNhpdg
IXtyn+TiyyXuqiicYiC5GhlOaGYOlJO6x6rUOMaXAGviCypG84CK4pZoQu+Cpmd9QRNIv5OZcLKG
W78MqzcGCl5Q988FuLcg/UmIKN25meTty5ISRBHYZ2gOoFTxOdM5CCb7+M41OH0j1sNS9fEsSd2U
Iu3J82L7bUEdvk3pfNsuAaODCOk8BwAQ6s781HVsXBN0nSSmjuMLKeV0VyiEX8MzyXfwp5imo8S4
N8dpeefunI4NfDGeZPZctsvAIEjL+e0lWkhqqPrCS3eQBPxjp8HadiZeaSdefWRT1Zy/fSX+uBBr
TINP4An9asdkqPz9eHZPYS2I0mxX+1F8kEINh4VM8HdI+H85CtZ1CmwudTZKm6dbAs+ghQljcTfl
imvpaXRYRS/Kj2+fzB8Pk4WxhvYx1ZgAp757siynKoR+O8tYo3hzcUVsoXNWeVHRb/JeRwdusHfI
jNL78PZRX2OJf3uhOCwzHafmUC0Wp7R67VSBi04WEHoJhg7jj2u8OBary309t8ke/A3lWYiErhmO
RjdDE62Q9hJQOyJ+kNLo6tBgVhw2Frngn3KjTZIDuI61p0pc+1atjJBNR8zix85H2ovjaJk+Zqwx
L3mKxA1dKOu2dYVyd43GdrlpiVC9jJdVpp/17ozViAStqwRp2HToGRHo/2Q2clSo3+5mGJJppyvR
7FsDAO+mm9iYsHVTPcY+aEgPSTN513Rzx2o/0Ig95zmhbzD5wai2sI+wG9BDrscNYpXik8LTZ26k
1eIBqyAJDGeFPXjV7YQj7diQCi8PwprdFGjnUHxFlLUC6MRcPCDdxmgrc8MYQgs7QIrnUpMSIwzk
c4addV1olCYtQ4LWVRNEn8hKbB8KJ/O31IUqFb59T//2JDEmsT3n7bAYoX5/LagCgUIj5CX0bbSZ
dQpY1yVTdee1fRmKpRiuE/KLd28fdH23/3iO2FhSyeSzpDiZLjBO0YuLGzcsReftFni2u7ZqSEIl
ivedYeYv58dqgE6VoB4sbOvkhVQqpsUvAg7FW3FhkQW7R/2YbxvRoJoxnXmPZqZ4Z5b+20GR7WGC
Z8D3pHl6UZEiRhMhtKEFR+Uqn6ebKPFxV1pRF5o+KxNPd+Z/fk0pcq+Z2awBrUCcjKe1I4DQzpTp
yjR19ms9Zgs0r9qLluH17dv3x9C9VvcFiw/aNg7k8ZPRR2VOWVsoiUJEwvMWY0y2h/PW7R3EcWdA
AaZ3jmf95XqCTiOKi+Ot9qiT5wUKSIvCI/HD0iOcIsA68iKXsfiWJkt61+el/YivvEeCV3fWEpZd
u6wu8Kk5gNkS/nZBD3/wRkI1qZJ25oc2tpokdCo1n6nKkO9lh/7l6abp4WErpJPL3LvOEb8sx9Ei
NCPdKZ8ueRVc9n0KBbQhMt1r1PTO2/u3Q7ESlYhEPUblNcLu10MN2LKCtor90ErKajNKrBJA7OWW
fvJ7N+Fv94AaKW8ssaiM/Sdr+TmxSZkdcF4gH4ku+wU4z8KipwF+ivh9lSNdCEcM79z6v5xg4FLL
W4tPRP6sSXy/nmCNEWRKDPb7vZ9Xuzxx0I3ZWMr7eLIP/+lTzd5B+LTggoD+32mHjMxev5jV4IUA
cZyQEF4NwK7vDk5WmCGksuId29361X8fBAUSUt8RuA6ZTs2ThzpKRF4CPIIb4bXuXtH2QPeNq+Y/
PytClvD2raO7d+rsaxHsQJ5dNZQelRkDEMNBlEl/LbwAlnDeyneOx17rz/NiZFhDErlfVGBPnkmi
FgJ2YBV54iClBFW6qdIIN9Iu2SNUiVZm+1RBgshAb+wjZc0IY2WTffRBiXfUvEhADREelnd1OmRV
OBsC4c9YuAjc1cTagdSN6JjH2fAQdC55MHgSi++QtedDAvDiRZVpfRP3urD3LQnn4+piG3s4Ekyo
GyXdON75eZteT0vZfZ0yWlqh4Tvlh7rpgnhTYQz8Qs9s8jYOCqw1YKLrnyPGmEdbFybwGWGP36Ka
JdcW+qcPc2LJ2gu2ZOZ31LvTtOV2l/eqBz+Rc4dfiEaLrukjI8EchgXIuuxWb0TaUo3f0t0GRiCV
tebxmFP9za0dHZ0HPnxHLlw0f3DxC2G58Ioi2isEcTm+tqS7hqO/couN3kdzkS8FWz2NDVH0eQ03
f4qnZ1u3PpCGvMC5LJBU7SYyre7YIAyfi5xGLHl4o4WKthAQdgLcy9+iofOAADbSqRFGLjke+bHS
n1HgV81eL4Lt21TbZbHP0xZ5lIV7IgfC77ssl3DeEdVhdAxCiGbL78usjI9NHmS0uVp805sRiEy3
6bvZc/ZREfMTloHud1BLKKLtYeS88jSGB56O8UeoZKTO2O3Y3HSe0TywXNOISKPUXTbpADpno8rW
XiCIU6TdjLmB7z2t7YzOkYMefJMtShubQU8gpz1RmT6szinqz3pPauCbxCoD9aZqi3Frrs61TTQC
6DoZfAygyGMCmLzxwrSIpt6UlpPM2yYI4E8CGsYHQPMwuuAOTtaWFecI9RZeOMaFGAn4em/5Rb+x
0mWbRaK/7mWtaecbnX+XQTBsQDzkUl6NsqzPDLdKqI3bQb5m80ZniwbXtMuztkL/X1XtdhBmfIsg
3b7jQCYsbdXVDyPxDR95rCkwR0kzPLc1CQqHvJ74tnbJxLZxZdTeeLhSi93bQ8m6ajkZsNacL0tK
agVIFU4kBNjUrIL0bpsZgPGkjoD/MO3aV71njDuWGitYfxzDNFf+O+upP+sLLN4CwphoniErZKH6
+zRQ2VbbIlPA6wEeoYI9QH5RV0C5k7OFrE6T84ECmMgrz6jCRnXBTeDgUba52aF0+/ESq9X8zsry
L+O3R1PLXlclrLzc9d9/meYxxMrRgIUbSi9aPjTD6tVLaGy8fdH/KO6xamWFtZ53AJcZOcPvhwng
4PWOr0U4RKK66B1i2SvdapCJ3fRp9ib1lLhw9Ia1eWt1qbFjr1Gjb/NXeXOUbH0yWy4GggL2b3+x
k54momXHpeK57nSB63v2yX46hditrKzyQ7pBCIZ6QBhkITTGvpaAOZMczDb8FPJZW/Kt6QuN7zyN
f1Z3LDpTgsMzaOGnO53ZFjKAUvQWXlhiMrhuMOZCFYmas6qHSeNFq1NTMLeQn+1/8FMN4h3rChY/
M1VfjWYpH9++Hni9T98P6sM+zUCXa0PJ93RTbnXTZIhBILtehv6c/twC1sNjL4glMULwDlgmtQ+d
3/fXcbz6+uyGZ2hFh4nzmAf5xzBTIt0GC/L0KbdWvWiR5LxV4MTNXduxqNzihGjbM52kbHlpEk/n
cYP4EA52W5DXFgv3AWePebShltrbyoIZDu/J6o52lsT4B6K6qMEfW0yjWB0VEvrZ9T6DTarwXc6z
pUidtUXEG9Wn14Vtk+s52FYdbwhbo+vjlIb3vakmRhlNdjwdNa+ANuS73XgvZVcLPC8aG3cDKPPM
4j48kipTaFw8GDVDlJqS8BQ3VbiM4topdiU4JnlezFPBxJYayG6nLTpG+Mh7kfr2jQuC8t5bRvCO
1oLIsGfgFUhuPCveOzj7MThPXnenfOoHu96eSus4IpJcQu2aV2XdedWHgYEFus2EgWBbJ2bx0AK7
2yaTI1+jcChwJY1SFSZXWqB4cXUbb6d5Ll28Ei2ymsGI8muopan7oxxmU9/hmDfFPTxm1z625LmU
CNm7zIRl1Pgwl9JInYFGaK+hZHnDZetnWG1yEZE8NRfIRc6yETjMYU4Qoe99d+isWzuXPbw7R7Rh
34E5x9OO4n/r9k2Lphk71U06tIG3aZDh3pHD50rqFSsjos9irw3nviMSpAby3oa2CQtg3wlTfU+i
aLxlko6/+zw/KUlPqQuTZ/HAlgcV/imkK82jS7O5wpJqqi/sH3EWFlkHwjmp0zY6kzO2342nxoGy
XJlTGQjo324Y4A0y2ttE32GTWIf9aS4Oeq6l2hEcCFG/HUGlENIz7RvIVtkWDir8GBOLUL7TxtSb
+6XiCUXuge6Dpung32RzKm1IQRijQNPrBDebrdUDKwYFQyuasRRlQS6vtBHNuCd4+6x9V6TlvRYA
3YDdjy7LO2NonunC1cmxcZp+3JYIxftt6hH+u3rgiu7QFol7mS0d9GYzjaV9GVTrwfzZUMfVHgGo
Fj/QjHA7QczjV+pFL6QjhDyDU3M5qci8T6yK54+uh/HNGzMfuW1Qol/rmBXzY+2QEx2703g0StBf
Oxy3kxkSzCJA5MzeF8BLM4zAPkLYbue0DsJZdSwL9ZSm5rpTRUM8zyb+63iupq+jQfEwFIRMPC7G
YoM0QshAcch06kPbTevKJpaPRm1MCI1UHgBUDZwWNWGjzPte6VhtUx6s82lxsmfXV8ZtrExiR5oi
Hb5ZXtKZ29EvzC9A54w70iihBLGqNG5LLUb495RmPvGmRzocvaH4QjyS9zjYQX/nWln+Mg7ecNUR
bWfTaQCWuykd4CEEosWgN32al73ZA1TAYAvEz+0SGwO1IftyN8M9KnZFa0lmimZq5y2bad0BsZgm
lHLR7LPQ9qci2KxtJVQGcZ6HdFLxxUG8sG4KFtXMtmlbl4eKVf/XoUxwmxY5wRISzAevBhka9pmB
mqna0fXP6TvJVH4n5Doed2NOCAa2Fd8BvsRuEqNTOz5OZeU5G5vAkfu8j91z1baWCAmVwQLaJksM
aTfKBKYCHzgWsZeyCJtR2XAP89Jvz1U1C/fIvNIl27Ee7eosLhDZnTU9zs1dPpTpNYK+FuChZte3
JUIGnhPev6UMK8uLbpumrh+sJCGbKA1QHO5se1A/hGEwnMmYTv7AIBnv2O73wxbqWN9j8M0yek5T
bj6M2oDtLXgzu0OwUNTcpraTPJgY3cGiLl0VbOupAYKfwtYOR/y9KaquOs9vfAenaggIf5qh8AXx
i5iBnRyRBBifudMdHmZblOhxk5FlNko8MO3JYKX5ZpBW8NizR9g0bZwBzZcZ5YCizLxkF+S9dz9g
1tPbGODDj9QCkE+N088/Y5drb1vwJElo9WQ/tdi6xRbpPvJ11aOk3GrHSWBKOtrodmDnSvKSZD19
iz27Hjag86rHyGqXbx3OjuGIQoVJVA8ir0JuZn9JGgxSe8SL1GdRas/+LqKtMJLngKVayzbY9Ngw
HkvMEN0xqQiaCE27HODSRClBCkZhYI2aQEX/O/D4P4I1XaXfu1rVL/q/f+uQ/+u/v0//63vdICCM
E/2vm+a5+qS752d99dSc/uZvf6j+9frP8XMdPumn3/7PjpQoPd/2z9388VmBnn09yL9/8//2H//H
8+un3M3N8z//63vdV3r9NDLTql875RBKflksrd/k3393/VTyd5So9fLcFU/Vjz/+6t9QJhMoE+u5
/83emS3HjWTZ9ocKMjjggAOvMUeQEZwnvcBEDZjnyYGv7wWqs1qp7Ftp+XrvfUmrskyKFCMCfnyf
vdfGAEirFwQmRIOfC3bnk7/scZdyXJe1K6Lxr1AmaqPxJfGodR2WLkhW/71gl84nNgJIcJ7DYsBn
Z/pPFux4fX4b7VDHwYXxU+D0ArH6oXn8MuvbcRvW9HtZK0vO0SvhKnJXhArcFTd3gLxmzXDkp8Sl
IIVAh4lUvRGjoW5zkpHHaK7NbRX5tDhS7HLx2656iGz9uWr7EkxQL25yjYsDhk147U90YYce+f+N
1SblGSQ4YxuFzucBcYS9qoWVxcfGVwztcFrag49eGrZbrsnsDKxBjFeObfR7zpf0lDQdg1Nbzm9a
4Q6A7ee1xxIq6lU44L0RiX4o/DI+a756b/MBAT4y8NgP27B5JUiit3HRtTurqu4yBwOQr4uGYo9h
8NYGLb17BeN9m8Ei2qS0aGUrYCEkHZeEdm3ZxFuhPS5BHFOu6JH3ObpKCzN1Lfe2TKqTWuLeWVjY
ZLHV8HXMNNd/W35v8IBuTR5U69KXNoekTwcL9WSr0QAeadjNcGbNNJxEVhP7L4SgVGywVL4dIyAJ
K2GHyE0fIfRiMt6ZBruNqHweVzkpP2C100mT8epWSmjjbW6E9Z73CQTjzuZhihbnv4Wigy0RT9UD
5J1wM8khOwxtmv3QoRUe0mLY6cDu1m3UTwc6gosj1vAAuZdOL3T9AvB5VT2NDSJJ3zjhObRnwtiR
A9wRXPlwKKMW1jm5e+eKiBE6QkW5CLKZcbHxEPj0JJR7vzSTDUsxyJuxTZnoajZQWeuMKr5yqlpC
u84PQiDu1bAE/+egnO/mQTp3VgGA2a1y71guqABvgQagXrRXwwISIADlnrBxZTtONbItI0/OkBf1
icqKcYMWR3Mja/R9TV5uDYEj2SAmOJt6YRdQGI+vQhJqtkBF0M8+4y7Wao97WqzxohWXMa/2LVyA
9xFrycoqWRBMEu1UgUnwrbzejZ1brlOFcmwuDAUZjvJcLFwF06TrDYp4vlFBRnw4d9Qx9+b8GC0o
hmqBMrjQGXKW9M/cl71H6cKjH1HFSafTT0R9VOZtAWMM22gBPJQL6qHpCPdxYFnFVeATZGP+pMsj
p5gPv/6CiMD1PdP5NQxfw4FEbhDaABtxAyNwVFocvdbp6pXJcnwfQp7hH7RBjnAUMY/DZ1jFygnW
eLtpQrJSe8uhwv+ceC0hBbiW2C7dB0yTmf5sNbO5brtIv4PXcB6JEn6Go9WsM6bCi2iGqyzE14V9
QOxtwxFoF00A3Rd2+ujmw7bE+7Urcn5F3eCKc11rZ03LVHVwtY+TkTcanSGtE0WKzGDWP9ejTxaV
eic6oJwe9m3HUDY0FSRqCVYeiBjsxfJA5Y1g48YE6Ir0leHd3I5SBS98VLHsJx51ZpF+VoGvDr1j
2KCYl3cj8419Q4TuHn4Hoh1j686I0/SWtpFgI1POV0Zn3V/A3lPN6ZcJRZ4FcYRnSAX6YHtjjwFl
UN9hnomryevlGgkFblVidQx31JZGa6HN7hq/ija2I5bss9V3jAAEgekr1K5fXEhEJVdRlDvByoTx
VcoAt34/v1NdNZ0j8tzfarUAVCRh5X1VtdFaS1fvWo8iFjFn/ncRZAbo5bamLnrqToCGxyuLKZVq
rGlXZekTyC8HsW5MGtpUcKiMJ6+PB/8mLidcd0bdpy81H/ULsq+ZrBOjmO9K0Jxe2MgNKQPryFEG
WxOENXMqAV3eoUoWj7p0ZXU0zbDY05bWVpvEohdsKUmMc7z4Khw3aARUADs87rJ6qLjgAjDbAi14
zohLEJzPQcb2pPL90bsOF66oapDFuoU1mpakazTdbMEHhBSySXi0udFchwNDZVhJubeqTm78dPhq
LxBTv09yTLGTv0PV66mE4R0UaScFu0+o38mAdsdNMp9jNxm2Q5zvWeZDsJbFVzdt3rI2Pyp/eFVZ
dpFm9OAaC2cgCpN+5xYuHXiWEP16CBc/ZVp9Qb6azhT9htcsoflhbbs50BPRbnu042pNHYVgeuZJ
iXp7oT/efiVEHG7DjFRDhMzILTOoHtNYTZ9jhIRtgva1rtOee0A/4DQCtvFmZfWrP0yXdPRvPDjs
q2ZovnVN3ew6q6dY3K22PC3GHXUgmoJTSW0WL+uRhu6rTqHoTxJUMHHwnWWM78UCsu1aNoWMllAG
i3nm2IZv1o4x5bzILjzMol4eA7AYOL/Qj0PIEjcZy8FNP6Q0y+BTZqRNr/s0zOq18wHX5U2YHyTW
24dqUOkXKsQTwhh4YNbcAIMjmnu9b2NH87TrsxfaevSp8cRManSq18ARg3XgqfK1r8qCLZXoCQqr
0j0Kq7LfA1FVO5r+4JDPna2unKl1vtH0at34WW7e0RwBHcVY2MDcqCZwPO3J8pLpNKoweC4HDZcV
/ATdlkHwVYxjBmCJQwzM8B2oEvsBd5uiqG4ud9AEnBULBnX003jceASf3pjjHX9VV/T2peDtjoUT
6GJrFs6RC9C44bns8Q+HchuDPH5SOhq+hXaXwmFMSFTXVXchO7gvhZXdDqydBnBe5kzEj9aKMy8x
za6dmorbEbb3s52aL23JJ0pTBbuOKdvzAGexrunDbFcSFdqKvLefrADydFhTZA3JzrMVvEqz3tDk
0QwrkMXZxskq95U9OedgZTdXgVkHZ+Lb1SVqkuG+CVt9hC4EQ82grQCKK7zy0k44vX1tfOVnzBBd
Te1xrgyeuoR1IK7CyDN2fjh1q1Z2xKDxvtthDrkscun8zAxoEKOVpXoFKR+CSR3MO7+P9tygi0M5
5CwH8GanKvPD0yAV5WVDZIoVzdku7h5JeVYHNqUcmjTYjkEvP1OO4hHcJxK1wtUNBATR+ht2dH3w
Cn+6lEEV7REJ5hOQ6eYxoW+dI0QgAA3CIzYuzPp2qI2qO2TQUonfU8RHLsXF7oIZRHz2LC/tuCtS
824hV3KDDMMduzrjIY300nAcuOgZo1sR30rqt8bGD3GdUdX4HeRjLx6ioNAOt3w176goRVucY/UZ
TgV1EULH0toVYWzgJwfD7LgJWduy/YFn80fZufbD6AfexiMutYJb44Ht7OjC9e2qMzdmltT71On8
C8mIngkk956Jl5A5498aJ0iuC2M+YyKJygeAcc2eEKazq4d0vncS3iq1ByeiGwesQ12zM5FVPGat
EClt6eSSju52HS/4jWO4L9Ispp12zGCXhyrazlon36HNqA19W/axnzhJFSGmg9lH1ZZXoj7oYZ6f
Cj13JL8+19KiUxRK5JqQ5jdGiPS68JnE8plIe+bsRf6mipRCCsgw0pkfwsblUt0Zw5ekc2ij6Jrb
NkvDI3PKXSMB4bnVpWmi71bpb8Gr3YOF+0416n2s5VeAbnujNBU3+Nm6dhiWRuDaWaZugwXArydB
9zrofLZ6KfUWSIcyco9N6HL2sDjc8iCEs8D+MaWsPpPR3pqy+V0nQcRjc5wY0fwOw0cQue09GBDh
H4K4HKsjwMWc9IvqHHVHtepXxQR7Zxl296iwH/V0SoNXLqwpvDNCYhrKzEZ0QSvbQNPIH4KcHdzs
azKXdeed0paK6hHh98Yn5AdHkTYLxtw4cK+82TWQnJsw3DihMd6NJn2OOz+j+SNym+Q+7PlPghFM
kZjO5lgZhxa41QEsGreFKON0zWniOxohRaJqLqER4dmeL5IasO+mbEKuXIChYdKXlygIh6VJwrmV
C4hHVXFOkgMlY4nwu3t0fHh5ep9lLaUQKjNaGOI1C92hx+ZpS5qg57yKqLwO6PEJkgH234L+iXn+
cPbS3ZN0+OKEF+ozDe9r1NZXFx8PLCbqB48FW1BmbVADQc9auc9ZwDZTIrAVc7gmlndPV2iB5/u1
yMM1h0n/kMezuVX9nB9ADDQ7D4ReGDoKwFM3niLb7vbjgjSKauuafMctHq95S+dX/ULngn1fw0tZ
9QsHCXk4OrsLG0l+UJKSLCeYocKjYxnBvqR1eTsxgt8oNNtzJDSr9gW45GSs2GE71XcJzobTbI0j
FYM5PKpJnwcnvkPvFteyG40jKN7sHEyAakx6Vqg/jLCkQ1cd8nuE1m99UiLl9+a4mYQBE2Wyw4iJ
u6dYFk4im9agbZ11HOn4SVkjH9kw9O/FNKYvvc5Sa9t9cKfG0WwfG89Hs3ZzXy5/QK6uw1jyD7bN
d9B1CuALoP23ExXfG8x4QAqhO6zDKIdfJovXELviRcAjCjcD/TDXTrHUKxHffW0WXlb+Qc6CmET1
Yzmf5gEly8rsQ+pVxS1ZHMU1MglvWQj4wIyL/B4fYAfg15zXtVsp9GlXvzcDpqWkM3jbASuuv8G3
L1+cD5BXp3kOrT560Us4+OvRCexnXXtiXyZu+jDUE05LYrrs55vsCDY3pSVYPvJmYPjpu8k8zUZb
59umkjkCoMHqqA/irTKnkvM54fWNapCK3D/k8neBQB9ofZNPnfeArstMaMWt95rzxrhqASSgd1TV
ubeVuSZDMD16BPVZMGrjPZhR5WmXin+IzvVe6dhLjmyM9OO/yn8jreMFXc2nC0paFdgHZwFbxxCu
hZeMV//q1VKlhvlrZdr+cDBrf9mq+/pSJe4lgXy1Vq4fMi3Ed1w7k4vQYvrpb/1HAt3/kzT1BXHw
f47GXL530U/1rv1VvhPLV/2U79QnAOLkR1Do8LstAtkf8p39iXiSA+GBICEOPpIg/5bvHPuTs/wb
vlA67MyWBe8f+Rjzk0K2Y7lse8L7p0z1j1X0r8YFVh6SlkhWYi7uBQTDP6/QBWwzPaXwI9qqplYJ
m3G/oo6DnSOLunaj0s4FZifbbtsSDdwn0kxyeM40NToj/FbL1P0W+KcFkjDw3+ZEFy+UqnJ+OTBy
AUwVUbrcr/zgkYOuoZLZHNbFpKbdL7/1258/8K+c9t837vw1HH4ZJLo5XuC0/+bAw6vq1bbXeCsv
ocGtsgeihiYYnRVDS7ABMFbfl2ywDqPhp0eTNPHfuDD+Qon/+AGABri4522W3b9ZESaE9bwZJ+40
QZZcs/RMz93Icm2FHyGhKNcGnIAyF5yq1DMOqk+nTRQaD5kbtkcK6KhZoknN9uEiUIV7Mw9pfcMc
3XIo4bqpvLbhuoqRbVu2BbTVojKelhZwFliu/5b07SzPshEY6kmSzDuHYOfp5686n4e/+av+xXHK
X3UJLOFydaQtYUj8+S2DpdLkdlbzEI3T6p7eUP/SapPs/jxXvruLyllfRg/UEyxmz6O4ttIdfi4A
q+vM86MXEE7ZF9UEwCNNbfv4DtJwzEAUOWgpmxHrfvE3dhTgFr+J1FQQLPkSiugZZNVf4sijjU4p
MLizXayzixD6O/fumR53W9JLkw5XOaVQp87XD5aW80HlIwuSsHPep3zIbwZbF9mmxLC/wdFf74NG
cQ2K6by7kqkYn8hTe19D1nzdtpwRR8Em5DWF6PSyZok/nibCUDvbLcxblvG7JCjknpex3hnEkagf
bO29jtP6PdVdc8a+3Lyklj39KG3foEQ9z04q9vtdEFTWpTKWVCTr6a0aaDkXTUp6SLfqhlHX2xJV
LR4YJPxvZTA/Nak3P9OPWryU5E2fDZXRoQeCfeVy476Kw9ZfML3TLbS2bCJBXEJCTnN9YvJ2LxVK
6rmci+KmsWpgmsFgv9iNFaBQzBq4c3qvBsQIit/GdFOqvNqlTTY+gBNd4OtGcESJw/E284et1DCN
Z3aeJBVkd6TMEodh0rK083e6cea1L7HZ9eabVQFdXyUeruNEG1xDCgMctsx88w5pesQ/VwyQ7NlT
bnLtJecQ38aGOmQwR8tae3RZIq0Wsu/KS6sXbzL8HVvY7rZWLQgPsz/Vac1mXOfl3/ltfn/84L2y
cf7ij5Us9uTvO5CKYl1dwjVct6xYG6ikFRpR2Q41qlLV/Og1YJOpE8bGgBl2w4qxOU+ueukMro3Q
6QeoRro2XLERJL03VCEXGeiv+DAsn370+3Yz+Upc/+dnpvjdlMNPzSwusb66sA/w9/72QfYGm7Z7
UKl5ZaA6VLTd++OseajTIUV070nl8YAgOCy7CGFvzXBqN34WB2//+Qf53T69/BwY1z0ibT62sd+f
ncTiSqKWaEyDHupHMIfhhkGZxvN+ov62qQkZg376u9fsr9+Vw4KAqsRpTADV+s03Zwo3tIx+NECX
WBHi+DDWr5K701d4idzJXKrKqJVK5uIphUe5J6Kfc0ui7Cd4Y7aUqy7y5Rvpvfaa9TIOFPJ/V25N
Jwc4mb8NhLl/ea0EpxvHmwvZywf0xRTxq6OuGSF0xwaGohjwMP4XDHxG/x5NlW0vHVTB3o+8jWio
AYBtRugaOfyKpE5YcomGVo49E6dZYX1B6SxvHcjMF+Dmaus2FkwXikQ3I0rxe2Ebh9go49MwdGjw
TvHCxttcS1EzjrKOeCC3lh9d6pn3KpNPoIIIrM5LgSQqgNgEYcVwHNCAUS5Fky1VnxTcdYqCO5P/
Q+0IeW2BQ2bvA3DR0dJVKXNALxPmp7ke+pfWsmlbk5F/6wigjk0f4PkJl9LLeam/jH01nbiXethC
EwzRfhjs0jBt5jULe2cH4MV9aGmWOxCfCvbUorCVj91m69PuwYU+km+44hC85mxp700EPa+lgdpS
L0KjpLrkGiaaNBin21MzWs2ts5R6UmtPvWcYg/JdKj/NylrSnHKYT7jFCf8llaU2IT4T1jm1fcb9
dFe2ybivLLt6dYO6XIdB6Fycto9vjcS2TmFA+WzC8HfUSRZsdYkxF/8wShVVgafWbeZTg5dgn9tM
9XnFfg1XS0jJWjCWJkku5ZQUG9Jr2tYuy5TQpUl0KSolP2nTftrbVbwvKhsyBfkilFv8O5o4Clr5
0pZaLMWpENWrTcemzjPn5JiHlBBOMYZBb6lbTTpWp24MCTpwXvFN2Vc23awuTosV7FW4AUN89iYm
xTrHamwuha6Z4ZTXEtscutPsv+ecNvvCrblloz92uNbDqtzYQ8/r7JRYlbzmaeYSf26X8lhvmH1A
oEV2VgNCEFKts2+VeWu2xucIYPX91MzAP2l0H1fVMNAaVmfulqKThre8tU/EjKUqCV7Dpb92HF3v
BvpTjU0mnZ+CehLPjNHWsQwT+8oM06Ntz95eYDMDSZ1OjyyiDTTWqrqHuJpeUc2GrTlxXwpjRAZe
CnQbt5puB9+IT0bhUa+bM86iqu5ZyI3rqqdKd4N0GPKz9TmiLJ0CvMPo6U2Wxl500u4zr+H4wJLs
c4C76IShxLodhtjhxt6WJ4459VqnDq0allvu8PcH1ISi1mHo+T4tPcHAMTXEeM12aJUUmXWalzZh
dlDBGsJ4vGrq6Dv2eKsAnq3inU65GVeDeAyKKV7H4Vyfe5PpdNdYpXHX8YG5G8Wcvhclzh1Pki6V
TfmVWcwErg02Zdd7rneyZW7dy8hpsJQ1/XNRWw8JaMpTbrW49DPQqyi4vJFnbGzOyqqibpPj+z5k
vAAXvMjyi+Ch/8KOLT+wAbKevGyubqrWKl8ZVVEK7WS6biEEMxmnhkr21PRkqI5LtTO3ZXYRDhZB
6ISJsBoUYYqgjQ7qMuHO+HvDSj7fdER7zvFSHh2X9ApRn2HteY/V78iMXxEVvLXXWGzkFTfwbCmk
Fmk4XamPouosnm9aEKlXyqHG2lPzi02vdcknfpdACOBo9Hch7pe1SJJbK8OslfuaytoMwmWPGeLL
ELuwtTJrbVa6OTDNpOpZ+eSJ4dXRsc18BNVDWX1tb7RPgaAjM1HvYiPtbuiQC79OadkjhfnwVuFm
lLSJD/O+R5FfNU5LIrLqgoOfQG5eRoFLRL09n7x0NC4jzq2HKFmq2l3I7vuM2YH52gwPwUxg017i
7YPo4mLlkV2Y+tC7qlmJnKGTptUac1Wy7QaN8Qgoz7pt5vzFK0Lomo1LU3Iw9Q/wwnjwT5KqKhBZ
PqvRc+JS28cHWlygx/jbUfm8MoOjDHfTIui4J5bmrIxSBZAkLECEA63RCxl/RJzFOSbLt6meYCpP
7ticBM8xINbSMhbNis9+xSqSnuxYH3Bp5jfsT2k1rRyBNsRyjHZnkjKWfophUOwqE81uo51+Aa7Z
pvg29nMpbgY65mljWL4TYVgXa4EdStoY+BhMC4E2RxBizd8LOhs4RkbrrolpK/lG8pnGLX7iy1AG
hE1RGdmzhxR5XDOoT/Qk1P4WBq+3MWeHAzhBrIQ+3+vbsZhaD7GqjPeJnsUF/p23mRsqUhKHhy8o
M8oYRy30baEwiq0nKmGJ51ZhU+3aRkt7Nw5xvXR6M6NclXGf8X7tCHwyIFIsHhfxXueed8057j/z
zbP63kyjJHlneRTat9KtMXBKhpGUKVhU2S6mnbtdh8Kr+hXu2+7bUJkjk0wrUIog4H/8qKkPQLFa
4HSTNYrHysybg1Nk4pLT8nEQTSgupsmX+YLDeDFgeJup46gKOGWugWW07opuJn0b69Hf5jKd7qlm
oZnKw9XwVM6YMVZWuFQU2mzNbjuaQvfwjN3hXpMIuERzaeA3DYX8ktR0cLDomBS4bbA4YpdwoWwJ
rVCr3gbLH2QW2dJI3/hw5dtwM9t29gYhiZ9joEJ5pcymesOH18GfxVp/b1U+KFoBbpz+mSHhDVuS
/u4pPrUR4GZejbZKVMdmX7kjV2WwcSuBVrmxPF6krOFG1OP2CLcT9WiHprWcm5I5ka51wT6Kg9Mv
rzAuTmw0gHE+02jEr46aVniyJO++Eavwn6d5ilhGzqyamCi084VFkfmCq5xkHjxbXe3ofBxuEySR
H7NnJGdAexQXWyEwRNwcqz7SG8/KT1UT1M26pyjitvChMxa49tAz5VhuU/D/Ozowo207TNMuMos7
s5nll4xisrMzNfCrCZGRRCnufLwEJ4owxwuVAADF2mGmMU+r4NHO0kYvSbOvZdQJezVymzrZWTYd
/CbD+kjJ3F2fWfI8+wtxKiuWpj27OY04Tbej7y83tdb3Ce6G5Y5EhXoXbU3Yyq7G8lC3WXUlugnY
SBBn31rF1FFb+zQy/eTanoDXOVWfH/AnFT+KqUTjDzrzsYqoS4bh49rzihQwlWZFXfVvc5cto0qF
yWMsBScIkEza1SgWtVazXUz7pl5UZQMjt6UqyjWoxsxoe4iCiRPUjq+smmNadXSiJJlEOnUrgXeh
FAH2oMoVwcHUhbrCH6q/g2JrNzKzxBGjuD6JZBD3YDEsd91y88fBjNdVpnyy6aSengNLvjBjPqgo
vMPCG+N+qGAwTabYY0m4l7YaVo497RB/mvewtOEIqpKFH+/4m4qw+2py2AsZIwhMTUPFfpqNu2g0
/bWPN30NCWratjaRaBxJOD8tR9+E3dBflWVS3rT5rA+oCN5nOyqs27wjs2iOKSSAkEw6DS1iK5w4
JsXA3oYNWXBZasHuiqhOnsgevlSlKQ9265UXu+i/GENQPjdOFbtrI6p8olyUjGVTFx/8oH0Oyxp3
tjb8NS31zTdYS/FmnhdLu4+DYDW7o8dg6OGhMKodPEl8v0nX3XVRYcJdKT0kQpI8+7K3JK++/S0u
nCffms4z+8dVmTXbf8VlWI7UH1AK3noXLi/hthxJQTCJPhWMnfFk3pgpZIJCc2OzRfPeut291ztf
rVS8FAPP9NoEjRD0oBOokY2mFWuMLzT2PH3cVf+/Dv43NlYsbL9c6v9iY73+QpnAlz9J4MsX/A8i
CgHc9QFygA3gevaHBG6Zn9AtuPdLUlwAohao8x+IKO+TyTNSYG61kO3+JIE7n4BTQoKGoORjukO0
/sO/+99SMdZfTMP4ef8X6ViavysBUtqgTyiulD6apv2hk/ziYE011gnlEd/mCl78yP3OfytybOZ0
U/b7zDbC7/gaSdMSrPYWEm7as1nu9dms21ruhJ/JZ65siAOGIM24ol8qpJLdruZ9Mld0PDcgQjH5
x6kytwJwDL2FMsvoCPTr8o02AKfHHw778+TrnvKcph9ox2KlqSBkOMxjqx407k44KrBob0s5ukhg
pI/81jrWnuQ3v2oJtnefO5IsKDkJYiFhKcxxbYwjVhYPlHyxiliuQnipucaSFeeAdzR5r3XAmu7V
zjw0OOky/K/aqW6qrW1HNm1qPCkgCup6+eAxWa3mUjZEqMiVngIB39xpx/l28IPiRztHximNkUiD
gdYWlc3NXeBA7mNsslq9y20r+5KnPAxeJrzttNv0pn/urHy6ONa07BsSOT0TtnWiJY8bHdEYAdPG
GHzepoIwEIwAOfi7ugjm1wblDyytX1RfgMkwlHWpQYIitU20QzQvtsPRYDRi6yWd+kY6LA7XPGwk
tEHUkbPq3XkprMtkuImLpv8ROWH8HEq+zTazPTddF60y1DrhUGRYgeJ/FpG/FG/yMH2aKtkQFMrH
+WWgixufLac0ZX5eS14hDsl2cVK24XNnYqVYN3np1/QLedyZVOI2DUdOOXanmCc7xT3zkl8rPrJs
00euLVgibuO0pN3CIRHf+t63T/ZHGm5kOEvXw5D2F87XCC+qxV+Hl9cGJi3HQDu7aonXTR8GfZ6F
mPXTD+O++DDxd61CWis+zP1Dic/fx5LoQ3FZ7P8EiTf9RyRAcDSbq2Wj4eP+JzXQfwQI0IexxA4K
hvOhd9X0jh+zeAXBTPCAY0S/y8pkcBYf0YT+I6bQ/Yws9AFvpeYjymAtqYbmI+AQxW19J5fUA/d3
AhD00KXflg4jruWxcp/yj7BE+hGcqD9CFEvmGpADyYqO8S+ln3QJXExqeelLnRHEsD9CGTCsjBf5
EdWgWSX8YXqYM/aQaAAKjHYbpzf6I+RR+lZRb4ol+xHR6+mvRbBEQlyriZ6Dj6BIIpOg2TOvEyBJ
Ont+rj5iJfFk0ZXSYW2p1kbT4MuMcktFOwOvd7bOIRrQ/kiY7bpNMnjQrDcwI+Ke7j5rboMvgdc0
wQbiK40zyMNBe7a9dEiwZ6cq36dzmuSnMleFPIZhydIMPHqe7NoMl9g6t7TT7bOEsNnNRALKPIxK
MNNhmyaUIQxQFGsssjTHNZk/U+YQL87Jpl4yfSzkArUktjUla1Y765MWUfCoppJPsjlTEbKJq3i4
Y49WilNsyMw5aO4p44OuzFR8jgskga0yqNlFVRS6wi02t684kpAuonLkeM4bG7uuNSVNvXY9MSV0
j7lJSiyrYglX3cRp5AR34WgRpqKgqR0o0Gj88bpnRSKw9RUyuqS2H//oXE21fZT6pDQLnRHQpNDN
bvdkvvE5u3DqydFUyde01Qq7s+t6zJp2aYfv0hjk56acw29D39nfmig3s21U9HK8jvsPoYk4w3PR
WaCaKp4jBI2E4ezZTaQvorRxFznQuH20Mzd8UYgd9XUvzFhti8rpXoo8yLgTykZSwKN1WlIKX4hi
5TiQvNnMWF26pezZDe+sKd+yrKSqOW9J5PiDwIXWjDa1cITo+35Tec6MdbOI7Ud2+6TRehNyzCYz
lVGvMAc3lPJkJlupUrC44tu2L7XM2nebjFYAn75u1aoLSkIQgZAl3ktsEgQEnZ5KtIBMv9iqiLvp
rp9NIHJkw5KjYRrqR9XWGnYoIXyscwNPca52kc9IPgqeV3EQlYq3Uwq03ZO1woM72DxkcF7Q8hIt
sAYnckeKkArpvcYcAGKP+VG8N2YVNFuBcmZuGssY2lM0Bx0o8pj18hEWb/e1bXC9rXRXz4+GCIJH
wqlee+CK+2YoCPIyl8m8zyLqO+egGd+dvgyvenaRNlcN6tJWjsU2sdTlYyO97jy2bf6DBZbv7c2o
mA4d5VbUJvMtvlaJU/1ghcT4mQlTcZiM2WCthTtzko1ZQsUSvbT6M49vhWGKt+ir00kxPhrg2e9n
z+1evJp0yHqIdX/LDqEZtynOqZcUdRxSu1zahXiBnL3KeV1oJJ+y4zwF6DCTGbHjY2mxBFFUovtV
kE745tl7sNcU3bCXTeY8lBSxsMYaIMtvI+JYBKELA8YEq2X/bajySG2lH0RfUooIPW6GCbrvTFVd
u/MCT0gUE8jAXDuT+Qd/nwF7puHBsMSyD7OVArOE8CttqhQPFo2+iRouFFsnFZqUZEj14MpsGJrX
3IFMvIxtkQqQk1EUr6MxmNyfG+N/NDP/3xnugjrwn6biS9mMX6Y/TcXLF/ycim3xSTgmxDjbVtKk
DYLZ92euS35yJc90PBkg+UyL2Ne/p2LFFynKSNhkuxAPPr7oD2OIYpaG1qVMeKqugtD7T6biP8/E
jI4kuoSFz2SpXcGN/tu+KXB5949dOW/oYzK/uoaobt3Sod6OGhY2s13e5de19se/MRcsNon/saMs
35YnNb4CxSefokW17PF/GcVnW00mkRCXO7hRPCEA0k1kFe3xl1fhfxn5P6Dgv38bn18VJB8eH8z9
f/42ftEbdRGFhHAon3oRrTQenMmgsi/OejavsWM92h3O73Vtdh7zCBbEh6zjwbka6pbABWl59LO8
xpOysVvXX0rFqSrZNr0VfjU/fkN03k9Uu2rdWWvaNwmE5EVMdW5h5uLM44LoFeH4cuZ0KE29U+MQ
Pabs79hDZV3EUW4NIlxTpFfOTOqYm9eK1Wu2AqIggmV/3n+jpiKPNxZxVNgEcSm+JAB3HjFME7xl
AZWGV2NbjA98+KkSriN6XDsvLolQCKwM5M7KFgICpwlKjuvkwylgYfJgZ8lIZ3GAD4NX2fSh/0At
zPezB2TsMEthusgTqTg1rUrlup40zWA8x8h+iDgLj3QgxCXHwNhcDDpN2m2SOSVDUdiFcv2vIqsc
tieNi+hZy1uMvWwEwSWUV+msa9CfXcRvKjapD9mY1FH8HRRsedv+9sIvtmM+HsCLbP/34pMBc58t
YtBLNbPCtg/+i7Pz2pFbybbtFxGgN6+ZZJryJVVJVXoh5CroPRkkv/4M1r24UJqbiX16NxobUEM0
GQyz1pxjKhpurQbZu0nfCYeZc2WkmYd9288BzQfkogpahpt5/B1FbhmmALJ1n95H0flFUmbOHfKp
AdipUSWPLS2LOugITv7iDR0Lv2BrG20XEzwCeGNJ+qhjIm/AAk8sUlYf/TJmgVVBtXspd9AbtY90
cjusRqS1bxrFrcBAVYP+ZWjdZvmpKCwWadsaeAAkkUkDXCGU7YCG1koIXIdAVqX2NmHCkQubGS5F
WiH0YQyPMAsqLaXyrR0wfa203IOmUePtuUnzmrBry5n6kPKNiH/MRZlcE+2c+ak8jbghJAH0z9Vj
sL8H1sDF7Kb5uRzmIOKstsUzqWx0Ne92ceVpV5hjnw3/o7HhQVNbTLEL6Uw/mhQwr/csxELzRWg4
v/KSBlxkUbNTvEo+EB/J8p0tXm7sTuKFLoFAzYywjK6qV30Ti8faSS3amhA/RrZky1EPiZ/MtnjZ
6jcwFw5crLxUNyCO6gBB2zWemX46e0L2XOopFqpBjMfG4bQmqGJgxQkNPyeUNfFb0ca3eZFRle3H
AZtn203hE2CIwQ6sWJ3hg80Qo4KYrnNLKb/NR7+IxhzvVail1rrmyDyuyrKnj8J5G8VXgSK2XVn0
OW9tYboSlkLYk06IMugxj0fMWp3b9gVIevJ3rgg2lqn/8OdZguosVj0LsY36iZj5Z2mwW5PUJLZO
fsWj33ehCvPO6osd8baqf3l90Ba54OG1XIe1F3Q4mSTILZYX/c+1Um6jobOv0ClQld6P0hHN8Jw6
7P2sFh0BEQij/GNFRvWjnuP41rVN6VF+WPZRl2/ldB12F1Wmij6TJfFTPfrvnZTD7CKJVwCz1Vod
CFoSCCWUZc7kULgaUqB/ZP8WV676uQAevgAqdS5iShNKnfVZ/Pv3sl0h0jrHTROQxdBkxEyai3Ct
q6oHI1SaCpOqBDthsXXHqJC6Ld37yCP7lib2XUb9KF73eq+kPnEX2JRm8jg4mXjl4KxTXViPBiEL
Lv5kWLorhOtpiLXD0Jt1q4eUlvPUEN8puDHLRVjJb41YZMaKbKx8MSRow2PPcRmnR8uqdQNZh2T3
iGlohbsxmRcBNycQDpgI7gUZzepqxHX2DSoRKaqmAiqNOBlHJeZ06uOdlof0vyUHTA7bGubdPEly
NBdozKnmT/O29QoTNVDvjZxxq36urgzrk2mOlJRFgrUIcE3sHkcbrQ56RuiRshRQovH+wthJdvWs
xbdjEoUbNTWvadXOX88iXY4doo2c6HBojywLum7nWRC3FWalhsjWpTShrAdOQAQqLzDBy0P45MNF
34W2GMy2jt6Ko/nhFadRF0CJgJoY5pjzuUbadmqj6VYxU/ly+VJHkjaW2+VaJBa5FptHm5bY4bVy
LWvLlH1IoMlR3o1dbGx7aEhksvR9970i3bD3Y8VC4lKE1VdsZ26LkEtGdBiGXv+4cjcn8zF3ozF7
sFsn8wN10+HddJGNZrOpMKnqudbtM3oeDxIBCIf0Ib2rhFKuyySd/2CSA19lNe0r4AY3mDs79o0J
BGHZxPW2COtrEN5PdPHB982dITrn3hwq7zA2D+9M0ayQYFE45pSGw3TbpqX2vJRrIBhNHZZyzqxE
s9aS9WEt6zgkTkPL8h+z0sThCmrmbK/DKdSaQLdQbqxrxCxPahRX7g5tksg5XQMkuM2ozTXbyy/1
zGji5yU6Au0iGb+fU/c/UzM4mjkxZOz5qTLZO+BT9S3fsPpFJZf5Py8DGthYXg5gC6CuyF8O35Ld
tbaujkLxM71tXxXOzLvEFPnPCS3Yg2t24kdkz/a+yvt5M7S6+ysuSvOKSvPM97qcDxlE/FzsIY++
npnWwSBsnMt0FUykPdCNXnobvqBlt2DlFvdidE0uvfydR6ODhybCSWWagCl4NEckqlGnSoUKKYsj
pFhdC3SbupRJD4SQ7/y1MPLuUYQZsaIZFvC1h3mgXvc2v9qaKvGor6Q3OLYv+prcGJlN9WbqdVap
CnTZazL3MwcHoByvA7Fb1ebyADkCIn7OASYHYbbd9EzAMB/tguCUTcuM4/gEvoYjhJCSxr8dLjAI
GdpJv56bCpsU64sJu6sD/LYCfjtoHNBy+zcdTiXfOKo0qNR7ZGlfuT1neXlHL5fN2dLxIlIUicvR
FAWKkXwlXEg+6+Mc3simmRQ/JYP5UYYy1lfwat0ni15E5Q90Hm5l75oYuWcDO/8IR0hfRfQzyOGO
vPZuTAby6qyhzhufzmmS+YoWKXJNdk/1QGUqbtcyLZq/yqgBX6kUoxwxxM8WqiZODkOgei34L6jM
Rf9qCCh9ft9H0YutRhVp6FxheJdom6N7OCscEmIrSR9CO5Mv8LP032buZh/4DMjfwexo92xFyCZc
9RXNnk2metm8aisMj+ybLfdx0rz5K7yh8W9BEb69t1AcmP7gKB3jZUhQZCJDrFHSNkbBfGPEzRPQ
hBBTiTN8aZM6stcF8dy7FoMAnahQ5O9xpdh/UmNs/2oo0dRAVSOKos7cZz/JtKwwx7UFS5sjDLiH
IVmqDObOnewVMnVD2TphNL6JODW/2Gbfp1c+ozNfrs26t0A5KfGA4TmcPQTEQZNqiUJbUW3v4xC7
hrVA3MHeFvvJlvr/YrpidWWXTEWUFfeYmtxVMIHjKVfAYVrNV/R+eO0rVJzR5OmbuTGhYIrJMfAa
O+1vC1nuJtIIRb/8+Z2ZOyB+LkTyZeZgV3P41OxmzESxG8WnjGCSHk50CaVGa68Tguxrk/cHikP0
RWstpPptFF15ByfbZcoPy0LLRoDFzdCO3rmLyMdLdTf0G5nHa4q5pR8W2vy7QxKNUmXaG0osr8zQ
fBmnnzTNDBfJLf/wL0fzpdUo8CQUXnwkvG5Y6yb+mHLdFzVanmbOODJxtOpBE6JtHHbkkNv54rRt
XoYkR/7sjqFDvHehKre0u+g4diVbNIDu7mgG6hybLwrCmMTv5lH9VaZZouKMmNp2B2eGSW02G+YA
0rOJuW/y1BtRU0X2jpcb6+vQ8uIvMEFERPacVyhr+BCtucITjM8Z7V0N3lFPZ4gFkda+aMRuwSTJ
RvcRvEj7WtauiVOmy5+7rEmeoCyHtJbdBOlKh1hT21ZNGT5n5YCP3lHm+Y/F7JmtLUumD2avRL/6
zJiSQEvHyMB7krCThoYOx06Gib6I6efsXpMq6xrS5Jq4Xfz6gHRmhW6Y482zdzPISP5okFuh+oB7
8iMEAaD6MUQSijb0nH5BJQCnNE6N+2WCCgiqg9gGXqFd9V9mqD31ejRK3F9p3HkrvW7jHxWNbI0j
aoWjpDfs+N4ZpYuPOkkNWrT0hx/Ltq+TNW2iuSEgUV/UUVnRUyyj6++s0NAq8bruQMOs6iFELm73
Rnbnlk3T07B3lLeY5Ng/ZMTm6Rrfhf2QTgU4yUFKyYGm7P6qw5ibq36JU0OxZ31oqRsV2GBAbaNK
tl+rvvSeGrOvv7aKI79NnkFvE/q1FGvYqMXIhC1NF1SCQncR84agpa5DWk7AR6DoxHpHvDelLsqV
cdl8j/ANtJu4Q2mwJh5PaddGXLgvCQbbFBV8pdybFrYo+C/susAwE/lT5RAlb2x7UtVdUubJY+pY
AJ3NqND2pluWJcl2S61SSCl6dCH/z0H59H+Wwn+9fKfzJrkACDzAsrMzRThyOIO4MZUtzYOeOw2o
hFkZ7dXUl8gEgGGuVE9eo+Wefr2LLxN3GOcwioLG0fXyqDSREOcsyHllM2cY85PFcvvcanCI/uuj
QcFlU0J5hp0cZcHDR8uHLLVKMnDw/DTuN9Dj6YMrFW0tGqxC1Oe8K0vQ6aPRXqD8SJ+RfgIb/cPr
aYPRIzhr8WPgzFu7ZKTcFEJk7HRsZXP50U5rJp+tDPaMOm0LcuiPJkE9FkpaWonndyHSgxWESuu+
GF387MlEKzLuzNeZLmdKIz6Wt+xq22eZ9rW48shnVgCMoLxcwFiQ9t2j3Z9RAokwk8FDRDliY2ob
TcKLTBVIR33UDWGgdX1hBKiBxfC/uDSZHwYVRMM2uIXDt+02mYZjg9Z+NKX5DSnHPU17De85eu2b
OZ/ItAVIeeU8dEge/9ztupjOiNNTqVqenIeUppUW4geG1KgbchvRQ2Dhw4ibrLzaYjHwqsZ+BJiD
vAFE7ZW17/RbJaRmedYlYwMS4NEA00tbw29XKr7AafU7bjr8ELzgtYsHXyIebqv3K8PsE6V+tH+m
M6VSSYDShRjn+JLqlMfpXIeos2w4wRoAsZ8i7VsE183cQJ3zptH1bQt8nu+NLrJiLcIQ+jw0Bg4F
2OcU7tKJHjcGlvLnzJEL072tYhZ0yTNYp4USswam0yzydYbHOaZjOkdPTtgkv+CLck7AQVjdZwbL
FKijTrzF7PbLQCKNRIcikdNskPzYb6qjL2Y6d2Slk2qygLzYJN/n7NLhFpBW+50EHNn7zICegeyy
S+D4Vfic4UTk4nZwqMgEqOAos3px2N1otTEJmEkiY2aWCY5CRStHLJaSOl1Mued30U5hAo1Klz9k
Ybv0z0II05LH73igiPUOlmT503GGsd3Yeq/lvtJmFhn0MIgRAoGShYyOfqz0beEuvtapfiyiKFvu
wIV9bBpz2i9Z0MoLdodK4EQm43cNiS6kkdBHyk9WkI5ke5AVuDrGWTdXzZTOEFtU4gpoYkTdX4Qi
1pfG0JIPNrKw+mUthPgaJ2qX+DIKqw93itGpZG3WT35GBtZXu4tTJUA7DeYJsrpZr2Da9qhNCFdH
G1DlUHKSVjbirpKq+pyHXtX7Sti3O0mNkFIFpUKOg00K82YenPavF2vYNNRyVL8XtEwoX5oT0rmS
3cVNWBu6tzLwbsFFnEOdnl1tVPX3Mavlb2aeBGQj8adgjaKx2hsVexYOVjiUkLIb5FjrY2n+YdYB
QpuayFVJ3inz7NGYoqEK6CHCVA27ir8lj8PGvKP/M2t7TSStve6ICdRBPpazXPLX0zpQO8RHPKfp
WutSj3lmS9TDD5lneYFFCr08VLLeeRvjRTyQxYrHms8WHLgfNgZrramF+TwYDVphm/znX7FoQvTl
ijb+VsGZ/QaZnMcr4v68DzZn4FBcLFTlNnZ7J95lGCbqG0D1i3qpdMsPY55HXE1UH+7AkUYD4OJl
p0+MIAa2Yjan9wGp321lQQa8hz2MPQEBfvK9cwvztzaHuGKTWmEmim1QJMxPZdPv9Li2ug0OQHP2
HQXLJxJyaxbQeAYlqK1mMnysiajnsFCBr6TdWS6EEDQ7a0uEEnZ6Fg0W5LaieOFOMoKM4ijL0EJB
z9lramfGt01C5XxTUbH57wcODRQDLQmO9GhbvaPZaEpQy2eE9vpxQ6TRqu60KV9X9FlJZlYBfZBg
GBFB0V5bbs8cszwDbQA1Vep4JA8drjWC3KfRJVkDDJEBr9uIwEI7gzluy66ks2fRLHBqe3xWcwBf
K7OkUH95Il4e7HgahkDhfZY42WEc3YCDurFT8G35RWwVN9ZQavcCTjH+1OjH5Sudrugc6hwQZMsm
hmbg8uf/VPy6CjGlM0JIw4OxHDyGog40slD+KNbcbK0KS9AwCevKYn76fOxCMdtrNIA0R3OOng91
VWmqveP40g3nPUvDROlgLJ9nF+nP5Qc8XcK5FLUga8nDpXp9tGWZRiNT64GClT6r5X1qi9HXSYHl
egZGjJw3unCo+jfUhFdW0zMPSeaOu8RH0WG1j5XPeIKERuoXr9aW2H5KjKZzZAIL44VeOZkfhXUs
GxU0/lRCCLVnk0h17vBntIpBqL3Zeb7SwdR5r6ZYBQXYCQDnUdb9dRqSqbdx4djzuuGc7LOtCGXA
fXfRmkRxpVkblRjgAEUQy/ZpVDRXzh1nXgY1T91yaaASOeUe1cSdsmQewcniyzSR97qWzrsiUzrf
hCt+5Rc/M6RNKCWExVhodj7pzP8O6SixumSYzdB3CPVZ6QoOLsyAaMBq7H1IE4eAP+iMK0P6dM7Q
4FksvBmTIwg99cNfgLTsbJ4U0/MN+l1im7s69WyCzTXO0wRP4aFWyj3tXo1ZVu/UZ6dR4/8L+v7/
qu3PvWSOP/SYGA0E0C5//s/HTLMgRziqhqTN1vlHQTHlnXANdA85jcLny9/VmbdMIxzwouVxvuND
PrxWQ9nPtFGc+xERnO0G7WI9rSAQ2slGM8eMp47Ub1YX1lc2xWeuS3mZucoGlMK/mIfXrYRl1uOk
u37jJWXQ2WryUXL0KagCCX5jIbtt3MXzfz/ssQ6pnGGX9jjKtKNzLHRTxa7pn7JoWpoLgZphy16r
KAMyILsraokzcxZPSLGNLasB9eboYgRHAWXkQwkQSGOHKFQX7YnpuMEgpuzPNHXm3rCwq63A0ylx
cPmHPTOIlqDgJVecMx4VlMMX7KRDpCHAiAIxueIruO9+T3VfvVcyHHyXL3Xmt+SYzjpngvYg3O7o
UiRSpeifUOto81Rqd4ZZKUGYuZwjcwrJaHvVFKUmzvQrM8TpI+JrIUZ7qefSKPgE2vzzndQ4Ml3L
oE2rtYbz4ah1+V113WQPjcPaXX7EZTgeruSHlzp6RENCKJIgt4MYu7O+JqRAobyD+OrKZ7H8PcfX
ARe0lD2oitMZPfzVKFP2uppMhCEUUXHnIv19LOh43UEIRtyGyGxz+bmOQEXLiqMTuI2kR3Vx+OjH
ipGek1aiE/MWeEONNr2EvIdDmGQIswqc2awewriRX2sv8saNC+nwGdhV9Z3mWrMNafzAjsDQk2wK
akYRgrGE2KZchqUPSTrZ402mfXv5jj/TQY9fkcv6yFEeQj/Vr8NXxJEHD5yLsTMamrhAXiqy10ji
rH+sqbPRnA37AcuOZnrgttlZfvRO3jn+Ei6X4DrPinQr9Mh5UxHwdH5XJlgT9Lp0fjQZ7NmtQfDy
1yE3oh/4Oupn4tLChBy8IpcbRELDaz67JkGiuelipTStHA5q7E1QdHXISFcWozMDnCI2ZXMGH/ix
BX7270KgObnBWSiKA3MEy57qufswuunPMDT1l8tv9czOAyEPiw49QRZ473h/lfSTkzsKASEGBeON
xA69SY3BfercxHiglj0/lWotv/QcmR7MEhlLahFVxPmumtZOqhUAzsBIorV3aOZcvrfT6YVSJ4JE
5msNieAxS2uuwAaQA8QPrjXFFq8CwNsK1kUzJPOj1rHzJNgvujLMPkWHR8MM49wikfDY/iGGPHz3
bjxMCYgixdeGCculh9v+PlYzguOqQgJDSEnHMtcGbCtjQyKi7rwQDdn+0dW+9u7DoR2zNaYNSijh
hElzhZzNeXM1Awp23tvC215+R6fbFg5XizuQ/T+J7ceFRSRagpwUahzYiJPA7KacOIUaT4ivDmHs
3lhGgu2o6I02IIQ7eeBs6P29fAtnpkhugboiWmz++znC/pmNWeLd1NUEms05yjdNoQx/QVvM3y9f
5cwE6bDxRIS4nCcN42iCrKEJmJC5o6AUcwZhQ2pKMAN19B2nJ7SxFpz2L1/x9NNYJG6uST3NRZsD
2e1wJORTpZd1E1uB2oMf5+RcZS/W7NT3KKTDDVwm7SlCHbS1gPfvPQpuBBEJCy9CmzrNVxkJ9a6b
Y7IuNfpYl+/t5GfX+Vg1jgoqzUyTJMHDW6uTXh3qxrYCEIWUjnr2/ktMVCMCtTVqKJ+wPsGSd6bA
6YH7zYcHi37l8k2cfJ/cBFJhnTAVPk8Ou4c3MQmiDPNyAK02FhIZXD7vkVMj1iFra0XoWXpD2GoS
XL6ocebRoUWxeCFjoKx6rM7pdCGBMCVh0LdmSx3NNOd6w761AK5tYBkJvMJOjI3IQuMLQVnRX9SW
7W87yuUv2YZEDILyqj+mca6Z3g3FC1ex61LwWog7P/VSrVS0bbNdY8XJ5Icjkcgz32eNuxFJODzL
wWye2cQutP1kwhVW5Cib8cWBuHbjEbpINhrjL8tOSjUgR0sjCk7NyJJWpZj3g5k4+toUk0UelG2R
bMR9Rk/slAfrJnNCw76yfznzG4HJRBPEV7hsSY9/IwxfkNWBEMdOUvnFlDePnW2Qgmeqt5zfIoIG
hXdtYJzMCGxkqD0vSb6ca1ldjgYGaVlTXVZtUGtRuyupGsMSGB10JZfHwmlbZdkx4YDmrMg/rGGH
F+qlXVWVNvN0rqHd9/Rd1goEPKKXGzOoXQyMidcCbYgaDAUWNGTqetq3yzdx7g2zAaa+zxfAJHj0
sEjEjBoPcxM0GOEo+MRTwHwgCQNsDWgUZr1DUkza3+Wrnhwx+PJUWnPUDJj66R8cPrmGTgjR5tgG
Y9Ea+2LGjJKrpHjbUYihD/sC+Srtz6Zo1ZvLFz593EVXhmCDLiREuuPlMVLw1fapBrKan+Ndp5u0
ToEKkeDoJflMFoyerCEYKeaVdflk/ueBlwHFhMx/CFQ6fOBmBt5kQV0NcriOD6OHnwvnrbofuly7
lXnS/7r8nKdqyeWCix8fSzT1n2O1RGMqYZfPcRvEXqpOfpPklk90bVgvogn3wxG4MOykyZ01hJC6
Jfuimx5qOdKdj/VG7a/84Ke2nOV+8MFR2LRRWdhHL6BUnGhkTWkDZZpKciWasAG1jxK5F76RKElG
onSDggYgiAUlJwICt7aw6uvrkiA+wOlUhm7VBpzaDThYIw3wqLQEGLI62Gyp7UxZMXNq1RZUJd1s
8o+iv3OGnugGsXfyKNkp/lDA4S9bbF2h9pQ16qoRVHP9elTZDqdlbM53WPKSd6VHibGSsUMApAty
+zXV5QSdy1S5qayP7ceoz8IXho3xZhhjiq1UAlFTlXQkCK6dB432gFZa61Go9b4tkRhuK1FHbzgu
rIdZ5tPka7Svdt6sLszOGr1mgCXDCH2LrKPxT9hQIwwkUt6tTm+iiFfohun6JWntxS+NBxjKyWLA
fUUsoxISPSi/PbtjsdHidiTchOPBayE16v+YgGZjh6sAcdBgdAupZeidHQ1d1UVBkk8fk9eQdmfW
MfK5y4Nw2Wse7EX5zW2OAEzg1AbR7BwO+krQTZJxVQaNMg07REsOXKhk3llU66+sq9QGTi9GhY9C
PcdPGmLq8Q4L9E5C6lEODRRSwNugmMV75pKTRXNh0copUnF+cUQN8QaN8fjO7sjQvxatkk0btkbq
78RqxwG9Y1YSwTUPzYemd6Hiu6oyT7f47bvXlIKqs28WbeJNpqijfgcEkchUpUkg4KE8H16AppSa
39gEfvsJMGIWyi4tviaZamAIr1EoEcrKsRSsejO+eq0tF8MdiOOnpkLyHoyWDfssRPDT+LWKw3jV
O7h3hr6tCJVRMWCt4aFmLcmTGQIoU/YWpLkmauodB17vcSzS+k8WF4BcU71PVeKlVPmsESbggPfU
hVjLbsn4sbxe+VoyE6iBA2f9jj6nQN0Heq6+ceo579aQsgrYNYw7ay2svCS7qUNl1hNmhY8IOqK9
tqTt7PCtimGTjnSimXMswbY20gBBozI01w39VmD2sIZs3845F27CPmdxm+faoThcyGIX58A61xh/
tD+xE9X5mylIafNH0iyaNeVkdW8Pdo+oh5gWkgVsmkGrVImUP2xnKj2AzCruh6xzv8uOShV/pxab
D0Qnl8baRIXTg6G0pvB5EnVFAgk5XQvazuve0d+bAz0cI/7b6mntfh3TsBu30ZS0NlIeGXZLdKqJ
t4o+mHUDcjH01uCnMrFpyOFMQYbAs3thaLfpYzN08pl8dy0LJhgZhd8l3kyTcKzMTZvEcvAn2Jjy
3tNE+m00YPFvkSpUlk+ow+Q7EsM1TKCilWs1NOFh6CnVuZWW2dTNCVyFQjWpU5uAzsqx9obVFLJ1
5D/WtvFoRW29CrTAip16n/p5bDYf9BwTd4MNE9AU9AXrZ5yO3kjlW6PFGUbG/CBCZ/7S1qr61iDi
gCwwCILgpO7FbxZGaGImxrZ9wVaMuUhLe26qDek1rfG8TQ/IW8QvG/fEQvcNsVwDxBV/hLOY6/mf
Sq6AgZDpZtpaVz63BIllzwZkDn1l4WL+hYQ1NXwACtMbBC/r5fK0c2YmWAwu2FuQxbDH1g+nHaNu
WAmAWwRUGOUXslSi/RQWf1wMd8/UEK5pjM7sZZZS3tIkpNXDYnt4OWHVRFZERh8UoQ70jC7HwpJV
6pT6AzgZRDX1Br9nti9QrD1eftQz2xmKNR6qSGcpZBrLvf1zeJ30blQZN3kAzTmi0EVK+qIL2EHk
QnnUjfpblkDcunzRM++XczJVaG6d7cxxArlVcw4Z6rEMFDdHd1dWVpCioNy4lHu+Qduwtpevd+Yh
uR77cKwWLCfe0e/ZQxrpCxijQVGIeVuR8bGK7Qm+YtJ2eyccbIp7+TXtzbkNFOhQMu4ZQGzZjsX5
iqZC++uoECkdjLuAvZ38mMgBtLACSvCMQhbpzUR0FxJzmPTZq+tERb1D92W/takJKvryWzj31jkp
LKhzJLgc6g9/6lbNbYKUY/JYFC/6VkOAW4ESQ5IVtzPEiPHaV3Rm8V5KSPjEaV7SMjsa1mk7FEri
EGanV2XyhfS9ao/4xrtDcRNf+YFPq7l05pY2O80Gtt1Ytw+fLSagSxpQVQKOr8YOVUK2r/j/+iHb
+GCw8o7Q5FjZdOBC6UeIzCetDAFla8k1J9KUAPPCnja1rZPiWYNq9G0o7RtV7yzXv/wrnDmzWYvy
GVWR7tCH0Y7PbLZKvbM3gUq3bfYNHx24t6yYwFiTkL4CMCjfayzkQaQY1lePJugu7cPu2gs7rSJY
Lu/pUwZND+x4MGDh92zylAaUSVmabs3OFvlLLpAlBBkaz9ZfQm2+Rlrb2/4QJxpwqirNX3tj1r4L
ls3FJJ1XDxLB9u+kislLSUzpoPTPKE6Vshy+o4gOv5qhNl+ZnM98zEjYOQkgZacAdFwII0YrLuyW
fKjSG53bHiVrAH5suFUr4mgSNP03M2l/V3aHy3HyaCNKaZjTEOdsi6bS0bejCOSRbkczCxRY60O2
bb6VlTCultyWb+LkOhT5OdAbnsHp/nAco5tIQDss0i5iSKdNMrrFO6hJ8eC20kRn60zNLq+rbpNF
Zl1tlg36XaiFxf/iHdMNRsfEnOnSTju8DS/niGsBCg1qD2mDKSGQNnNEhq2hJndFO//RWLmv7PVP
pycOd7TXKW1RPaG6d3hNRBqEaGdcMy6SbE8Q6fQrxq7srjntEQMZAZq+8iUuf+Phy+Zcy7SLbZgq
IlrFwysmmW0Ds5pZ5scYyDlQKHMbwSDtfV5p9KQBgF6MvToSvbKzYipiZqQ91FSafyhpr/29cjun
vz0GDY7crIiLi/l4YqCKkMOjHmTgiijCRsYUYUjwyIp0EWi1YAKKQh3uk1RdzLWgdmL6xu+Xb+LU
547TlK2Iym6A9pp3rGzxvKFpJ8WSQa8ZrRZUMwL/tZ4X3u3k2anEHqVwIy4+ZxI0zaZ5rgkwysnW
dc1nRwBrWxHkPJAv2jTNe2iPNZhGrYJ+PlK3eJ+ICI9W9pA2+xSirdyByYlTzrqQqfaXn+S0j8Ec
S1sPOuDSGMBRdfjrEheQxGKoZYDhKKfLPy8wIZpz7K8gmsWTNjLFNqQtUbUMSiXWyG9W0OKv8EtR
6yRikyS5uNw7bZXfxJFKBOZgVLvLd3k6DdtoHZYO5DKtmMfti6ob4XnA1g0s9u60eEiS6ooSaRuy
2S84BcanoejVfY7+MdCB1l75zs9entKgqjvU77TPYIF/dn/UyZIRSdgU2NHQjashMcjumZzeCe9y
p1TcddvQ2kbjmllyVZgjalDkp6FyZRP62Ww9+hLZhdLpU9kuQHM82qDNlptR7EPZwipUuffgeJPo
LtbgMT+iRsWGJOiOPYUUc98rSEQKVEA5lOxccu/GK7oi3dmRYYBkKCUQ+dSEGR9k2gyApZ6ImlsN
GqfalacUXrMeabHqeyNEgID7MDJqfN+x8rMgxboDwFKzI4VWvcRmhyWFbeLIMV3nqUvI7RDxK4w9
Kt+psaJbgml6a5XGuMz9RNRip89OG24Kkn66teOJZN9kBUkEDJ7QW5VpNLc3Q2e3P91urL6RmmJ+
EXaUpq8yNNN9zfGgXtkT22JXz8xqO7meeecMduGtqWurV4Rzp7sz9DX4kVSOHogkjndMA9hmOwPe
HfT2FN8VJke3rGwZ5HpZbC4P8s/z0tHPy06YRski6mFRWVbXf4YZscqeOqiLYMvTazNaqRpHUb9C
sgUAKzH1JoiobuTkxQnYdKwCfYbpkUzT3xpUMHVf2H0bvTAUaVlcvrUziw49Q4xZbBspXR+XkZEn
9nXbEiTTz7FC/kNY+LgS6l9yaL8Dipn9y5c7s091aKqZi8SNojUAlsM3MdSh2nfFUmMSBp5kwMox
AzaUqpMgWQdIuHHAfRk3YUdgp++xHjT+kJeZthllO+Rg7axyIDN1QAlbShtrejUbWMXSph2eBsBu
TwOKb/PKbZ+OFQe3HGslrUDq7eZRGc7xCH/Ar5nSZgjpFyVdP2z6Rsrbqo1C+79fjEsxKemoMlw2
IIevqGVtEZM+gwnSyDr35qkJXCcvbwVttSuXOrMXZ5FjE7xMgJT97KNtHVGXy7SUz0EJ1u9u1rTq
u0IVemMSvVWRmpuXpIEiAGHRFDhe4+gVsaR7ZQyebmgp1iOWWlrunJTc5c//+ToICtfpjBMNabG7
/o2IxHkZvRKMR0P4a6Cgzh0Qf1ulc2Xt+fzEDz5Lg0onUhtUcNi5cUwcXjiCdjSENVSMhgTr7qYX
qvrQtHOa3lv5qFbELUJE30aUY96TaDDei6FIXiwtxaZDCKn7lwZv9FSlbOU2FsEeDms8esxV0leA
9LImbnuIoNOEXD1kIlewd2NMrlsRggKZumo1zSSRw+wzUafbIbhmU+nct7KZBPxDlHfzTZyr45dm
jIH5u3Zfoc/hzv7aVO6H1RgO/bCiOEloR0v+3OuVT/VkO8aQR36ynJcXPvFxvwHT1YhBzjWDIeLQ
2giSwGBPVY122yZRHAZGPhU7KMUNS4RZ3ZC0qEa3JoKct8s3cjI8+JX4gWjDYwh3vOOPDwVmZOoi
noOlLEiAcZlX+6ZrNVDvstegPEpFbNxBgWty+cLL4D8eHujDdZzIvAm+g8PhAVc35OQOgXbUZVTc
jKHesKzhnEHU31vpaxXZiYAMQsIxEvNxuvLcJ5MOz43EDWUm/VuL4/3h5VOBLT1KWw6eWcaC61oj
psSEmB2XSth/flIKYHzrfAz4/E4suqSU6kiG50C4VCBXUUMvnJCHUQZRI+27yeRUMnm4WIgZEdvL
1/4U4x+9ZmS3YPRgMlErOu5xxLHKgU6QMAw5CWMp5pCS4ryX1XdlqBWuP9I+LnzFDa1dRswrCW+y
oHgLACeJdiw0FoXkXFXH/RAKrHMqGQP+El2eBNFowsWENWd+Vbh9ohpAwBFw4CTEMTtaqfqdWhKf
4ZZSr0Agl9XjrE8WKNcIo36q1eKjCofUW9e8F/QfTd5e+8jO/MgAthG2LxpcghSWDeo/c58ltcro
Q0sLPLeX1Y2qaNqf0XCi5qGPBJ0NkFil2ISWM/8aSDoA7YRxXq7JwBphs9aTs83bxhSLpYx0RPan
4bopMipbl3+kM9/gIp0lKJDDEWGcR2dTjPJFOBlLs6CNgAVAH5gXRo7rwvnWa1tuBRa6iJSLOYyv
fIWnmyc+e9uCkMP7AWyuHu2N5egUzNKdDrWmUMhSn2L3dfgfzs5rx20lW8NPRIA53IoS1a0Obudw
Q7gdmDOL6ennK88BjkUJIjzYGOwLz3aJZNWqFf4w9PNvoQniIjby8xfXpHkPRMh5ppnb1b412NlX
rAgQFu8Zit9+GZe3Jr8IoCYNaxQS2bGrwOAaUZW6KjvWYJj4riqH+X7hpkBjt0y9OwrH6oTzn71f
cMp+6w2Lvl86sryNb3IJTwL4CrsFPKRsMlprlLEGS5aXMasHBNg75VSryC76QKiGes8kPfxRO6iQ
+KYFVH8oWyu7i3sQqDsV4iF+UWHcvxDSUIQwGrjjfst82Nz4iRfZpUFth+qmYUBucC4a+7qwE7eo
HPOgodX5XEHJ8Tm22jvRLOXHPK/z19tf5sp6SCxKB1iyNBLM1WmCgC9AdQ7GwW3MsPSxOA0fUkXJ
vjrRgOmBU9Ld2njEy0sCLRgaVvI7GCAu9PMDPFZWEkdTZh5aoYV+13lIb6tFhrydMUPWSFOMz8M0
XAIXTsPyry0jAiZfBSCIrO/t9RyhyURtuYllHmoBVbKHBP+9o4bOySxyrGSnRF+Mjc1/GbAgwtNU
YGLiwEG/SOAXbzTMJrIOE0OvE5wkUeJ/0ioPrZ2Y2UbhdOV70uK0pDKkhD38Ybv+FR2zSmcwPxUs
5gr60l2lICqYR09zUvwEEFJvwPbXy+HzyE0v2Rd8R7Sk5Lf+aznPiSZNJE0UpJaB4iQ6kCcYIdg6
amNonWJQbVu7Zx1X/6yIdB2cBHnFo0p7tiIWY0RPS1UOhGz7EXZ8jxJBU71VUXyBlq5XfueKLcgo
nXb+2r+vXLmszYCfwQxSjgDOz5cd9DJ0JqxQDqhn6s9ksV4d4JM1fdGE9I6vPaTBTTVU0K6qMVc7
oPCnnTzGwD0OvqEnyTCa+oLeB0S+we4MlaF2ld2Xehq/RZB3oowvDRy+526O3jWxUb63wQcgy6lm
4ueIBuIYhFUkKaRl3H3vE1V8LqYe5VzVWmxnR+wUkY/EhpoDYUwghFR0IZ8Xt2p+LUXulLtIxE4w
gjFRTx0q0ie9bBxEKoYk/hYnAAoYntYDsu1d5dS+N4/06CulJXVwuyjduQpOAABCLBgYLjLr3yMA
/a0cmEfDXmYb/FXA3n+xS3APLxaSax/vBiOYK0hn2Lv31a8sbkGtpETRZteG85QeMJ/iwdtWCc09
OCXlxWPwGx/C2UkfZ2uIFh/Tqv7eU/nWhzQzPXSXFCP9QYGAVkbJRgt3k2e3H0OyvuoQNjpipZqF
H8SO8TZ9u1EY2ZOiJlA74P3GkHhzHTJu0hWgCTvsD7DM6ZRueUb9J118oTcDVYJpKO0uolX52PJn
b8MiQknW0wcl8qeylNlekTQzBVZjvF1GwAkBauTDL7tzScam1Oy+oAKe/eqHiuqFotcFz9ZH1Re9
aGckUEcc3mFVhvkerApON3aqxb8pKrQSm1q71n0hJm8GUh4iJjcXJmaEuE+ihpQCJPjsCFWL7lIU
ue9C3RnRxtRAsWGcgdE7cvmqlJ7DRAsgU1X1JYYQ2YStRpjHJyYjkcFqjAx3yLoo1qeZiThgj4HZ
DFxfPIl3XuQxW0x10Uf3hsDSFOUt6UHilQOGgWjtzj8XNYSXPsJnN3dlkeRPAqg2EmJi+Z2GofXT
BSSS+1AoaLlBqJ/2RMYhfqSLm31LrYyTqxWjPfuC4tje6Whk/Khm5EMPsz44j5hEpK+8OHjHlpIQ
l29fdxctXkT86Jq6TJLhQ3AJrVoFQg4w0tErAsj6E0CZ2e7AscYD1Uoy6DgVqRCamQladv0bqbYp
5iqaix8QPiJnb3Zj8ZI0Cazfua7cuxr3Lx3TR3dBUmQodWXj117GOjBr1MKymKLeXw+hrawrEiOs
64ABoOZXDRjdBEjod5Enn4fY/MJDqh9uv6A/rK7zQEcYR+8JRQR6ThQ454GucpErEDWOcqot0IQx
qrC6m7JGrQ512lGkt7E0MNMp9YqDiZEpODSlmOZ9qfed5Xez3rQ7NILzD2BNStTHxt4O39gNRssY
ihAeXSa74AGd3P2YgBEu9vakNTV1hs0E0QWK9pKAEO+fjBnzcmWcqnbfIX6yvBNVbCRv9NiYYfiY
DmjROIFiUygTCmxqmCF/Yka/IhFZny2gOQl0PG+aT5me198XxlHIrkY9HXrH7WnsqkPM/MZNo/I5
Uab+FV/zSAloLNDoV1Ot/wAQ3MRylFf8zs5lv8LT8H+9D7vS+cxlPw4nC4ATmhSMX7+KcaCD5qRj
8uSZoBo5jkX5u41jlUYyMs4o4EZzue+asqJvCNPnWAAcUsCHLTFdPCcXlZ83gHt8TvHwpZ60adzH
RoZZh9baIgYPnyPpEDVe/rFfUMg44pEKybHXwmKrhr/cdBhPkycz96evzgV6vgGs2ZzLkUmtnBSq
waIhFVR1jMStXs/8Fm0l/CHN9h9zJK5XXoOclcrxMlCD80XNDlqajhZgoBpVfXQ7Jgv4bc+QAdTp
6+0dLjfw+QZHo5IOLhNDMhdUcM+XaqMoy6NYBcbdtFgH1qY1PCq13TzfXubyNZqMJVHZhWwnm3Wr
xNplWLTYeR8FBigG7aBEWfgGxAN+gnYOdmaYm+RNq9lbEJIreQoUfmoIik7g/uuyE/0ahdlNEgf9
EJU4bC/aHSpTxjONmO5ZD7GG2IpRspO7ep9I6zsYSrGqaa45Zo7RzGVkGhiMgl7oXsUy9V/pvtW4
JCdK6j24TRTfFUYp7ZcRfcBrJ4QWrmoodvh9E4b5J6ezATQWDG+esxJq6Z2F3knjI4XlWXs96pTa
73pN+4hpot77HfPEHwmAiyoo6wnY0wwEAfGqBOL+LkxQ/93NZWY8KBwNfDfLZX5DexirJg83njJw
Z0t9jLN6kLIouYljNFwtBdxjUQbk/ku6K4pwqMAwgmDj+lU12zfS3PgoFJ2KGWq5+Gxn84RSeaM4
yp5ZYs3AUB36njFglOkHjDjMxk/nun4vrHkRxwmpsCWAdq+hmTPX2mtdOW2MohEeP/z/UgeIYWgk
3R5FTFyt07R0SAUiNFvaDCzbLutitMLrSi+fQy2ahr1KGEG/oyyW9MDoAzMiLkzvZ+sxGcEPmSmI
j91Q9mNW8/Iprz1V3N3e3BfEQq7RPzIR3KT0YihVzw+R02D2palDFixGrOMKVI4YBbi2gi6/hSxJ
bmFji9k2ETXGJhEvIcX3RBaOPjbHyMHa7aguvMCk/1WWxgy3uB4Ro6fvUPTJ/N4ITefBc9uZVpRa
JftpxrPEayPDR22q9FvbnJ6RgCznPeLzsHUqEdx+vj+IkPNNzS3ITAFgDSMv6sTz52uLxXD7wUsD
I9URFcwi3aDCUM1uF9oN4MlhahyUcob8jnhpYEI+2dbHCghsedRjezL8BtD/tz7H5OFxMFq9eJ7k
lQBqizSfimyorCc4oVnrs/HIdQyMynRp1w11ku+FV46thmX1xhui/gl7hHncuzX+xn4xocnOuVac
X32bKy+F19o/DbtAm/L2K7gMJKiKoq5DkKRd4q57SBO0Thyj5iywpqo8zQvSbmlEB7lUbe9IXy/a
uAEuwzLrSYY7jAVIEuu23jDm7TDUTRboRRxrqBppZffk5flyvP1c62qcnUtYpEXNYnSA1nrVlhaN
aNRbaYAZmveUOm2FsmjbvZlbfd7/81JMpzGPAuNCu3ZNhgPaSnvOmvKgA8R5RFwRxHtnuy/0YZQN
islFS5jHgnYhGzn0/BmIr66bEItcp3CTJMDsXtQPpbDxaWX67z2Pw8TcxSamUlj04O3dVNhUcXlS
o3KkWjP8zMVO7zzuwPw5TN0FIqTVGy9elguisAAKt2entPGp7xvce1tFi+7x9rN+Dzr+aDtXE2gA
0ccRnxrLlMTWYmGyMzOQ7n3V6tqPc9UZNiQvGp+PYWdvumJc7lWbg/NnKAtakwHg+WltlAq8bd0X
Aer6eJENoye896GjKA9K3lKBK+4wWhsf90LymuacnDf+UawBLbIGPCUFTlDdOJZBqmSet+t6Sz92
aWc9FEJRT1CjrbsCj7sdsmLil6lEWIa3mLL6nlFadx46bjsLVc+ntlwwvqf7SrHnFTnIaE0V5U7v
jGgjaF9mJBBekVAlvXNIDdY5Voz5h70Mbh7w7Zzj2OP3RBa6rxuLkbDTFg+9E/cbgfTytHmIQ0jz
CE3+s65gwtrNClLcNoCHgWkbcoXWx9LJQYTVjMJuHzd555zHbAiVkI5AgrkE7bU4oQlnENmgrgqW
BUdxMsqDV+UBpH2LbKvwnqtInX2oGOpGQnnxjMyBeTIsFSyN3Got6TDbRK16Gpugnd2P9BdSuvpm
ZgbzYDTvbj/ixUZnKaa9loOHqUGgXZ1yxZ2giU0aprhIAv4yis480kwqXpn9051xomUL77aeaALr
QlaOOZOOWoVHYXh+skxCstt2VR30qH++j8Oik1BkCIF114wYhGpSbQebtKDnwjgxciwDxNPcjeh2
MT7gZ1ik0DhoADSjgF8NU4p8qFEmiNsgThPlR6oNLgbHin2YLQhe9MhG88GsUsWAQejmO6ECh5rd
st448pdvn0kf5wbon8sUYQ0Pmxn24Jq+iEDNtflJtN6y5+W591oejSq/AnHmjUv4YkuznSkKpHID
NyKb+/z1awOsmDBJuiDEtuku12lsQpZJj0U0LU+WV+CvItC2ZkSXb4hrXG5qVIsYpAL1oQcA+vh8
5UEYZruglBUktsg0GHK6OFUWxTUJUBpuPOZFZOIxpT48Z4cvTVv3fDHOrDLDH8aLrjOM78ALtLuu
U6t9Y+rj3oOReT9Bjd5Y9OoTAuRE6g6ADZne+aLtYDAixxsrcGng7FUdNn5Te/pdXmf9Rm5zbSlu
J49ZCe1FcLrnS5UZ2o+R7nWBocb2TojhO9J7w2ezc6KXfw0QdKgd1LeQmSR5W2uiQEPBFXPUSSJj
xTnN49S/hff+Gqex24PSo/Fxe73LDQo2SV6CRFwDldJVQIIfrMDhxD7SUMb8hxNmse8soWvvXIvR
706fCqOFmdaiIz9b7vvbi1+eR4i8EN9Ukh6pWydTyr+GD3HaeT2IQ1JULXePMcf+E3r0xUkhUrxA
ifwfluPUa1BpJfBrjX2hEMJmSyvyYOkW88lcunk3NcyurMjJvo5oCxxuP97lqaAdwGcEBPcnZV3t
GpnR4UNu83gdPBtb2NNJLUW4b4Sod1qnKQ/lZGxBqeQHO7tEEcaj8JHgEYAAUIvO32lB9jEBO+Te
FLMdRMVU7LCFhTTbNrVPN86ijmNE2plV/mjXQ7TxzJcnheXZTEwHpYrc2k+tdmbPrc0uBx2kZ2+U
2kUThA229xiibETza68X0RKKPJsaHWjd+ZNGraOP9O3yYJy04bHMqL/CvEBPNS7cV9SSRoCUmwLK
F6N5AHyAAUi/mLcyD18jtwDhOIuyWHlgR2P1NpKa2celYAoCGEq/txYDPwVESxlgoCj2lOSp2NWF
Z7262Bz5C1rl329vsssDDJaNZq8Uj4NDIK0h/z5DwLmiUiD/GXiFWr2UM+RTYVASaGaBGJXbxQen
M5S9V7XuP39q2URAJRvOAlvcW23vWClLd8YKJFDrLPs0dHR0Lb0S90nibjkGXfCqECTjIwMKYpb/
Z1+dP6XV49FHQelgOeV4dxYCPs/MjpYXKdR9lw+W0e7SSrjBmBqQRKwQmlOm5Z/yUt2Cr1zELH4J
e8CTEikkNesbHfkfpy6swQEtDhan0qcPTLmTt3MX4V9VmNbGNX7xeT0IbJKXCASFfHGNu8jT0hgj
w57wiJuadyA0HudBM79kY1bcoUoQvpgYQr8KR1fubu+ry+cEX0wLRaceY0pryR/2V2zmZeOTlC5q
0IjKAv5GIWQi5/zGyaLvWalvoWSvLaeBYCBlIXxxxM6XS5B71au01oIeFbldBev4iD0HY6mRIc8g
auXH7ce7zEjpZkIg5iZADh0M1ipOJl6pzrayaIFKA+bF9Mb0jYjs5FjF5MO7OR+aXejZ1MlpVnyZ
42LyO9VEre/2z7jgXkgbKBMsA/gNWYCsw3VUK1aBL6MadHgNlh87FKDtZ7VOtS/QQoCgeaMVj3sq
rt5EiLl0A5yZ5vqRQWBPnpwbyyfd4dAfGsybl53SqKPl4xrTALieIdzsurKxe79EnLdA9znEaqqM
oGrhtJCi/X77YS73Kg1i4A8wAOUIaq2XiQZMn0v756ACXz6DWnKcjzMQrzeZYod3hpKnhwRhrX1u
T1uoEJkp/H3r4SwC65wcm3EA2JQ177AHMSBwq1r8bDR0P6pc+5TWQ7UBlljfOHIVKR7HFwOFdPGx
MH7SzTZWF7/U9OVH6iTfysnOn/vEU55oNjOsjdst7Z+LC+e/izLthAsFV3etXz+6JhSEwVz8iDy+
YQ4BKrcK3WY/mZH+QWtRTMtrGJA+oLDkfdWDVV68uXw2y6o9tsnQbASGqy+B5InMmzsXlajzk2pO
NpbtXqKCkyiJs84fP1ze1wxOwkVWohiMYwOIZeOk/Okfrj4xUzpk3slWqWX/SDn8FZCsImyrEv9w
X8FXchcahXdU2sz7UJpV9DNtgGykNeIG3aBOR5i+JQPAJrrPdepLRIfmZyBfTeCFIIdNpyzu0E0E
mVX0+ZcpwkAjyt1443688J3iy4GW44QTlrme125hadVNqLyD12vN3nm0DYbhEep8aKUpESQTu8Xz
Ps89FVmGeAxaM7P32Lk6B0dPlQ+AJ0lo+nSr0XhBR5C/SmIKQdARdgiA599PUyqaRpEuYYL9+E3P
uwEPlnnwPo1L5Z6qJFTUPdKrWrSPFUEr0UTZRdkVtSruJ/qejFQo1LFbUhX1jYLA4KfaTowXWoPJ
sCst4B7B7aiyzijl7+VoU+VRPpO7rwL1ANSn7IdsBkaXdC8oficngTvKXtj2VvJ6cSn8WQtGFkoA
koywdgobc5ssLQcagu5e/0FXnPKDogC+ivJBvDaRau6AZqVs7zo5zIrTBYuwtwRx1zeh/A0UmhKm
JFOMNXHGjjoCV4/6bmUsPxUtYeDX4o3st2B/v1plpm5tU9mDWB0smVXR+pJ3EJyA8w3RUjlDeSZ2
GotgvN/Nsa/QVrhj7olTFzZFmCdUmXPPkdOPBYDbXTZNc7OrjXB8e/tbX3l2qXMmSXGA7S6ygMFD
arKKmsUvGLzwxP2yj1KzPKlqNyNquRgbJcQfktn62TWmFRTacCGgYZ4/u4KIWMh6i98jcnSvj2Cq
n61q6pj3QwQVO7cLQRnmSkeCL0qR2n4EdP27sKAR7kxcjZC7MtIWoZFQmV+HVEEPpRQx4qKOsSjH
iXCjHBEEab9hgG2+jfKpYNNEdX9v2b01boTma68P3CCbl0YmsXmVREVz51koAc0gK0pl14129jy7
TrcbwcD7Sxaa/zgiZ6uCNGBCDpeRDGqdIzYCKx4Uyme/cbLvwhvVAFdLCyBEUyC+lxMk8ma5v71F
LsIB/RfSUZupJdk3WkHnX6xZInBhyPTgJWi6D8NSwAB0swhFGX3LifXippNLyaawxVSGem+VAjfR
Mi6h4rKU3imP+HaMyJGXM8Q1y0ZkrbIPS9X1G+/06vNRTEn1ReldJv/8r2suxDzaNDKv3ANkab4z
mo73Xasijyulzm+/youkiedDKE+iTcG48xnPl2pTtv+EOtbeqezqS4rOrG8ngOK2bu6r6wD5Rxea
s8344nydGmcfxHPhbhZhuJxohtB38Xix+2xJwg9GmJU+Kij1N3sohjexNoNcwx7NL+0CfZSwd6wf
fTOYQYYyy8YbuDgwmLDDhwLJTP+Aq3qVy7R6M+ohuvJ0Dw3vPUXfdIDqMkP1nJFaQ+loox1/5eMC
JHZtDIFM5oprXs+A+ZKdVACJmspxUATSwKHhweNHi7f1ca89Gpv2z+NxRNdRPUvSGdAU5wQ/bsDo
KZjNLoprv6+6/FjPmrLxKq89GvW5FP+Ayg64/fwj66Ga5Ra8hb1gLPk+LnCtK526eRCOu9X4Xbe4
uBosRFZ4JjD2zIBXTXWXAb1qIqGyh4aEGOqIcDyq45PxymExHjtcWJ5RsRqUoFGs9KBmfb+/fXDW
hY78ATwmIQ8SIeC+VWCoejV0whJbdNtppidwHcqbsi2aO2na+bzMU3IakXWLGQdORXB76cv0Ta5N
CizbUByntXAQtWzVazac1THtq+pgmyIdjvA1MMsm8w7vGpXa60QngsFujM6TcwzNYsRmGfit+Ttb
yiZwNFT3n5olNz82M63ZXbco8bcIyUV0TKHcbNxKV8Lo2S9efa6oKJWopbbfYyrTvXfsebiHW5bC
ejUBDCIx/X4wSc1vv6drizJo4qBRMrAp5fH4K4zaDn5X1MLVfvDC5PfctmhvaRl6O0U3vgHPI4II
xMLh9qIX9BS5MdiWjJUJqtBkVvEENQdagUpR7eNG8+KviYcgq692fZg+WCWaoGBRAXPt63Yw7/O4
y751i9UnB0ju0/QyopePsGTf4OFnzCU4cxdy2PvbP/Ha1uV9kOpQ/XNKVx+jylNQbTH5zTAWToBz
33RwB/QGNcbfvwcBNF5tzCJw63zLhvdaQAIYIVUcpRSRtboFtDRRzXzOa5zBjB79QhWVGT6E9cml
E44XbPP9n59UGqjz/V2UVS5wIg1GXnkMGHrfZY2+71wzxT+wCn3sN9VDMcU/K9VIv6DGuOUQcOVB
mWig8kMbQuqMrCIhGjtJatGM3RcRHnua2Rf3Is/EXlcU8xhp5pZw+pXr1eYml+kCfBz+Od/qo2M2
YRVGvFgSPj0QrlXG9+itbGqnyC90lixDmCQ9pwBnRAWwdLVQjTxM6I5MZUNDIl2XObWPgwi7x7Ht
RnRrJuXYKHXmhzED1d1Yiv7JngTc/zIq7B2ding3anr69vZ3vnLSAUTIEpF/saVX5Us6e0jqCQ1Z
Q8D/z0LvM18BGntXtmH3Dpyv8dim1cfba1575WQDMLjkmIXrbvXKlyzXS7xQ8LTtyn0e5faTo8TN
Rj/tYiMB4qYSRahABhQq4PNV0trUxgKpUl9EafqsafsUrahUQpL1QRMbgeHKYsjPoO0HHpJP/KcD
/1fATFLaggqTHT5rmfjAwrGXDSuoqJNQTwJ40sYdem09IpCU+4fQRVft/OGcWu90dXBcv8KoHRzp
4B2Zi9pPqls2fpOMm4jHi90LsEoy89jAYPHBO50vuDCgcPRJZ0Fdgc6j5LHzA6DJFB06zGSxIh7b
Kt5bS416sx4hDxbDwtB9DZ6Bd6AfTX+p0lvjoGBMCwSYWBZYiYjLAFfX+PcEpNPDiyxqDo2BqPWu
TurscUySejjijtp5OyVy6i2VjYu9zzNRCCEKAuZaM9fTAQMR/rKsC9d3LQXymw5kH7kemIaHcq71
o4asZWBYm9p6F7key5L80KFg5ESAXEW43BC2qwgwHNpsdCAgJxtLs740gFPoo7dR8F2cNbkYknoW
+Qd44XV4K2YVAXGLxUzpXHbnpg4eFl05RVvK2tcWQg6EBiOWYtzjq8u7VijeG6Xw/KEE52r29viu
qqzi0+3QcW3fM8mR5tDEUV7j+TYc7cpQ83kGSKw7/TttxIetEnnlLwiq3fcN2le317vyrSBLwvCj
e0ysWtfLbSwG2GcFnK4yo98oyq567JE+1naVXrWvtxe7sh+JH7y7P3vSW+t4jDCAkhSbLvQkte5J
M+bfizGmO7POxL1X5sVjzpbdSC+vvFCphK5JaTsam+upw4xAGsWN5fmVO0CYmzCMzwC7+gpOna/L
oG9Biy8b8sw7QSww/2XcIVmh519wsjIMOWj6+gsKUpBiigLbC4rzRhQkeBkS+FGOY0vfMhCYWqeB
mbt4R3tshzukELdE0a8+Psmc/DkE7jUKBgGjsBJ6HErYhjgWQwVpTjZ2i9j5Qi6fBLe/8EX+yMPL
HI7GD8UHjabzh3dw/MiXmCiqlKGln8iznefMG4fHFDmN18Vc1LumM1xcSjRhbKx9bXdBsDQxl5Xp
zjp3NRFM6QcHDH4aYpFsob/82CSw8Mqi7d6LIh3fYSQ8bRG6/4zgztIeHhnGKDsMEDWT9lW065gg
4IyWh37ZRtb8gCRNJr5CHUJgW1TK1FU+3NkZnQDXy9+6HbBzfxy0/oeydDjvdqbiTJAKoWgeXQfh
LV+fQvddGOpj6ydUP+UxiRlv77w+6hsfExav2PNu4fg14RTrr0uhxh/SoS9prwMhGXxzsJHbNVEF
OtR2hRIwgA6vfMiUqc136QKxMOh1t0veIno23JWJWo27tiuKj3Zoof49G26YbwzGrp4JUmyp4kdN
wW10vi1mNUy6Kp1QrWpnG80M1Bp/22FVnBqgvPtOX4pv6Nug6SW8+l5b0m6X1t74PlcYzezyaK63
zEKuHAswA/C1SS9QFLnA+gh3TkU36X4SluLz0oy2vBLT4SFF2FhKLEfRRm/noitBd+v/QMykojCb
z19BU9ZNNXqp7vdTZ/pisScfwLh2nAuglrtB6ekyp3UDR5MkpKW/l8CrvX04rzw0JQdZMNk51s9r
o/QMael2iBrdL3grd7URzSzZ5ap3QJJaPItihlZze8nL6wVoPGYsHDumk0Ajzp+6wn+F4XJt+FVa
LY+j2RQ7/C9yOKNiq/N7+XQA42k1swhebxduCHqsCyobBp15OlJXqeUcOCJ9Td00Oeha+q8CWARU
6PfEOkw/TXLUVZi3lVE1Ev7nAxtFXWEa4mPt5tWnWaPh/e8vUeam/wXH4k14/hLnQW+jqrZ1HxMd
L9tNVSJehShtJ2BMBYnx9mqXG5UiEWETBoBcF0y0V6s5c0JdERskjRkd9CrNX23hYeGQpZp6XJLY
6/Z9psAR1rK6etXzUdm6tC5TLclPRDGdAQL2n+v6yWtNR0TmCNy3btWHJV+M92wasfGg1zaMNAME
dgyBw9Lln/9V0owWbqZ1DukonSp0qew5NPaZAX+5pOv0cfEIurff7AVMSe4ZKahgyDklHJjVimrb
oJeVFLCHas+tAm3SxaEXHZZUiL+/AF+AMprbWeE3xdB8Dhl0UHaU4dcob/SX27/l2sGEIY1ICrM6
yrnV9u3mfmimEdJpb8dYMVZFfJf0tnqUlgsb7/nKUhqaTTQEIIHywlel3DQbhuJASfHDVMvfmKn7
nko8fOyi6cPtZ/rjP3J+FVPnyN4ndSM007X4B25umCulrek7U1u+o9VWfwjJf2oygjlBvggo9Avg
BHM+ZE3UTbspaR3syTtoS7vY7rBoip1SHCLRVPbOsuH2+VoDS//fz7M0ViVLpCGuM1w833iurqhd
PoBmZ7Da4EcORCFAe6IYUY7Qq/3GS5F36/qlsOeYYtANl9DL89VSC02UvhOGX+BIYqADUWtiweBJ
W+J3bjabcCbSqP065R4zADR8xl+Fy0ByMfnvfNUcq2jrGMgPvv5FbASk/IC80zJa/SLmV61atKmK
Y16cHxBQMH4KTDYCrJGUHz3cyw6CRYEtBGiIBK+LUg3mpe82Xoy8ela/AkA/oZt0HcjDWrYlLhep
QRnhyzEOEBEnysh75InSZhd5ShKTdgz5V6ayxcYE79oulZkQqD0AolBXV5lAgrKnEjqF6odlPp5U
s08f8lRtP1p9NJ/oguKlVUyVHzcLKWCuRPq3QVWru3xKhmPZdvl7kD7Vt7FS85NVWemv2/vlSuxF
F5/dSbuDsnANYHRNBFCLKlN9u8ZEykCGHA2S1o439F0vsRRS9ROUCrUuBExO3vm2nN2wauYIZ7G6
0W1U/EaQEm0Pq2MXTXUDf96cPtRUbrrUl1DfpAuUPiRgo43U9MolwEAKFzCpRSr7wec/Y7TNwXGS
ViUZK+IPepY0n009ST4h1mA/TOBVNzb/tV3HfYPwE9cO1+zqdtWkn3LtYj1iQZZ+U7pOdBBjXpx0
b6zve6MFt8Wc8/72N7265WCwcejAaqIcJH/V31cdT1MvVEy+zZX3Xc7BTvWYzx+AYpfH0l3yBKmC
MPxt23P7pWAuYALql+Yt1OfqsxlN9rzrI7UAJeD2b8eiwmDp9k+89h1AsMERYXYPRkFuy79+YbUw
buLuwORIUaNAzLX3AkMOzT0EJpq3jrm0G/v82oJsPiZfIMSJjauSJMk8MeJkqvmDXkX4yTZz8jaD
sWcgWWknja8PAxo0tx/y2tkCgSipIjZ1x5/h3V8PqXSOWpvNrPnqbC7vsZr7hGfm+PX2IleuW1Lg
/19kFV6yMnbribmXP7dQqPYQ2ha09LyoLFDG7Kf/5TUCkMXqjUkr3cbz7xYuLbd+iTkVyrNGcaAI
FOOB/T+jSdgwXuviLd39yxaD7ONAW4M9AFdrTSZSFlNTyjohG0704r4WeCpOWWcFAi+ee8yNftLy
qE8l+O67f3+x8DWgL9HgABMhX/xfX8/r0yVzOoRaQARDADVwQu2zdniGQNdtbJSrz8g54FqSZpJr
nc0UkIRiE/n9zoum9qtWaOH4OKUYSjNYLg10sJCRCiIDQypf16boX92kSVTJF2AvADED5r3uQqZV
ko+xS7Gqo3YVRDP6L626lC8Nsg6H22/1cijKWjBSsHBD1gsf9FVErJmVVVg06f5i29P0YA/pOL1B
sW2MfFRgeMl4lANmLtWsVZ6yyUT7vO1Kith81hUQ/obyGpqz1h+dPhafYrU1t/QWr4UKBIGZ2DJP
p3JfhQpATAnmySEeTxF0slpL8ApZ4u4Rw6Kf0N2WjQTh2hUhqV3Ii6gyP1odqV4AObEmWliIXsNz
LIxPAy5ud6HI86M7Ns4eCni/sbevlSb0CBl78CGoM73VM5aOlRiDRmgql1aUn91sik9m6zXTAWBq
De4zRTl9HhZF7ERSKsZp7LKx3CkxMMUdlXJc/Q/7gkIUkCUVPdXvmv0F8ECr2H2qHytTpRzVyNL6
AHhzk30B0Ox4Qds4XX7oa2MZj3GUQIAjq095PUNufkm1Qh+ozcFH79QJjx9g71q0tXmvBHTiALcI
/izQfda81V5XCqrlTqWN1+AWkYQ6xtjuHNw+IjKwrDJV/nYkRlE1wN197WzLWFUM2Lhj5EkxcT9V
i/WpEOKtmjbK8V9XIrCyA+T0Hwuo9S3seWHb9lFtoxswFsckcpEgolH+PW2G8v3tpS53OUsxk+Iz
yhXXd2EMgMHojM72C4cL300UNWAzYcWgQD+YFW0MJmueNt7k1UVBBso5HwC6tYpCs5gOJElc5riW
ehoYNo14egBu4KFg/ZgU5nTvNeqWLOll/CBxoY8BkoxbkhB3fnHk2NMYeuPgbZfAP+UORgxqUq0j
SmPF0alwxLv9aq/k1hBRmfRLgKAmJzvnC6KJM4qM/o7fzvPyMS5qhuyAvfL38I27Awji8ElD2e+Q
trrxFE7O/KGr5q3r8oK7IrGD9MOlJY9sAq7rnBjvyBEtOpsMq9acDAUfqYcTpdOAKAHM7man6b1x
ioQzfeurWH+TL1IzyArhEe301G5+q5XtfrPKtO6frGJsPqOcgKBmbE1ztesGZfrZNG7jBV5uuqfE
tFrjBMVE+Xj7bcqXdX76eAw6prxOQLMXk2gtns3eQNHHd7RmVI92oSUu/n96RU8+xm8PpPc0BYIQ
lh0yYSSVX9GjMO9v/4rLSEO7gNkjrQ2EkRFtOf+krW53amjAEdTTFuKklSZvO+Q+NvKOy0gj62E4
7RI8R3titcqCxWStLK7pq9OoVe+aoc6VvSnNm+uFMnrj0rm6Gl0wqi6pCmOttinupSKLbM/0PbxK
2xOTozF9WnR02HznP5yd1Y7kSBaGn8iSGW5tJxQ30421Mz1tZvbT7xd1Vem00qrWotSajoxwwIEf
zBY9wttLuDUcRSjEDpBrFXJWl0uI0pggdeEcsnSx/cu0k+LQB1H8o1R3PSQ2vhbK3cKFGao29+iq
5NXhJCcMLSyS6Cb6V0Eg7FsVxjtxwsa1IuTBCbrZGPTZV9cK4GMbVCWDLHIlabgvlOmRol4EwWdq
FvMuR03i1+0l3LpZLsYUgevbGFgFCGIPhYUjBxwqUA3RAXGi6dhBtv9EZTP8vMyKneA4OU6nZIrk
h6Gdxu+3f8XGh7z4Eat9YwTNog8zJ3JGlPKQ4jKLtXrVINsX7kmxbw2F4D39U+AMZKarocAOtjk1
RduDv9KoKM8swb201FxQ0rTs1QbEX7a6acA/A78j4hE54mpxK5qGlZNV4CakIdNOVZRpH3SjXbST
o+R16juxioKs2aXLeFbNEUItsNogf3fLhsqcAgyZvBg8hb7aVnIQ6g19afZu2pq/IXrm/yNpnwY3
0dRxLyPe2sMcENJvMLvURVaDDbTtC6gUDJYhPDgsWvGsjES9USq3nmrP/Q5fdut74rDHWKSlPEur
JdbDOE4GJbGApliS4qNqYI+uEstxAARwKP93e6O+FrHWX9Siy0iBi3wV9MjlcUEsDXB+zxElXee/
9XHsO6/u4h6MVpapn+MlnnWX+wqrHdg0xWloNEovBQDMrBuij1IwDv7t37S1Ajg+EkdCXIDnJb7I
mxO8oMIWRuj8QuLR+6952AxeRTMdWrahnG4PtXULIkfEUrObdWdNl7IR548zaqBenIzNr4Sq+n2F
glq0c6+LRVwtMmV/0V4liwRXu1rkwJrxrSxAxkSGgec2lsnybxR9EbPsJE1zGymXfyX4fe+8lRun
FQAesAVSNFFTWz0neqnNOWGA7Y2VbheIRkT1MSKu1I+44S2hO88mLjKqXIVfumbKMPEeO0vZ+RFb
QRbXhQNjDy62IGJffs56mcoe2S3Hq4LEQpx7kJTFbyxgw27VL9KnSMrz2JtMK8S2GWRKiMy9sYy+
EXfxF3lclv/mLCt/grFlAXtTwQta7y0rdHHk1VrPllsIZtacVHdSHY3AVrQKO96kAeL5/qNpELAK
CR5hhbnuikhxrLVDLZR/Js3xaf/j9ZDJy28zqZWd4vP1GcA7hJGAbNDiJJ66XLR21KZyCLrIpzPQ
PVoxKjRIt2Y8JVGxszmvLziGsrnZIMtbEBRXm1PprLSawwbk4NDXp9QUYs22VpzSGfdikBp7IJjr
M0cVVQTbVEuBha4BOBI5Ff5IieQVDmqNIWb1rt0neyCn6wUUXpvCwJY0ERkP8SveXCL1EhdZ20ES
kVB1pVSc8uJTonrWqs5597ZgKKoA8PBFCrUGqDnTYGODNtEYLUG0NFXfA2IRCiW2Vh5v31ebsxID
sXxgNdbw/GDQMBB3ZmhOgRkcs7ysPcTy5INaIW12e6jrbYGi3WveC+uJPoh2uYBJD60yiVLJU9UM
Rb3EMeZDLAUziCXrJZf1P7eHu5LFJu2UAQoTLFJfh1q0uiZkhFRRLwPmt6RcJy5tFZSSuwA/VjwE
EKhE413uRFswgv4Lea1xerfrDPmnjRA07iaWNneu0zZGDfkp6cfnEc9r9YQOGm447lLWWM7s/OTr
LiFdABIvGvOiV7gu0AcEkj0NEcmbgtL8bDbT9Dkt48mtewwJ+WmDHzpWeTYT7V5FjPUpjBFMvv0b
rq94QRFAg4j3izR2jSiLZmPUqS6hejqaGFOWAqEe1eoxafKSMlil3llcuwdkfpPHrIVMdXv4jbYN
41NaYv7ERyCTL3eJFWFmDwwUkf7UFhAw2Dlegiz+b1WTsHxAM7p18zApf0az0nyK9CU+UtYdfuMp
0IBy1/qTgSbtscyGITgkDkZ6t3/g9cvL7wNsg4IceeNVJ/O1JJfIlkQPz7EPehqk5AVKhDlQ1J8Q
m5h9pc2bnUFFiHb53NM7U5Ak5rNwhNYduyxuG8zCkWgnyzK+B1VZ8j41g69WVufPsrnc9XE8e4k0
RDuA+637QWhXoK5Io4qQ9fJz1JCBwWtmyMUqCsoGiWr5Th7Y95pR7BVPNoYSjWkCVXS3xO67HEqK
1LiYdVYWkjOxmjWmQLWmcpz8sWzyvX22cdQYjAgNFiaeNs5qn+HQHPMfHo1QtWb7Z1yVnU+bsvfl
fpaTQ6Zm4R9Uc5zgOOpoU8EINxw3moo9yaatWQshQtgMzJ7b/nLWjrKkOJvBM8WGLg49R5kU3CCj
wHpobSM/3d68W4OxeWklIWJDlr4arGwtJej7PPSdrLew8pPxyXEH/FVB4yFsvYd62BpOXGWcZYFP
XbdUhlKV67KBrVE7I1AYKSt/5DKQXEQquu/vnxl3BsE9ZTdinFWSQwm3Dx2AL56kk7NmupWfkzbG
gmNC9f0vhqL9J7SuBMJYvfxiQTtWKFxpgRdOiYPVxKKFXpsM+X9SYu69mVsrSP8Fr3qEjlhE8edv
gg5I7V2OKWzg6Xo49H4Bobw5IauMLWJu5937EyUqtSCZEWgDhMY+uRwu1Wo+2CgFnopx2lNkjqlX
ZngeEBlr4c4ybr3PKkBUgdejRAVr6HKwWEWUp2/jwEt0KhkPvIfdt8Awpc9apRR/liCtWxR7av2Z
VNWiUo7GLAZuil2haLNM//bopQfcgOGEgQPBBCYxppa+9Bhf/L79wTd/qeAm2whtcevrq2ODndoc
oUAijk1eoWOQ2XCxpaDqDklt6Z+I4HrFDZeoeqlqOZr9GRXGg9QrgxsHbf9sxChbxpg+c0NjW3jA
+3E5W5Qx9gAFG283x5p/AZtD9mdNWApbVM6K2SCYCy3p0Dqp9Qj/wUEsY9QOlD91Hy1B/J3roTXc
rIU0cnuhNiI8+LcIr3HgWak1DSCM89HREwB9RZv3x6aXBpDvPIvBND1DG3mvHhcBHmhUniW4fnAL
13lGY8zUbR2uTiyK71W0ojxMwQmR2mw8KdP7RUHEcGIgfAEYd/0I54ustqOM82DSdfGxoX52gPMQ
3TkThim1llYF1itG/2UZsup7aDnFXdQO5l0zLNZOfiCO4SocAFSJKDDlcRB/V7hqtAN69KclTxvU
5V743aJQq7fn219zYzeR5HNvEzpzUNcaBcQ+khMGauT32Cae0yUKP0jJ6CBFmVdeDlDw2PGj3blD
MSxW+vcaxfB1keEk4hFvFS3y1fVQaFJvazOgGwwHlWOO+D+W0gqKck2k+0ZtyK6N5MhOWLBx38Ld
ot/9ClNj2pd3UqdMQtWH1LVWAusAOjT18aezDsG4f/9tRCCIEVD5BKPIaVmXihoucYeTGPnK0iyx
B/bD/KbX43Tf6HJ0UJ10etSneHGRKaYsMKbQGrow3tN72JgxGb9J6mwTWFICvZxx3Do1in1m6MfL
qJy6koCSwkn2T0+gtnfjiwxvtW91oaoBhIVev7xWs46xgLLo6Edw4rLyrqKP/KUxpe5UxGl2HvK2
/pGlnSMe1gJrcgi8d3pTwRTJjOB/fQ0leuqgm+wkPBuXFlwWgXMQP4li2uUCNIAcdC0BQCE58R+t
BV2ihZF9MPMhOZVOO+3ckVvrTX5DZkpJFlbIKqBeah0EZKViADEVtH5HrJC4n2tIMBGt0b+YGyVP
kFfUfWnOrAajptoiHt8zWNnKZK6T8+hkiX1XFvBrvUbrlp0Bt9I3qiMgzA16XNxNq+0ErEbKDRQ9
/FGLlNPQadbJgtXqB0ZwwuTkBQysKUyFsruQAMStMPp8aZtB8Vtk2e4TDa3KIawQ7xv1n7evs62F
J4+BtERPk5B09YgnGJfOdqrFfimX9jFZzO8Nmmx+2wfhzicWc1xvc/SKidZwugLALo7Bm6CNqqK8
WAaXCDXpFzPq8n86jHUpKJTdo1Mo5kfDgu3vWFL24d1TpIFBBQyaD199fZYDydSDIChCXyqQxZum
BaX+NoZ1rw1/ESmCogekQnNWkKNXqwnsyOm7qg79ciiWk4E5+4MZQVxK22JPPGDjtaM+pXE0X9t+
6+r9HKDGn4tZ2aESPGlRqD2V5RK9PzVCr1tIJlJ+ARi7mhDsoCirjTn0i3gIMb9peqc+JCP2820s
73UJNu4cjiWfnxWkS7AOfbWhA6UTE7lQuTYenXzgRZuLKXbj2hkaP5D0bmf3b41IzCAMYgVzfk0Z
TospVwuNa36uy+BkVUvtQ2f8E5la+ABuaI/2sTUcSR+qGsJpBrfgyyPQhPIy1JYR+m1dS35XK/qB
e6hzoyWyv6atHf/F1xNZBKoH0KEgPVyOtyDmE7SlHvrmSJSbBlRgzBnHeqyF/iKpBYWJ6alMIEjK
vtooRY2H4aALW6C6Wvw4KBvPymPjY8Dj9P5ohD3yamXLlQWl93JW1tJBuSq0DPlidXHDoJfOcoj/
Q4R1z/vrPJSXGEy4yIC1WA1Vx7FjFYue+fNYty+ampv3GL6Pj8kijTtvxMZFTFvAJKmFDsDbtHoi
8trOwdbHqa9GFboBaYcEk143Re2mwzDtLKH43au7WDAuhD0u/IMrpKU29PZi0RjzU0Ouv4FqqR/a
cFffRLyjV6OgX0VVG2GVKx4eoCYaUnGT+i0Ez9Oc2Nhl1MhZjYuNIR+sctdqFJRY0yn/HDXWew3S
CJUh/wkKm9j7ytqXreZzVk4ypv5sRuMJ1OrHPojzLwiAdnfllAQ7e+VaxRP1AarqusVwJHxrAPRE
LyLTlDrx07whuDC7QKc2bAajPwVO/tRRTzxLXWEdej2uX8AQFp9bAHiPYaHrsVfmtfY/3Rjjf2+/
fhufmmoevk4AJSjorV8/pVCdRsvLxF/iQQaTKEEvidI9KsvG4842orsNjB6RiXXLLpgJonosS/jU
M/BQoPvY7qkkJehbLKl5mkbLfDBHIhp7suq9QvDG2aGOxmVAakQ1eB1awAiZgUikmZ9lc/JfYUnh
YzjW5n1sFzsFta150jIHdUUhAUmS1TWn9tZQ8KFBYBSNeU9ekt4RC8gHavbaYUSv/zEwuuREEKCf
b3/HjbeD95e+jUK5BQCaWIM34VPfRnJlJMyRPmb8pzOM9jDO2oDHsFG35z4f9xBgW1Ol4kx5hxlA
phd//mbALlpMeEcgnNNeHo70fQe3TWLocVGGo2JS2x+DYalcFa3rj38xVThqClEpcKY15p1kJ0aJ
h0XWEYlwkbEev7b2/GuWp+lkF451d3u4rd1D2YAuMLm14BKsJjoD+dGTCXmAwSh+TI0RepSbscaK
OvXP7aG2PqJw6ybUEBHOWkW0KpALLBY589WxMOGYFcr/ii7LPwwKHVTNzJwdlNb14afKRnkGYhUF
fR6wy6nFzdK0QyphvRovqYezTvncDsueuuf1Al6OsgozcLJLizJDjaBRM+XrUBTU1pSi+zCNtAze
u4BcMaDceFH4UKTLlxNSpGZuo2wRsNHI+oxS6y9pKc2zA2r9ISuGPbzu9QsmuvU0XsjeAAmvS4f6
aCh1KoeFbwujjJIktXVTSGrP8rQ0KL/gW+wao8jdJuxoec7SuNmJC663DD/BoTZAHx9g5SsO780x
rAIsf2QEgXwQbnbrq4VefTGmtr8PNEc6ZSjUvFugEYscIZohei9QPtZR6lDo9FlsRpTpph3SKlZO
ix05NKD0PSmErZ3DYJiz0vgGgiEm/2ZyrV411Hfqwkd8pqPPTL/iCeZd07tZYDg7WI+tw4DagUhm
ENomcbocDCRYZ4fOiCCiDuGVflDhYvsc74UB4gm4jHrEjEQcx+1F2251GlKkFNHuQe0rrlud2pQ5
uJk5mLSnF9VPtMk5zrOaHSq1m092FNDtD9Tgv9vH5Pru5hWgjweAgULlle6SbKWRXdpq7g/l4Lja
SCZVAAW5w5Q+8QJ9mu/Y9LMvz/mwU4Td2q5CEZvgiqQDCM/lIuMbv1hBxV3Qpfb8bCTzn8xQh9xF
ZtT0MD4ZD7dnKlKm9WqjgyAkdnj8AdddjpdkYJRDmfFka/k9Koveu2UxFo9T1FkeQsyV20ddtEMV
3VpegUF5NbuDtrwatEScpM66uPAdna5QGxBOIYmA4EpupE99r6SnNHbib4rUh++v/1qIBgidYVSh
RDn2cr5FXHW0iBCGlao+8jSpaJ/nCG+gDqUoPyuM0jPNZN5Jkzc4QTzGdNrphrClqIdejioVdmUO
DiKZFGdRTCocKdO9ODO1X1wRYXcIAZAUdxLKoZ3bWAFWQjjyNuCRByG22o7qHrhJbKPVZwcOglGa
YCgD+FsvA0Fgn8ho+S1Go7h1ai33yOqjXaV2wZ/bO2xz8o5O7w+hBpg3awi3UYWtoeNr4mepOfpV
kqeVGyFcULlEsjyoRjw8lmO0fAdxThRGwjh8nI2wP9V64ng7P2bjdhG9HV4+h+4DnqOXX2JOu5wy
GlrWuRUhoNgt+c9B/IpJCeKzjaE9Ubed3xkokPilo6bHxtT3WCUbF6nIcIAnU+QScdPlb1C6AMly
id8AWmDEEGHAjbktz++fKf5JDPTq4Yp03eUo3Ja5FKSk+SHBn/xUR8b4pNuzg25Bk7LOxMlR6RoE
os2jZMbRtyBLmhHpFZ088/Zv2QgDaDULPw8WHi7EatGnRJoxig5Tf1Ha6r4fVfucKvl4X5RAxCQt
0O7Lbsg8lB76rxNc5Z3r5nqzg0ykIUxDhBCAcs7lSsyxrtTVgJzVMudgobEE9CZNityhlxr/9kyv
r9NXUgmdFxyiUJ4Tf/72Qc76aopxuPVA8jkweZXq21Clsx/UU34n4dryXZ9MOXv/rqaegwIGRGhS
dv7v5bBd2SgTpg0Ofimdem7h9vgphPQnyFujj7cqV9tiqp/hV5zn0S4flKnNd37D1TdmYU3RVuPl
BAzyKu71ZuZS1rZZpymjNysxsLI0BhSKHkCZwZcaJMtV7MX4FJVz3FGob6biQPk1u3vn6vMbaFPT
uiQNIaFdfehRAl6hgu1BgsAI79O5K0+WXieHKJGsj2OfOa4z75qpXr3Yr4PSl0X8QMgMrtKfVmm7
cKgqhAylskLrJOrPQaX3h3bOv0thMJxuz/G6TCLGE0o70ApBVaxDeBjag4a084iwZu58KzOzum+c
qL2vlmX2NdSgzp1jjvcEDNaHpk+Cj/igGue+c/rHcpK1X3XYzcbOx7960EU9EWAdLXoRt6xBkVwn
KWqLjTAtl+xjUVaqG4VF5+lNNrmGk45eaiFKpg7YsN5ejquzLUZG/uG1PkOwvtr5Bq6fTg9CwOsy
JzzUTd340OcTb7aaPQzj5iRFgVZ48ogxLw9ZTodYx1xv8CyzkZ6RX5RdyLzKucmT6jg6jnRs1Lpx
Zbq9OzHx5sgMKfJ5ovy18IxjLoXkVEzSNgZoe81UK08FqLF/ZnUpT6ViNx8xsWwCfNZlbSfq31pg
8W3BKNDP5S25nLXaVl1jloxN/DI0Xhlr2r/9nNC9LnUn3ev0Xd2fJKU8EDiFQdoBnLg6wUgrTEU7
waSw8yo/LUMEEDPGWPfzOLbjqdTy+qM195hk3t5Fm8MSm5B50Ka/ktNEQ15zmikdoNDmyynQRvOs
FhNmrskSH5xXo5Y8bna27sZXRdgRHWDQCMCw1jcm+GsSSRMRwzZtEuyWm97HRV5za2hZsAqG4Ldm
jeFdtyTD8fZ0N74pNBL0bF+VWuCFX35TWuTKAIMAHdtCLu5g/KcvtjZm/ymVou5s3Y3bkVou7yHs
FdEhWh2adK61jmh38AgB0aYZsF3CZqNqH7Ne05+KMmy+3p7b1qdELpfCL/GtALZezk1VQ/Rw2nrA
DTPSD2EyZ3eZ5qCnIRfNIW4CFAOnuHgv04tt+4p2oATGDbG+k7mPbQUY/wASK5qOATJz92PVhg8w
vqO/+HZ0YmHpoDFL82ZVwZFZTpODOHgNMqinOGnkJ3tsci+2++Dn7aV8XauLLEFMCzqZSaWWVum6
Kt21BuYOVjh4UqL0L72UJqBmeVMMD1KrE7kIK8bNcdaV3nRryQl+OuGQfsp0JxjdJEx6GGh1Cg0l
0NTZR2Qz+6BJqmR4xShH1n2XtZbjS1mg/3AIyZ+SIgt/1Wj+4wDY0WVwZ8rA7waTUY8lCOXEwffk
oVpdZ0raVnI0OFylfaI/9lrXnlpnSA+t4rQPwML3uvavFhWrNRSSymJTiJO+xlqayhwuWk3I2YCm
sLEGwTv+P4pmmeEmWTCG90s3pj8tVnI5D0We5x+Tes5Gn+Ipopq9FcQf7CHIHddQC6Q9KMF28/cp
myZ0LAykjN2lX4bP2aCMO1HzxskFRyI4lJxfbuLVStGGzcwokCaPhA3OOU504e+mN2qcKWMnCl20
PGJrJ1G4yoz4OuxravTkisTs4je9CSIV/MaasVWwTKvm6mPoOP90aqnubOutQbBypSIvFASotVwO
krdLrHStSsgQZb0bFboJGaZID7cPz8Y9RNUTfBtIBkBNa6DZUlV2LHcSsagyLGc+6XCnL51QDwjn
85KjYZ5GjrPzpGxc7BoNHMqBwq2XdOByaok+d06+EIelTVP8GeYlWo6BZGn0G1CA2wn6tmYIiA5t
G/YJ0e+qiiMPS6slIRF/VcXYpuWzXn3sEJ773iD9iO5F0hztJjQ/3l7XjVeTejKYdhrKKIau0V5J
OypjCZ3Em0q567ywMOOPyYz844A5LxJnmZE+ynoaP2XdKO18063lBcUHfBFCLxW+1fYErRcrhcPl
IbqCh76Z5fBEz6NdBCFQGncela19ygYVLHtw/Ff0jEJ2JjBL0eRZRWH+5Jurqisn5l7FcWtSwnkW
ZgzwXtjZl3tmcZy6MejHe7jhzZgtV+3DMFXaPWIbSDre/nhbYwnZd4seL7XNdZN+4nWW5x6Yc0+N
yzeiiXCnVeTmMUmb9i/OglCX5+Ei1rHW0h0FkpHgGjEgaBTUwwO2hzfT6b2fZSXZOQkbX4p0jEub
7q3AXq6OXT8uIzqknARNRoC8rfTgIS2aamc/bFzIFBBxBIFPJ2B34le8uRw1vei0fB7ZfXVEJ2Os
FIvuodHlrjFEZX0/Z6a5E/xf1+5w6gMPTISKgiG18NUjQOmk5kmyB3TWqlg6cLrl/6BM6U/oOM1/
8PIDX6EkbQXKwply2U/jMD/JtdSqsOFKxKbevX9E9gvRRNysBJaXSxDlIUCrIuHqpoziJtNsgQ3o
y9OIHsrO1De2KsgtXj6SLgrja1JyMk5qQp1jwNK3NE9G25lf+zrRoMql2c5QG1eaQZVOp7PJYQdy
cTkrk7Jb3/RYEgHh149On//uFGN8lix1ejGWVD7bNb4FaOxqH969nHSohWAIloJCzuNy4LhjGQON
ORrGHD2HWaURTsRjlblyrs07IhtbC0o+IxTleTRQJrwcrLegJfczUguF1aZf0wTysyxpxiMw3eTu
9rw2TorQtSNopSwDPm01lF4bZiVjSABHUxqf51ZRj6/o0ZYd7mvNuIdL23gJGc8SDSuEYUGDXk4t
ddTWqRQDjduiH44hFTJXGuqvphJpZytzprtC3vXdEidvFVdyrfHtCJcwTVwDT01JRsA0HnpvNvQ0
d0N6hK2rz475HKLpUbmlNuTfM/5Z0w2ruvyi2mm559u48UmptgEd4aRA6rTExn5zI/VOoEDdY51D
I83/jXQp/TTLzvxk2l28F7hvrTFFL3qc9FaRf1qtsdkYdhzqEXkdBuZ3vTYZByhSw1OCK7cvxOYA
dGd7euFbi/x20NVG6pREWUKTBKgyCxzDFmu+y5YQlnGUWriWJ/GDZBa/c5Jfofb2Fy8YjVD6rXSu
Eaa5SmVT2WgjMTriPrpfjkp1hG4v4RRbtMfbJ2brS8L6oCtB1szTsvqSjR6G1JJY3Ska5rNSkHdl
sFD8LjGVnaFeCTTrnSvUtOhZwxG4Cjjw/CmaDvVBzxrM9rA0VfKwSGry0ChR+qu00C5wnaSuP9W9
6hlJf+6r3KzdXG9iOAyZcRLBOxH0Yv7GCWFJyLl7439Rj6bq7TURH3f9O6HiCcaR4HOaq7fPnhbV
BMaN9t1cSL+tKZpUF1fg+lNbQf9Ge0T5fHvAjY8AW4Iriw/B0qzDCDDjRZcmHCeYaVhV2ln7lFNT
PlpNuHz/i6HgNgloEi2ZtYGBNlLvawa5R7G6kT5pRQoOKp1z7q160HYSyY3njccF5D6rSIC0Trlp
F9R5Ycy9V9voT0saDceWc/6lLxIJRcyiOleAKd1mwqDv9iw34jJGJioTKjzUL1dxmTq3FLyNqfcy
zZTO2J+angOBYGefXEs5AYqgpiDgHo5g/Yqr6801WFdkGovOhpZyNb83m/SDZdXjYbRD6aCHUvBp
HJzEnWT4TmGlI/VoFXveTZtbR3hUCXVNUUG9/AnOrOktC8FrIHNq9dDWfckmxQU3OPu3F3VzKFHj
R1IDAvfaCqsNZWhSic0udWb7jJtAioZnqhy5Vd4NThALS5seFpEQ0F4jaWw5zKKFpqDnVFZwiAfK
RV2khqcw6nqvI39GWrzco9Jc8zJfRwUYjbihcJhc7ZolMuU8KrTeG9BSPy65lR6QHVyebdTozjSP
rflYlXp9TO1Ew16xzErAuMHwGMjZeNTUZDwN0ogynxX20SEDx+EXoAv2hGU33kMRmIuOE//Dwbr8
4nVjh0mYKZyqNhxe+nhOeCZK5x5eYPIZIUbHN+k0nm9/+433kC4fCRURHOdpjRbR0UkASsU2a/pp
uINv0vxMk2V+kpclOQ19nhquGvTBY9IgIyBFvbrnI741a06ZQK1r1DnX79SUdJR1IqIeTZrsU9ba
00MTkuOFetz7tYTXxqJK2Q4mZ+saEfsApQJqUuzFy6WOO7VVS8rz3mCU9lOIX4nbh+OeW8jWuaLn
TrVI3CTUJy9HmXS1Qjicy0qv6/agVEXxb523/wVJ3e0kktdiWgLFRbZBx0MotKwBCH3AnoGY13tV
G9gu4pLSS1V0P0yzK55VKSzoXeqqL4fSjNZrAWZfLltc4Wv9sUjz6OftPbU5b4ERFIUy+i+r0KMc
xmhIVfE8GEF31DrpH1Rnhy80QMqdXsTG5uEJMlDaoNIKCHl1ZIo2VYnNg85LnVIO3bbopbtCTVrd
RcN8eYmbUvuIycUemGxjggJFTw0QjxvEcFYTXBKnH8ql7r2J8twvJahtdzI682XKp132+9YU0ZQH
sUq9GdGCVcwSIesfcA+T+fSyfqyqaPqKmAmFCXU0e0FytXyrLtrAHbu2w/gK5cNjGlv1Hfjz4uTo
5Ty5dpEk+mHQe+fOielA+aFUSofRqKe/2PLA66DNCWw9mbuYzZuHs8qUpopHBzPkiCJs5kSxnyVB
8mgOzR43ausj6NwXVLlem/Tiz98MNUlz2Ut1xcLUkObiqQr+ifoqfjCt0trZZhvXhchxRUTApr6S
32riWMpDhqNrwoo5rZkflKBTv9w+NhvRKVAHoTAMmB34nvjzNxOq5xFnzB4j6U5WZ8R+x9x5zIDN
/6ymzn5OpLT5c3vArRUk+RIMM4ImmMWXA+qz0YxzqXF60IU763r3RZEkvG7idk+KbXNqVAjh82Dv
TJFlNVKUVXU9MhL6agSHkNe8OAzQK8rk6a5PimjnVduqconoUMTBVAxwdrgccI70ULVq1pIOSwDg
UY6+TyhY3mv6gHNDA7TmgLOD/EPuDe0x7QPpWeL1PQ9p3cvvr3AR+xOsCnoR6djqs7b12Ax4OqJt
ODb1Sxbkml/jZB+5Zp/s+RlvfVEbbDaxOZwMBPkvpw1oXiOlZZ2rPIxyD+0B474tEU50NSmdPt3e
Pls3EzUCavaAVsC7r4pck9Rk0kLzyisRgvoZp336owaU8rGEs9X5o7nMhavShdt5XbYOo6OgAC/K
BjAwV59Wt1r+ZkPvvHwK8JHt0uAo9aV8vD25jbhImLIBfWF6dAdWZ0OLe8uMG0ZJnG70gzGRXeh8
EJHn3PAgmKaPQZfFj2OJO3VgDHt1mO3haUyQvdNmXEf/UjhJAdJe3AU5zOhiMipIb7N20Jauu1us
brnvDK07OZMj0afVg53zc/1pAXVyagjUAdldCZk041QnnQ6cIFWW5ec0ZPYhQK0v8cvJoTKcB9Yo
uUNpyTtX4PX+Jdvh35SDicrA817u38I2y7KIotHDZIcSzZzLH1qzeWkMjurt7/saEV3WAmgYcipJ
sEASUum7HGqWsklLWuojWNY2xmFExeKDEmO36kZzk/6UG1M9Baol/ZqWpHihjaneO3ESPYga+I9K
GaRHpG/tz4Uc7EntbS0+rQfkR0nHRH3s8peBISm01Ap6SiUBbJ9WxnCpwe65xIGqjTCItA03bpc9
xNf1luMwU1oVUDtukLUBbYe5taXj+eU5TprXbrnYMyD11mx/gjlUTA+ZheSkDdXwK1rQyjym2oIZ
1e2vcv1O8BuQm6JAxm151SBb8rayYMMNXlQO9amVs+E5Drvqm0rj+gt9mnfLeIgiJ/8c9Dxwd1Dw
L5d6saJStWPKvGNO2QmDo9SPGpzNQLaYO0dqY2szI/AdoL7YbWuETo9astVk/N0Zz7FXR0MInsU2
kWoq9ggym0MhjgbvntyOCv3lrKSkK8xapxQkO9FzaQtHpdxRigdT7XftCDfH4poCD4QeMaHL5Vjq
YGVhUZFaUylRmofJGCvnXKaY2stOMX979/aAmSsYpYCg6deuTkYUObE8OAxW1XggBJH+nGhLEPvR
aOW+Mo/pHgX5+q1BTY9yFkEmPp08Bpez4xWINcyIKWwC4HiG5QjCu+ImuD2tjQMvNrzQE6CrCTjj
chS9SSWjm0gnZkSBJz+y0b1wq6hOz/NkOV9is1EPSRWUe+3+zdmZYBqIT4jZr4r9oWrOGFlz0QSS
PXpOXMYnMBzyHsxya49wxVKy41ID7yh+x5vAVu6h41A5psCjNaBoW0C8ObIfXkzpzb+9lJtDib8N
TU8R/62GSqssSEa6Up5WyaFHlKTc58Pwr94X9k4NdKNGiFYdXRISbk4aAfvlrCT0IUQRkcvCbmuv
0dvyd1kstp/VenpXLpL5qHf6p3AYlX+SOF6+44y0R8bb+oAEKZwJVC+4n1ezRRXb6ByU+rwIFpUX
mstyRKk72VnTjYeBFh8dBAvtNRpTqyOOI1peNlkOgnOOFp6BMbgbjDk/aKXdP3W102LW11GHRbX7
VGvOnsPQ1icFOUprGAw65e1VvKdVjRYZA82afomT4ySltY8uAK1Vc+oO7989ADcBzYvYgyfo8pO2
0STZeVFiQl0khtfWc+IPBnZ/k16/m1LI3070QR8IGjr32erThR2d51oG9IfqevuPPLTVVydK8rsI
aNjOTt1YQHYHpDcdWxfoSqvrJZ87vZCWij4bWYiv51F9kCZrdPOxdd7/fqOyZhKcoz7KnbbaKqMc
DMijUE2UF16AWO0G9LWF/q1NvS30qhQTmdufbKPyJWg/qJUguAawcY1naHIjG2TxrhYJtmZuni2l
8aGXxlE5lO1U/2t2etwBHu8LA9pfYn2sc0uBXtkG1suUYhtyCM1C6f+387M2jiZgVRh4juDF06y4
3ErJZISSaXM7ZMVUH6XRTOtj3424snFpVP+ZBnASDwJipH5ro9F8SrFk6r0ki4pnPcHh4HEyIovm
YJbLnzttSqudcGTjUIu6CaLw9DiIR1anCqGcyZDjhOoJYGjfpEDkoQuvH5w6fYlrXBZ5ppTzMNc9
BXBN32mwbG1JVdWxbKLyqwGxvVyd0jLIyE0mXEV4z4JDlx7iUPlH7k1lp9K7NZImkC7AraAUOKtz
ljhZKNUkaew97OLLkrInqJvIM5Zp3LknN55xkSyyrIK7CyDiclIa0VaE0BPBZFTPD1UTzoSxjQ30
4v+cncmS3DazhZ8IEZwJbsmaerZasiR7w7AsmTMJkuD49Pej7kZVXdEV+u3wyrZQADFknjx5TmYn
x9ZacN5uQdHf32nbn3qRx+C+4/C48uCRM1zERD6gak+D24gaWTZFkzWXf3luU98gtFzZLozib5xA
LkYaNM7nhj2RmY8OhBYTg9xdtWrrIe0L+58gz/2D0E56QLTK22VBYoWN0Tuv70/yJwfwcpZmwM0C
G2PD4S42TDYGTklT/RjpEQfskxXTkBPZSxwvNNqZaRzFLY0xe39QwtnHaaPnENeJ/kdOZy/9toPx
d1un7bHBg+gwxnF6N6H8+mcviszbJ8Xk9Ad7Si0RZmXagw9NXKP7rOk9dVhAw+gjdMupvPddUe9L
OwmaG/N7m40SQmwc9w1uAE65hBsK3L60R2SEjVnwOVPjMYi9rYC7paOBCKhMVZhELQvtSBVMLHO7
6tDL/1pl3odao3/n6g/vL/mb3bztKFTVfvb5E0xdvBq5OxYZJUOgpGRxHzRqUEVotNJ4SMCdDr6W
tFIT8N3S2Ng+5NmH/jksJTCiGcD1S2lQ5eNDVvJwRMkSBOTmQX9weoiua7z4EEKL/sb78eZ++Hlw
IJMwFjSJy0NbAVsptMwBrFs/OKp2nE5lPFSRltZ8I8y/NhTtapuAiCTmviR/kNzmENMpVmzWzTvt
Oh3JxLDgPW3eYl1vt/flKkIFoK5HAriRQM+P61Bbbp9VI+1asosbWrW0809VmPEXmjL7HV6ZqCrm
+fw8LKtzI9q4OjTqpxvFBSrCZencdqcmN5yJD7h6Kbq3lhNKlY9HOU/J47xJV1dtV4b9rH7bj4hP
SYM9/4D6Mu+LO6oQPSYnPQzinMa5UJfWija4N+3jsrsl7Xxtl1owQ+nPREGI3vPz9S3szs3dYNG4
XvZlCJC47OYACc7KdcvdOnrWjfre1fGAdD1GIwi/rKiBRPKRKQNEhiGMfZXDbW8dByMcidUmRb5b
7fxXxyMjZC3pEeE+Op8fEVc+T2u2WbwX06se2mBHV2Rz13kJBJNuueUE8rZCz7ezfVg5MHPIZy4X
1BJNCxxeEQFp1DUOhsCU5pAKepoie/Ddlyr3KrmzA3/g3QlE8tIYjp7+MNJhZf3zdJrCurdrGcpi
kFgg1LRq8i+tj/Tfu7+dkWw/FrH7n6a+5MMXq0PuOZvoVFA34bnfB7PMn+OMrJnEtvz6/i38Nstk
LIhDJOioe5NoXpzkZMrqalWCyokwxFfOrPpaOKtz8ofF/Ka7mg5Ys+qoenEJvDpCrj9MoxvkjXjt
2n4gqWY3AL8gmnOR68YLfQg5sumRUcbrrkiz5cnRlvfFiLPsq5JG+fn9aV8bD38W2MmbhxAqWuf7
D+nGkma2Dvh7sIeXOS40Wvfr2ON6E+fFTmfqFg3hTRjFOnNh0Sxog7gCdZ6P2CaFMv2u5cbsG/GJ
NkjzQ5rGN6Koa9NC2RSOJ190K1qfD4Jfy7pOvtLRFCzefd9WH/MeCppbCBKAebRO76/itQfn1+G2
n/ML7mKa8EkN2egI5f5ql2ZWEKXIuu76Pvf27w91dWYAHhtbyaZ6eREtyKEa/YoCdCRktzyCSRof
GsLxr4p4rgnFwhUc/v6IoAGbAgUXInSZ88kZceDF5PE6krKdToHUfQhG4YV14np7C1rhjSPwtnWO
HYK4IpEfnBEy3Isp0s/murPNm5qOs53uXd3bHywwHe9Albv7KCalc6zT2jnbY8q8ZHsinMQP3a7W
f2Jat/ghuhNmGaUU4N07rg865mvLGtOwKZVnh5lRmn/kaQ8Ryi2t4i7H680JR7vKv08OHsLhiHSl
deO7Xdsi4GTcYej5b2Ls56vY82G8xmUVA3/FNho496DtwjgGlJtvJCrXtgiYLVCOgcoiaMT5UL6s
lV+7lLTquVj23Vi53wDIimjyXIEKsHUrw702ta2xh8o29wgZ4Pl4qbHamRmvjGcBbtZisCONTMjR
ceJbe/HaUAivQJ5DAY8e54uhzKR0AB0p8fplnKHPPLWP+bLQCNPX2Y189kp4BahALklTM6TSy0r6
6ApvdJZ0iAYMzn/EqNk3oXKWMfIM0d7Dvaz2kzKa3eQObXLjyF2ZJjk7hHibagln7+KO7HpZZI2q
wQysSoVe6+pTAU0y9M2pOLx/uq8OtbEE4YVTjLr0ePHNpbPbmmAjy5L/Rt3YB0sNI+WoKb8x0vZt
LkJluphxraHyhSzmJbyoipR2bIMHNqlFs8+3zn/HVbdMAa7Nx+XeAEblNXuTZnD/BnRmMx/tol0a
pm03fW21NY3kmqr89vuLxzNG3RbWGeSoi++0BL3hYhk3RGjcZZEYpv6+xB/hGXFv88/3h9r+qDer
t3UncofQj3DZJj1jmejlJfCKGWATaVlNcLTXcTgUxeRG6E+bQNPTb6OMmzQxECPxCIgEqdT5yUbC
t1vVwKBwW+LHgWcA4dvJOiwxfaYjxLMbidu1SZKykcuw97e85nw8K6XJxUdmKho83e4nZ5hecQN3
Tmwnv6aPqmvuMvR3byRSV+7LTZ2bO4UHbitOno+6zk7vAsTx3rSdvy/rSd4FCM9g8YyiHkTUcf/+
p7y2RamcUITi+QYWvNg1RZ4lDbLSfdQMa70v/ME4NWL6FyL3rYLClfWkY5uCKy5GYICXDe9blUH3
vuh552A1p7GyvhROifh7Yxi0CvhGJ7D81Jbz9/szvHJ3btq3W/8Qo1NqO19RLtO47bYYb+7seSdz
4YbmXDZPTeWsm3mAHeaNm1LAqdob+dtbiRfUTklLt2cIiOeNo0GHOU7QDRicep1uXgtaoFsQh3F6
0SMINC4oduTnRnXIB93srLXTH/pgQuwe/eh/1WJ0+0Tkzf+AtXAl8bPQBNiek4v1UPZsD25Dwgz9
ZdoLt7XuEtuOwzrQy52XuMbx/fV/y8raViHgb4IomhQuo0S7kymYM9iAKYDpo140BEiFVWXyJMZh
fTWXuncOQx4k9+CzjbmbRDHmkaOW7r9RjsQO7/+gK1ue38OpRr12CxG2f/9rgNxmMrEMfk86D4SP
qnZxfrX+Aqr4H+LjTTOAEvlmLgvn4HwkGzY3WEsOYIBoRXpcW7LLcPFtDaXTrdLnPLDLW7T3KxcI
VUlAAxrjiY8vi9e+WbmKJrk+olG2PYwD3kPLpr1c8VC9riXCaO+v5tXxeEO3QgzP9mXTI8KbXrJI
q4/8ufH+1npWkRalRcEjoaYwV7+txM9u2kQOgaMRB3nDwpU6bYdSuz0SL04cOlNvRDZYz9HS4n8Z
iss8wIdl61y4fObE6pep25o9nUk2JdC8zZ7mJfjuBFPy+vuLSHiMYDyPHDj3tsi/bEkrXsupwx4d
kQEvPbk9wo24UX8VXo+rlCYXeH+4ayeAi3DrSYeYCY/jfLgM3calJ6+I5sQdQrprgshpMh160014
7kqgxafaGA4EQMgBXRyBoQtc+plTAGXp9Ng9Z+YJdffuxk17bRNuZEsYXbCneGHOJ6TWDE88k4qf
VVv2SyuwL7EglIW+aoyQqm59Ix6/eqcRP8IFh+O/9aaeDxhkbp+XklNGM0vNHQIomDU62IvOzHZr
MQ2HRUuxo+Wt3jRWvHCwqv6YdL5z45dcm/nWkoVkG0VleHvnP0TLjm4Ji/fblHURtSve5Jbyu3Cm
KrVrW9Sx3986174n9hccPRYa17OL75lR6NVZxvdsy8Q8FInvRl0QeH+8P8q1DbrR0TAFRJOCoO98
Vhm5hSl1oaMO//M9cNh3JZP2VcHyuLF+16KDrRiKlehmeXjJKwVW7CbbJt7y0J+OMszt/4qnrnkE
7qgAn7L1ISgQkyF2SD6+P8erK8mh5+rcWFuXtVhvLhAX1uA06ViZX+omU3A56IN5f5Tte1yE6qTC
W4sP+QdSGxfxpB5hOXkKiIZuAnGi9p/9ldm1Qh5ymvf21KMIgODTyahGIzLnIbsRfF39kBvX7v+H
v9SJ79SUeVXAJCtbeVS+Z/cPxBu6iDa37PT+TK9+SY9SC6E6QlU/BXx+uUNNKxWWKdiZHbnDrjET
48geRatS5gQ38WpHVNu6g5brrT6cq2eQORJHb3bCl2mryLNhZf54g4skh6C2GDsnNdwoJcKLlpY2
/P9hptto8Am3+/siM8ndduvLYrymSsvnIK3i4zJurZ+yKudiH/eOeM3XQb+upmxuPB0/KQyXG4pA
DsImgD00qO2L/7LMntaQFmQCvEipZbmbWns00atbi88wHwzrjgzUR3DNEukfUz6kHu90WezLMY2R
ksATyIt03hoBjQ6QIcO4CPomnOfZmMK+9S2xX5ze+CLzcerwZR9t58baXduQHhjkxltERPyyiUcs
lt3nGIxGqPcPeyJyMw1nY0XYTKGL/9vdKgQrv452cVsuTW7WubXtSeS3DnNZGJSZsyq7z1bfuYVH
XduGpP8oT2CxiLXUxSM4wXvrpwC0wdLtGpGFVScDfdRIlktzCHqV3rikr10tfFE6Y3jceQwvdkKy
Vnm1CIq2EKTFg41GpBE63rIYdHMuo4paVPCm3WAO6ee8dOW/8+LQ0/r+Ubh2idJit6HPUObpsj/f
jUWWpsIrOoCxMjUeVtW5Hz2vutW/+paIwHckjdsIvDRj0fN+PozF18vjXtL00KRrcczwP/2edBMq
+IKdj+yvF3+qanyS0F4uq11mlukPP5ZtRrEIo0sQwoQyyjTP1ZOo7Vjv0M8dl3AS9jqEsqvWv9Wg
dBVJu1J+mPciRlXMc+c0tIRZqeest0w6ycu2LneT1O1vM3PYG9RQwTqAjtBJvwgI/VYVXbV1Rs5D
5b2MMla06hrFQWvjxnt75fzxrG99YhRtaXnaPugv10e7tvjtKFCVonWdEEEL90SIFYdWDiv6/b3x
VqBgY3ri/sk3AxN700yNmiiBjCTzD+I8ryNfKbp3V+RR/s5yS3yguJr7YZIjv3pHv9DgftSq8djD
bjJVYeZ6mBqsS24+SUCwLswNNWSPXd9NH/qFpTyoBEfoG7npFZBkiwggOW9lN/oUzpdnhRW89DlA
rwNn4JAtrtpLYdWRt1r996VJVRaqqvHcG7fitXgWZQTQvK2Gv9E/zsdVfum1WUqq3dml8yz6yd1R
30irsAEWoU0YUWg6+6exiGRBS/y4iCD0OtnsOeK3zEGubBGSSQuoBuBts4c+/y3w2/Xqr0EbIQth
f8vS0dqbrYTv2o9LcestvbLgdIdD2OPtpnHxkmIkBZCDKUfe0ritH2Wh7Wjsx+RAyofMZWlVf+Nl
Ptz4yldmyKBg3NwnRICXhVUsntB26VYotFOLPPkwWHfOYBjYe+v/odSzOSiDBPBcA95vj8av5w11
N6uXXR/1zljtpaKEOpaztUcb9Raucm0pt1MNJRkCyhty6yrl7FYlWd5oIQgB76WMepqWjp6CIqzQ
GnzwnfRW7HVtKbclJFsgf6al8Xx+6yS9xMKUDB3I1oycPNcHR/twAbJe3wgwrw5FgMdfvAZv+kHL
ycjcMav7KK2s9JgEtX3UgZp29VDfovddIwBQVaU/hXYYGhEuaeZZZjRU/oEe6oyTVtAmHFH/Sfez
tWBiU6Ir6Q4NBtOZmndBQIXcmIr+RurwU9LyItQD9YB+91OsDL7o+do6vjLUiAhrtOmtt4eGz/oJ
oCL5c+2Uj8B/IbknVSHK5CT7kd7G2VBKhZXWpeTG8pMH35yp9QH1eXdT3RGWd2h9/fn+NX8l7MGR
nED0Zy0flPX8V45p2yALYnWRREmZek667u3B/rPvzPI+DtzkBkB/ZRfQJYehCcgeMcEltbQxFkgr
HvgT7JwSR++4ocsyTh6VWo1bD9i2wBcfYGuLQwhkawPHUv58agR7Y2zPoAyqnWNvby/+sKPIbSP0
Nbb1aa6xYw/NOMbQ2l7EMccPuQo94YrDby8xbXNbjEDXA6YbFxtBgd/42Qy8YowLhsQ43O9SK1v2
bjB0D03dJp/fH+/qGsOX21pwDMoSF5eWMkgQ5pWk3A4GD0oZFoDAHPp+BBL47XiEXCawubdQbOD+
uAiam3kxLe3ZmBglZXDCVASfLzM1DlWrbxkcv53VNhSDbPqCYDUXG7XHHB7rZq+LBqOeDy7dwaEx
xsOhjG/2gr09E0DtkECoOvKSQlU73zhL6xdO3CQbnriiZO6M6R1F8HS/elYbUhZo797/YD+h0POd
ygJuIqIETVuRZ5v7L88M4qt+Q4WMuQHm21E9Src5jIJUPBw5Iy957UC/xt62IIBxtfPQFE6Ad4Aj
kx6J+YnUwZ5w0Ahjv66KPUpR9n1exeP3XFbWIY4zXey6eTYfWTucDBV6zH8kKHik+/cncuXiBaXk
8YJXTWmf/Pp8InEjFs8oRBcVjjP9AMCv7hp07u7qip6z0Bda74tZBMcWG9+7QMbGF+D2Lrlx8q99
v81VZOt1Zqtcdo9naDoVbVpwyQjP2ovEFwejH9zjGFsWfvY3DReuxH/ITIDrQWqk4Yeg63zaQZfa
tthuNXzE3ad6nkATbJ2LkyoxqyzzQ+o502PBzRfpZPZ3mn1rujflj96GEPwMhPcs6ObM/bJ/wllw
Tx00T6ydOBPmMv5wnMt0RKy6J3IHeTwVTn4L5r+y2ESbULEBAKmbXMrCKBKjuezdLgo6SdeP3yyP
sZ31z1NQFAOt3yPqwu/vsrdQFWKN8CtpoeXIvAlaJt+om3hzTmtLARegNZaonCxkzVvqXpkQLj51
k7HzR6v99P7IW+x8cU43bRpMTaidmISF598ZOHBWkwKAW9LZiVTd5E9yvS3EcHUYeqr4m7QCUZjz
YdqhL9Z4DrrIcFpkJWJvae5kvyyhjq2iDzXCaOleIG24TxZg1zwT+aepysydERTpBy3Hsjl0cZoe
1tSWN+6qa5+bftwNLod0Snnn/LeJHp1KK+NsrXljfbId2l+6yS8OfgLLZWfGYHy79xf92q7eFJ5o
DkFxCW/F8xHb2DNAyRhRGLreV6njRKmW/osOCvTnBM+3Czp2Y9Br0/x10IuU3m2btfKMlHL7UHgU
J/J2FwgiB8eLrZcxnn9bHY4V3cIwSp2b+ehlYm8YUz4lBc4S3hIsd5DLurCNO7HHpGgNB3+e9oCW
zhHr51sO4G9mSh2C9htQILBQYvOLmarMXzwK/PTCiMzvT47TJYhgbBYYiPuVRnGs1zm5Zd+y7eCz
g0ReSkBEEkeXJPSvC1w9XtO8XKieRQPd1dXRGuz+0e1i86H2zPiWKtyb47QNRgvMpu4B9vozUP/l
dV36QiuraciAk9V6qYbZOgRt7X96f5u+uZUYhWZ4BHw2BP1tacegg4mADoLNNKYfMkWBAKqlAsH2
15A4ggZJEMxd3yy3WpLfEiUYmnsQBI8U1UWM7vyEbEKSTSOAyJZOmv8MVpP+IKr1FoRQoQYQitmb
4bSdfce6e/2M5lEShMmsguc479xlr0rMMqGCx93r+0vy5uRuv4sXAXAR2hJrf/67fFmZs9BoWnW5
DuyoVbF58Kcx2yUjMVvXKxcoxMQl4f1hr3xvtJGpZdJDQBp4GU35G/M52KjmXhUXX+papiZYoXOT
/nxleuAeW9EZ5BSS2nayftlXRJ9tx2ZgnNnIj6WTyiI05ZzZ0dQu8k9wY5I6IYbx2/vzu7LTtoqw
Rf8Nfma0FJ6PWyA4SJsK464JRdq67/RBZo0TNqm57oPVDPC6kk4IJnmLYv52ZRHtJW0Dpdgi8MtC
cTtDgeLtQek294cnMxbLxzbT/Q185+2NRPBIpA+/hoDiTTQ8pPnCxMne+zwJorwfnRPueP+sqx5P
6QzO+/5yvv2MsMXYLJC40LmGrX++nDiEBoPtUM7P6GMuI4x1+kNh6eSU2278GruTdd+JXP1uIrxx
1EBDfloBsk8v3tFKjWSmLnyuFT22Q9JU866p7CzKilndOA9vL1uG4kbaOEvkwZfURu2Mbp5JeDQD
Mt/f0maOv895ab7kwL9f/oe13LovfkKQxErnaynMdGKpKVi6iGj7f1ZWkqR7L8lIVmqjmHyIf2V2
xI+nvmVpeHWSBKBbLQX1+cuq3iLstgP+5TAabXxUnlM8yKryjzbg7I0N8/b8kRjC9+PMwzAk4D+f
JKpprhAWwA5d/fKoHJr+jkG3jkfbbuUPPzEaGS6L6z85derdqAi/zbDYNzSpbRvVoARwSYoiEsHj
XnDmkq6zirCShi6oGw0tCv+JWr9kjjdVh2Qdu0+urNf/AsgqCAiXw2x+fP9bX7kMAEU32JDYYbtq
z5dBxGkxzTF11KLqK2xxaCyNzLKW9o3lvjYOeiK0/21Zxhtb9sSESQovmz3lVN1DYon2sFjZLenn
a5fOr6Nsv+KXyxwEPx8VujkQsYaCjl0cbmUfQwdvtNIHNL7HH+8v39sm/I35DnPhJ7BMVcc+H7EB
ABQ1opoRJWjrEx6YTrqLS8t/rimy/zVyB98D2JhI5srJvkN2RD+WgZ29VnFd3fupTRPd+7/o6hKg
doBzA6kNN+LFD0LIISs2MkdTlP1nTzTl/VL45l+trPydxDL6FuR97cwSA21QFfwmlEfOB3QHXXV6
BRiLC5GdJqrZu1gtxX6TVbqRtlwdagMdIalwO72pDGl/nTwJRaylL+yw+nV5B9FA73Jzck/vL+O1
64FiJ22H4GJg0BfnwqvEkOtE9gBVfunvXJkPP3QaDxpVaWeTi8Ut2egy40CzRX58f+wr0/zZyckd
QZIGZ/d8Rdetg6JG4yMaUat8GpbW+JBMPp2jNM4c3h8Kbd0rJxPcilCA4JP07BLYdHo8MdoOzryP
ZVP3IOZCYpTcUrPFCcZuXrtUMM3ES6312JnD8IkW+BkUW3ZCh07qF9nBhEr7URSe+GdZ5vhj08Wx
F6JNUJm7xYjbadfL1gxC3DSX5biYbjLustLPjKMaXPW97WxHHbpu0P96dT3PYbd2Xhr2Y9Z/WAya
06LMU8532c7Fd1PPeXPCC8gpw7ZX8x/YygxNCJK2Bem5Xf5LTG9+rmXXedQIlPw69f7YH5e1yb9u
ProNbGOn9+hcjYvXzLGJWzsLXyps5vs0D2kXNp76fAzUCciVpipCTlgYubF238ex88rn0gOIgk1K
dk7UirNXgMl1vJvLrPOO+HKinmLjVHtIg1VmpziIA3J7WfvjDm3LOo2WZunLPXWUet2JxszmAwIh
5SlQ5QSspoS0w6pa2uRDNybNV+iyyT91Vw9f8eJ0G8galepp+0R9b+eMq/uEFS32mXT7js9gQ6bY
iXgY5kgE1mw+xHmlnJBLIv+3dnUqnqSfmq/wyVrMtzI//mh2ikBzQGIJRcq0hHzeG7Wfv46YwOR7
OULnC0u3Xr7QBpBmoWXpYeE/afPP67yONhkRyqwuuiMgZWPaP9WrwN1jNWt+0+Ca8bx1V2U/gtpP
sE6jdz+JnLmY+xelaQdEAQwFrUOCcBZYo8isZ4H3S3aPwlv9nPl+zEzToLhPXFG5h0qy/SMeKOdr
M+bpPxONsF8hIAa4mKPsb1APyJdjxYNq7zPTpTZQzjkqcrGTkAWXdU6doMaO8MkxnGXaJ43fIg6Z
mXMdJmmHxyqk2qU6amXj1lUn8ZexWk0XqgHiOLtuMnPn4A9NUNKYU6viCVkCE9JDNab3rWlAXGMW
5iHRburcC2cG4oYg5BRhb1epCuWIDMvJHX1D7PTQW/iqggXdizSWP5BIwuVKpaBFLKgOpjvaSnJM
cRLD/8eZgtY9eDHtP2GJa5IMLRNp7NdhrovlmAXlLO/qxTXzHWqVjXu045g/TIh5uZ+czBUIRuTN
B2m1zQueyEqHpdH1j3mc2q/TlBnoqw/V9LfnUeqPrAkm8BE3rrKAkKc9996UcWxDTSLFxJoeGv9h
7eVqYtLj9rDYMsk0S3+cyzvDQ071gVi7tkMfB5FXVyQCvUgj0c2hXLoWsZOhjf8dPH8pTk4b63+b
2Kq/zC5WDbDdJwdgDL/h5rAki/lfmnv542LMGVeRl7Zj6Mx+Rz+9nzh+WLdd8LFPBNu1WVqwNNa4
OM3sRRouvaH8ECcKSeuZlOB+RjHYP+IYTCZZN1b9X59T34AOPmr0BzCcLUIxtP2d75e2G3YE3vWh
BI4Cr0nLajhNpR/vAuj5zr5IZWzdwU1oiu1QjP8CE9tDOIHXvQZYa8jd2FXTXeLK6c9uFLBuF6eI
//Jmtsquxsm1uxuTOf1Bur385Tqt1+7Gyp54KRd3RtKfL23slAxEFZVyCF61N0713krSIrkT6TrN
SGIKdIysWrXJ3paTYe5sdzDWED6GY5wKmyL3XndF3IZNQ1t0NC1Ib+87sxY4ca7GintwrBK5642m
NsKuTnPY8UYz5M9pOqD13mfDMu6Woq7GUxbnc/wQ1M3U3WcG3f5h6uOLGCV6Hse7RooSdyjdg+gt
M4oVJ7HMqg391BDz32mWzOUnMlznuymnFJMRlXbNEwwGCyi9WJtu/dDzc6a9tBcAMXTn5+rRbG1/
PuJinsgHFh+Bem+BeS6ioC1z/bLI2c4e4lWM8b5FKK757tmjV31N0rLmTlyWViT4YHsSzYej53aB
/83Lkl5+S8xFWxmw69gtqHkij+t/sQoXac1wctdBfGwdNw9+LISLaieLpe7E0Ujj2RShu8QUQMPZ
tHq6rISShVros+2mxYgao/CKIxL6ffoPEslGGWp7let3YY5j62Js4qn2FCcuOt0PsQy4syIzC7Tx
Sc+DOX+GlhgjHWY25vSMbmKmvxeDlVpfhJP35YPgVbEjtBiT+L/OxlF+OCi5MXiO5EdL/gHmrDU9
zXO6OC15QQDROuwrUzT5rgNxbH5kwWrVNXrouhk+onSeNQ/FPLU+pT254t/dVTr5imqbayi2jzEk
z/nUKgdzv2RuHhMQewg2Q+X29idpoXcLEO8MIyTSyVb5qyi9vkj2jVXYOe9Vq2Op0GWAfvqRdTPs
HXQkq3+R1C8TEa496pbI1axO4iwR6aXbjF9Km8anfW7UclHRDCA9Z+GSyCk+aa/Q6bOuglH9qLJ1
U4mcbLb+s9NOi3swORsQcQz0b1G8MUBs8h+UTPqk2402ltx3KRl0srNir3oerVnrU4e9XkOp3hnV
g2xQmE3CoEKvx468VjXxC1KAColB018XR4a1mgKkfPLUGajTOU2pn5x1UcFTWvp+Ei7V0McQf+wF
wagQt9LA+1T1GR8FbpqYiiLUczCo41wE+XwqqsGxTo10e+euaGaXDnGjCfKD8qDHhU65BbONsMs6
WqthMBKMBoIk/S79dUyeFRxHK1zdCgW6pB0XJzSGAdWoXqTUFy17WV76TYZjt8Ylgakq7QZzKGtS
uFigUFsdhrmxnaidULxqMTHVWbDDTrCiPl5kpkGHdY2/R42z0/ZKrnG6w3oMMXnXHMoXGOCINK+D
mX9ONczvqBm1K442jMaXoPYSO7QaEQy7cbT0F2M19RiW9ALi1WEk0x01OuSk686fqVllOM/sssKz
X5Zy7r9SzZ/WaHCE2YXkQvF8X6vAW3a0tAzwPLLWyvZoXiBt5Pm6hH8WW/z3xlQm3yoXiZVIBWNS
nxZ3LR+xGq3ynT2r5kEL00ifYnoAlv06xunLyL3HwkGp/dPdqHVpuFqFJ3mwqP9Fum5LqhE+/29U
5QPBgZ/7sMzGFEw1yjsE+RAAwoYirI2+N/5WRV9RjtNBp0JCRdmGQewr+4CT3hgcJQIYbjj1tZI7
XzfczJ1q0aFuzaHHeMAYFv1JVXpqj1lWrdM3QkfLCanwlfmPVEw5jBGsEqZj3NMONj8nU2oXhzVZ
p1WEU1BP7VdZl9rwDyv22RZab7Hb7dvem8p9ayaB+GaOnfGX6ujftxC9b5c7Y+omGXrwrzlXWZ75
ewOnehEutPNU1H2kpR/q3s1PRuxm9f2Ib5sMTdTRhg+mMRkG8be7qF1ixPW698jouodFz8t8nOfW
0gS2/lCx1XPt7PDJw0DXrALAWa+aV5pozHFCLNmV6x3+Tum6C5raNfdj1hGXhWTTXfLMZWwWz9bk
pcWHTNdm/bI06APtc7vpGvqn5PwRwb64PMHU8++ytkxVpOJMrUcnA2R7DPiOR6dcXfaGQ9S7R0x0
Lj403mLb+1S18r7PxfrDV9Ac53aLS+syq58Lt+q+lFhz9aHfGoQo7UzBAaLuVHmhtDPIqP5ql984
NfqbSw+GEVrtqrxHtWo17Buj8v7z5JD0e9ub2ureLhr/v3F0+nSXcHk+Nh0Sb7vEK6BtVwS4VWS6
TZnt5jaoPk5cE69O32oaHKEO8k5XWR0/41dgd2E/FCi9oAFspTvUTazXWWV5ExIeN3+sFa/bXZ9a
vLSqztf4nne4Q8kwrYlidZds6mP+wo+QbtrOTwEGY0+F2kSkuk6MRciV2jZRKtoa84us6v+Wqio+
cJfLlSJ3XX2eiwJQj5OQfoyVyx86eLRkRjOMXiKzUSzdfsozJMLGBJvBvacXhu9RTD7RcjD5IaVl
eu2KIqjrXdcL0jG02YKob92SVug5Nj6kWe7mhFUmnnVa9s1DMo9G9QV4rv8njtsG1uFoqu6eM+kf
xQD16C8vLZOUeneV5yHeIfHncczHNoRkt/a7ICk7IyTAy/7WXqsPog1qFVojjPdPqyer9bF3lMgi
UGCt78t5UN9GO1j5wTQNQnq1UzmdtMMtUOVNMBxavxvLey/z17ui42u9NrFMH83x/zg6syU5eSUI
PxER7MstDb3Mvi++ITz2b0AIEKtAT3++Pre2wzNNi1JVZlYmlTHfR9c4N7yaRXcB7ejb1B/IFLnT
ixmmU+xDIRyboSPqwUrqcKBxmFcvnyOS7r8mVzfdl6PtsEuxYuvEh26tMDlYpvdF2ohuwKKk85IC
idMw/y4tib6DyUfU/qHVi4oOW0J/B37t0uBiJuGa4yqkjm+q0WuaQ6sqe/zCVHOP0zKqiy+X2orn
hizXd1/M1bfdGP0ZG3/4GPaoe9hbZX5Dbwl5iSkdW1qvnOTMbYO1PRV91b1H1VwAgdY8vA6/n/m3
tUSeTr0RibcOh/hjqMJkPZfzlPzExWymU1AWq/+SjMIP8mF3/T+F5WxhloguiC+UcUpqUNOpjqaR
zl0Q9f1dFdJUpVwUMSrXQdkva8vAfsb+xvEeKj3O01kTf06RiYq+u5eTWZqz9pVw3luzqPGpceh3
79RabyfRbkIhGFitG77J7Y9vhlWdfKvX3VNLY+rd+Yu//KuQZo7ZKFkJTv346kXWxP3UH5ZekIE3
Bwhf7qtasnTuYJfoPBZubDU4zAXxX9vekjdJrtx8Acyo3VQL2dn3C8FRF103cZEFlh+vp3XyClqx
OZCn1ut0ea57u36y1lZvt2Hnzvo8xU5xrIBk5rtOi+ASrk4fHErtGvu25ekQN35128P63ukukK+h
uJSd57155SBpLry5QVE/xt6nYxsC1eYe4Da1ZpDE69aPBCOYPLfhpyNETdnKZqjoCTT9WnQxCIJp
OKNC2YWbD66jXtCNet2BO9O6HcZhFJmOPEIT/IEfnGLnMf7ntlZB11bMtY8eWtYLre3sfwfb1rQX
d1R4FRXh6N2w4iGiw8rs6z1t0xIfRzeKi1NgWlem42jEnK+ELOp0bTlMGRWU4kb/t/1x/Krusn5Y
LTuNy7j+rxfjXuZLGG43tcbHbUulU3pgx0S2bneyL/ox9ZcZqMir64ALpRddf7R3JBUnhrwZ58nY
MpXuU6cjcYj4nbh/cAOr2c7kpoCk2di9U0xYyxqv2cry1jUiuN1FG9mpDVbtPIt+GswR0MsNjivU
+qe3Je5+GAS2nUcbpKC8cUU3mwztLUYkhVuL/7oCS/wUw0DLOfFau85ppUdpz5uPE+zFL81e34p9
uybWsI/lp3LGLJkZ0KriQ8x3NJwHr4pOy+6xQEnVcVitwDkpOJbFUg0HVPyOucdcc53zLund5WO2
6BNzw6+T07Oyv16ioegPq/KaCvyNQYd3NCkDzMxssJOJHz2ktRVFr6VTdFFaV2VbpWW/gLTEVTmw
btR0hXVwscF/rC0y7NOGde3x0a/26NzYUowZuJXzRBGXX4gcKj91N7/7qSy/vYkXFxGu1dZ2c1Ga
PhGzxkCHmWiM/yLYmfrFb3tNk2jIpz8JMIpvLEC8t5a3bz1Jdxhkji9O8Nklez2knqfH+9nncvqn
Z9t/x+DamXKU+OJhKdfYMJGEYD9AaPsvFn18EkPXza0OWrh2fWeNPKy0Wnt9Ub039Vhjus7zIhrb
OlcjEWx3AWzAkuHwHN52bJ80Wd/ViTqiZ/Ne4tYaE3THrhjTMLSKkaHv/9+t0Yn1F5ROqVcTO2p6
jHySLfNh8Uud+/4Uy2wZnek1oEj8Z1Y61QOmYm1w8eS0vtsjLue5Qvme5DHXjUP1j9e7jd1ETj7v
yanZEmm9912z/Bg30n02y8objo6v5XVdyzeP86AmeVnZdJxT7k/vo3UCU2Zxu1TF2dv94tm4/cbr
ZFv0yNqyh6xfK0yUcAllS6eaKrYKvHkrt3Qx8+DxtZZ8bUthokcUzWCHHJ/ZTeWAkCXbkVee9YpZ
Teoq5PL51tn2mPkNSyt0Y0uHe0PT779XBLfqIAqpm7SO+hrYsJ2rF4zpiwYTLhroMw7E4DhNMDXP
s2Kp7QhaO76NQYO0DDHiPB7YY4LfrKsx/stss10ii/kxBUtQp7Z2wR6SWfbLz5y4w3TsJ9tTt11Q
jtZvQ2bgv2Ss5+Iwycq/K0ap/sYAw00udu2/L0tRX4xblDKnZQjqNNAVObMxEOI/rwE8y6tlxPx6
HCaNO0VXwManfPvN8jL27maOMwtMa2aoFBefZlrmbBb6b0nRbxB2lTV9JF63vWwhV4/cwYkOQzk6
b/1erf5Nuyn5vO26sF9CmoLlaNkacnNnV2A8wXhOj5LtBJlSWrtHyzA85v4wdpcYEtA9bIYe8j7Y
WnPSmAAyJxhHtrlbifnTRfs8XbBnlQ9KTkWXRmUwryfHmuQ53nq3vmmvAhKGnKDtAbtkT+vEHcFm
dKHbvztg+g7kPLbuYZ092nldaNat2tDMRba78fYZE9Yq0yaOvCcrrCvmwS227wdiKOc8cpPtN72p
FAd7ZnTLInp8ecDSaPtSSRE84Wwo2lPZRP77GPuAdWsYCkP2w54AA/ex+L2s9fWrdk2Qh9bWfV9p
j+qgTCd8tgUX89z5LSMcHhZY7xq7qNZ0MuXwxIorqaWtjhZeBNVGx1j7hX5YwyEpkVKYOTdiCaeH
JbbomMp4aO5pa/Y6m+raXbMtCrWTJkDnb31JmNlHMzQtj4lYpOnVZgD7xvg1Ngflkb78oPZ6ufMx
hAl4G1guF5Q85XtpQ17GP9lDs532fVQPbIyFBjaAWI1Hrw45cIDNKhWuuDbTpR76U9lNU04rh9zO
9VqCb12cu19nFGXdbVDWxXniRnntTefe9e41vsyNlx6FcJsU5tlKKpeVHGKd0g08E+Mh21LufblY
wQ/gYKAuzPHBvRn6sDxrM7BmyfaX9wuZfPNTULFAsdlxu9sdWfcpDdf0Ib1aWnA4lr4PdW/x6hPM
gdPwPvjewW/jesriorQFmxUt7yevaqLzyOKzALxu0d0el5GfO5iNI24mN/nRCQLwiT1Z5IBOYYrt
FMTJt1K3is2bGgM6i2Hf0REUlgcfM1m6wNzeN86hdJQqU1APXh4mLTBQek5MfyOPOBbaB4iMSyB2
ZYOhGlecAanXV+5oy8maHblqHlZmre9CZ+Le2ejbhgcQyl3crX3C+IPvsKsurVNWXhYId38shGl/
iSFiVWYNiFH1YqIQH/xJ8NjwpqutQ6Nmae631ms/14AO7EO24fxbrnUQvEjPmwgVnIPFuYtJhL3Z
N79ec01SDG9U4dU+WGoX/pVNUjoppFlf3VfK1vfzNMGjTGOyfLllHQkQSMz0SIE3UTqyYHKrQuDa
rG2r7aEvxLq8jutcxzkGEmOX+l6pYG6Io7kpt6aS78meuMv1aw3x69e6//aioa0uK5OwlXs4+L8N
27ZyYon3SX68ETCOfCW7/NBaxp8so/JL1y2+gSmegluRLf229Fm4eYU6D+0WbbcybrrnnQO633hK
Fe8xOXf+W9e30XCooKC371CJ8QbXQQQwxvZa69CO7gY+t44J2ZLU/Jl+iY9CRZFY8bM5YiXnApjY
OneT5Vn3skaDcH+FEn+Hwgs3LCJC2pJVTa7J9s4edabXYN1zyxLeL2+ZJyt1rKSb0mJbh/o4aNi0
zPje+AGkk1jnudnHH6eDznhQXjv+DWdbPM5y9djcQ9rqHmZ3Z7GzcTatDlGdDM8Q8WxqRWWVXHac
w9y3JqghkxwPS60Me4so+dxg0ZoziPK23sV1OL3KFtbsZ/KXRRyUM/cU+rDdM8kUsDP/MYCnq9nC
4NZNeJ/O5Urk911tVKCAHVksvOw4dMu3qarGOqWJGSoIHgOcOjHgJYemWr2apxjtgNlh86AD7XfP
iZ77f6SH+6RiIfCimralNZ5neEJ1Jq2UD8S9P/FokJEFZ+Qn0X7ox6A+71bh91mCu9WVQiqKWyif
gHmg7pJ7LHTCGr1ZIrBCSIbhn+czcWReN5H6GpolNNctlP6ZRZztcRBy3A4Kw8OCG1SRehFCUYF+
U1SXrIx793xVfuH/r6KlfoJyxa8M0rz4YzOxY9LRRhbs7hyO5hCHzvhQE9U5ppVTm9/Qv1CEBIcG
RYobKZ0KelJ61qsB5W0frr13nlQjPsM4oXK0wpR/prYv2pyZm3+sEfZihMtunknVAnp+FG1c/DVh
O/7n1wPNtm6cmj69C5593B6HhwHTlOU4Kc/KaSet6jjUQzc/B6tWZ4f+zoA+yqBPq4qJ6Qj2HqgT
nyVygb7a/dVbUUq/DMzfw2ndtPWRyHnHbGgdEueEl/egLg0e8VPa2NX2FMO6iHx2TY/Sui52jVeJ
YWQBTZptAs4c6qCZJmf/8vZtgExMuo3hNJYsA2xEi28HE232y1Jt0e9lqBxxMP8/Hx1LIDLbEFbD
gRvtNPiTu8mXPZrKgcmY5J/OKbCD7q2e1c6qtcPTGk+izvgvxWs5WIPzmnQEjaTaneR0TMbBmzAT
inYQnsWDRmjIYQuP0GW+AOa3WYzQyLRMGvSF6m6gn3BFJEtsG4+xqn07a8q+3O8LbDcfjbcjxaE4
2f+6KZJ3ErH3cpK2ID2uCbcwF5SUKxTZDhLNCq95lbBsdVCjdgXeZB4Qllrm+K4JYmVdPOX0IicS
qFP3jJ7lkjLvM8h7bdhksHmbukmaGPrZZTSFq47dtc9XLgEA5NICmMNX7vfoeQ2sb9zNKq86d2BS
WVzVpt2qtm9cFybuvc2TJ2SfpaG8tn59TupSTDc+/CbPwbkeWKm2MgtLWq9LgPq2PniRBh+b+gLH
InAUXAjwFOt8vNXcsMcTo0q2tOmrhDw1LiiUJJ7hpbc6Nn9yOSzqYWhq+Ei0JVWcMpiob/pnsacM
6jJMnYiWLOvQo750NVm3t0JHTEHWFJDngAW3d2QJpx0z00Va3AXBoNo8KYsYACXYytsksZr9ziIE
8q6fNBtR4+xC4flbxQb/VA5Lf+aast97t7X/C9ydiIrqqlAFyelbksCl03DerGJrDv/318qn0puO
xdp03ffWSZr4tQnsh2kuW/TvW8e6re+ODviqtU9jGrO3vacRcTIXnEJgFnwdSD9Fs1m9NrUvneO8
FHBZtDfLLVS2rk6T40PbGafkX5cTOpzLhojXQlzvzyo1OECPMJz7+lJCRk0H2ZYLf1CscPGewQpx
byNRH+mZNd64Nll3KXOWviR7E0QHaLZmuHp2mJe1QdSflWwExWdZsYFxqfGE+hjgJ2+0mff+0MPV
l7RMi5bHXXWWlUqGiWuohaPeW3CVj87sBgs1fZUorHEo56yoJyyI2CIXw40FQf060Db570yDk3ry
vW2I/gN3r5AJRDXkTQsgtGVSVw4YD1pEut5S9z/NMk6KPduJnTX2WYpL0Qqc46a98euL52zTnqHj
pFbDmhf7v9Ay/MOVIegVpYakX/cm46WIf2xGoyFJjnVcBRH1tN3ds5SqeRXlUP8qF3hkvFr6EsGC
k6yGzc5O/Aen4UAwGLi4mnK+xdNxN2p2M7AChBD048gW4apCfD2TObnt9pFgvIgQEBRSbYCmaO2V
+mFSoBUwcST/9PBma7rVoFC50zqrud2bxst38t1XFl3cIQsQvasLs8Yy5bJksyAjizC8cf2r+mCt
qOUH5Bc7N1xQbTDlKujsg+x9Mz72O+YQYGPkzKW9orQNEs3BeV166nU8ht0Tap7Bf7ZdvqdfoTLS
nBdqeZxO9lqFryJWbsSmmYDC3nBrqR7gPah1MMuAcO7kuwmrvhitpSUwF29rKDtgltbRIG/S+4A5
4upvZ1GOH6Gm7H9Kv5aMoNc7n/vd2w9LMk9vSP2LJr9aYlUZj1l9DnqJlvu6s11xAWWB9W///1GM
HUufL5he57msPcQGmzLic1d7NaRNu7Fzl6hS4Llb18JjCduoy7bR8lyl1k18cIcCa5cJ45UvHyiD
k4U4pD1sxH50R6f1uaoi/vL3oINAg6rH9lvYb/Vfe69EmSI6sX/6KQqr22IcyJmDvAvno7Mr9abH
vf0vVnI0Oa5OQt+ppV0Scs3iAZ9Qr8KW1yw4A984zlT+a60prg54R2PkyDKj/cIMhP58Bu8uefYM
Wasbo8QSgTNzf0+U9ENH0InOsYQr/yxIo95mlPSaDyCcMIv9ARhy9H3LzcakK/UvFU39K1H1CSIl
M5XySD61i66gqsOs7bGnx0VkGDAlsp0R/YAZkpnwPN9U9d0kI3dLRYPXVuaVE+D9ADR5ZxACoCza
t+DfEK3Y/GK9PryT4zZiTjLG+2sbKsdJuXs8mOsGO8U7oyiJWWTmkJBS4OHifhgnIP5p2KwoVzha
6l/L2tn+YRXjYt9DvztD7ndYt+WuVcjHeOrcDaRKcosV02LW51BbYZiN466HG7FZtAxjM/r3YeEt
e47V1VxlZhOJnVPelJ1WcUAWzQBdk/exGk02V0jcrvjsftfFkxMe1311fFahBrXnnSXCEJ5vlx/W
ijwQiGDhmTcaBeBzUUcJBXtR4W1Bn/BaeD6CLy9BtrqC07BwUgyhPibJGD3ShvTfEF7e+BBPjTjP
trvpcz/wX2OOIZsHx+9XPMwGpR6tron+hUbSJUC4xt0RHt5/HGl9vyEL+iBlPwaBDUbgGIUOaovi
NKgQQFwKH4TJKrG0/q/xKrOnAnUI7KhWW5PRZSJ9mQwUiGonv86HoVttHGNx8wrsUsQQHjYjU4ru
hh7UVki/c4Juua9J0pnpRCVkTd4FbYkCDDr/ZWDZKDjM2pv+Fjtl7FbMyDOywpHOmqnrJMkoKxYa
66KsH5dpa8e3ukHvd2eRwPd2FZWaNPZ3cw5BladvxtnpB6q29R5mWWxthmqmCHKLzvXO9PCoB0db
5q6ets1P0UMkQVqB7y93GEONr1UQkCXGSaYE7XNA+SOSVz30JiSqFP3FLtNV7+2vsF2C5ob7LPjR
xVI/7BjovCXTEOI2vgeo3ZFLNO/4+6/FwbdBXFEy2fETGL8/31chF0+qxirBq28J17+m9oHkcegp
zVm6VXO/26JGJQWXD7AxTsgh4kHGNzTpXpVVDgxItodl+6ZXArGPKKJH+1FUK5WHWXL82+2beGzH
wuJIdlT7w1zI5ujMJLJAIILEfu5dO0/papHljB6+2B96bfT4J+jN9ri43hqfaO4LJ5+LeU3QMFrJ
L6OagIEQv39QJVRFzp/IQyuYN6vXn65ZGeyntV5F66eTpDpQivR0K7xym2EPsLk7rGHtPSorWH5z
7eqdzBiv33J3dvrPUpgG/dGEv+e5S+ytvFHNMsF4Dm3y4Kgl9A97EUMtYwQm3XOZzN07s3cLJb3V
5SNFYIiyCo3vj9oj8e2tJWD8FRz79NuhehNF70WHEsyIz4x3D4exaeJjEZMzkUfGLt+lXfW4Rc5I
jlAPyaJEJNdTUMttGl6gPpK00AQHoySdPMCnCVUr7UNcfcmlllPexIl6K+qCooBiIHhCHIuQy+Hz
PbdTkASUilK06TIO/nS/tFb5DcBK6K5d1z3GoomizIZlM914vtn2w9bXuDpimLf9B6rH4iaW/UYe
FgHBnWOJhnmsM4TJeJ1FIvulWWTvIlfbnArjdKt9MEnjfS3sV7g3a+zoG4Y2lzuNW2U9ub7xzHMD
+PVbxPtmHdQSMVUwZpbhsV7W6MPgGC0ettq4JROs7L6D3YqWfAt5JNTY2jCV1FNv59EezQA/lRTL
WSxJzwpt6ZUXsGjRHTsnFLehh/IYTlxypcp9B+U3Rrq/rc1PrFMpZcnHSQb3XgAyW5xSParMVLHH
z9ld92ufPBme0PXrs8sQcB33x+Ep1pZb5VMQcDJjRFjfuMQBi+rS65COy+qlHqOyPAzLEvxpwwjF
UUs037vTds5r3VirhUouxNxHJ0TLHoaI1uNotXPwHa2z/FPXzvqBRwbb52HP46VPswwIlkjWdAki
829FarKc3HCwmNq6xbuTaAa/alR8w1FD40SoO660M6Tcwi4j2dkKgTddW935aj8gzippizslb+ci
0t1hnFzx7heesx80bjLWybRXyp/sn/W5RRsFd1JE8gMFj9+jRnB4UG4dBlDGzBFPdTCXRLnWif69
2oJqg4NTfFfYKCyPetexTsFqy++iWWxUtFbg4DblyXZPLQHzTvOIrZQqayVyMNL2q0XIiDRrdiR5
Q36P48x09dU5A5BOVHlnckENRflccKwRl9cWQMU0djGSFj/s8LhePPdcLY7dnQcn2B5DKA1xmBH7
RCneKZtIMZoZx6udSLSmZbBDutg+wOtT1BTWC3IpRBnlNIv3dYWj69KVqfUGp4SmQ1+la0TPLHQz
MtEqQhxZyj9hZe3v2TxGycB/WCKnQ//Qm7RHRDyn1VioI+D/CGGY7JXPLLGW668ED6o/wi+i/9AD
RbfeGAAkO5q+Hp1OHSZZnCzVnJfe5rqniGfwFiW16+eI4JbLglvO/EDSVvNHD1ZlPyDGCNabqd/k
8lg5Kn6G7+y7g1pH90loPMhu1t5pf3WIvpFc+TbZca2llwcCDEOdNotX3yEymQcC4FvrA4awQneM
UP3gqpCbwtWtfO6VFf1onHOTP4gNvfkoUJ378Jla3COYB3xUi5/87dcYWMlDWZaPrJQS/eE2fX2I
19m3zs2+CoN+dTfdTTAX23ZqJ6dtsxF1oX8HGVI8LTH8/3EbOwUM75WFfdwmAblvDUNDbIFXAwcx
tb7a6F/lkcEiPI57ZW/HaxYJGyJGxSuKtQVisYF06/ItRgrysg7L9l1O/fq4hHGpjkuxDBAE4TgU
bBLasOlN4PsgAavljRgIusFtqZH+pfaU9Jj9S6rPh+78ZvzB1p17bm8HYWUGWVtz78V7N7wEba23
1FY0Cwj318ZJl2ZbsnBgyL0G4NROGs4w2rh/o7s4sl4bwcSoQD6U8TXdE1GcfSQtxWUPYpn327Jb
KfU4QiANG/u2/FuzGB3SdAPP3HIuvLzTHbUQAla56I4HrnDM3+WO63Yw/Gg3Zueo6PXoH0IW1gF9
4nWpuDWGZnh3ZhdYh0EVdlFfdw2Qkg9zeyKyrm/OBYnXLyXZu83d6NdLR08t9C0aF/WxY6J+u8vS
cwCsasqaPbASCSW1683JfE/HTm6pJPLv40Xb3Wl2Ft2dVV/be9bNdMIgTQDBqUMqEhc223PnIUDG
zYKx1yDM6p3mh6HIZ7lodPSUOzXaF6T4FTmrKC2r20BacEJVVAlOQuxt922Hj1uOEK3L7Trse8bd
WPGryG389qcdvY9a2/6SuApWmRMBH675NqbnSZUIMUfpq/tEcVukpbVXYYpwdCwe49WpEQwVu588
VQkxN3mzkEtwH63MQgfCOxLvMsuy7Wg3Qrlm1RYyjTaIl+6gm/v+xAS7PAeLjz6t9Fm4Tp0idscL
ZWuaGdX6/r84AthCdD/PFHKTxN0hQM1UHAMCjdCdSLt3LgvoBKkPMZVkJQnsbaxl8zeK4MlywtJ4
eaNhWr4sYHaPasjAl6LCLPdjj9SMRDol8LJqnFW+u3Wlq2PbeLaDzyKXa25VKoCYHlbNTdOVpMOH
QsUfBuUEDXkSVqAfYkPar9ENME/0CHNr5LlAZsUC/1/FdpPta9EGBx3s6yMuD2rL2U6vx4Mxyw5B
sM6dvO8gj1RaJ67os8YQC5sanvvGe93sWwb5ihZjtkLrtFLV1uNEUE51rIx/1Rhsunjwt1WBTluq
KtLB1usnFtfjs+7HmbGRoNP6oJDeB1CWLMqkQdvU28FrltZcNKcZMLfdi6+AH/nkedH82k5kReUd
DwLGMFoRGo8yGtWNB1JyD5K14CnqXx0WXK6Ox1GbRhzjSkXY+O/1xgoO6sfxUG62LbLrHj+0KVXz
J2JpwMtDNesGI2dXMI4vG3k5cU/obFr7PeLZxKcoIDIcCkbsFVHUgAZnwW6mFa/WWkfjZSkC+65z
lxhozWGTcUL3CHYQ9F54a0csYbHboMULme0TDFvUTbdbs0a81KBUP01h9+ERAJq/Kxou1QPgxPw6
03cUqTcn9SOAQhDn9RZ4zWMUqOVVd569fQqvKt3LTPRk8tOt4XaRkzdakPVFZf/dYcrGh27EEitD
/e5jee80cj4V7tacXMT64j+HfKrwn63srU8RBmCQKtzJITE8HuwnIhEA6pSZglczem37ETImj8Cx
9Xg96uZ6ZNTeAr1bY3zit/T2M5sQy4302jI8h550EdlGps0dELEtZ0u3lXBP+DNeStacNj7PCNte
ANp9lWVHbbFQ1v/rSt/+i+cg4iP8ecPHgh0moPa9ZINRADUlp0UDax8WPGhmaFq5ICO3hf8JeuaM
ucJOfYOGXYO/yaxYJ0E2iXraQRD9PStl/yrGMQnvR7ma5VNz0X1xjZgk80Ns6w6oOUoFqdOGP2zG
ANOOOhjrh5WJtcyFM8j9QOS3FfO1NPrsK+giFFFVE2bdMIB7dJOyX8cKjvPEL4MSkoFFfUokwVMG
mutOuUsak8gZBOR/E+uK4p8VFt3fpkPBcRJT5M1ZT2DwS1DDtonRMP97wCbBDNVc7R82x5rA4JoI
50OSGPMokPnuN7zdg/qotwgRV6rXfv0FTDLMJx+CfGNA9WeiCFnsmd/lUrriZVYBnvpLEKKt903S
/i5a37nzRg1E1EQ0rlkb4wxflBo02dltZ79FgijNQRi5vMxRx6IHd6e+6fy1w5zfapFIwhjyro6J
T0X2FkntGZc5fKpCuSFlt8r4fvL6Ob4emBmmxw6NaA6lNybVVyv2UqS0kKQxwN44+AvVfBt4QZW3
NZLC8TKv0YCWfQoZCIq4ow8lLGukTVbtrjPLZ0MljRdn3OlYPHoLfgn3aYNdmk9rbW9vvFzjehZi
Fvap5OI7w5QhpJqH2b3H5tTZf1bogyLnISMU9XGnRuu0LOouaTA2yZyIeeiysWroo/gh1jbd+s1F
LSYcY37PPiGEjy4RV8VphaXz79TWxkcpVtc5ulil/tVsq98DNSHG3kCA8kBcmR4erw1pHOn/l2Kx
VmDN/fJvtmPz3oxIWVNnXOpXH78rndlyGh+t3d/7UxdK4L/O0i1uvEEJRucZXnRSvNELZGTR99uh
cfyg++miaQCDdIbiHyBLw3KJO6zNcZjYGDk0NYeMDqcpvyppQ6LRs+rk0HYGvEVE4M6HskewcqN3
cKKlnUBpN0fY0AwKXJ65ULTyLOCyvKfR0uaRJQu2y/Qc7reSGZ0r2Z4rbu3JrubUsGVNt+a3LFPW
oInhw7ay5MG2HQUhHlz7BWHEJjOH2zm6X9XYDZedBEtWy3yOZM58tT3Sk4omFTW4MYM124hgv/gc
o+FKvCVDf2v7Gc5tkZs1c7m+xYKW+cZpKgYlT1vFreK+vNheuHyqqYCT80gdYY9ftAjQ5phKcSws
1/7UIy1a2opheQ3YyntiEx78pFsL+W3Na/FmAyGDw+1z0x+GYSz/gu0xTTUzNiTvNj3BH9sDXQW6
o5OHcpX/4+xMeuRGsi39Vx7euog20jgYG929oM/uMQ8KhTaEpFBwppHGmb++P+/evFQlMpEPqFWh
SgznYHbtnnO+uzy06zLy0heEYw5K1MLfFuxNj7RdPNrbA/Hdg1Kx97rIvLZew1zGlMNVoN60btav
mroRl8WaUXWN3gy0Q9QAlq1RYC00dtXdlbyo5S5IiEByLpv87CZJugXNiL+JpgQDS890STyxdwcl
htfSq4LkJMo+uT6fKiUyks6SApbKDlHEkwxxboPsmWZknB2hSqTvxGPETB+uNuiHHpGlPWtEXd/X
lfDumJ2T4R8FVfhSFbX1lUdTLxtsctWrvmq6Gy2T4NfImORPbQTl/SAb6W37VZnyY6j73LuuoM6k
EY0b8WochvCd8Tav9TP6u5ew8vSK3k0OnurD8GWi1MV+S/mbpzaFWiGcDTiyEUPWYjExflRFcYmD
Uc5PWG/leTDQGgHH4Sw41nVjtUenoxFP9aoGd08XIcMxPuEYQkrNQxRp4/7ohSzZZ6BlgXRLp/4B
ABIpz5xY+kuXCfFTdsly7hK7oKlZop1jEVznB6K/zSN2tUTT1oAv8+imbvuaacf6MlSlkZuBuuPe
7oQVH5vOsm7xeMb9q1OTu9sCKh2PzL2niW1VY/5ElShbHl8yOhEBb3FRrQ6w5Ya8QZFD9wlkgDeL
Y1ANgT7ILFnag7u047xL8gF7qGp6L38ImVOavUsdmvCexsA83hpDcbltZv8QWtA8+sH55q6584ys
Izpq7m7xDmksnOzYEWzQV7HL+WSoRkwPtcn7R9pjRXrE1JjdF8s6pg80H1QaZas//YLvz/KUklaf
rQhMXzbs3cwONH26Ols3XRywQ9c16bBN42ZucFhmGk1Hr/KCZlcu0j1UPcPS92nCPI13B3RkCiQr
N2jOOd4x+lu0ArbDokh543DgiLhdJp0Wp7IZ2l8s3cnLKntr3NlljlTVyI6cTM505k+LKvyCbX6Z
Ljrg1LtxswnI22Cvcjc5jVds20rlar+CgCRNMdOxLwvuKxNT2IE9b6lGZN7KJuhqx7Y8kVTP3vCQ
qIKQpUIrpACK2xdrseofZDaQfxoao4ABlqGRBEUMOc9Ma30pk9aG0tQz0PAwdWS1v0DrnnqkMHrY
aPc68yniPZdCuVywB1Uu01Mw3PU/E7rnM0f2usBfTmiZ9rhjYU4kY4Alt7Ud/hQzq2zPYILGw3k9
hgm9MkFOi3J0+IqwWH6TbAI2LxgHakzIebL3WrC4V4dA8IIMkd7NhHLSqC5bVx+U12C+Hf1VIn2r
xr2xqcw/nTpY7P2q0BeiFlDMz47jfXpCnCt+OZmHKzEZx/EHi0gz47GnDN0Tk9PfMzsLFDkXFp2I
jJtjomUlELstOReS5PHqGGHZDYNvxGQruCBZpWyUpEr/CAIy04Z+a7DJKfgucdIrRqIZ1/ykFMBD
pifXC6Fc1Lo+SZwSTzVD6vkoy3n26FMW+nMchHp3ByIPgJEQdZ1k5rsPLZedsem6Rh3MIrC0Jn49
/0DWztsj5jn/jvx5ttyvPdaTI4d5BEag8+tAirIXH+TOaI6RU0jOlSBLghHSLsvNnMrZ3hFgJZQZ
9L662HTfyn25hkQNIRDg8XNt5fxqVjt4G0wz3KHT0iKvVT2+9nzHFV+5X10Iw2B2qwdSUnkl0SzE
UmT3UyddsV+6xGUpSQxO+xRz99ny2HG2TAsz9xDCmx8qs93PpWmLy7qQB0AuczWKHqHHTwa7yRfJ
uRS1lLFH1j4LeoZvFSNdRkfWa7UdB/jf+BUTzDf8gZxtsUysD3zV5ieOR/D/XY0SdSzsxj9SAABS
qLVFGsnqanyI0CLzbdpKx3sPOUYN2zzxamfj1mG6HGW/OuNpKov6XHsiSzeJVQfuEe1bV5sE1CD4
CC3W7qvHNAz7hJ0c3R26QYV5CcNchxWEFz+agnq+4ZSXhWebI1J3O2JBftSzW/mQCKqM/VxR2+6U
AMkX5fm43Mrp2oKx8ykMtlPnuvwjVlAX37KVHMuBxjivuSpsyzzBJHL1xo3z8JJa1rXhFvv5vcc8
xV8CE4ng/54FF5Gq5BsngXCNgiku/ROotrq8NCXd7Cc7a63sVK8mW7cxjn4MrnVt0yIi5hLkeVM8
mGLK7Yg2jf5WhSGyk1vXqIiTzQTCXZ/YY7otSJvfEQIlrsix0iWs7U/zDRlLtPeAwsOJGqcasKQO
AWDKrqjceevYc+GxaTKsdNN0w3jjxF324aje1e9BOtvfZ3ShOt+Kqo3rHdmj9E7R3ioPk15CXH0M
QAg3PQv1PWYM6fzke6riS5Vq5451MmVx1t7U32gWBAKNJb/PvilprclzAYgqP3logvdT2o/fA9xI
H4Kz5FMPW9HdzWvefVVdloy71O3r6anG8L1Nid2S2m+ZulirIQjPDMtMjkJXE6pnYtJd5sAK3gY4
qpO9jF1Vnei51i1Tt0NWX/5+M1NuTcXrEHaivy+LLL8EvDsLulVLryEeGXtxGGgCA4wqi3Jj46gn
kwcQ/os9XY2PONHD11qR4438KWi/JWPqXjXonKFj2mcM3iZERc4i1yuS77pGksE9Qe+TeRrIFVs2
lflZ5z7fV5YTx4ws1jVzivN4/OpRrz4kdqmpHlxn+vBsM73MOcM3KDIHuQ+JaH3LTdZVW8xj1lHU
XfFdmZ4DeSHrPkLNcmCoY12W2xQRe9zHbpbqLcObxVccT/q75eXdhTeiZUdM8+CpajIRXxwGH1zA
mszylCho3Hucs0QiwQQNT9CQm3VLcI9ASgNPJL5wesJyE1QI/tGC8NBFxvEHyTlIe++IcmF6tHnt
2QKLoPpCG6kbbxLseeXeZ9DoCO5R1J8U7p5kUEHoCHYpB+o8aQflHg0nIGJ0XauJhDhz4mzy/OpW
01luVzfQ58ZpX4S9RMGtS/1YoULSGrJzha1/jr31ts4poalnBl+e6tYJNVWLU8T7xaNRsZsC29nD
7FKci9EgMMfFVbspiPsytbPoF1Kei2OdpokCZTf1yFORoD+Co4CBFYAmxklz2oKUZC79eDWEOw67
DSTpLsBOFRMDw5+Z3zNUFi1L5rMBRTONTEqrmNC5h8u9steWcF8ikHPm2zR15Uvc1Ut1Lpd6ue+K
eLijDkaslK6zYJvs3PYmxjdKxNqKO4pwaQ33Dkl/h1yVN166WofrF9L/610g+ibl6O/gnKaYNTTc
VkWQnE/iaQ4AIe0tf4UFzF1RAYgXVqFzrtjtD15fldPeQmpks8VIl+/gGFT3zPzlo2Xrc584K7v1
MW6gmsDgauuvpoyDy2qz3EcUttWXVubV7Qh2WW+TMu73nMIUQTaaPCcKXRxMhdaQ9JlepvYeZbjP
AVf7yNZB0K4fjXZxTTSr1277LI7vAJr0yQ2tQi/NN6YSIT+rHb9YReKdG0Le3FUktMNcLu646zAR
DpGmXUpjPguc6sOZGDBwGXICb2NkZe6s30oQKz+rVuIes3p7dsi0g7yfRtebo1pLHewp6Sh+ciAC
RQSbsEUuKxZ8iQj0drKrxlhctO1fo0IE/XIM9ZbEhnB1PW6KGds5GTjHpUvbQxqMTDMv3ja4tmFo
zLgx+Tly6mvU4kTq76wFr8h9UwT+j6ZvJB59CgSzW905FG/scI06zwzeW5HOWXyjdNaGeNjsW/gh
vHw9+wV6TB1Z09hb+6alItz2omUFr/F0bgTZ/mQTYl8kPszeuJkzNd7RLw/5sFrqur0pyKleCeaz
vGCnYrg4zYEWy2GWm4/YH/rkFedo2u093qN40+sWupBC3SLcXwyG5C0BwvRhiJ3mCRvRSB6Ws6Da
wOoIf7rToIpToNPxo5qX9HZQow/Up6m8e0t6nvO9gIOEOzrFqRI1qBvD9lq0cyhIC4KHZlz8CWLA
dE2RLYn/6AtGAbCpWw2NUGfouseqID3PxWpiY8qfs26nstZ9iq9RWCpu4VY7zrAu6eQOawYJplSL
R8wVWONGkei7a+7oNFdYPWitVHQ4KpMSb2rDrO04etdBdqBsItcg/eXZb+CjflsSEmDjGKrqYdFu
Wp/SODX1r8mi6x8RoUDc1+jU3RF/bnCLn71HGWsdsg0hbTXaQHHIl19hHXxE/aewMc4A98cHyPNm
AtIjkVy85YVeuPtoBjP/yFBB3/14beSdLPIVmA0nYJozTV1RBQTlp50kyy+BhhNH/Tp0zwV/0LUr
gvq7LVLSiZzFMvG100HsyIgRLYpPM+fXjkhmTRUilPbaw7RPnYR8C+54k4PMQJGgk7GzE4YHpZh2
+z3JIXFOVt/O9IE1w6RnlpLrRDhMzP7OwUfIrink+gNP0bhuGcCs1LkoaEFuXNfMl7Zi/9oVTpG0
wKkcLZ/9sk3NWdXx8F2jfJCFAqjy5ZpozUApZPMdKyL1VpCxOe9NWtF2Nh2ndWgb+Cx2uK3S6ltq
Nay5g8hNeMq7yX5MF7CLR5vvJomSpRjvrCFchk0IeoFDhtdR+XetGcYN53qio2gCE9FNG/gwXn9d
/7JTkINRFRZev5M1s6pAeSfkwvglMe0vx09uekxf7wGCBqJAlkIed/sgDbcJrJRskxf5/KCZGPBm
VcvavfSSN4S3lC8eV2hTDa8c4PPhLfCxphOBXftXC0zPG62ea3a/TfVDnBT8GmTS4QYyR8sQHUaV
NVFY994zXEIYBFOWr+wKHO7xQxI8UJswF+o+tHtDAHzG7TuiG2S6u3EDqXBq2En/IOPAN3sbRsUb
wyj979xu6R3deBUc2Dtyq3thitk/YrHNzzbTR/VGdp5N04zmAGCoHrfvZmXMPAI4x151G5Yzx+FR
K/7ZxfcXdWn1Mt3oJGm785TFAQqaAhOzoYmkaI3QeSACy39DiwiNXu/JAZASGpk9lW2IgAykuAqx
TlsqWNAd6eLwtS1jErvboksx6A4mwQJAK5WStQGbjFcAXpq9m8kDHXBbtP7OIspHUUCXT2wJWDpV
tNYuYXKpHfHYdjFJbJZIvSP7mlqbYcCjsMm6dXXIEancHKfJZ33JS53kPyvOVj3MHUbORuMyNe/p
sob6iLfP9SPRt8lL5o/J60gIHu3SC3tvl2S1+U6rivul0qJ770ohUIcIlQQROSJzgyyPKtCbBRCX
I+dUHcgWtj+LAUw1MA+1xNGQ1eQ+YpKiy37Q4/S4MmM2jkSNYxfmSVU8Q5VZ7QN4dgJpsc9jOJfx
6Ewl65q44o2hz5X4kizvrEgHN+esDEAQ1FTz3YFTe/68dCzvmwQPW88/QCt5FxDln/ZlDXQlUhkw
uK1Mw/h5qERu39u68k+4AYZsA2cn2UNgLsrjUqd9dsF0x4bW4WQV5xCorY5QznryGSH8QExJ/gE1
0pgbG8CavVFm1C/d5IYvNiFqd2/4cK6hd20dhiZrkwOv53WVHyzDKj00xR5Vd8A9NDvBW+dX2Ay7
2cLANLp8k+HguIepHfBrlJlTqcOou8HfTkRK91e5lpwL8dNrh9KlFUrAUTT7uZ/Uk2U0po/Mrfty
G+LVf18gdwXbEq/wE0501KaYxDFWdEY3mmhoHK8CiJLiYZ6NIdNjoZSEmEyJZVF+ZRzUZg8HIfGi
GS7b1UyYtnabRz04to+RPfV11iusAQxITns/ca07eyU/sQOeYSVct+yOC5Ep60KLVvqbmRT6hDW3
8E4xAdVhW9YpDVNWjimMSK/9vzW4VdlDlTs0PlvUqchGa4wv0zLUYj+UDkwE+DjS/dUFrrpTbW8m
5HjoOXjm8q6xI9LLgdhkcTg88vDGEjGj1j9C5gB/bTD0BOdAxrk42qFYQspmx6lv5DysPl+b53wj
3hV8YYcv7N2A45PTbmaHP2xj2c/AATj9dnqiz1Hh7DUEFz/CtludTQVOZjivcWInB5rY4a/Gb5r0
ZEuRAD6nCW9tJjk0665lANF8A3RCZlsKKurgSo/mbTWxm0bGUpoAs5XaGFiUR81e4MEYT7Zf9Xw+
YVnNe6kJEWybhO7+zvegesDbY/Au6n9sBc+QGghf+Anu2/1Ka5Gmnje7J5sWcIMQ4wJe82Apngcm
fnsbeGNwDua5mxnqJ1zFEoJh8TFv59xFjx7oc6fYhC9SEWyHB8snus1RjAD3Odb8HcJK/Cp9q86O
pMmcH4hFgDkpzyYwnIPj7BZ6b/bGV12n0bk8wsPFWMCbS8nJsJeLkYFT3nhlUGMcpuAL8HvXEQjg
+tMl3qXPgUdttskrtv4d076CK8UvJafJdxVy6Ic/MrxSbPGUNAMb1627BHb+Llq/mzGtNQBRknSt
HmTISMjDTBXMG05foHqC0anpVa4uvYSCZeGrVeI5P2KP7eBJVgENRaaP1Piwa8ePyRoHgoc+2dzq
+9IgTZwoTJiczmlqLs6YdsR1YvRYgB71ylSR61WAEwhlI/+tVctOzmKxrpegHGqyItVaqjuis319
RwPafw9aJLkXCwqM2i307bigha0LsMXaEI2SZb4efBKq9MqGLGl/hNgezxXhreUGm5tYD3IiN3wY
lTHjPXpqfD9ov/gh6r7LnjCB41vkHVxoUZI05hTRSsaYiGH0gm+Sln9+JjGX5duuSqgoCh6gJuDp
YAVrO91b59SJxZdiYXznsRjm/EXoHsTBqPVEjKBIyAkplZUXbsz4EHZaZzu2H139yDtqnl1nZWt7
GLxsucVPDnp8sY3/NS2wF85833y2ielSLLBBMt/XV3clHSj1JMBTEfd1ZL5v6fZPSC4ICE914mO+
IEdQDDdFKOdgL6yqPqyCExAZXdGCpOBpXGy7GdsNPLTQ3425O6r9CEsVv74HrZ/YRT7Up0kq8w79
s0GikOhXx3qGDLmbOg42xxwoxG7Jw17fh15ff/WytXhTIAM5A9nx8rKsea5vnBk73Y6yRjm7xMG/
vE3mNYm3vVpwYaYAmfg2ErxadJZtlCIOguj7s3KwEVYMq07BB62XGYDQcNBhUrgb7l8xku1NZl5W
beqn0son6xV7MdN3w5xZbTcBMzHjHe7jNEQzExyS7GmqyyNnuMLcdlbbPYhZNuNu7Kcxw6WQp97O
Bn/5tcCZle2DLuyHA+JKynDbkAPX3Di4PBBJKjbC1crH3RC2zY2UunHhyARreeji2eEr9nDxcu6w
quF7H864rxoPBiAR9FAdVuyMacR5wuE8udqVBP5Y9PptZk/C7mFbfRUREKpRz+jJz6Ss3LwCexEM
TYSlVc4P1INOs4EJSSNXFdo7OzkG79No9JSdGp4FbQKsr80NTtBp2q24mG4LNSbe/dQXYXE7zdmM
GF108wH7aPYxWVYgGNqV89BsZ3VOdM+APTl+ff3AO8v7rNOxne/QfgOz78qqC8+zRRIQ8WAiBI60
1ic7G9wnIKzOFV8s7Q10Qla/Z/sPFpo9cHNyYqN+pkgreNU1o2Yxmkj1tYAXuKJG0nlzEvu+a8Jk
glPmB96ugfPNktBTde3thp4RxCLAfKu0pg/cGt5noQ35a1XlxI6l1sstubf0gyqkqa6x934bTjP+
v+tavuXoM6PKpnPypE1OfxfzBh1BYYTMEdlq8wteWfaDQxYCUky9dwjoAaQ3pMU6hm/jPhuYytGX
w3M2ac51fSrjx6K19cfUkz+G5ECwcFfYHaNf02qlqWErGyZ8QLczhOXggNlSLBpsRMQbvqRVq9U5
TvTwZa3X9RmIBvwFqvFfhKU0i0/AfGMgDF14lB3uLWA96/Iiita7mhkWHIE+b9djJ9P8yEit5IFj
EwKU3xOcP5dexznpSh3TG/BgYBRcY1t5pPrRDk5NX5iPoZ2ISDqGWD082pbskqL7sBwFaYTmS1MC
od1fB4R994q5H8413+6BtHLcX+a+Lj7pKHYCcxlzzzxsGj34UTIon+FIWopOHk5fvt+EwntUlWx3
QOl0GBkZV4cwDxPGRFU0Qs5znpc2ot/q0Lf1SCrgmmmKO1hlSXkHpIalWI8FVa4vaflu25Ij4/UQ
O8ZnJRAWd8JZA70TJoRZ69Xk6CIXnCz+TNLt/Z3mS/vmmrD/aAMd3wD+Ebiapx4/SNe09pUjz8mG
2t4v1t2qUvsRDjTWJxOWzSPuCCTujsd87ECBIeBzRvwm8L8XW2y8gJ0hx4JfX+PGLnZWIf1PHpax
NzUM7vTkZrNDt6YBg7iJvbLwLmx1Q3KAR+SmB1KUPAL+l+NR5XXJzuTJoLuJsUR3yPJLzCvY1eot
pUYxx0SAsbbr2vrlibhYj2s9ZM5+zodVX9M01SOOV3qx7mT13wWEIIlNo18/qwrM3i34FiP36Sj6
n4Ds01+cZ+a7DGvjoztpYn91aTdfCmXLVxa98C4bqv5rSE5y2CVWqIjIVy5prcl5Sygkv3jrOk1R
Ageh55i25kw3h4N9KnA14YjLhMt2Lpa+2xacM0i1K4Xrv28GsMyxG3v3JTZ7iyU0H35yXka9LKfM
/p7h0fw2DjJ4F83IvAg7B3bEYTvxnktnwBilmeHLNlX40wU+li83JY0JLd6RxKr4pHWipl1F28vd
5ISXzZ4ul/W8xtn6zRHGmC0Dqr132uS85gwl4qQEeNY8LHAMQBgAbEH6xo507yY0wiOKGIdSqbaz
O6vFjxmFfaKnXWj5JZ0ztKBtZzI1IKijQGBXdaZf7pKXDwz3jXE5s4VBqordDuNczMTljRdMc34D
i1O89iN1gTWWMYNkx5nWpVDobJMX1NYmDmXo36k1tKFudp5498k5POLeSdNNgR2VAaQ1U+RhYcXD
EUWEGH/dWuqNSaqBvbWoAfc0M2ERDeUIbIQhT3O6r9nx8A3gxduQjjL5jkwYfUyvAsX2hN1ekJWD
JkL6rBlQruerFFEj8hK1KMkXTatj94cUW8GVCNCVnLkyNOCo89AGIYdhHjuDL3QOkgGu7X0X5AAf
sOdYzqG0Z+YrxTQgJe7wxq++DD7oLDzNXPvR+N0VnVvxFy2t6T+SDIAOwt1kN2dqKX2TT70NYGOe
ml+Lb4kbhx4NrXwE8ltZOM2wV0uIs7rgg5U3tAnXfOvJJmTVlezYd/aCZWK3VplV7ZtyUG+cDRjL
Jgy4xQhhib00W1YQfm1uemAxVIDTvlIrZXcslTZXbTnJtt5EomHr5s5V5rW8+HXxl/Kzr6nSPz2b
em8PidQeLlUL4CYC8gcjf2xRESM3X7W/qxkbOaEx0DqJ0sz1Xqe00egNyqG3n7cZEXL0oOZj8ddq
hs5YdNM2I+w6RtDIWo859I7/q8LjdzFLJz6vxqIkskfOBKw+dB+iAbrgNXOEZR8k7BI+21UyFg+T
pYb0knWNT5CPED+foyH02mqdE4sySX+oGPsKUNQNS86f1rr+yGjpAL/Txt7rxO9dWjrKxR/YA1K+
jVs4OhHT27vyOAUeHS3yaMJEcW95zxm44I/eh4kMwiWc7ovQxMnGkx0rbJzx/e69FKvCvjTe4kWL
bPQdtF30ews+C/zYWbz5nex+9GDIcdQ4lKEH5Y/iV840o/KO3VbfEWZidHcXC3vYWSYWGKVLAor8
gCSn/wml+6ymPn8Bf4IeBTLPvDZuy4BO4kDjTwhdrY5GBjT+Mq4W8RbsBEIGxDP10Jd+SnXAagvL
rnXzz5BPEPqvM+aoTu7k30wUwGSU0iH4WYGwHeFNwc6JSo6CQQSFiUWgLsU0kbg35OlCZNfz2lJu
cPSaqQxg8/gffofFu8uNiTdOGbN7aGmCW9znBFxwIoVveMrTo2MyaDymmogi5x5A7h3PA0sIwPIe
w86sgqvMluK2sGVb1PeiapyfGk9AcwoBRlYwyjvxwWQPS26WpJZERmu/zw8Ct/qdq+aqP4ROvI6b
0qBt7hYm6YgDrrvlzlfzQGxlTux5WxVe871Mkuw9xsj46vrhDOhtNnxMH0wzFNUB9tPQRX4lEoHZ
ZhgeM+ZFxMfcFEV2wutATY3Jrj8pV9tApLCPv811pt4UaH3ql3Gcsb1UI5Rpex2/Z5WkWl/7Dvde
6XLkxBDpvazKDWhmguUihugxagUNpi/Se8uyvVcrLMkCW4VbXqd50uMeIBj4eCUq4+MnpuV0LQOY
76yfvX5lUWwaknaond3Y7f2x9t6HpPGJlzurfPFXDIVMTEjELkenxqkBW8NBe3Y5nfINpR68UYIW
W+zIAaHLhnxgJBBEs529BLSZ3BHkbZRULK3blB7YboLPNLDaoNRvxgDT9x0+kB5eGSIQZGtBCMLJ
NlwrbHdimIryJYE0EoO5nhEf8U6G4w7eLrmD2C9m5LhYLdWRDTlLtrRD3PIoJW66XeOM8gfsX5Md
G5Fixk6DXt5Asx+L7YCDn9XdZR4EL5slv9om8V9izrZqJyt7LbEoEW/bygAvxxbXDmUqCUZ9MzMu
5UuFH+LHoI1VI/0p97XqlhFKBtlr2hNJY3+FPV8+qdEs/HxcXrchKArDHOVLUS7nVvjXITo04T9r
1tYFx5tOFTDFsaHnDgKbuRqBml+rcZi/titmd0vlBRbkbh0vJpvpMUtXZLBw8Xe/lvjwnMvMDAJy
YdRYV6wAMasDM5nMgz06vCATlrqXpZGacYWau4RniPgykMYJPxVscSIYPk5Oa4/BCK5UzxDEZ/Bz
ifPN8zt65hOjv+5SVvGfrp04y97PgVPfWqRL6BUvocpZXiG80wyspHpwy5T4wUCAo92tTkqsMk8X
uWwTLJgndpShBEiqcU53lus9DZU3sJOVbE4NGdIhypzWKqgnfXP2xywMt3mdBhQpEGLkLpj78dsa
LPKLnS61s+1QZZnRNbaK1zphoN2WO73QPa4J1UhsR9Vl8YQUNFnCuH9PJ+LbN9Qry5n8stPvjaSn
n7AkELFHvocHTpxXP+D95IiKdJu+jswKxfE9JDLfIgcpGvMxPY8tR6riqwXvo92ArFyCfYPG+7VO
O38GPmPN53+1HEw4DaEyBaXHLiM0oI7RtEDM/9Wm4TS1dckkGiUrcWOYI/JD2mlOF7gSaCdjTDYB
NHcrfyY9oVNiaNjX4BRMyVPjoegw1SWn3VdXMBpow4geo8sAF/AbrfFBPbQmrYdbpGyHGl6bJH6x
h1msWydb3RNZo6wiadOmdfSvcJJyqanttnhr8gu6Qgg3nFe92P/LbuhYNDQIt2kQ+x9odf1rLfPs
WkBhwxIkk9/+ta6EGcUoSf/6nRNT1grMihbuVnohTeXv/0V4sg9FEJc77Tup3Ag2z7MoGMJzzPEw
L38zFupP5hk517lq/CuBAFRxnTn0XyZj2SIB7iKbfoMnaYE05WFy2c9TP8vjPCTlzYrH7tsSF8tJ
0TjY/ud//I//879+zv8z+aUf/v9I0P+oh+pBZ3S+/vd//tmIIRftm2LedUVo/zbrcKKmCVjrOPqQ
7sC6BJKWdl54+eur/NnYJFB5LqZGHCah+m0EYJIvhpFBnJ4sB3EVCuOnNfTmjnPGfP7rK11naP1h
8CnrBK5zV0jOPh439I83c8rTRMPUYqSssbLLtA7Ogc102rgWcyG8Sn43/gTgnAEbl84bfv71xa8/
47eLX5+hHbiMevVRpf948TYdk4IcPrMjapOfGpExrxJUx75LehKC7pjC4CnK3V9f9N/uLaofyh+X
ExjqnPC3J7guzdSnHq63tRuaL0ICxq6b1roHh5/905mK/LDQc6WS8H2YX/bbY0Qsm3vmGxAwa5pu
XwdhvSWq2m/nmKlK//RXuTY9FdsLXMiEvvhtyJcbO2MDAx/YZOA/mzAvb2fZfrrVWN398wtxlnSZ
Qm9zG8VvQ9lK2/cwNkELgJPbRTMdgXuHVXWPBk4686+v9W8D4PgxrmIIZMicPUVU94/vBwlbBq5U
obsJoI3Ckl6cqJAawQKXcMRAjPGfftzX64XXx8W64pCV++P18qZPAJ1xPYMb/wDz0dq5w1o9/uNf
xVxPJ0SkELQ23N8eVdUmK7u5ouBkHNkm1nm4JzAKGbcXwE/k5P/NXMR/f+FBawdke0MnQBH6/RO3
LXKwlcCDV4qh2ziej5jbgidyJ7V++cc/jXSl4/G+B9xD97cHNl5bA1XGuIm1Lv3XvBkQHILG/ewB
FB7wq6b/dJ0MXCaf4+WjPcAH5lx/+n/ZCizmAbBB4qKzgPEe10RTkWOh2rB7/908xj+5i7wWjLAD
0eSSjvntqcE46K/BBYAzcECPDHThC6A7syG7NvzNgMk/vxQk2ut/Qt78P/4qJyaZQobo+i27bWQ5
mTjFGAiNlbt/s0D9yQcmWTNYC7Hasvr/9rwaB5PhnPJTDD4GErocsKdkzg+pN0FcW9v8n69SXC8U
ru97Ibfyt7WXWR9TOYa8ijVTkA/zJJOty8ywQ9/ln3/9Jv7pPXRCCWpEiYAN+4/3kJA/s3MCguGF
QZZfhyTeGc2A+nxOzH/nR0nilIJb6Hvyt0sllPSunc2sUpMDJw9SwMmLiV0Afgj+Zmrkv+/WzHcG
64muhkGRmbZ//FVYyTHdxCCFYeHUmJknqDn7hHocQZ5xoZ+TMdj1esdCBVnxJZ+XUHLg/W/cWiVU
6NpKSfX7gHbN4b028//l7Dx25caVMPxEApQpbbvV4STPcRqHjTD29SjnrKe/H71yqwUJZ2Y1sAGz
SZHFYtUf0HnQfaXCAwm2OcXK+qo6Q7wTkH//W7cZAvxlFRMLW6X7q2uL9EQNsragIWYc8zkPvyo1
HZxDO2JtVIIy+0sN0+Q1qmvzieZY84wZnvoXV+58otXuPADFEb+mpOx/AcvOHd73YLPo7ifXONIo
7irQX3YuLHkyt37u4vsoCjDVxHaMY0K/IshDOrD+iPUBRhcn5NrVYza1EVrDCIVsf5PfeefWyPrt
zkAZBYrLwMgN4o0AHlCWy5y/bApnx0qz+ydXQgIoEvzr10b9rEZZeK06f+dXrB06gj/fy5aBy5F/
/0c4hjxkxgboHph+aEv6ERrjDXD/B0TCq52h5KG6my8CCpxwYMC2vTh0lFziDuqeefTb7xYYzQtN
mZy2LjqyJSJC26u7NpghjUVBekB/0Bc5j1smrSn1b2k75oF2LDSzfFZEXF+sYUypxZuwznbmp62t
pUOlgIxEt4W+dDN24ViTReDBiYBLg7YvXgQgsP3yQZCuP0y4fQFG0e0zcoHDa8lNQYcLT4ATpZH4
s6K79tME6rvy4M+o54pi+WV7TeTVsPgAkIo15FMcan1cIbffOpfLXyChBSoOYqVTgbc3ab2dtkdZ
WQWuJZeElgtKV9XFtvbnke4rsgfHZlKR1DURSBGWfoB7P523R1oJrYRvjYtdZ8UNe7F308HoQduR
+9Edqh/mMPcfSro7R8oosgVh55e+0UK0IF3lGeeQ+u1BlYSaWGdT8yaqLrZYNsL8jIbQOrpKobxv
bRVuhTqVxTOU6/Tr9lRXtrOFxbHJS4GNpS0f0CAk4QBXjAVQWLoAGPjUUqcDTT1XEMuwPttZ25Wv
aHMz8gkx6Lbo5t3uFUx0EPO0KOkDWmseqyFB+69snedad9ydoeQ/tdiWDOVqOmkNL+elhTMuPQ3G
QD6XcSpoAaVN1CFRGoWIgGOqdhpMVX/BGUvZiRCrM3R0x7bA3FiWJk/LH5EPEGcdo86EIhqkizN1
TlAkJZrosDqK65u/Hp0J9Mg5w45AbvR2KFtBSx56KUnu7KsfzaqM6RuAO77CqkxccHh9pe8Eo9XZ
uTavSu58TTiL2VlGqxED2TBqELTVSUFU7AVlEyv2Iqjlb3+usIp8QtuxdYMM+HZ+LQ8n1OBYSpRV
bJBG5DkCv+5TXQLv3F7KtXkRuRxXN7GDFcZiXgky2gX4Y+sI4czCYAj1YSXFo7YDfLizQdYuaHkC
eDxQ0oHruZgWXH3V7jqmhcmTCI6lU/QWMAFRXBHWV9AwDpEcTgc3H3inTcOvuq76B7x86se500jO
3z5zm7uM5jlB1bIW4aZJcYUSAzqZmO6KawcD6jy6zedugBT7H0ZyXfSwwPdwW8hg9MfJ4PWGQSm/
gGxRx1AAehhSRzq4VxzxdtZ47ewL+T7DVY2+r7O4LJqxBqLVAKcogfs+oMdIlw33Kq+mh/OIcLTy
ADXR+Q/HkfcF/FsiNzUK43Z+gUDncUI4G0RxGsC0BYaRhbb2bTKzazm7/s6Ld3WOtI+ESYqFnuXi
wxVwHBx9QrfJj4ruvYjM+IgHz3xFUSN5hiWI5QRahW9/JhK7DQmt0kjr7MUcZyTowNch3Z6CVdVO
kjQKTrAV+juXsX9YURh92941a9N0hMPeZIfaRLvbVUUJzfRHdDyO9mQ1n8cZofG6AM4a40j69xA6
6XM3KNP/tgddCwfUlVEUdXnOmdYiHKh1LipzQCkBKszoFZMyHe1UgSBAt/jy5qGoe1KToSooi0CL
FcVlWzLN6B1A/9W8kGrlM2Xl5JxWfr9zI67MijI5NCdV8GYkx7ldyg76EqSsBqVYV1XPCchKeiGp
jfy18+/2pOS/tLh7ofmxKcmfqMaoi482qr7fJKXWHA1gJe9qTKtHuJ45Hp3b48g9fjeOwSMYqpzK
lBah1BFVnsRI24J3qd0rZ6W42GNj4ztuIDg12+Kz0YNZKLkOMUEQyY/t4WXEWg4vVBtgCY0ym6LQ
7YI6dd5ZgTA48ao1fBS+On8A1Y1kqdPn52rKlZ2K68pZEHidUiGnxmU4ywjagU0UYUJL0ZkDmEdZ
IX4VahMcI9r7CJhIe0ogkB/ePEliNvIvhmGoKg+J20kifYxoP1jtY+8iTlegEvGXTXf6jB4kmia8
KHe+6e9VW6wqlyL70zEszqBYBG83HSbapA3Cal2S/LDCTPyUIf6HKqB0wp2q0WfXwjGEwjRD+gDN
FXzKqEDa3vbE71fbErZLRmGQZeEsvjgukDmQb4oolKq2or/HNDH9l5YEDqgQEJ6QSrDEYYJgYx62
h73fVJbgmDJ/aCGINshT/Mc1aaMvHDmYKuFfiONYkkspE2wmH+Cz/GITRjuzXB1Oc2SPydVcLs3b
4ZAs1KAuAXKSGoCfwPGYD3UKL35URkjZYYHM3JvnJ1cUny9I8BpzvB3QsaUqcTE00H8U2pKxkbUf
5860H2LLHzDQLNqdGa58RwzdGFNwj5C2Li5Ko+qjDJclqJ9u1lwjo0S9HmsHT/H95BqGiv8wK4r+
1/YsZeS53cTU9InnPHF4xfG8up0lBdqCNhJHFU8P0E31iMlgQsYjtLL8nx1W1f/itsE/AJLRzvm5
j/JyZJvMgPe4DfzqdmQTZaGpriwuTPRLT7SexUNtOPozOj/FTstwZe9QwdUMqnKUcgmCt0Mpvh6X
oWkCcSjRbKzHaT7BrQbsPJcfCx8n7+01XZ0ZX5C6Eug601rcKkkmQmWOgJ5Acc7PBRkkMH9fOSOd
k+4s4trn0yjwuLZL20kVi00a6yMcj0zqx8wQAPtaCU4mujsofBt/0/jVLwgaSZuEUdnJ6mRQud03
5FcM6bikkazoYrMmw4QzUVa3UECoLym4FJ0jCh87R+L+w/H+oHzMviTU3J3BXkOTBOJ3e2yaGEkd
SAEeIjTlGaVOFIdwhtlZTk3uhOW0hHyc0XnSyY4Xx6FWS0SSW6Ol6VSZ7+KUF2QY55iamUYV4dri
1xe1bCAL2Gp2raoMqdLIbU9tHxjIegzVi4qo2uft7XT/jW30+3RKeXSeuUEW2wnkdQAFj2/cZCnq
ED1B9muQtOMFnSD7S9vCxLzGI+xCDxw3IMvt0Vc+gcs7k6yP/+BtLMK8K+wRXm5FY7+ZvwfIH9N4
wWR6gtJECDxvD3afJxGFNNq0nBvL0JftZ2mKiyAi7hQq0O4rhlyI7Ih5uPoZlrkU1sRDEWSISXZt
G58soAhvrwcLDhHj8ytsBNkX5ymlRKoi8NQdnST+Hw+i5gWHdh8h2cR8vz3V+wPESCRkUEi5u5nv
bUzqKqz5Egu8jT7mMI6rsL1EtDt3NvTKKGRgPDBlakBPYvH1KsVFRlv1WdDZhfaL+c+joiOVuj2X
+4AnZAlSzgZ6C9vldi4FmrUoSY/Is0o5ryk0+gdbi78awzxf/sNINhmewcuOqtkik+0RLYO9MmDs
ChgZP9NAPGaID6P3YaQP20Ot7EVq5zxCNFSq6awvP1DoYEtjS+0YfB8bWBKddTZHfXjRdOr1h8xo
kk/ZBG+vEX31pRnst1eSUZ8DMqQDULDpdC7OPQK91HcyYFSYF+bPtMPnUzGgS5moo3nanuvaB/wN
WnB/f75lQxANmL4TnT4gx1NBk0ogk8F9j19RO9zrTMhlu42wuOMyIwlkURGUXuxIx8ekSptgW1bG
bHxE7678Uiq2/kVXwPce+tZxvazIizdfV4wKco0HpUbtbPkxkesZxzQw++MIlPIJY6XS0wbX+g/n
AIM76oAST0Aj9/YcDBPG0KqJRDuMQ3RBZwOtVmOuj3j5vb1IxVR4TxI/aKxSEbwdStNhLAOyBvYk
sCwRiLSecMKzDoGBHMvbN4espUgQAR1wa3Hm9LrBFKg3+mPlN9NldlHGDmkUn9N+/LE90lq0ohHH
NSPhVTSnbydlt0bmziluG1Vddg9tzQs5d0D6b4+yttm5UA0Lbi2qmNYiWpWGT+kvhntZOdiGoMqP
FHRtVde5Lfqdy/NuKCZBVs1LGJMvECaLLGlGZ6mxO7xdVasXF+xRpms1dNQYYCGdtmd1d67kUKyc
TZGUTNdc3FwKRt7wipA7SvIsuAJ/DpAgasNXPNmab25vQkmNcewodma4MqxNlou9EF0ErplllKSV
zT4o8cLkCiCrbr9im6hd0izRfyG56hSIQFnVW88ZD4Y/B11sfgspnCwIxxktuwJymo7BDqoc7XmK
hv66vawrX5BOnssMDSA06h0UKeIJpKOZcCwR3nwEsYwyp8DPDQC4uXPO7vI8OSugk7RrWUsAE7e7
3wdcEhljIo050xFrNqRdTQMBHuALyqXsdfs7eVjycRTNzrG7u+kWAy+2DpouwOrNcD62rTaceQei
XhRZUDW1OS4fUVsPPZS8YOBjPvxMYznbOZCre4jLgINPB4XK9O3EEdmb29rF6kQNMaE6RCqyll4Q
pvmzj0RADEWjQhlkQuJi54pfH9iw0J2ii0bGeTtwLTQkWHHaosuX9H+j+lH9o2NDdIEKI7xKFfMl
wQTy7QdV9sipBnL9AQRbrPZQKq6W+4WcLSD+IyWrJnvu2jwffs59rrz2YRMrVHCL+uf2Vr6LrsCK
eAVTvaWAYgCvu52tXcxmNaGAc0R+QZlhk3Sg4nEsFp/ePg5Jp0G66QImXfbeuC70yqnhT9uUoaSj
zlT7T2EIb2Xn861NiNBK5YIjhwHjYkJROwsz9RNVaiJj3lrgvzA3/V5/diUCiD9HWRzLMEGjHeEP
9YgcSHsRto+Ke+hKFSLx5pIIX4hknR4J5EwaNIvrAh2pKutDHdCNXejfQmXS3uudoNsFnsjb/kgr
W1+Q1OJab8ve8xJHh1GO4+aprx5RfENtD81KVMGH6aHuVeca4Kx76BFn3/lgKxGOfMW2aR9oiG/a
i0xCFaFQMNnSkJjL6p9UXv5BEXF+NxATnqDg5541S285VyAqvz3dtY9oywoX1QTq/cutgtld0GYJ
u6TL7OkCLR0jxhiWn47Wzs7ltLYrydqBvVEZse/Asi69njqwkAihAF5cCrWoPEFRYSdmyihxk0az
VSgWAuETsBedZedQmEh+VjMubsCrJ9QjRfUg/W7PlbS7HKpJ32morS2grIhIcKfgdbyI0e6IZRw2
X/qxtvLsVITddMb5a7rAa9yrg64OJQggKum6xXPyNk6pFUwomk36sYKUeCJaIkyIQRm6k2IPIru6
itx+1BUpDdKquB0qiUDrZyLVjw2emA+QGMyHEveUxxHm4l+DZQSX7W24dur4ZERGnUyN9tbteDgn
xG1rMzXDqH8l0BWvUQtrLsEh12sxjMC8ei52xlybI0+e32VzaipLyEAJ4D3IR8L+5LbqcdaqJPam
ashyOPT4MCJCnT9vz/K+M8LmdLnaQM8QXODL3k7TKmwMASaXwBy7XXRIo9+S16OrnRPkkxGuQzWM
OOeco9BCjQ6+oXb2CxWa2fYPWYs3zJsnPLAvmjSLeJoIDZ+oMAL/Fjv6q4IhiwpGwx4ulNOGn3nR
WlCXkKXvm9rYg8Pdj835J8Bi5Ec5n1rS7RqUSmCP/eRj11XEldeZ5pigk3fQ3TPcpMarzHA4tVmj
nLanfB99GNbS2MumxGQtH7oQ9qlryYsdb3XzJKbYf0nQvrtuj3J/ROUAoL15SXNTqMvJJc48YSQ3
gqX1LQJPgJkWci/nsay+vHkkYRIF5JuaHG2ZTOCLTpFuFDrsREM/uckcXgbHrS7aPNg7k7o/nDTS
JXDXsQFj3IHMAjuylLyJgOa7yKobeYF6uKogS5U7/hlArILUQLMHVLo/nfSdAYXy3uUxShvkdpt0
AjJ3ZwHig7sZXc0Kb9sam7nr2MK8bSJwxG9dT1lO4jnPO5Fe03I98z5JGvynkMkK5w6u71gTGQoe
Hs8Z+JqdzXh/Bm4Hk9vojxZh2fnhMEgEkahbhKidBq2IoDM8dbYGrHrh7YuCEJ/h6r1T71kJQTqw
L8QUwJ7LRGcRaQvVaq2A3icd91i8YGPYH5XQ/JorFm5FJbKnCJNiHzsiYVrVOB5bmd7vhMH7T2tz
YUKokuwSAoDcb3/MvohcJ2xVbfKmWnEflWEKLlMq/GuSVTMKQ9NeSnd/KBmPPjQ0FgakAnM7XoqE
IxJA7oSTju6+UHEeMUMLDS8wu71iw/2HFSpBRtd0m2cxRIzboVCTGWe0MgbPKuseVcO+aT9HLprt
WtcmHZTh0fqO8Ur9FODGvrOp7peVsfmoIJtNKitLilU6aeipjsXgOViFvwwwaK45BVl0r/TmEqpa
t5Mp3y+rzBtpBJP+OGAYjdu54pgzKnYkBgwRK4K3G48H5DQwOlXrr9tn83fL8zapExLgytVJa032
vG6HSsPapWIfTB7Wscg0Dhl4okNtYpUK1M/o/u7RzHq1Udr5C1TuhNZ/THPkIAWi8SjAYPcwpJm9
0zu9v1CETgBWSZrlVbZEASIe1anAiFFR8VVMB5HzCY/GkE//bs9dXsWLqcPjsmSiQgngLg7CE8d1
SzNRVwgaFISguqtHQD9VdNHwHQWbZgBwgCnleMh1tsYhm9DN2/4JKx+aooscnWIdYhBy0/9xXk3X
Rzs2cdjUlpo8kyK0V7W21EcA88bOQ2h1KPppUHCI+SB/b4dqYoMspNEGT5+VFi+0PNTMY9g0KD4L
Y+h2Hj8rwZBiMQ8uAyScfO8tZhb2fAkVyRKUkAYlP3a6Bl8aTZ1HA8rqsW81eOvGFF1gCTvvmrkO
XoNZ2+N7rn1haKx0iBxg3DCClnNGQ1DXihF/IU17nnQDn5iIyl2ezegV4gaL0qWueGkKv58spvu0
/XVXh+dcETws9vPywWumjR8mBA5P0xILDUqNhnLSQ4t2YmtELxF8PCDrDpWHEptYRbwZb+3wDWgs
S1KQfB0uvkFrA+3oxnr0gj4rf5Q4Fl4Mv7MOQ1d1O0d2JUJy8bCX4YRSFVmSWgKtc1p9HkZkUhKk
NHBQvg4jIG+kbiJUb/T2sr20a7sZ4BGdWzqZGsnT7ZeNMcVMTMH2qnp3/GQzgAfDsX2Ky2gPybEW
jWRxRKZLYL2WO7ntVIwjI7COiVHqxUOYO8gtYYSG8cD2nGSoXcQjahTc23BeYdguKa8infoyKLjh
ispwnjBHtU5+gQxR0bXzx9ZC9Bq5Lfe0PejKQnJxy3qMRFbov9EJf0QgdE7FECQI6tlBOWAihleQ
VxrSJKhuEP/aCQu/EXHLOdJjB24Ei0TyD26/2wTwOMvVCctm0MeDht557mL4N+eqOM9Vr82nwY/a
At3lbPqBKIOFtjxyqwj+VlKOZqBCOhxaNUYONMHV4h347Ha60BPVgvPQISU/o7XxvVMFBrNIt/GN
sI2x5/eKFij+waqD3jmh1D62j7EeFS9MPEhRZtbfzBllrxjkO6RHLkwHfVF2ysOiToXVIcqHKuZH
tRgegwG5RTy0xGNqYqXw5q8IHY7XJiBZi4KJ/Mp/fEWE/fomTVOTJ27nfnVaETwXCBR8M/R+3klz
VzYMDHoHxihgAugji6GaoUJnKexMrzIy5yMyMdlTq1r51R4ROtye1cqBkI0sqjI2ycldNts1IXyy
jqFohI9PJNeOp7Vz+BinNOjgXerPOuZHO/NbiWQkl/Q5WUlaaObiyxmzXgsfSTIvy+38fSSiB2ws
SMLqAWR82+5hDNfm+OdwiwORp/JJTV3Dm/G7cq+tEyC4ps6YJR7chquqp0OKE41ZqqftxV37jkhk
ohnA65MS6SLHjJBORW6QIu8wjeq3hGrN10oNqs9pks2v20PJe2Zx6Omw8EIwgVWB6lnMsdFQPQlo
0XnVNKsnioiYeXfGv5jsYOI1KvqxwADm36qhQbE98MriMrAAusnH1CDl3B4LK0ZHq/cbzUtagQ7P
oCufQE39W3Rq/25swVXak5bvrOvK/nEp/FDxpe9OjFtMdnBKpJMFY/Z+7XBRIFDykgECjA+NjktT
PjnivD3LlS8JTVyVgBG6LRRob2fZIAvmdjMCpgNaSN80tW3eTWaMhS+tvJ335dqCShI3X5MgTpnr
diglhR6WIfmA7Girog7a1oPTvhdtLuiDtLp+1GvHeR1K2EJvnyPURsNAg4lMypKr/keAiypKPwZJ
pFf7PhZCLSqpn6pUqZFXc7N6J5lZW1A2KwVFmS0TCW4Hq4XeJhHNdS/PfeeLUUwFxhIRphG2E007
OeLa2bDkdQhCH7DIEnGTYN/XYgGjecL16wYfOK1/6lPHQq2LhyjlGBkJaHrpJ1QBuh3Q/EqC6gL4
IdegOszoiwSR2DrHVW1ibWCVSv8wiTS4Ch+t+WM1BeDE2lQ3P2S+YX/Keqv7N2+oT21/17XpU6mU
KHo6k/yQ26XGF1RYQ1MZnp1kyLSnjRWPF7NIrX/SpFYfLEzHTyHIP6+ZeKTtDL42feo1oJ0ko/QO
v2DoYzcW9mAgFhbm6WkSRlAhdqlXHxMXKK1Z+MkThgG2x3O1P0GF38N7rW00nrcoMEhVIS7T29kn
dN1rBdUhEJ1GjhBuqx6i0jWvCvIc/yFIwBCW6Hnyg7sEPdSSOBTolXvZEKLnGDrdJcPj9SErcTrZ
/qZrEZAhAD3xgCezXBwfPcg1ZM5iw8Ov3giOA+WTX/kAJPmAt8vw1GPX/PYhkVrg/FBjBJeMNs3t
QgZWUaIVVs/EpaF/7eBMnvDtxLyGPx3/KX10y7bneB8IHXStUJeQOklS4ud2QATGaxuhwNlLNT3+
Cl4DlStf0Q6Jip1Thl/iARnmcSf6/r47bi9SyMYGXRwp9kBpZHFaRl3FAzrpJxRAA7Xwxn7UngbT
8v8ZYJV/TP0pfG6DBkXsqczta5vFw0uC4/Fl6l31f9sLcL91yQJJG+jpQ3e766v2qJwiEqFQ+cMM
4JMKjfhHDl7wpcyr/Mv2UPfHlCxQgpm4UnkVLdMH3aA3HNfx7HWobZ/GTHdPIX61pzJrrE+u32Un
dYjqA7eruDbZ6J+2h7/fzjIJJULQYSVXWsLOA5jSNuUwVDEQUcxRbUiQyItBNZCc6XX13PduvfOh
V3aXZkjkBGUwUOjO4rZzYEn3GBZOniZpGX1q1yejU9wTNi3zDzyQqkuii/fb07yPxCg4U6V3uGXJ
NJelY0zKtLGrkCismyj6nGb6a+M7xQcioXLVhhDNUR7/nkMyvBMu1nYSwQ+sMChs3qCLyQYZpp1u
mKhYr6J/1I568KSkYPuTNgl2LvZ7rL3jkLkArcDvh520LKw2bVeng4XBhQEoFEDtEKMwn2Ak6NR+
8Y7NMxxSLGa9WB/GB6EF04eIvOsTcqt4obZp8qJXIrhuL/zax6ZpSbUeGBYZwOJQ4y4WY2ZAKIlm
yAaYgjqA0TFuCo4+9haYKyE0/JC7Frpv2wOvfXFSKao18OVAUOu3MSwuMPOKx2H2mrIcnjEM0v/G
rTV9cBoj+9801uq5QPDgrCXmsLO/144U4QuEuM77mBL37chagT6WX6GbTL2/fTc2WsFcNeULuljt
Yx0G/k4EWdtiHGLOlAUWl87X7XgZQN1BRNhTQh/tziOq1EdSP4wiRqfYuRjk11qEaGIVq0nHnXi1
rOgWGUa80iETidyxfU+DwkRwvh0+v/nTUa+RbyrqUuTDizNTIQI4OU084d6ZjdURv0LxUOUI5mhK
Up6R3KSK1EQt7qKwPJSdfbOyYcnUYP+SI/O0WuKAKedWfUO1ypuDucQ9q6oerHLQ33VYkz1RLu8O
ozYWb4/CpBPc7RKsxN5ZfEKLlr8VRblUUG3wdDVNLDfwhT6rvfXZSSL9sr3Av/ECy+8IWpf8BdkD
i1v3dssYqNnqCeaOHo3S5Ij4c3LCqnI6z4Nlvy+NrviuofzsTXimnEYVV8RTXav2BQ/N5FPUlejW
oyhpHt2KR9HOT1vZzbTbibZU8XFjXxYkSeXoYzbt5NmF0F8TV5kfRN9VH4G+5T8CXOFO6oScajLU
4deSV+PPGMsfFdFIszjjeBmdZvwDnlti0VVN4mFnd6xU/ime0LeSr2CT6v8inkEIL2dh9KM3WEWD
tE45DKkXIbPzrVENRZyFgk/qo41Kxs8B7H9wLIJcfUabGSWCnZVaiTOcQE2lcUdTFhDR7UfMYorD
YUH93+pxqcRdLwnOHQrPT7LTPp9QczEeJ+zWrjYeyQieu/nPbprK6FSgVeZVQslfwMWal0iU2XNS
D5jwdYli7WztlfyGKEgihSalbBbIv//zbdtXAr6XOnqxX4yU6GczetKnInvirnS/I+2OvG6B2jtL
mU/lQW0n/+/thVo50ZI8QLMAtL1BRL79BRZifThGqhyuyMLaL8Au+xFfg/6znTo0b/oW4e0Tbn3O
2+8BGFcMKWmLAFcW90DcVnpPxx6vPqUrsRutsYn+FdaGAoVaB/6A0bvI9Ic3T5b+uGZCtwLFZiwf
vZavYY4VDaqH41Bdfg+UKbzGdD2ri4NXQHQIGtyiHnG6md5cWaSaSNimckIQ47jdrjIgRBNbpJzK
UJ2UFT44Lk4tRlKlsJh9Zb7iWG8Ue8FCxsVFHANlJpVc6dGT9iwueeifOpTpBP36wkb1TvOHBIvB
rnxy++mHAQbpHKvd6+gm/WVEZ+VIA7j7uL3g9/GK8gQEO+55UCfI4d3O2zTieQip1HogzfQvFIss
2HQWAk5Njpb39lgr0Qdci0oaK1EYNHcXRz50ee+oM4dl1oemeMoIULlnpKH4ZnZ1U79k8zQ5Z9es
JxNfeEiOx8ZHgxvPmqzYo3Pf5wKAQcRvQhf5LbqYtxMfIgNpE8gYWLMTVg5NpYWXGcucndN7H+Vu
h5F//0f8aIcSboljdB7wNifAmdTpnpoSZwM8PZp/3Lg3z9uLvDYgB5bKEbgBGmKLPdXGdmeNWdLj
RQdl0ilwDMLKFBIVDogHH7jNToa8to4g5uXnpKCAmt3tBDHZ1AAkNL1n9HXwUsxN/km3xr0r/z4M
U6pALcNAuoksUVssI5g5d8izrsdKoGrOkDET++BiQfNKp6p+nS3Xf60SxXgpyiDz7F41X7dXdeWY
MDbZDQmqJfEmt7OktBGaQ8z4YdbkHt5bOI23TfMyzVN12h7qPvOn6mUA+SAQkTkt2Q+IWXf6DInG
w9YpwSKljJUvcaaLx0DTsPamHY8TSK77v3gZJHtVt3vRPllzozSE/hD9qrt2QKVgNRDoLRONMLc4
4gjiP4mhSZ5ytbUrhI9QrP1tqfg1xCv56Jtl93dbdT+zsDU+NdGcnpIyHBEY7MUzPaL2w/birO0D
yLhAZiW/FLb57XcowtHEUijraWV3JRVtRIY+KHYRXialNAx8ox2B3l0/IGEUG+pHRN2tneRzbb+T
B6CSShDjmbT4Bb6Tm37t8gsGCwfWQ+hnAHZjp9mp/q4dYzieQP/hm8KnX4SnBGu9XsdlzlMUtf9c
FWqC0yQmrNPFnefq3NM2fthe2tWJUTizf3M07rv2UWPiJJBzkLmYv6ij7r8zbB4p26OsHSQEQtBg
ImjA8FmEC+jceVGExMM8bdVTq/jCi7Iec7BCeTt+h6IFqHgqJmjN8Xy/3St+FBJtQ4FgRu/El2IY
XM8O1fDkB265kyutzQrhIGoklKIYdLEpukIr0shwOw9EKUqvXdee9FDH2DwM9yoyaxtDENelyKJO
AWq5gG1bO6VFfJ8wOHvS1Tb2MP7OMXuObelyMbwZ6E9WANZL4lQA3y/vSRobednhR+T5kIjQ+s7q
Sz1Wgadh43be3hsrkU9XSbLBWPBAIQm8/WAAoIyYelrvtcJBctaf3WOQKzHgkb656oHLI0ExgWsO
ib9zqFdelCgTEfLAIsn601KwOtTBN9EG6jxTCZvPeTKJyMOUUxy0CGDetSpd7Rsy0zhgq3ioTcdw
oJzKK9TMpcE6plTs5g63Mm6wa1BCRvS2l2Zlg0n8KhVOqrpSt+R2aYrJKRuaaYNn4nRwmav0W4k9
EHrh9k6AXYkCNwMt4k7j84QfQtCUM7iB0UNFBMsSo7WanWrf/auGJyjcRtIGcFB0JG4n1GHAPXQK
21ifZ/Xi9n3Ny1dTTrWJkqCj5uo7BT3BnUHXbje4lDadAd5TUO4WO0ynLdAZDUalXWyHxXFWJoyA
DTRDj86Q6z+UMlPRsVBbw4t5aQ5YvRjm+9woyw9lNaFITeToErIoP3iKeXZeODHjl+0vvbYwoOhl
142IYi4FeBLsCG2zRDkl1hT7U4op68mIOuUUJC6llXgUHmba9k5UXhtU4gDpqlK/uVPkRFUf/1Xh
957DZr7GYfE9BeZ0arEnfcA8DL9XH/rn9kRlTLx9/NCZ4BawCC8aIXqx0/y4mWHbKGQabpB/s4v+
a4JA5iUq2/xZaXv/IdIEUllTXTwlfvJre/CVbg3ZMccR/KP0QVmSa0tn8FvNlvcrlILGy5q6eBdN
InAPUzFZl6ho02Pmq8N5jLRyuNYpcKGhyQG70kTfYzitxHT5BqNfA+RVYjJvDwM+l2nQpxrfPGvS
B0Ls+G4I9H9aUU+P9lg1l+3Jr8VZtDmwfpEZHhCoxXAJzolKhffEPFvtvzj9wF9us9I6WUOFLzsO
ptFTgETcu9kq3Z3rZG2qDnUfWto0jMhSbseeDTUusNRuPa2a3IsbqjhFW+icHFy3zk51Nex0TuRc
lrsMLWAuE3m1wPy5HS/JylBzO8YjNR1PaYbnsWLXxTmxRLfzRlhbVsi0lH2BwfM/i3wjzucpyTBT
9SKhD9GpcSx86CiGYt/VNFceKu0vVJ/xMAWmrX/Z/qQrB1jyGCWoF5DivU+LHhRJFjB2lyv2uVNa
6UCGffCLw59WRzOP28fRrpzT9rArZxjwDk1PgoesICy+ZmhVKUe7hgEbRHZ+TVR1wLJMoYYQ+cr4
YRTGUF16XTE+TmDZ0VVozL0Xy8qqgwahCGzLphwy3rcf2MbMz5kVv/EUp03O7pR+FGWPvfWsd2e1
dMsHxPdDr+Hy3jlFKzsLXISEuBLl0QhaFL39SNTu0Katp8SR8x1vWvOSTnpJkyrfkzLUVycJTZYU
AEVhaE+3k8zV2fFnFd+dYRTWjxoD40c6U/ql7tP+YW670AsDOzwKLcr/7rBEtCFDANOYVRMPpMTx
++AAPWF46MfR8PIAOCKBNUfdGeR587UqjRDPpNz+a/DnyEBwfe6/Z7C5B9ZzHh67NKqOhAnLOVCU
wnUvtqtrOEV73hqrs0Q3URb/YLEucZmOE2Jp2wwtflRK8UkZh8cUVbYJiqleH+itTwq+leP8Qs21
2nn8rIQl0Es8fQhNQJeXG1nH3TCsRdN6LXZV34icHyujCBrAr6ATrFD/vH1uVrIsKmCS2yHj/Z3k
SFfFTkge2Xp2U/KKhq/Y6Ycs39NPWduiAIiYFzw21NIWW1RUjd/nodJ6atVhsJEnWYSBXNlMj6WD
u+f2nNZiAZBaeYuh8EmX+naP4voaW2k/87JTzOlz7Zh1/n5ufSjl3dAYLwP1qAnLo7bH25LX9WlI
sOjb/gkrhBlwFwgp0LlEYJyi5u1vUPBa6HtDg1+pWdWIsD/KsehFlI3/bM85eJc6MOq/UQkxsxcR
Trq0BO8DFENa7WdSTskvLcqGn9s/aiU0k+PSDiJxB+u4DFBh46ZVauBiDNRyeM5i7Kv71mrPWZBP
p6hu9PCAms6ecNnKqPCJJXrJJbeiH3W7EqGeuHhPKpXXl439xYVjhudg5Zsf1VI3pwNNE/cpCbvi
7ZOlbwxklQKWwZ27uG5rp+7BraKL3ceO2hwT2ELPSUED5+jihHJCWxqoBjfVzvFdm62UAwT2THmQ
K+l2toYaaaHtz/iV55b7xar0kYeE6cfQAuqgPKtt3p3tMRh3hv1ddlxkF6BOyKFkrxWbxsUrRs21
OnF0BVR+wtl6MbQGT/recNMfEzX0D7FbG8khheZ97SYztw9aQkfB84e40kG6hxjNOkjjehqq36gy
QltAw6zFmuwwF0rwa3sfrgSD329H2fzm0ywzIc1KwqF0B4Su6lzHgdhM3Wh6tQ2UOTJsG7t6LyCs
DUgYp83Iw5rQuriZQbCVFNVR1lJFCdafNDp9qtMyesxaBBGO27Nb2QEcLuoUcguw5Rc7oBudxgm5
7j3fj60vTW1/Lso5e3FwFPbGqi/PURXsZQArlwY6d2R6v6vfbPjbXTfRqDSTUlTeVCjYw8RpI/AT
V1P0Z+1q+FK5w38og0NJhkYuHwqyFHA7Iu7I5ty2WU0hKxwS+BPx3F5DZ6SJm0QuemmzpoQvIjCH
7HGYK1OJD3mt6/9sr/XKh4XljUA2fW6ZUy/WOqL74Gd1VXlaBsB4ErVxUAJBHAsxtDtvj7W2xsjx
0ARH/4QUb7GJ3JSCAMe58sK47j8EWjp9TtQ+OzC0c8nnMtyp5K3sI6iT+ESguEQasFShFSalDjAo
vAhTrXqP3B9OoaMahyPylm38V1X6ZHhO3++Rb1YyAqlYA9GQRBodssXtaaRabOkNrbEI9M0pRBPC
0xwex9urufLlkJakfE1vwUDOdBGeI9WNhJuUjZcmXQHF3JweY1zfj6GbVP9n7rt6KzfSbf/KwO/0
YQ7AnfNQjDtJW7nVL4QicyiyEvnr72K75xxL7em+Bu7DAIZseWszVvjCCn//QaLzhSYCYqrtnJ9u
aB0W1gmLsyjoHUpJ0QDY1QyFf40n8AZOkZeA4VDEf/v+Alg7gqaF/iJUzz7dHwDT+mD6UGLO+2k9
iwUut5AK1YAFNOpfrP1/MTAhEbIpZf2xtX86ld80kPOnI0I4zsp32XVTbNS6fgQFyLvuB/NXZOC/
Oh+6DUjvtigClfOPU5+3/TRB8ppFVNkei7Gx1muGZxwcEFKZN2rmzq/Wtx8JYWg+gHwG4jHYUmiR
frpHECOrViwCRTqzhdyB9CDykEjUwbuaVMIY6ojOunVnVN7a7AyBom5SLJSlhdARaNpUzy2IdQ2O
+Tw5ypvSQnfqNz93piXpoGGJeEBOdXe1Yj5ughFWfi7mvngt2chgB6cFA/Cbq//QDn7XhUHem0Xq
t2gE/iJs/GHOYyZgBweSCDhzVJ8/rapI3RR3qgm3CdzLVY0tKlLWpJN2tNesdsQLnsPdzwfqj6cE
IR9liU3dDVyUz4oo5QoEZNMPTkTr2RcHgJKQvtktvOsJagTTmmgNwpw9B5TnV5HhDysNuqfovSB1
xQ6CRtqn1Xuu4XK3LIUTzTU0JuJic7qvcgyAvzsXt/NgIUU+gEY7PDA+DtjZz+GhQGFDA2UTuZAF
UuKh1FrruCi/e/754/xhcuBcYLwAkbiReYPP4irQ6eg9Dn32qLbyPPWt0fsyTdaZa2UeDx3HNvi3
z7dFmsAAI1/UUar9eG+m100wtcQzREGp0zihbh68l2UlYL7dYgjfBFYP3YOfn/SH9HjD4KK1j+4z
ELI/VDpgVD0ZMIfCSfUC2uh6PUfrWHfRNFU8WgDXCR14DV2ahfUrh5htSHwIc3FmMFE2PhoGHJSD
P97uAIdhPle1G80l1e5EAaBaVkM6IzSL8ZdmlN9Ctc9nw7uEnClCK4zPTw93Nnmrww8etJMAuqxk
ZqV9pDAolwRRR32l+yA5ktwsTKTn1ITMtVPW2qUxOP41zGS6d5N2kD7AGTsrAkdm3UCePS93TT0h
7A1gHXbSm9KATEVeqj2vQZoiJtMBl/RyNtRE1yDEF+L91V/doVkef/4Wf6w8o+Ghu4D7oG62Qcs+
5ah26SBgg0daNBaVfgRVwJQkUE434DKneiJS+dyJkdqNB+5M0Mr0FmeqiaYqj8GXxPK67OdX9GN1
abuijQqPahZS1c9NdX22ywnlyQGyYXYlY7zUZk4qq1i1GCqMJhoe64qcpJ+BTCDwh2/fbOQ7kIcs
YJ8XrrXuzuEEr/aJ6MDA98SFKPcQrUq39aQCDaEJq7muzz3VW2imW+7yiHq3MxIGtfomHmBycruY
HlSw2saGOwYMmtmuWmVQwWbAMUDuAVH/5ef3/OOIhnAHJNTBX4UkCyrRH0f00lIwrpZ+jMD+c8Nl
MNts6hjwDqv8Vafrx7UJDCS0c5AKoZX/A2eVTuCFFFAkiUx/4o+lsF0QuFwDxjzQ9iM6ksFfrBN/
OcLQ5UKOsIUKEGT5eHPwpCu6DQUbmayWMXZ4YGTbqYkRGIHTKfop0qivk7JenXgFgCPrlzwPS2+o
/gB8/dcHr/n5m/f8yzAuUwW990+//vfl+NbfsOntjZ2exv+zffV//vTjF//7VL1Mwzy8s89/9eFL
OP7380dP7OnDL3HPKrZc8bdpuX6D4TT7doLibdj+8v/1w3+8fTvK7TK+/fO3l4H3bDtaUQ39b98/
2r3+8zdjYyf815+P//3Di6cO39u/TfPb8sMX3p5m9s/fNPN3iDFsySr2x60HsqkPyrfvHwG4vZma
+Mh3MDjN3/7RDxMr//mbHfyOkBal/QBk2U3pD0N6hrrAHx9hq0X9A31NfA/R4W//urLzHwvrHy8F
T+L77//oeXceQOOf//nbN57F/66/WAY2MCDaQwAhGdA7/7yZ1jlvqmWyBZm2wUXgMAeVK7hIjfFi
S6yg7dA3jwPkNTMwtBGwLEArM0KNuiC6lOp1biR9VFON9aDUmttcckizj7zuHyZ9aMN6aINHG9SV
s89z8wtUT9x3SbUnu/TyP2b53xp//3ZUfRiJPx2l/4Hjb2NJ/Pvhl1bP01PLnqY/j8DtK98HoPM7
kghgLBCVQeQW2BjsQd8HID4C2wX1mm3xACRiw9Z/H4GW+ztA0MhSQeHD4P1mPPF9BG4fgeMH7pux
CeaAWf13RiDSxI/rMzr0oKPjiLhCFJAwWTAP/gybzOETVTvj8G4YpNytu/G2uza+QBkngD6LImPk
xq/NvtuX4Xo0Mk7JkMq0ybxDcFjenKN4ZbvxPF/0t+1Ou2xf61cjcrL2di1j70Xes5zQpznWw363
hDQOMjMcd0Vmx8Fh3YnXUhLPJDQs9m1Er+jefSrP9nuVDSfnaD4FZYRyniGIeT/dsuO815I5Di4h
cZL0URm2u+bevBqPMs6v6p2VDNdAqcXteYnp1VRCLiTyb7sYym5FGCT95XAl7yCbh0/mq/UIQ/Ej
4HQ7eq1dWi/mHhpAiUzZ0U2bCyehaR6xrIn1vZeUoften4c9rvLCOnhZft9dawEJXvx3bSDQYihF
WGTcRZUPwSmou5G/p/scJ4XfzWWQOJl+V6hLuh+D8zM/oSaHwxYX5XnZB5fLPR7hEffwbsZ9Apsh
Uu3dUI+dQ3/pEY+MSXuT35q7IcUFhnN424Ve3MXjUd9bxzISoZ6UF/5tvu8TbO+hHTHSpfKtz5OJ
x+UXJxv2RhIkWswyfsqvNntz7ZB/9bImtW/WNlJXZQvvKJInUFWZQ2jyVBA/0bHCZ7w80ZYUz60B
mkAoD86OhxCFT9TBwnWpIwrNXeg/shuwki07lC5xvqzHLquuxgOIeR0BdjJzIjescV+MtHgs9Q6e
uEmXDWlxMPf97fxVu0Dh8IwzPASJkRM9Lnf6Qnw89iatUjCOr62MzqR+LYJQewAN+VKm/vtymhgR
D8F1QdSDdWA306WPii9Qxai16lmAC4VdZqZfgLUV69GY8tBI+JO/X/asD6PAjbuDcandYHwK9OD7
y6rLvMQgwwnfj6rQJEXiHoAA1RMPbyRto/FxJgahV+JcUVIyYl3goXV96EYqKzmW78i4VXlS9onW
JXoVjkeRyJB3pHt2IqjzpGXE0KI+nbuQQHDwuk5W0iZe1r4m7LYoiHtv9lFRn6SPx/R1iNHW9eM8
5OEcmzGKKh6ugn7tTuuhT9jlUMBgjDQ4xGuNYQQl4Z3yiG1curSAoumxCWHMNfHEcL9wb8JMftdM
OJEF721+cFCBdkJlZco6MXJ+mRMvVGjXH2BlEBI0d6FUat2Jq+XGuUPtARZG46ZsgoSHtEuITWV+
AcKaqLs29o0wm4Z4VeFihjB509tjR6NegPjECDxSZ0FksIfnNVsy/UXBBKrC2NXjPEVrenmi+/Wh
10kd7IsYBU6Yfezzl+EWKPyGlH3sCtzGnu76uPGe2n116dzS98p0s8W7yS88rEtQnd/3RztliaW/
OXc0NudovuQ3Y9R7oWEl86U4oQPUkPXk3NuJEVZhG7nQfMVylAxG0nuMIAto7ZFUdqRBXQcoNAti
tG0oGW745K639uhFIgX1cY8pTNw73QwNTsRwhVKNx7BDQx/OI/VpONuvPshOsUrgnmjuaZWUoE62
p/aputF2boqCDTyTaaretQgC5DR+2HyUCDTWmystxqTeQQ8RltjMesLz1b/MU2TaDy6Ec8LubZwe
tLixoyZF54wgjF0zG+qt/slq4/5ZaqiCZ14QQoeQTAcF5PKjChXpYnlNQz8qDBSxD5aRBWusVwQj
guHxbUJcDwuEX5vhK1IBA81mGbX5S161iZVYN3zNuvKsDMLEHob09y7+5tE+eOapv6PdrnvgD9Xq
kLEgfjbKUEc6leonWBSFXz039Soy3zdl4rr3G1ZAf5gLMmQSUTgLIWA0txF0d9cvPIDwdAqXrma3
BE941ssN2jh+Jm/kjXePMRX2GN0X7FoX4TxCb49Me3bVRDfeznBCDtZdOPjJIl9L/1gEV4UWyYf5
Qb+CHYdIIBbBtaQmLOVamG1A2Dvt7F/P2WsQoQnUgWpL5vGk2U/eSYf+GP9CL3kzEGgt5fCaKa77
xLrkRagc0n/1+B3vAFOjXmrCpG0QWqhe6nBJ+4F0xNtVURuipHwt4yV28yX0TijZYSDf4jhf2rC8
Kj2HDDLZWIGRVu6nmI8niEW6zx3BYaM6FpCZKndYN0jBwt59sKqKWCl1RWzQeFig5Uv8k+zsCOtb
R4kHQNV965LuEYroLiNmd6q+6P0X43JiX41ihxSWF8f53WKK0PHFme6CS6c58H0XHG09jWjMCSYV
j4QK70Qcy5dujt0aBLmwJooS+6FYX8XJaGGOOZoRLCTLeDwJP8TiHmLYAx43gn8dFVc8YbUJ/WQQ
BapKP2PHQmL6Mvtk9ft7u7ITgOsftKiUp55HzU1eh9qIRmzcpxowLHu+k9EY0mf/2r8ATqKK2Ik2
IWjJ5vNm93Vq98sxv3TCLqLPqF3ucCq81DF04/boA7Y2Yakfdy52F/truePPIyXywJ+ts8zsg2MT
KYhySXMejj6N6BfpnI3MjXhkJrhXGVpwN1Mp/qO0iZ7BkSQvMdDAvCozjNWxCiuoasrM8WOvSem4
q6t9vnHwM+Y8SDMsXvkunyI4Ynha3Hf73IwaBcZwui/3W6exIeJkd8SpCc+q6MnP0N8whsT1E+nu
c3bWhz1caxSLXvUp1O30WzD6t8Ly26HDP58zvQ8xefo2bNnU/PmP/gPDcUCffxaPn5HC8eKp/XM4
/u0r3+NxRM+gZQJ4Ar+Uraq4kQq+x+OW8TtK7xBvRh3sW+Pmf8Jx2/wd8FBE6VAw+xaoozr/r3Bc
/32rnMFda4ue0Rb3/044vtVC/pQPIhvA1W3G0ChYb7J+n6AEcujb1dZrLyzmxrtA1aC6EnNOE18U
iBv7amjJiGY7gadtddK5W9786Vn9VUK6neDDBaDPAgg6cpIN0fCDDJ5Eoawv0fPBrDC0O20GEZ9x
08ZZe7UTE5YdKM8jIrfZXF04neaNRGlTAD1z4VfQbtTWg3Lc8b5b3Me8GrFkU2XJW7OoxZpqI+Dl
CYyT4165v0JafmK84e0AjoBMZsMUbRzSz7wl6i4DeivQznLdRXXZAqCCm8zVaEuyoOb1BQVM3iaB
0gzcU76a1W6wlNEcFmXOefjz5/ixfoxrAeYSkGfkbeAlQ6f7UxVXa4K5pSYAnspxtI4A4Wm4mTu0
LsSPIdg4IEgrwFkwiiqQUVPq4y/5jh+7Ht+eBmq6KM9vMg9A/H5qtNBlmQGNtyQ0xSBtEAeC+zOx
F95Ac8wo6+faZ04CoCy8ZXIonWG5m4XIM9BtmJ6qEU5/+8EZxJKYGiR3w1bT6zZuZUGDFBLE1Qw6
hJS/srv6xA3Ynht4sJiWUH9AYgp4ycdcVKwgmxmopMF/AGwfUoq1L8JOBYjZrFZoBaFDUJd7PbeF
du7sJUDOJfigCkb44ObXjdlKhFB2q7mxZbTYHbSaVuz+52/3ry4Tww2QGyhogKv2mcHqB5Vb6fkK
az89aBSqtT6/0aehSUau60Wom5TBaMPkg5nVq2aWF+OqyjpVxTjmxNRXqmJwywyU3XuKek41W9L8
BQHU+mEmQ9HAhawFqqAbzPkz2xTD3ASe20SMOTjFdAmQ+QifkZINAeGLdNfIGRe0UEQAIry3dECu
un4rElsDpDjr+YgovpC1v1+HnD/PIGEk9qgaeaBO+1zTGqmvq5rpGp6b1A/RBRNa1FNNs6NJk7ke
L1NQ2DF3605cTtLJnRTgCDe/Q79f3nm50zpE5948o6fb+cUveu+fwGkYR8Bcgz2IYjvsJVBb+VSW
9dbW7BfutaGAZWkdQkKi4Ij39BzBs94VNRlyCusJKe06loupP8Bx0DpOAMvkEPJx+xw4tdr0fnFZ
AKF9Wl5BV4JyA4qRNjAPQM19akhQGLhx30YIb08DTHeNQdIdhDtVHQVyoP1zbXZTjt5I1XOkn2zX
V5DujGsJzNrC/DPUfiAjawgld97YqlAIVETqabrnOpe3ixV8AQLA2rV5JQH17rhRbmBzL56nSR0D
1iPO7IGu8ExkvIbNZ5AuWL+f/I6llj7VqFr7+u0g+lcIvoHm5LV3bbG6FwvaXgjc4SAea+g0ho4u
uzCniHR1D/RDm92MQB8nU7u8C+pSwsf+q9KnpYlM+IIfpDbNOSDSyMzNqWwj05u6A+BruBINJvM9
ZegBYbiUr80ESX4iKK4XQ9Xz41nfVOK1ijonwI1n2NAvBZiInO8Xpa5XdLTSAlCPbB3VeAOOwc0M
/T8CgIyetapeT7ZqAYjw874BBpCO6ahc/0kDkjoEr7085V1lROaUu1+xlO5na7IhP+cG2TLoReb0
Zr9XdJiJKLwGlQaGWnHYOhARjtrCdB6oW6iw8bQbYCECwHtZv2sNKM0bTO+SDpjliC4Qj/OYlNfj
YN4FOW0uTYCYwHSaDLJoFHhbcLy0qj8uhYY+KkQgvwLVh55bp9cIHvWarfrekUBe7wO34W+KwxW6
Y13oqDn2YYOZzq1qz8Bjq5j6eXczluxrZQYqgWD4m6VMioIZVShSqWa2HLLo3zRgp/oZtjhwjlMr
g0ThKPP6fWaz90ptyzkHNncfJpX7SDvBIA91FxG0y0rtwgbvLR3nE+IO0+74zkULKoOwBKJyvT/o
zhzsRsPsRejhPcQbugrcJvBvolqVHulAcbySjMldsU75zhrgTp9KdMYvBCCMBCpbE9B4gUhdIYed
NftuBA2NPjWFW95bS54W/Wod6iKXMTxE7H3RlJoPpfbWTrko+x3gpW22LiMSfs0Rw91IxYtoionj
pfXTE8hl07MpLRMDVNpr4ldmf+OwoAYQuXVcIhHZNLCyGsqnoC+WlJcasPWsQg0ELPIHDWjqEJt5
pWMFN7DvAIyow7/EreUZrhFIFQzD8gnlLfQg3cbmNWZS089Jo1xv2pWzqlJeg6LAu+pLoTnWjc+m
PNbEQp+xsDaZtE36FbDs9kyFlHAhyydiLDWYKm4F7cOuQpKMBfaW1oVJ1OK5TVz6wNvrq4kihmY2
5p1TCRhETgXWcldhygaNke86ypvj0tD1VEzGpjigN6FZVqfWQTc9KO0g66G0drAE7JgqNBJTsMWe
R33ld4aJEQsdCFPtZeVOiYDUTth1drtvc3nupHhk3BaJ0v1pFyyAWYcQrESfyzQkmhZNdRUINLsC
2RhXvrTL62IW2s4Uso8Wd+nTqfOCDAy46VZRB74sndfYGYKaM36r7mu9r7PGE44gvdC8XYEu6W3r
eepZaG79hS1tbkJVFCWqDpjHiwWayZnRMPxQ5dSSKV+mV2NoZtQ76rp/ZM0iskUzW4KHtGQ5IBIN
YW2OZqvVT+1ds6orq627SzgOLM/BihQcNLTnznbeAkpBch4tDTUUdBhvgMdrLrhZi3cFCVfEvlY9
HDW7CFJwfcps9lc3g6sfXp/VSGjaw12wD3Psc3fdvL5OVcW/2JCev4ZMgETR2PL3YHqrsFy3h6Dw
HF8gWActm64rwwbQiCDyeqOLVb0wSDXk87Z72EtaGGURQ23CygxTqxRZ4RpGY6ig9vdm41uXjVOu
xIE2+NGCdmNm6GWzN/PxyWC5uOqZqvfOPKp0HhsvcR2tuZiUCzE5OS0h76f5Pu/H/NjKydwtfr3c
q1ywM23n5nJmOJvEXxexsCrSbL3VSaglhrxtmxazgUIInFgfqqZnF80EyczUBdXeSfJ2hp7Z0lT0
0ldIZaoJUnKkc4riTQcXTRA4gIc10L0X7oxEQrosiDXEUPh3kKi1fQPLTZw6v+/jCgiNM69FF5bC
98PZrWtS0OV+7BmszAa0HYZZuV/QLA4SO8d8Jg0sVAnPc3gOzXptQWAMaqNIrMRVMZnNyRFleW1I
c9rVkLscAHpsXdTTA1HtPOXo9xSJ2TEfNBeC0tj1yrw0K4JTm2lbdTyenMrLoLCvvUyeeKtgRrvL
K9PfI+JfFHEFfng5VjQQGuUEnF5VZ/OCPGCi4xA3M5sSNfnm7agMbSU9t1+12QqOftnxErkWF5cV
N+GxOQKqNfK7ueuN1BG6ezsC8ZUwBcvWtRnMr17QJbMPumRYstV4A6cMw38x+3NuF1OKIFQ9Kj6u
F2Nu8IvKKVBUKqp5546b8j4dt8JoO6LAX63LJZq1NBOMggoJ7CbBCmAdwB8v7uA5+iDWINhDvgCF
HEDVhuOY2yCWlW3jEb9qDlWLrGvFOEmnWvZ7u7dE1imhNSHMxSeEHebb6NryRhOyTextbfFFBw43
Vf4t1KhcsAfATk6lMo2k8+3hBjO7Pax0YoA/TE0R+ojAiZ1bC6HaasfL4Gj3zFlQ8YeG8qOyOi8r
aG5UMUBKQbjkyjZQCEYiRIGdu9XzYbqnhW590aTCKu9ZtXwDVts7u/3qg6rTAS5pKzYUIWbzkyns
m86v0B7BJqQ8FtzkjZq+ctEWN8I07Xe5Ds0bCKvlVVXlTeIyzc38OW991NPRmm1GX6BsvFZq57oM
xeaxfGXuCphM40DRMNdR9KqApx6msjmx7Z2ZNuR4iOixVzXVWGU1eLakqTFFrEWnN0M1zMgsbEQX
Cqp2aa1WI4TUFIA2lqiKK9MEbwkTq6leoUNtHkzAXZG5A0b0MurVepNbAo6xTObLvRSjdlWOCPAj
be2gRD8GC/o4ska9DSIIN8Jy6AMdqgXl/M5/LSFOhhaFBS1urOgziplQsT9DdnRGqg0kxH6xWv9S
qxrcO+tLVYSYWG0UBJj1CVcQ5uxEM1yDjgxZ4UBfXuF/DVqi6pbJTBwUVx/NQlYe0Y0BPxH++Xe2
kXvQg7WCOocuE05pAaPDkkDrlNqXsq79ewcGhonR8gA7JvDcmO0QtLFBghunzpYA+AUBRcC64INJ
DTS4EtW4LBZGKJgBGS0EtvOcmqOb5WDOnDE6muIIyH4hk5qCjxdJSPU7CQzQseAUQL1mfGbBnVHy
7tW02JgJJHvvBQVUHLFFx06Kr8W5Ww2UsgVHzxSqnQt6OXrAN/CHC+QT7/tTCU/gPgRp8hWKH1D9
rS2BkKfw6CN23vIIAW0906s6KMJawS0k5bqdL5E+M+wbIAe5aa5VI3YxC9DsOoApNWxbuB02DPFN
hJ1neOxo4anY8Pr8zp38GTQ9f13HsDdb0M7FangY+5pLgSUNRPvKpOXftXTWLpSccGA+oPiMYw7a
U45tqw0RYg5okvhecdsoO38CVw6KHIuldemUt2oIW5/6d7JqZJ+C5+w99s3UzKHSLMZSI1iCKaoQ
lqPOWZUeFHnYBOz3LSJC96tbaXAz6jyml6E+zM2Fxkt4ti2ag0ZSr8zST1w5DdcKwTZiErDd0Z3T
wGmNJAVPgYyVWR5bVOUvxOCA57Vt1224yErKfZP3/p1BLeWkawPMx0HjQDCG0DAL6q+9xcsjpnKv
7XU0AViK8ICvaQ1WCYgjOA3kn8tpag+yXNHCo1JCzZxPuX7vz41vEK6ArsMyqmG8mj1AI4jdqTOE
wPiCXg/xLrckUHf2qoOld949lDogI6EpvNHYH7kjE49COYP0sisnaD4wmLcqYLuu7NGoLhZoxsVu
AKkJmLPodUDGBlpZjkn7kwYexmM5KU1FOfetGCr97vWwqj3Yie4ZeGBzP5q19mSWBkB3zF7xwOq2
nkHsG12NDKUsUwGo+I2TT9gaOhcsNWOygwfARxziDy6F16RapgPnhfWksHhfDO0o3gPUIm1MI23I
zNJmWPLKyUaHtuuQc/LJlGgKuIyzzeWs1tAC4AvUCWtUqhJli7EPtVnrtWgsHbQbfl6XAfjmY/US
CAs41lnAUAMGj0ruJ6gZbUoxi9yYiUfHQAthmxkHVYFecVPD8yXoauWTdgV1DVts7T6JGhzpkMl2
WrBFmwA8eC0r0F6FP48dG76DJqtlgLgdS8cEVGGtGH/kpmrdUGtkd9CXAhrDrBRyBgZSDWjDaCYz
Q6HTdi9hQ6EBnm0HCzI1DqYKTIcBCaCM0XyLFxonrIBg/SUkbatt/LmEC1Q1StsoOmLcORs2/2MN
jfaVN+jIoUFsqosXWw/Qpob4//C2SK+4wqWgV2eNxlVRcgT82NAb0rirwULmNMapdZf60mgrG6O2
stUvpHZ+KNLi4qBAsYkt+ABAQnvu48Xp1JdspIj65o7Wd0UOwS40z9egxgiEAe9RFtCPaW1I0sVs
reEP4rUQ2Qw1myI3+/lo+QgW3MqL4C4CgblhMVH1/iyPU4ymWdZi47dA6jCiYjp0AVdx4VosWZv6
V+qGP8BscDq4cqJqCFQPsMWf7tzuQbdFd6wj+WI/MU2N98yd4azK3ODp5zf2l2eCbutmCgRIuPcJ
0NMVg1YPxdKhbhKUYQUz0D3tShmCqP7dVfj/d3vp3wLD/gP7S5Bk+dPj3uCMH+CGN+NT9QGe+O3v
/2gu2b8DxoeRhA4KCpAovv8v1svwf9+0itBw2sRi/zD8+Rfa0PodGiQ2gPvBhgreAF3/ai6Z3u/g
E0MiB3nzJniOnsbfQBsan7tLmwEYODFA0cNiDXran6rr0gfxsKRVDxUIAZxgX2iQaIC4p2uFHJD3
dC2aWUe+vhhwhxRgakTK3VjGBVQsppjxvAU3XHX4P2buBFNst10xx6hn+FMM03oPwBb4jSOO1b1u
jCChU/rXf3rWf9GfAg/tc2vlG1wNzDwPrbhtCn+6iXHRZ0SX4p07hi/QVMeeEs5QB4COJcMUIx7C
rpK4y7LGhmatx7wCwMCXpv2WB2ZbPOY9jDNSd+osDugAdCQeEHCtRjSbfVdGzYJapCEsiz9xRJBA
9lAD7jOTtQCj4Iwe8nTROtxNjAoGOTejloM9gxx+OGteYVipQplGxFzZzgwwUt7mREHyBgg2F4js
sMc2C3ZNq3lOXLsQNqu6FYV3yJ7QM9oEgR+WJpzHwSEHA4+Ueg0czQqQKEyG8lG7K90FquNFV+VT
ynynf7f6ubQYcc2aXlRGRR99aPUaBxhpoBaB2GAOXdkHQCewFmVbkdcj4lNerTyuZs8EqmnQgJHA
QY75VNjAzvVyuZYwNMmJpcblUTNRCI3ULDiKnBS6FwkoOoGL4itoJnHb1NUtmmwj1kw4EaUlqmYW
GfwJz3HSmh5SEExR9RXf1hAajErI2zIYXO0KJcmRJ1OOOk+ol4N+XXfUcE5IXbolsdgsGwSnwdbu
QfPzEUaeJg81Mfc5KRcxvWI1y72bsu8txICOM66ZDycbBb9RJR+RTrRtUvrwqgxHVZTrmYOl3iQ+
tHVQp6QG0FZrZQRVaDOjRHFVMI5o3PMukA9S69pbqagi+BHiLgBrGB8H6DkHu0bm5pVETAAuH6DZ
+5GtK3JEIUqVLAEwvCHSCEUvWAkJI5LLGdbgfhEgiEJrRKc7CEXAPQUh4Lr3TFptUWLrf+EzesqR
EHbebuaK5UPZezm8XAD6t2OAUPp5pxWzkkTUfUcfZdXV7wNkDICl6e3CeB2cSZ09hkgr5GIAbwEh
qP1kUDRJ94gOZJ7kyBb8kPlLtcTzzOGHPGFOlbGOrlB5B3Uz+QzFR5ANBlNnmEntqkOBvclHAKBg
MWNeok+FgxXKwMFs5J2LQeBDgnlPUbXqNj4OmBtI31c3PwwQ0NFDaksf4KoggGRkQJHnUU8K7aa1
mW/vfM3AZGOGD6geCsA4KF+MtgRTWqmzMvUGeqR/TEWorwnUMOta4BCj08/qqxpyx85KbVlR7oG0
nUKCzqyh7P4veefVHDeStek/tJiASbjbQqEMixSNSMrcIOSIhLcJ9+v3AdWxI5b4kdF7t7ETEzHT
PdNCAUhknnNe91OADy4konGCU3Vra5wMFBFb+v4jzsfOBKvPoUneLv5Uf6Fw781rAp6wVfu9XBf0
+vZnZSheeqFlbA2/F107Ymy38+pBR7HWLWV5KbMVjLGcPOsD9GTfXCwQ0V0lWsOiH2L7M8k/lXMs
sbCERTi7VlDbaXfLM2FUlshZfCELO7u0c7e/doxRazZ5KsX3SRsFnLmo+plmOTiJZaYn/N/bcCAp
7qi6ik+5rPt8G3vmcIiL8ikm0XC7lKYDVVErsg9EqaMuFRmt1Y6ZumJ8EPUWVaBuj2GZRvqnaYC5
Zue4G6ZLijCk9lxy4/TywR883C3LOK6+jrnun/I5IYp51kqKBpUpk3lghPapqvJHPar9Y0Nw95WN
leu4KeI6vbGo6VQw4716iGEau+t0Wj7kk/3RkxNIR4XBZRwIHf/kW88cldr6/AlQuWI3hQ9sd+46
clSEhTOH5EHDWo/JPDWTBY13nMD3Qda6rQ13vsvQ0cmtSTd+4xhFdWl4Ne/A0tQ9rhvN6mFrX8zu
xCip9VS1qfvR3sZ2m9zNtcwmnqE3Xy+lai7jsUKlYRsz23H/kLl9+mE25yc9HdtPnlFVjLHtSEsB
Re1SOw5FFX2ashRSXBsf+0a1l9x9TlSNUl8mf2SWOSTRMWPWHdS5qvZ1xtId+trqtm6SlheL4INO
BtmTGTvBm6zQz1sB9RtfbmoMYGlLBhNXJ6jzSVVz8ZEdu4g3deQ75SatMWXWyVrhb7iFvB79xs/C
sWnanR13pLvkwlkaRn50RUHaFOnl4gMiBTh8qx+ezIEwFmz/ta3fDNG3allHxkVpfkUsUDFe1Nzm
O2ajDH9xEJk/NmPj7BGVNtomB8TMtu7c917gi9QMq9hxPix5nh11pkF7dhJ1WYyZyyBexBem8JpD
TgbW12EGN4oV9qG7RtaOtYnxovrO0QhSkTU9A60q7Q+Ag+02XqQBBRmvT/MioXyBE1us6PKAeXwG
6JYNP7VqEr8cOTxF+tJexXkVQ1J1/YdZ+NEXT8/crxq6/ASj0vo7IGfJlHROoqDVIw/uhTsYiC47
m0uhhDilAML+Sc+H5k6IOdriYzolW/yF6l8zkWFPXto1N+zwK27It/cBZWf/wzB69yOximrbjoaW
Ax8veK6WAhuMNjfzAO8T77Y2Z/dbwdT0NiW1mGFyVBDyFi+fMmO0T70nDXabOrry8mz50emL8Ykp
UbYzu66/RUTqM15Ei8s8rdoWZDOCroADs3+4ftt9KEy53C9M2NKgxmWIcoys3uGQYfrmfwGDpXs3
MZaTYZoZJUzNBIAV/HCYr2QVOV/QkPGxm8vgbxa8t8dQw1mrDfxY5U9ePwJLpWPdPXqtw9nPduCR
BpksC+dJtFQbmfSwV2UxqMDsBYcx+MTaRDul5e7GJJ2mHadB9onGf3B2PZ5GJ2GXAwRB3c/3IIuM
TBqgHMiaDYFpt3PldQfMFexfRRpXF4tkc98g0ZmcAEVavuwlUCuCA3NOihBJqBIra9LovYcBlVwH
KVkBkG5yt2Kbi1Pb+2w2/GgGJ3ZK7JA9OeIQMUPNt1o3MASgCMq2leDjImmjrP1tFZXaL3Bkqe9G
L04YLOazPwDvmdip+FO/G6coXgJZD4nPcVezdxua6w9wFsxCpyzBa6W2K5VsM9LK1LZrTEe7I1vD
6LbV4Ltx6HFuYqLpGLnxtUqE8VVZ7jzdKB+XKGI6Rb23E0ohzgB90Jn+DI0M22Wo1Y1DpZRcGhHc
JL7/2ewvYlv5E2+it7JLP/W7z8ks6ltOZG+4QEVYDVAWrRrdIsao7MNtXf9Uc2/ne70i1m3PqE5V
cBwtjo8c7+cD0+4i3qcDMVtC+m4doPym3x9Hm8FQZ+lUrRi6OMZt3ojc2CRYRt7Yowv5a9Vy7pWV
+SfysnwvNCnwOozQRh2+FX0Hm0ninOaoJkKaqNj0YEVxemeqiXNV1MJ+ojj64BSp0fAMyZC5MKxu
gvCAYxBy0drvJpZkAoVei6b0RFaWdSJmrxZ7XSGVCnJoceJUkW3UhpruAfT62tgmsMX95otbx5G3
EcvYfMg4Q+1gmKpbEcki3epK95lnAGpCBR0syJaRRim2We2TLIJvZj72nNYtpJ+hWF8oA761Zdx/
xPSDY3np2uyqNZTzKzZcSAianIPIptoCk3O0D1le1F99I2b6nMqcf55IF8dAjV+PBQDykDJgmUvY
Fh3CPhOFZ+LMG9nZLNKyrBQk+SEBObaLcaUpwA5q9qYbm9ZGLbZ2CQwKbXVRtmZc0Pj0DqNNlTz6
Q4pndOyX3uexaONtYosZBrZMvMfG0mXBj2bvCZguwFgdpHVh1p5XBz4ZMAoFacnPlFZlPnp1Wl76
5cTzny0mQIGrUvfSGdb+LtaVeCAbvPoimPztM7DyryKxKOaNvJp+4uTU3HoNul3uWEbiqDTHOpam
1Y1HPdfLLLCV0r9GHUF6m/G5CZC5MZmA0dkj/AuPMZi/NMtuWMbKO/TeWFssICHRO4DTkc9sRE+W
PSYnPdEnmAWudwRi7y/9rsTkptFyhahUWou1Vb6GmyjVXweMalrLJ4mw/1EZs2KO56jloztgOUZc
VmGd8hUWMS1GrXATJ1IasbOpN2UujEBfNwvbaC2iOAVGuK0Ztx8pv4cNpEGQLcbJB6AzGkJZQSLi
wWdXWHJUx05qbVi7rjxKsB17BXn0Fe7hoxvhjHgxZPtWL3jJKzQkV5BI84CLRIJLQysK8aQGW7sr
/KT9SlSH/zGeozhETGvBltEKLbCfcSn9GaLi8/0VPeNW9QphQYct66CSi8RvLhnzZt+0s/vFaCtr
wPQMOY229l/eaGD361ReM18z65RwAKp+52VuKTb+Csrlz/ictUJ1gynKi3mF7zgsoU/SU3qMsPsg
ekb8HH260ak89pgufUpcN34wNNM5mS0gW0Ju5YG88wPV23y9Gsp8Rk4Oulg0ozwZVbdYIcVJu3dW
WBK7wpbEMpfSZj+JSR2nleUjYZg+TLnh7jEJ9R8bHW1XYQ8AzyZwaLQio0vu/qyewdIskjqfKM5K
J2+FVfsBVCeIYoVnj79CsEk1mUdOn19yjOOfjtbAA5CGFXpsquXWXyFdGLettfVdJ6mC3gZKCTAb
lHfskjlws0JHURM2tppUaIKzfoWTrRVZHufU+VwlADSqi9MtU1VKWzR9QUHjFzTp0N4UhPWE8DCH
qxEAG7qJvxvmXju2joXkJtXMwxA5AXyvQoBNasUvL62tMHG75tp/hsvtZ+g8fYbR5Yqoi6rrbsso
yvZubWgXrRbHOR4lEZWlckES6EJQP7R9gzIj9xdrlxNKEKioy2WQelV6oa8EABDBb0tcTxeUFyjd
Zqe9zBU4iodk9trEG/VxKOTQhJPXgvbbHPSfxnSa9/KZgEBcVY87q0/+sEVAd0A013KMauIbD1M5
+t8FVOW7stN7Xr4VAezD++pPxkg2IEDySproV/5EvjIpXIOqhn3Sz6AR1Em2H1cGhkuU33VX17W6
sB17uOlcjY8I82i2e21J258ww6B5YNQI46PorU9tT08o8G0p99nKEomyEnQmperg652ZieJoTYPC
Ml6oyVsR68j/E/VReIV2pBiH2iJ1OwosssdHTkTdDmurlCLsVo5LE5lfRNMYpzKtkgD4vd/ZzZiC
aWjaV33SEYWs/BkjTaeTjLT4CJyvMBjT6pAahbMVyHLYeCsfp5klvYHRl/OhdS3jYepdoDX2BTsL
nZ7fPKFN/lR7ZcRIHuor4yg/u4nBLb/acemQIZR11f08RfdtB1iRP9OLxlbjw4FAA+2oLYfC3rjP
nCQImOMN2KEWXc822o2hHfzHUs/bEIXpuJ+7OFt2UzwKh26F4JtmSvM76sFlZzwzpdyVNJWt9Cn1
zKSq4FRNY5+1W2Ut4Zxo+X5YCVhUnnCxvJWWNQ1NHXYFeBEHYPNdEcV1I204SW00VLRgxA9fmc/c
L41p4RGcZDxWNEm3xTDsXBdjFuLJ5vw7aEs9Bxy9/tGQxSmzvBmAKpIHY6WegbDKg1sxQxkp1hV6
GeX9asFpuwDDS8/e9u6sqAEcre3300p7c5dBfSaNcj5Uyuz6m7nN5l218uUc+q3UK6fQy4r8ppgR
kXC3e6UpPnRv5d2JZwre8kzHi12vG8Nm5eoteEZ8hj35oYa4GVbMbxHWucnnhCSnu7ZN4ektKGSm
Tk+++FlXH7RYMS+EMlhFIOgpozIyl/rBnxljaFTb9MkINEenuBwUPj+0k+XeWvmJ8M5Ib145iylv
qa+gnW17JxqmDbSh8sisB8PSzpyPSgrtDtdb7mFlR2audWesfEmGfnEgOaZ2LSTdq0j08yUQuyZD
c+khB/idhQX04hngLK6tkg966xtfIkVlR34MRDUCn6qTXw0Tszn4na60qOFgfBqEBe4aM08eTdz3
KKwiBDy+nV5MvmwJloc/akIkXQBygxJqqbtyTO2u4wvqCPi4xmRoI8ape+xFKZNLzSv7x07YGuIZ
r//iPTNebQtyy01KHTF9LW0P2uXgKj3f9pFK1ZZ+yGHcNSaxsSBWxNUcxH8sm5tkKRimgiCNmLbq
TXePxSkVoAUnZUENySQoEomONtMaGFw2VkyV6veVjpwOvvvD3AgFLiRrVLB4SZy0Uuf/QGPv3KDO
L+45cdth55QJtVQ1VjHyrjxmPDDQjBRbo4bbc+r7KpLbSlJUbaSX4VVsT8ZUX1KZQDwECGObwWSK
pot36jF8kkU2bN4emr82MbchHFNQ6qAVzrkUoBLRiEXZL2DD+cIrlG4fZjLHM7w4YLmJSkXYV0Tt
/MHNtPrz29f+C3Kw0NqYmGLiGrTK2M+EEJ4zdI1RLd+8qiuvEt9S+3g20u3C0HWbGI06VFau7rQo
E0WQKk3fvX35vyGPNUyaXyAQ0nviLxc/NHdSmxwmyYtuSBniOe8yQPSTZP4Rwe0b7mtibXV2fp9X
MEFH/p6mqeh2rct0MxxbgqEDav4mJQ0nmbJjpLQ5P6kqjsw9XrWFthVZ10w31UKk50rXtLR3zN3+
EhsAC/G7ibdDl8R/nAfUa9IxGGbDUDGNKHP2spXMwXFhMnX430znwj4jrYZSKQPTkaUHGBPnxgrV
YOv7KLqsKPZLq+FBbjyjNlqjOfnNO8/5L9AZLxvsGW2qHtYYv/MlrmtZbLYunPqNU7fpsI8skmJO
YMv8Lg7u216OyS8/68Fq0mzhIT+jSH5F1ndoNrHphDKNE8Y9bitnxoc2Xhfv/MJz6j1CDTI18MdD
kyPw3z+TBDDYljV01gQ9U+4Pd78/us7syNk2amZUH9g37G7nJMzriU9uZ+cYT92Sf/ChMU1I+/He
oDueMsqHvClZLt1ksVKiZjLmU5E01hhv+rF3vHcs054dVf8E9PnBvHWbrwhylTDPRWF1ai+5L2G9
mILgjIOVETn8NYfOPoTazIf9rYDQnm9HTYrsKjbNmPjlCmz7QzwT13Mi/CjGkSGvI3AsiL/5Dgis
iwnV6QQE0RaWaJ2uaBCTACi8yBHMR9uOHHTjbe7UTMHSTOwa6mbCPAtaDWrpxttrXlVU/IGF9kTH
lN6BejNrTRowE2jlnvatllCQbsdOOvf+ZNn5BhJQXb3zdZz55tmOh9cvHwA0BlxU8P0529wWgInC
BdSBLCcn+UFLPFob1SdLFCTUTFVY2pWwrrq2p6GCxGTOp8V34uwCxjr/HXm3e830v0v2fglEG5SG
LeoDm2iWnnRn9sSuwJZQI6lCoC5vMgV0g9E7/6g5eRVmAG6po+HCbyj1vtVOkS1Hpi7pZwb8+nz/
9hp+uZkiWoDSwTYi1sVAnsK5qkWOMBVEhmK8IEJjraDjIEum/FjoRX3hJC3zAL3CxLsXPQlGGpnJ
73xEz3ZG/12K/AIeMn7TNuGIuJagdnz5mS9ysucyhbOyyKRDxBobgiJy8Zgp/IZ0eMyuOJL2Kj8n
WoXyOJfturMasfnDljb0n7y2EdubDGejwMyZVe4Ka1Rfy5RDMLDoa46QQqMmxNNP7G2VYWrb0Owm
GAosWjEQXhlpoS0YVO7ffrrPRlR/3hwIO/JByCmrfshDifby5mzpxHrk9D/pTJorJi1lHqAY5Ncz
IfCv6CJVtCEow7qI3Ex+w1SRcaLrthk5o54XWeHol72xqXQHWw8mo9thTtOPiABJKC00w/7oqzk9
OapkT9Eju0wD0BsMojDyN66SiTQtRsKMzb3ZSrNtjY9azSwPRwB8s9o7EdEMvcOAOXOvwlCXXhTT
IaK7+O+4o5/JTTEacnO7gvhnrbiaBepBD1F16+wMVkIZeIyehh1rrLrKhxgBg10xd6Ump63pG0tO
7xC4zsD99QfhRAfBF/mtAVHGPSsXCiESzpl53Ug5zo8VNL2PaeqX7iZWJCXjFenMD0MzGCC5kPeT
cLRnL7r0IVQnTJt62KEjQHW6MWLbfyqll/ZhWujOB9fK0HmrOiue2sQGqrTrprhSQ9nkH/XRm+iv
VoCTjab+YtadfW+Tj4pGR9eZ3j3/XW2wa4b1OlqEYI6HZNjGGkGZuy7SWCJVj/OGPnS0b3ZXZRbW
79D3t3NhdHUwAmOTYr0g6CdcdepWtlHJtC6nKJf8kaOYg4JdpEe+VfGH5c8IpFkIKz5gttgcUHlC
VQf2p5G0I4XRokdHC8xJUGpopXlT4XhR+OJYzukKtSMGuZzz2njo/JmJsF3R+8CBa13UkoV/hecf
pmilaeR+aPUF5audw3ZH4uDM2mY2FHDT87f1/zNP6Jmn8z/7Ql0mvVTfygTu1m+Xs2crs5Xb85sr
ZDr/IZBHUNytmleOeCqm3zp0U/8PhR6Kctp8tnwIDP9Hh247/xEQlwE/iOSz+RLYov7RodvWfwD1
obPZq3J7/eP+BVPo2Tv+j61w9RLmlHFWW2adn3Ce5ybQZ+ZxbdfsbxFwSV0aaBV0ILpvmhf3YCnF
MH/KiU66B7b/musIqJl3utluIfvFCGdDut02s/viNHRpUYdLh0hnY1Wap4XmEBO0pJJm8G/KOJ27
08Qgb962nTM9vr2lw/5kz/7zRoTgFqj62NGpnsxzFSyjXctdNPxmnXGRPiFejVR7b5FiuWhGUl83
bpYnPxOz9U8uvN1fSe1jYBI3Y4ffRZ3ECIncxEL/bi8A/GtM4AOe4MmNE4nCQiym8hMaBYIrejTI
d3rcJ/bGwNUzOXJSetmusQDuAs3z8viguc7UHDqznzGogGscg7nFaP3mpso/r532xVgMjLcYL6Sg
FXSp5o0fj8WjIH/OpUNnbMN4u2mxeCYz6UeNPGQIRxje+Vbmq6/gyPHPEA3MAYt0eMkw3GMHJmM5
egUQNQ4dMig06DCbASsC4htxjMQACd/+G3hEYx74dVbCzXQHr951CO1AfHjJl2gevFvkwTgNxyg9
hzA1EK4HA5NIoFtAru7g+LDJdsob20vg9dm7gIYf1XujMxdccdy8/uklbnPRLL59SlGckmySlu0R
Q4D2S+qmKP8SIAEekgasvWHvxcIHj4Tl0LQq/mIvY38Dem6pXT6Z7L1Ykg8fvMVVBpBcSX9vagua
b5LldEDyguiSdeinMFaCYnpdJAMAy+CXy8+ob+EDQ4e0npqs9TtuIh/v0Q7g55Jb0vwVm00qA5m1
MFBnLf1gSCra62oqzcuGKZDYFHnFFzDyiwsrbnXwWWxNN2hil/vMiq3xznXiHteorpit3dTY3bVe
JBB/jXGBbs9QnqG+1ST2pddhP4iSqPKqLW15Ee/gX9uPGFp7PxK0GU7gaBjdQjMpMxgDJeszQKQy
8OvQmtBqZcYEeYyOKQ79sp0gNkgSXRhTwPJZ0sETl5rm+f5+yplEnxpECE9jTdOy8SPK6kDP/Krb
sRL1HNcytQCeDaP8NtaFdENc6fwvs9M7/G9iAQMu0W1EYUy0AK1DaouPeGHvTYcygXNoNs2tCykM
cUaUOwvdtkRcrs8EmoEjz/mR9QduO7aZvdeEQoGYUx5iqr9E4ydPiHYMWwbtN35jdBVUr77/FKWG
d2dY0zLeW3Rpn9O8cvGXAej/KpohZ/ClaTX+dGULQcUuS0ce8SDXu41f1fWT1ijjh9Kwt4YFzqS1
qCtM7OPFy59Ke+6v0BpW9445EJuhmE8P7CEWwYJTfEJ2OX4vyPi5sAuRLvvYq6INXfUXkhJBrRc5
R/dz3/CypcbqG6u6/5HXxB8dqe+6he8bphpoW+ro206vaXBd5HvfZ8Rqxl7rGu+zr9RAlICcEPr4
dY2YwyeVJAm6eHKB9TPw4DSSFRZWMMCAFgjutMJsMKz5CLZrYUPGxIFNCkjqCWtO7NaZVsutJ50K
jY3m9kbYUb54W71tsQ3S2LtRmeho/0Agm84FLIkRZLci776bdtZ9QjBTWogU9OgipiLK9oXuQkxS
luirLSKnuAs4kcz7Xsv4mGdnhMFTLhA3AkQEGsj06M7fs8isyjCa8jBlHBPfViR0ZKHB9bJAG0uj
3CQTYt9wWMWLzCZYNNvFa/tPGVurH2RmAtIqIzWhEIBLirsXYlbrpLvFyqKYMAnjryEAOlH2KZlH
bd45Uz5Ym2lqmHbXEOzvpN+nA/ZcCbIjo0MmeEJhhBuQtHuaJtH4iOenJIrwnoVTYG5aZ+qgijpG
YtxARRfxTtLHI7vGdZ3mhjjgZVuqQbhQGowi2fl2H39I2qXpD1oriKFQ7uh6l4WfJfnaLI/fEF7J
e3TZTLPKPHN+mpBIp1AnOmq4dNjQi59OIuEV8I07G2+JepOLWQKgpjX95QKcLseeEGqo2NY4GJzi
0fSK7ejp07cM8IA2YWVasTGLH7jRoEBkVfebOcIUI6gSwL4N+WvmR/wp+tPIdPZBosfKWeRdeYsf
rHftysy8NaOpe4KmZn4fh3JqdxksEgv4X8Fpi7qOKrHzM9PnC4PnhldK77RhzsatOLBkfJ0WLkdF
Ndoghw6ra5VWxsalV/fdtzlZMuxdlN9VQEkzNDLYCP0cJL3bPyTCRcLCUMVmsQ+ujQwXwxidPypR
eNzMQ/+1gfSqMDCHH7QxJZ1HCBCc/ZBMNyec5TyVYgHSkTbjNbm4T6KZ/zdGCYN30auZ0CHB93Hj
WMWkb+xYw7KsGWdvDpBlKEhINWI0OglgP3ccuz7IVdLhN8DwNLtEMuffjG3f30+FLvttiTwOjACv
VbxHJGYRRlO2/4S6/au6+H8kx79waPp/zTUV76A/arW/afTjr5+/XvLo13/gn9pY/IeqDSI9xk2u
iQ8qbeDv2tigNvaop8g/w1CVRFDqvX9o9I7/nzVP08Es3sDklGrvv7WxjQkrrhY+wz+CUJkF/5vi
+OU4fQ3fW4foxKTwh7n6X7Wxokoo/dEXmJiheeZ7dG+RvXZ47y/moWjhLJhp5WBdYafv5QlwC39U
s78vvcb1erj98hvWbuJPq1YTDwu/y2p09i2NZmGK+ioZumTr1Ub5Tn7r65dCdsBAxKYDWP/3H9/u
Epi9WDL/L90U0jCX0iatVTTbgkiRIGnqZqsN2vjOVOlljf77rp6tinDfgtR/HrdhxHnWWh13ZSRS
XIzKnreiEfM70qPXXhtUMWEI2gDmWGeDQsqrOI2QSwf1gsNHj58EQLxeXyhVNkfoe0PFztSio1Pp
ZLxzh+uf/d8u5J87xF8X8Y+xul6sT+CPh6lgh+Vp2thwVnos7RR5bQzt8mo3FJa2bn9uEKHOeGe8
89orRGuFDoJZCh3d2Wrx87EeW4erJj3OnbE+T0GjkvJQo8k8/vHxvqLLeDmZfL5Bk+G/QzOLtgWH
m5c36PVGMhuFAwnenOEetcqycH6U7q3TZtNWrBW79PIo9L12uorqzgrfvv4rS4iFs+4HJrdrm2cv
t0wk1WLOyx0wwz6ZlQ8FhJfZvyfiWudPZy+S69B5Ix1bTXzOrjPosIzjFG20teRYJfeWvtE8p7us
S9lCkJbe4e37euUVmqAVzA+NFbOwz5+rNmVAnAhrkEtbByeGiTTPjMBsxHHvrNFXL8UUW1DGYkt9
nrCVAzxYtYcd6DQ2P/K2dql88/5W2pn5zpVeWywWFyKQQacnP1+X0QCFEf0jD5Go7RDtvZEEThEb
VwSxd/cc3ZMXjHYtH/UsMi6bQS+2bz/VVz5HYuoNNFrY3KGQPHuLKJ4MiDdgHbI2tXs/UkkAdWs+
Nn0xPSiGeFsv8vN3XuUr+w8r1HCwpcJS3vLP9gCktKhRTJ5vhWRmg5iGVpwJ0S6eRu0iqzW1V61v
72qVtE9v3+5rb9bCjg5tGfMhwKSXH2cxJBNBpZ4IzNLEMthQyKBzwmK8xtfeebKv3iQMJ1BAQdt2
vl5p3thDjUisvMNqazRLepycyfhed4NzVag5uRlyDV0+rnwYRPzr22T3IQYHQAvPs2dx8B+bbEIg
SazXtghKmea0YUm67Qx48olRyXfe5dng/Hm/Y2y3wk2M2xgunX2XMNDczNC5VtwC2vtNrkBkFwyX
bZpffc4vmU2b+7FrnI9WUenEVbk/NZRO72y7Z3Laf34HzxmAkN0BS7qXrxZX92FYJL8DLQzLOZIP
sJD8MJGryKlu9G2KzDoQ8DbpPZqdpvRfbz/0VzZESjR+CEGU6E3XouvPk60HzYh1KdDslD3jeQ2D
WStjqO2ICUdyiwzvt6/3ylq2cHfEInAtEEGhXl6vLvGHEvbIAkNrhNF2bW1hIiZQVTXvnbX8yja1
Dg+pFNCSU/Cd3doyaJAzIAkEeZTHQcVMzNwIYx4/0v+2x6iwnUPjDvUvl7DF63alXP3rW0WWTHiU
xXif5JSz43seTL0rtZw1ZqsiUALiKLIaehl9/mc8TwPxeg7FK7fqeWtdTHakxbo92yHo0IYSMwUR
uBxB17Owki0J9cgoRtntcpSBEPz0GAPq3sOBQDbh23e6bn1np+qflz/PzsVlTIurWbM4stclG+vM
TTtUEG9f5eVSfa7UgS7xBQVX4q/Ow2EBc8eadrgOy9zAWNksnE9QV61tRSZ7CLMie8eB8dXrIfbl
hMGGECXr2VLNS+iqBHOGDm5KWzQc47atS17nmJBs8K7n4ct3+Hx75EWAWyLtJVztPFlNN2N8ZFzV
h3rNGCA1s3i3LOa3rBbRrht04yR8gnEc3By28A/FOzviyyP1n6tzuhkmX4xJi/LyZpmEIctF4RdG
Nk4C0oJPlZlOdwHZCG1wPho4HnTWzdtv9LWLrk0iK9cUNA9n57ihMMkxjRSejpEWR8Sreah3ODr6
+pI9uV6awflT4zuv9eUR93yn8Fx0zrgVnYGY8fJOIzw0CCSsESA09oI7T2UfkppZrd6gscJYvZo2
fkwgerzU1jsP+ZUVRc4j0UaCwgmkdP1pf5xwKiKSBxelNix61F29psWXuAX50NZdAxrNoh/ffr6v
3SoJg2s9yA1DPHh5PZfJd2qaI2mLOlj0lMTuhWuPDbJax8FrJW/SlbbY3tXIKd/Z51+9Vfwz6deo
RyE9vLx0LrXCjcghDWd3TE9u2dikLvTTo+JHhOk8vfdozxxDf79WAubZ4Ej9YdM/2wL1wXTKMhaw
+GuLtJACHzucWxbMJO2lfmD0jMtpbbrY5y/Cl7/gWfk365T2aGFCFRrD6L5XMJ4VGb9/EmMUpgwr
nsfM4+UzyLQJgHjpGCAX4wPfl7fzY+YM6J0gBvsmbKnWdC5BTeCy67hppuNo7RDyqHc2zpdn7u/f
YVH+Q/fA/JLq9eXvcJPCEkMuunBSIuPK83KR4dOxNZg3v/NxvTwJfl8K/JLJDlxFioqz165hcCrH
AdC+iF3/SoxmtR+QIn9+e12/trhsiBrWOiZa25CXN0Rur5BQo/rQb41iayZ+vsv12XjAUBvLAwQ3
/640/ee28KQB6SWMjinAywv2kWxciKZ9OLV5uVOLPl2QSjUeRyuV+39/b4Au/AvvOcynz9YxJFY4
AIqXleN8Gta6Wx7w8Jw3AubxNga42L19vdcWBxo1Q4dZ52BwcbYnde1cjJXlIAdvB/A/1+4PNZqj
IDKhm719qde2I6o+Qs+Fw/o4d37AFIbpiZR92FeOue3spbyvOi+7zgWGmBn1OkraHDy1n7D5ffvS
z4D3f0uU328QvpNO38+/vfMc5gWttDM7CaarheMdOx/PuSmB9TS7Q78zNfTHydxFP+ZEdgfJrFw/
9PAZd9g8gvlJfCCue0lIezHBHj85Ob64KJ1kdBRG3xJP587eO1/SK+UATRjiTxB8mLfnXLEIT/PG
RA+F9hHcwPemywlPGhyES3k9xZO61hPN+pZ0MxkX5eQf3nle64p++bx8HXN9aDzINuEAny2L3E5n
Bpkr+CUzdMRSRU44NKmNUE2rIJ/IpTPjjRZ1hH60GmmXCvLOxsOOfO8Tv/sA59F6fPs3/f1EODzp
u9eKnnLhebv94/QUdd0MvZvVYeRF/c6VytvI1O0vFns0vzb6bD3gHu7dFm0338514nx5+/J/r971
7HZ4JMxuKR7OWsYBZGIEb2XgYbtNYDeZH6zM6b3ZKbjuFQK4JScjxZjb8p1P9KxLXBcvqk52b6z+
1gCDczf6hTmKKxScLZ6Mc0Bvv+w5sHSyReq4fnK1xTl2zhifJj+qZWgNjnltJPr48PYD+HunWDng
7OuwwQne0892XSLnjKUq5yq0NHJeRG6SLDMBzmMfOR//by7FFuo71KLW+erjK66wAOVSGfLN7y3E
3jDqWrA+vkbnnQ/ttffqMEnyWOoeruNnRdKIh6OFcV8d2joOESC3I7xBq3fIW4q85cdSLO6maSZs
+MzGx3P27Tt9bVFzXLID+9jhUBO+PFmmtOjmzJd12GbSPEWO9IJEj3WEerh+ZVAlQSp17ZB5mNeK
0niHffv3QeozXKYG5qWuh+lZZZBGduP+b87Oa0dyI1nDT0SA3twWWVVtpsdrZzQ3hDSS6L1Jkk9/
vhwc7GmyeIpoAVqtgIEUlck0kRG/QTy5PqeDW76P6hEJuCW29efFUqsHDamJgytgJyBJN80cZppw
24cqBtk9uEClQD2njR6SRhl9OCEWfD1nWp4hgEzVwQTLVbk5yMh8EK2QJynGIZvPGxq1I5LQK86w
6mpIT2n8MtMApU7Xhc9Q9VRgJVn2L3aszlKixExc3nRyL706q8aqTtH5yKqz0/fh1YCy+jIZXXSZ
oOV+UqzBeWoQbNQCEY1dkIJHeY8+t/jr/tra2bDcdABEKNXSRtjWdjpXR7Ms6iuQAiMABm0sroYz
FRfdatuDs2Hnu3I/Azijt0bp8BcH4tV4IWfIZdo2ZwgN0d+d7pVPZahPQMbVNrC6dGkOPuvemShz
TN41ssaDO/d6hrtcRyLNLZszNWAEXJSmR+LEDfHQtJRwxl3XHH80nKX1OaEGdIWtHfaBEYVOfn7z
LGMD6XiuLAwb8GTWP4Q/GZUc5dMzZzdkv9xr6YFNphYYIcKQwf1gO6uZoQI7tH6Z32wNkRfXGBsY
5805Qx/gZSgK4+NiC+sBgdRPHP4IOiuJepALyB2y2UHg8miaoIcm2Uebc9+CuC6SmQFGWaN9FKMV
Bpzcxc/7I9s5hinrEEM+y6lxyz9/tYJSlD8Ta7bq8+C1aNcglfAUZkj2grnKFx9qAgK26YQ4+3Vx
4/RfLF/SX04Iuk/ScWIdvDTsNrYmh3zbCLt3RZ2M/hiP4eSX5qRd7bha7IP1u/MhySJkJ5NaOyt4
O9x+hKJihPXZddBgqmHwofbiiN9hefyldghpnaJR0d++VNmaEHwQpaK2b24um3xUFxV2JMN04LYX
mee+78VSfkbYwf1+/3PuHAgkSjB1DGnSxNyuZ9SoO61WMof8EXd3v24yDXGkQnnWEinpYlflQcaw
c4+CxcVzVTPJltD9WcfjWzkpIE3cFtMYjhLgzo88RmfHT4zYhmlZiXctjHoumj6czss8Owe1rP0f
4PKqoWTIOtoM2BqdmIuMHzAsYfkDNd3hHZpU6AfDDH9XY9JysiY3kkJl1fe01b+9fbpdoAyWRxOV
RGUTPR3yVBVDh1GrS4uoD90GGFJNW3ocEf/nwD8iW9zWW2RfE7MfCWTgH7ZG6IBt0Tu0ci9wAQw9
JGCt/AgccKAq09cyLY3HMR7wlVwUBVpekf5nHhSQkBMq2Y3ijh/uD//miOLH0NOFba2aQEu2BWg1
Ew1Ard6DviT6l3ZCRAZagXl5exSeiRyDYGt5MW/WWOhl5ZwJ2w0wVlkuaZ8iuT62R70pi5W6Om51
kOMAnT06wjTit/cJsDtVX2CBBROCPUjNtMWj1lpCyqVFD/cHdBvKoCqomyo+1nLmNsdeHTkcbRgK
B5i3lL8LdsZv7tw58B3wqnhzKLI97Illpg3+bnP0eFPRU3KbdYQQo2U+1UoyYMKK2Xvvo7uLMc39
cHK9ryeRTwTjjmzElmbfm8ea1brQiYVpBNAA/4TfMZ4tMdeXdnRogBRCOZjIm81PJLpn8rVOCYUT
aH36aNkcGYszgaEN4zhISrt5Dzq6/6AKa3xBDbt7AvgDnQQ1+QWt8Vb5X5vA/7cBdFtrlGPlM+JU
DU+Y1u36F+CgIWlZgx6MHLAd2NIQHpmDbP43/BUGXD/M1vgGHBYv5apocGZNmnQmKYZ9B1Q9w03j
4IKTF9jmC9B1A7yiImBLZ3PzwUXdLJmWF0bgdor5w0XKGkmLqPmoR/nnWenQsK+7/u940qyDlbbz
6UlF8WSH4cb/bdFIRWd3St/Qh8oRvUfF2bCDBlz/c2obeIkunX1w9uxNPVUJShP0TRCI3Wai3rAY
wzRgyEUZjYJJq4GW8YulZffm+QDXrrNqnpcTJO4xmOnxdICecTjz1TRs/xlVnere/dW/s6/5RSBB
DDpXJtniejFAANIL+EQqOntz+lg1KETV6uyd2eX9QajbPFzCabjm+cyU37n/1rF0vdTaSHXnwKA7
d07dGEZDlY3P82iWlwJTqNOojOV5WcQcJCMC7OGMv+798e58crJTj5eORGfdfIER7SBnLI05GByt
eaxCyLQ6ygDnGu26swBZfHC67Gx3Kom07CEAIdC8RRElXY6ZRmapgWHG/cmx4uZFg5X9BGRZ+Vvr
DKM5m4rXfAIoMglIJqNiHkz7zogBLch0h4o05TljPetpmFBNRZg2oCaGK4wKDnkKu+U3hPaXv0Xl
oXFyf4p3tjPiw1SkITZhH7ndVaLQs9kLQzQsFFXET1LJ4slAadPy0T1pWp9GkNucYL9B0B5MyDAH
A96Zcp4e3CAqOQ5Dlr/v1fMAh3tQAm6sBgqKixc1X2BozNCbr7U91NifW077Ja/18Nro4+Lnc/wv
7koSDJMJd3VgBdsJMPO0BZnYLgEwa/2UDoi7VVqE5IiB88b9ud7JrUyVkq/EjJFOGttccorGPPMQ
NggmjHyiIKvRXBKsffxkcJeL0sz5vSuNFsaA4j5kuZeb5Fiahc8bnmXC6uMDBvvtx+dKM6g7QjIl
W9iWPmfKfBq8AiuwzKh+iVBifSCjbU/DuORPZQlDcojbEQJ2eTQVt4kdlSnpAggokcNlW3PMDHJq
JHSwYO/M5AGy6/iksCUPsLK3u4kU6Bchm9VlqdbmDMMbpTPqxLQCtpX+xY0a/Zo2sRmkBuY5WSa1
/+9/4dsDmnCSIytxN5a+bcwqMR4/uhHZqCRnRVDCdjobBk5XfOn68i9CUduj0AeDjkxvvXFEPriK
m5d2wGWs+e7gsm+62PHdCZHD+6F2p1GqlFCiwCPxF/n81R5dojZRtDi0Aviz76YhjS6JkRvn0Q1H
bJjT5CDc3qoktwMKTLNMVg3WI1N11M9tjdedPjf1VwDB+YWtW/s9bKPP9YItUKEZ4RU3yPTgMNwd
qEOti62p83rfzOlCNxWVNcGcJlrrj7WBcqWI1Zey7/IH+iVH3ZjdePRjsFWF4H7TTNdgMM0RdTB8
p1Lx4Nho13iRxbsuD8tHO6nbv+5/yNvDlsKa3OygepCr2LpcpkWU5FpGPGEzgXqEemY8W+07sRQm
TjPYhCtDbSPR62WPPXoLB0t2b7g0Pilzcd5TI9lsxx73WiPLmV69nr0H6D7GFUhTRFHeM5+WKTrq
j8vPtU5VIcOrNrbSlgRsbTsA9SwyRKBbGy3QtH3J6WF/UTrbIHfsw8DoeucS2dFRfrwblKccPAfk
VihZrFevgf5qbqE0HYC4NJ+8yKj8OCV5qt05xOdubK6iRrT17R/W4VnJm52XH6zldVBtSg2vEaUV
dBgBtf6AyuylA5NinrR4tP/J1KgYfVVLMsAxSYm6aOvEX+//hL2PCwCQUim3KHe5XHuvDok+nsXS
x7oVqGFvPVWTMZ4XTQmDWln6YBj6o5fRXjzqULzKuEYohm9OCW9y87ygtBgoujH/VJEuvYD2rH7X
QNYbpy6rsj/vD3DnbKfsBU5A1ghs0GPrAaJcWlfFYBjIeWn4MsRzcrFIec+RM/y8H2lnaJQKDOrt
lH24SOTl+Woq0x61M7SZUOkFZg3JFGVoKzknCbJlaYPG5ZujgbkGcU1WAmhra+1cZbkyLYnqBOoA
7XpA1/PkDAbi8FipYRQQjwdJx+3oOIGgyIDTl3WDrb1L26D8aitJdJ7Ql784XNC+gHXoFyn20pgZ
jgdJwC886PoYsEHr0OElt+cps3XXqPPRxU6Ix0JbzvrPyUzcny6890/4ZKrv1cUwfxSoqH6MUTp6
TOoBmmXoePEFcrB4RytCpdFQdmiFhu43Eljeu/fn/zYV4kZlXUGbIhHnS6y/tmco9MTLOAxsPbcf
2Jm1r89I792Psjfr7BSTs5+LnHx/HaVDHw4uBrLaSSpQQe8q7BML52vheN1jr/QHK/j2EKQlxwXj
gRnSwAxt9opB74/MsQuDDI8K1GQUz/fCyjipUTldYsvBfAGqZXB/iLcblJIQeQNfmQuO3bMeommg
fxPb0vwBkVtc/XDpTLPIvJBmvLldQ2pH1kyKAhJOFtrWoVCSRlYMb75zmsfTUx85zsm0m+q85Liz
ZUJtnpcK1eE3j8/ibcjxAzlCAoLXQbHqnei62QkwOwtsi1pAOBXO8KXo+/6gf7wzlWhykav+Yuy5
22dog/N3DG84pqCuGf/UoQ351oYrwFYwp+x6f1x7G9TihgaMwkuQf9jsAF5+thCixO68nKq/a3ts
PwixDBij0KO6qoVRc1Gbc+xPrt7+RFagOndlVOEwV2F60fdcNehbDr9hCxi/SGeSg4T0V8a5OUEs
iiGAaNmlKqXO9cxXeY5cNn6U52mcc7xBNSN5SvRa+ZAmlpTdETnekVOhf1yEXr+Hp568dCitXhu0
tF8ao5o/oA4ega8AkzqpLX6nSCwMH3QlLn/XLcXQYX4b9DIbONsHcysXxeany+YXZAhK6TTANjsR
YdwK5fg+Pg9q+aWq1fwRz5VY0qRiv0RX8BQXXX/NhhojUSfrrwqXKuSEwX2fl3p0BjNSH8zmzUnE
WQeXkF4gnXT+vkmQJEYMXYjFRKseMcyozDqEtk0qiBlSl58tNSwu9+dgLyDbhQuAxpUs7Ky/XtiX
FZ58CARTgsfHOO6Mp3rQJ/Qny+qxHuOj9XyzeeC6EQZ8LsUzm/N2HQ/TosG0cDfykYBHgRO6CvAE
8AgLckYHR97NU0k2/GQU6AgGCLjNXJL0Kinq/aY/isZCH4Qq0T+aBrOQwuhAzz5TH7xCEUFZed1B
6J1RouvGK4IHL3jQbf6l8BjriroxMZEc3DM0LYxy6Fv7pjkMn+9/wJtnCxHYf5QBHdkf33ZxjT5t
KUVBuLATjGKVsHGoUIRTUBfOggaYQPevmKvPWDSNWPsUR8Dy20Iw8fEIYwvBGKBPtFlAMRHBDaXE
h9KD/4k6oA/RjelD7dgpDpf0z5OAfRR2l0QT2lfcruaXzKmbhygLxUG6JoOtNrT8MYB6oFRSm6at
vV5dNSgIzYlgv0S6h5Q14utB2ZVHjo07e4ZkgWXlGpKhtuVsqU086qFTmYg2RONl8LDuUAAtnnDc
8QLU/4+ehruj4q2mS7aofA+vRzVDEHEmYMy+QUfhUaB78W5ATORg7m7SEjl3PBokyI0TcZt6aqIA
JiI6Ez8JI/wLfyKegYld/onxdYrtaK+bH3FLcA4IzntzKUk8GpUFOOpb80us5enwSMOhROvt79JD
Cd1uu1Yvi4mIwbk32qPa0H5ENgu1PYrZW5hdqzejrTnwdhoU/E+FiaOOGqEBWhgLCPUU/er7G/T2
66E6Q8UEqAxlE6r1669X6A76IyXx9EFXrlbq9o+0G63L/Si3X48o9BhBqnjkXVsiDZ4yUUx5GjIU
7iwfsHNKz0brze8FGiMAN9FVxHtK7awDHOHtZJJ0YfFnshM4gLZYOl5B7OmBrWBCJ3wYwjZ9MFGm
OyduqD5bbj4dDPP2TCeeSYXG0R0ubqky9vr1R9cdXcHOAzSN8PLZdKbycfB05+xp+FrQ+aMMZ7n4
mqKSe5QsyO+0PlsIDakErT/XAa+3OVvmyFQQpAKvbekZ1iu9cPypt/Rz2zlFMINJPkXa2F6KYRKB
VejTRbEV47Nqgd29/6lvLxcDtVqqGXSf2KvbE7cfwTzZKYecoo3ZOWwavIe13nmyLdT57ofa+7ys
K8ryZHcIOGxOHrw4hKKHqEZEQ28FTm1MfqvNygMyb+NJ63pxkO3uxrOYW8k4lg/T9eftckMTYEZZ
Tiysc6QUTOBg5+/w23ZhyHbzwfN3byoBjrAzLSkpuUWWDbaweS4g4pC5GMFrapoHc+xihajpR835
vWNA8rYpfcMEBeuwHlrSKZltlIRqnWg4o6s+BkaJ+vLbPxjYBQqIpLRUhzf7IxJzFIcNmqoCji8G
O7l9ivGLQsU+/dMZHe3gbNs7dQAgga+iQcQkyu/5qhgT0vTUawdVrr7rGjKsVLvmWanA9my7pw5m
t99ppX2wSG4zHsp4jI1dAFWErtQ6qFbPNH+d3sQuQwMdraTe8HGap+FBReEHya9qaj+6SoMCHcrg
T1OmTt/vT/LeIQRxmBSD+xL2tpyVV6NGzWX2MjBg/pzMcZCrA6T4oUmumuJ5X3nv1jxmSi9Q7Fp8
uh95b39QqyXB4bp0GP46sjHhIWML5tvN6+bSmX2D+H6FCnDU96ehwzrlfrytuiz5K2AcxBtpNbjc
Ylut1TK31MxWIzYkbqXxScfKAbZkNLh/CZeHb6AXuV4iEBLaRWCj2Kye5iIp36vTWH3XwjKdTmZR
1+bJmEotwpm7dnhUJXhlnqahGnFPinMhfBdk3rcusbV/corOvV82eHk8gPjPOhiKZU2VxLbTvw2n
R1HKnhD7owcAhMNKl6E81ctYH8AbdpaY5AaBaeNcIO3arOseX5pqXCCIN9h/XuLMtk8GjnvnBNcG
P26woJ49u/Hxuy/QXyuPcEO3b2oSIsrz2O5KYSD6Euvv7BmdV1uhi43aggnDbOBYjitXq/4UuYbG
45C2w5deA5R6QgSK6SgSQ//aaLONc2KfmN8rF6cQ3MrbBjMFLHA/WmhVhSed8vZ0SsRA4g2aq0hP
Ea0XuEdxIY4Skp2jldYwmKdf4gY8DdZDSOelsOKWxM5RzCnQvDn/giAy0oZcU+f7q3QvlEXHGFQC
PT9wN+tQaPHXtcaGZN0Au+TT0arRuoVbI+8P6rM7B57kBv031OZCLFHe1lD7JQmwBu151Ov8+yKf
RidegTghgmidHiarWi73R7gbFgcQSCjUKcjv1iM0zQg5lYQRuo09lifT7KQRhxiq5KTWQ/3d8xLl
HJqtexB3Z2bpnkqBY+CFFCQ2cWO3K6eY3+OrrVE8ZFI5vO7d5l2oqz/vj3A3EqJZPGU4vTlr1iPM
i6rDADjjxRw7JYDgybl4ZtPqp8Kxmx/3Y+1cxdyM/xdrk2VMZTWWEZYjftzl6pcRLZwftexL34+y
OyIPuD4ODvR8tpRrU61ckes1yh5aJIVNG+/zUOklzk7hEVdqL5TGR0IbFRQYgLj15CWVZ2chiELf
qDFkRK2ouADVyR5wsowPSuU7K5G8gkYILTyeiVvQ6VggmKnHIa+ZuQX0hJbFRXEFdd16jK5Z2mif
56mwfr8/lXsfDGybXBg0tXgDb8aH6ZVTjXywfEa/Vk1GaLw6qPn7UfZmkec1CQVULz7a5hihfDrY
c8PQurbVf4/a8u+61J3PdpP9i7XOUEhSEJ+iwrX5XIYzAlAdJwP7szF5qayGW0SPojpYllA5+F57
gyKdhkrHWcz7ZROrlooRmNUYeHSjsmqpwO76gaJmNc9HJN69r0QyjawLwos8ujah8D8TuEtxNmrY
U1wWDKevTh++GelILU9ydmFaM0ss+vVaqHHSETaKGL7Tt3+S9TXnItOXi86A/NEew4f7i2J3ULI2
Kj04eHZuBmUr3mzW7kB9glIpIsEdr60wd0I1uB9nb1/B4P9vHPkdX+WU8sbRMQQ2fEPA00Ltvz7p
Jk4zDmZoSGJ4+RM+bt5B7XAnneThwzOa1oKOQsMmKKwWPNDLhaAdRNNTGHbJtzGZe+xvHecl792q
Pnif7E0n7xOqPZZnkcJvEqtUy7p0UFn6La4Kj/1S/1FGqn7wqtsPwiKR7BbI/5tba3bHQuh2R4Wn
GPsnr0mB6uv4KL/9i0mCmUrZjLrVTZtLw9wch1nDB8iUvEN5Bju0PGmDEqc0OMLus/DCf+6HvB0Y
lRad4g74Rww1tvSDVOv1WhOs/Zz3QeBZtf1ZQyP66/0ot88bWc/RSPxlZxjW63opYoKmxzFEW1gk
Tn4Vabc862nivi+bsPYLjPBOFboTPm6Ww/l+5NtNQGREMikoc1jBHFtHRi2iFsDK+XBuWXw0FCP5
Bqh5eManoH00zLA8WwiWv7mERSFJVh4lhhYilpz0VzuP6iYeg2w+6FdCPmUsFx6dg0WS1X8vuUUP
UqrbPSfDAeeEIfSrbrYOpyWRjWqPDFfZrW94ieeHXKDBlPY/Z2zIDqZ0LxynJT4zHJbAi+Sfvxod
vpB0RRe2eDYOsK2A5QV2jGehBtH/t2wolIN67t4SlaeJ5EWSiGyR0TiNwMmJeLnwtop8OpriQY3R
9H77QgGPQWHqV+FmWwJLW8TwoCCCNPG65D0PX3FVRJoi5y96pLsbN4A6Vwb3g+4MjS4SgiKS8AhS
YrM6Ael6PYRs6TEfiWcMtOOzN3LK3I8iz9x1mRHsF09PUM7SsGabCJuNYxd9TpShmAHaOmV8Sky7
+4DgV/bmxwx5jiyh8O9STd324gSFqNEu2Oh6qoaBYkwpEvYYGXpLXfmaWQ7+hI/nwQ2wsyBt2vSy
W8USuWkAls2SmHXJRRebw+9aFrlPNLXKb4oisCsKi+wg/5EfZT2dki8L0oIeFT3OLYrXsQqatsuM
Fhg+uB/NVExnSMeOjzJM5OdNLXyMaounKYqLzy7WaAdr5vZrQo4gd1Dp0UBhtTbZSh6PuerNDtD8
IhI/XDtUmwCPnOK8VAj9H0ztbjBZtOCD2tCvN++aQiyTOiwljGBMAq4Nftvv2mW2r7xStev9VXrL
gECBxnR/UegpnyLTsD5XSgXvLTxCiyAW+Qj5Z0QwnC1x9tIBAfB+yt5ZCKc/T7EFMViZ3pmj2368
/xtu9yNx6VbJWwrtmC3wABQNzs0LWjho8U6PaqLV5yhZ4su/iCLvWhJO0j9TTvqrA5TXOGs0l3rm
+tA/JGS5ICuo/d2PcrsrZKIClUYW9xiVvo5i9O2kZCVFNKOj3G0ky/io92P0lNhiLk5a1XcHH3Bv
8jjDDDr/FtzJLfo7MjuEkoETBEtjtJ97LbNfxhqngLcPywETAn5Fl/qWm8krUgd9W6wMwMtlOBhO
SADkC+4/njoVp16LjuLdJhDM4Kt4m9sOa0hEQyziObPykoOH+oYw6/yQWBXa64v7o/fiI4u+my8H
pZjelwTQUa67oUioIY5XRYTa66RjrjGmg+cL02kfTIk815LqCLZ/s8mJByWAKpSLauiNnJoTl0uH
YQArRYmTS9zWNH4M4A38yv7g8NoapyE3SCxDthFYJHCnN5ngxPFYIeRbBF07zp6P4Wn0nbU0fXCW
YUS6LilKmm5z7s/F4J2b2jP+UBNMZU9tpqbv+iXWf8PXHF3ROUUSF8d56kjTSF/ZLIs/UP3g9xdF
9Y1Hffeg2e38iQr2iGSb0UwnpWoPEr3dmePMogHDDUu3dL3HyhqZ54ntFCTFZL8TqjOcLVytL27X
KQcn8c06lBNHGAAZUmV0i0MYJseYBE/vILfnH5Zwyz9EWMzXMu0xMJ2aDsMHM0+OlO/2okqEGFRI
/ndDAiw97EtsYyqCStHms7dMNfwHXABDFHMuRa+owPR17Xx/i+/NKsUSCMioNwL225xcS5YOYWMr
eZBb6JC1qT4HHQKc1AnLIyD3bigaPmDN0BLkfbf+gGLpZicCIRD0IMJOGPM1OAmKMIipfL/1POYD
oqiHwDsYAVl4WodC6FKYwjUx6xWFe3XoqgWj1WNdmcXxxcB29T/3Z/H2PpUBgS2aUBCQhNiiL/CA
4dkMdCXQpihtT7ifeBeAzvnT0CrVOxEt3bMypR2avFn1V+K1+tlR0+rgRt1ZQEQB+gFvjcbDVsDF
K0APVqWbBWgxOAG+6FWwTGZ9spDCeO+FXnPC46M8CLrzVTk6yQkpq3PxbdEtXdFDVnRNzANrIzmH
SBF9XTSno/UCUuL+LO+Goj6F6DD8DvKy9VdtSh6XsyBU1KrRFRuo6DK6+vC+s9r87YcNiB2pKirp
TjdNetQHR9MoFUKNjXeqwsW94BE1YYjUHpU7blJcsh+pZQesF3FnnnDrUUVFKmFKYYYQTOEFaoRb
UY1WuW+NnvfTtprpPGpIp7YSsYCo1NGzaG9SAWZLqS6eEhQm1uEbMiJbDaM8aGMNp75BQbm1VnEe
qcPhoLCzc9cCMwX4IDsEHAKbE3xx0hjbnCEPFmNUYZC19Zc8RKmqCtvyQSuM/Hp/veztBwqnZH82
0BZKL+uhGQNFEjvDqCyL9PqpcKzmXOFwc0H3Z/Ex1ylOaZw2B0ePHMTqxSI/56ugm0s3mYtlxPg4
D6bQGJFQxoPqC6Ru+1qVmfOYGUZ88TJHw/jB1LPf7w94NzblLLAX3P3AJtcDdrVp7kd94bky9cbz
UqoYgGU2iMnOiP22HP7I8Jt9Gib7CLi3t4ioHEs5XBRbwZusA3tzWbpKkuSB2i/Rw8zb97dUpYDA
cXUEC90NRbb265qUsk3rUFS28lLaoEIp0D4tmEZ9qUYHwvKghgdVir1Ihkcnl7eJlO3fDIpJm0zY
elkAti7xl25RzmIqsZqanPby9g8HaRTaO8keiMTNziipC2LdxXGDRGj5OBcpdnteXnzGlk65GjWM
ZS5JhSZAO/12P/LezUUtkn4L4R2Yc/J4evVAAnaKQCF2R0G0KFqge6lxaVq1e3RnG0/jdprjk5O4
38YmrtqTLlvpIzW2g1R1b6fSLIdhxbHArb0Z/xwmmaybZEFvpt7joMdo9Zll7Dd5+YfmopdNK+dI
1u3mCcVGlUgTKQzIO3TblaoTHavweiZmAv1zMrvhE7o/7kFBbW9LQkpBukjWMeB8rqe3L6J5inG2
4ngdpg+lyfd05ym8cFv+cEKrXvymd+r3s42cxcGk7l0s0vYB3hxgSWeLYhbliIxRW+SBOept7Zt9
Is5Tl0UPlpW139K+dv9wvWjCu9EtZr9bXPXImWHvwJcMfHAYyHuQlWwGP2RNjPhoFthccj7PZ7Ah
8ZAGQqV6k5bmEeF/b8fKG5TsHUA1lf11vCS3tahXiGelVo6nsbcEWmOnlxiftIMduzc06D88+qkO
sW03odJ2crqkMkh7vETH/s+1ofKH3UNul/NZdIt5sI5uh8b5KkU86ZpRXdy28m2z1ZYwirJgnMTn
qO2Gp14l0cxB8bw5oQOCQUlGnkX0Rrb5SC5Fvjyzy4IirYerUNnsQOXHS9GO5sEKvRUNkHAP/qIb
La/p7bnndaVJMbggY1WS6XcdG8LmZA4JwlMo1y9fZpp6f4kpn/zOGxKa4tbwaaxK+6Sj1nEphKgO
TsPbc4gfI3VSORJhX24BhbmqOGa/ZJzDmOJ9rUpLYBppdeaDLShXncKi7n6LhrqMDpKG3bhUWFAa
dsEabNu8gx4VbT/iwI0O6s8JR74z0APn3WBRCue1jZf3YBlf7p/8eysKNgdVAikCeAO2x7LPMIum
ygJTaJiDLyK7OKlQX2YDP41/EYpbDa08TgHeSet9uYgh4j/KZ25BN14sN1nYMQ1ukm175D91uy91
sBosYG5sCe7fHDldF/fWYBJKmHp1GjO47j05btBEkfoA3kx/fPvQ5K0FwgZYKNDN9dDaxB70Mm/Y
LaX1IXbbyucuLy9uHy8HkfZGxkOB1SHBmjf31VwmhqsIRpbbidQmgrawNEWEuWTSfelzUR6A6G7v
RwkRIWuGkMGrcvvRTH2OFKdy0sDWmuYyOkr3oXFb/QASubcKgb1IuX/JZd826DW9osZf1GmAtOl4
ovJhn62MVtfAmXO+/6n2BvQ6lPwprzKdEq/PEm9WSolVpn3IsOe8IuA9/outzDuKRiR4fhjrmxx8
4irUIsxvEA3Lpmev7N2XsEVa1Bqn8E+HjqRf94d9+Z21IW1GpPoK5xbbeT20qMOnl+s+wSQ3/SsM
Kd0Ui+HggQH/bIbT8/aZ/KWxDaSURz/yMutwIapUboW4CToATXfpYnv6CEfqbb5nKEgDJvtVCCPb
p1mxXYCthxl93BBlKOqxBSgcVn7T1umPCf/X98BLjzoSO2sRXgJ1BTJRdtq2FoYCn0tEfLWHbmp9
KGCWb8cxmsrpoezIXiguPAoL1DO5/TbH1DCo9UT7IwlUI6lPUYgzyxhpPWcxhaP7y37vkpV1TBhV
5Cpku5sXkxFnsL05dINchOoJ6xLtpxYqZnkKE6mukuOH5mJOEOANrF4jVJN8FFDyazmUpS8Ke/jj
/u/ZG7qEJagsU55W29aTCddcWEqbIMquJB+0JQ9fOPTQKFKjI/zjzrXq0CKlW0mrEoroZlt0mF/Z
xVInAV4p+clwGmxn6wGsdZzgzp7VWniuMuy+3zpAbh/AAcCNUB5A0Wy9O2KdNp6rZpCu2sQ769PQ
nrKJA8FKk/TgiXq77w2oxcDD4L7TCd56PADpd2o1S5KgmARe610zngGs4dVSwer3NLR17w/t9ggF
vScrqxT7GOT2nQZTGJRYj6D+glTcN2q9xRneoHK9H+V2hSCd5PBWYnPQYt5COoZssnN47XEw9cII
iiZt0MrqsNjB/OV0P9TegOCy8jBDs+pWtF2UiM2VmhIFZOwKoDeYyoIyf3A/itzN65oQEagK4//B
KmQ1r1cEmqO0BccYM2EkqT6prZdebAvdqZa34TXjXzs5kVJ+6rCwf/sC4RKnukg2JFtOm2cKzHNn
8nCODbiBsXLpveHSGd38d7mkuEWU2Xyw9ncWJNmQZDfIDgqkg/VIMV0KO6snXtgWMxCqKvcLdYge
Pb2Zr3YOp/fgA95ucR4PZHr0X1Fu5BuuA+Z1j75QQYbcpU14rSHtInK66H6YtNYTzSrzyUiG9CBp
2QsKR5UzjJc9ImNyAb/KJMbMIDOfpimAOV+e9Wxwzk6Hx5VmD8o7W4+qTwneZgeJxc6uABz8f0Hl
1L8KquotGAkAEHRC7dCvmsV9pgkl/LbHhfz+et0dH2k6Iv/sjBtScp/lrRhr1ivmuPOfmiawzXAT
pbwk+qwEXcFSKivnzewx3oEQEdny1KKReN18ShNRoWqK8ynILFgqdN3mYEKT/Ikc1KO+Z7lvP2aI
R4qGmYB8yG++Yj0sHqZZ5RSkztz4pDr92USB0hdO6hzcwTsHAE+7X0KA9L24i9bfLgyVbqyGego6
ejfPC3oL5zY0IBmlaappD2jhKNdQU8uXyhDhQeydI472nuyGUYahKLJZN5k+pUPjLYL7TnzpcFL6
MDVm+vX+itlZnPgowzxGn4lcY1sOIWvSSjxcRTDEhpRXHJIr13sdZMncHLxLdhYnZD96lvJgQ4Zg
k854SZbNlcfp6ZZ059tsxEwdMc2nwqLfl9dp9x+lGPODoDvjQ/SAEp48RzUu3PUHnFVloTSTiMD2
Jjzqy1wN0FrvHlJHdKf7Uym/x/qygMkNTRyCOuUXlBbWoWyrCzVPQPdnRSY/FIBwvglF6jNVvCJI
KfwfVJZ244HaBIkD+IjqxzreDOKiFi35kDlb7lORT8lLnEc1fOMpKv5svKE4CHi7IBkgvVmp08aj
edtx6ty4EZO2jIHW4pESNWP/nHRTf3AT7URBeU4CjKQkEBIZ62HF8ZIZeqMMAQsWajMwiCf8icqD
Q3ln8ijaQGUEisOq3BaMltHoBo1bNRhjQxhk1GK8hiLKvintkDwvWhseVAF2hiVpUlIpgvoU9+x6
WJUlqoSm7hB4lalea2dUzvExyf52j5G20ohAllzG2SKVF1fPGs9ehqC3uuRj1Pbhk9LOCSez0Cgn
D85HpE3agy+2N5coUJCmIOYkn5broSWJMpCvWAOYpsL9E93f3I/SaXqIZ2S303E6kr653dO8wKg7
SpFO6AFbqGbnNXC+6mLEB6rAKCdOmqfWZMFQvT2C8e58NforIJuot0HF3LKH5yH1lq4vWfLl2Dw1
qaFds5gnyf2TY2dA7GLgYGxiaojbC22xUqV1NQY0hXn+UU/b/pyaFe6C8ZG46m0k8CLgrSHUA5Mx
t2cGzarY6dOKXMRV2w9mp1pfvaJYdMiJjRcfDOsXbXx9IhLt11dCKJkjeHN7Irc1JpjmTcGQxNWI
FngpIfpL4jondC14Xi10WR6GqJjHq0VOg/rPnFgoSJWpyhO2Vq38FOJM/LNfFKvzM6+vfhNinn8q
bpd8nWNz/Ene6gHUa1BCe5gpMRunXOjGEtz/QLfbCg4gBQakMqRmxhYlMkJsyIwo6YMkol5ziqei
+i2jbRRBk3ONEyLrkLA8cbCvbjVeSMmpDkEqQKCVJb+5vDxO3K6I6z4YIXh9m8JFQfV4tBbtXA/D
3F+TQdgXU3rsXloB+dyeQ+MfxWlr+7RksekdHGG3+xzZbd6OEsKBxvrWr3uKo7wTdBjQHu+S546X
8nmOcvyrxqx/zhInOrhv9uLRkwY1QmucNSs356vE2cTqPdPSnuSrsHS/QBv37DVwb2Owk6cB/6yD
O+F2s1Pmxo+cVwkHzM2F2o20VfKKvDJxkgasQ8sOLLOjbHkvijwq/4e08+qRG1my8C8iQG9eWayq
dmpJLT8vxFh6z6T79fulHnZFNlFEa4G5gwsIo6xkRkaGOXEOHVt67rjq9a4QAAWmDRgzGMrUu1ZI
4F5oSbUHFvv6oktaIklqyINNPLIJDoal1aoIedkg0t3kTN2t/WiGTear3ME3o0PkUsSoDIPTCN5i
CNIZMHvuNYT/yIv51lKMfxQOYqyE5NOdHVbR19uXcW9r0FRAvwTfpWRGX3/AGu41JpmIi2tzck8t
pOSpr5cV/GWGnf/99rVkIIL5UbynZLNeq1NqgcFAVjV3ZvzI6xeeKT5l7wZlLo9UpnacDAZBrCq1
mwgUNvtqp6nEE0Qkb6pQ75TJc3zY7iq/BoR038zWdNJJ08+3Nyg3sHbRkJkQG6PIwbsAsHy9wVBr
Jq9XpYueGgFYMYk/FdkopJiA+2mGMey+Dgfn0s2D9v32yvJv3q4MczO4IoB+NH03Fjp5kbcsOcco
GoqqsK1BPYL/H92/bq+zZy5Ex3B1yZE0yPLWO3RzxxFQdJF2LFSIC/qIfl67NXqx9XTwMfccFkRD
rMPbSm66WYoGwjwqcwi1GZfPT2GVu9Qp9AWp2z7a2Tj8uL2znbMjlIQnRkZ7BvjB9c6WKUvQipXJ
aWlp6ISC0BSJVzf+sCza3dyjRxzHwvMHYzkiWtuxVRl4kXZw7dnxJuQDnaHpRZsRR0RLxpykkSNN
kIAVMPRe+U6LsPQnp56utze8c5SrVTff18ijeVlGCg0G5D/IFObzoxZF06n2xBGhy/4GZflZUoZi
Nutvy6aVRp1xapMaJZfJtGegLBU1DcEbjGb6+Ohm2pG+hfxLN1dCNhUgK5bE29YWJ+mE1QQRhwYL
YKZCEB210XM4Lm/HY/Ok0omUERUZwpaSNJ9GFQLZhGfOi773eeq85IsTXlpD6Edjpz8nB7c7or5H
sZsACkFE+Zl/ecIhLgiXvgIhY3du8d6Kc3E/RKEJdDipnrVpUv7p57YP9M7pHuCDrl6MMeuXE84h
e1ksC8/e57aFwIb9TxSb4YlIo/uPXivV19yakYaLxFG3ce9WMUlHikbjG5GvTSU0jMalymteTj1e
JMEU1OB5C7iyAmQUwONcnSNRLmf6+srBQ/ra5igx4xJV3DGdj63NjXZv9ZnjQGOl1snsN25Wf1RL
tRl9CvbJB22ZXe1eMO4THSz8+l5RjlHJ3iiJogSxRTEMgwFkZKb428+2fVn6xnsku8/9ZQjDN7tI
lpJzfJA600XaElbbvRra04TPSmelZIbXGepAaUf7vaVUTednnXFEW7S7OZknAg4BHLOlIVeVpoWy
RfCs9tYYJIlnXwpkNPxEb7W72/7ptemwOfqqMPcAKcd4NtYeCj014UEKit4xL72+ZP9mSum+R7C3
O9cDw35WzyCoqmZHEP3XLw8r46lozlE8oXayXtmIjKaxPe70XC/Tycum8KkqeOnicITkoMzq9tPt
re4uiNgSrWsqXkBW1wsSujazl8hY2XWaR4cRPj+v0upUtJN+iRPAwbfXk2/Z2pG4cInSwaJJITPY
zaeNTA2hlxp/XCCD/pC0xvjgaTDwzCg/BfAz5Z8qwBzXaqgX31zaP9+8uunIerrBD6BDsklkIz1v
BD1B8j/bpK8cJRRtfaNw8WFe258y5jsujJiV79JE9GdNb45QaztGvPoB2/d2bBStGJ0+6BuaeLRH
wJD0xfDUWdPRoNPrR4iggtYVvxdAK93n9clOWuZ4hVeKAL3rLoAO0jypLsStt7/o3obwdlxIKolw
xW4Ndhwtux4aETQ2LftwxtHMoUAJPvXeLKBBEYIqOq0JwhVJtr7eUMIf1popRKBmSKaGmpn55QhP
YT0X6ilWDlmk9rbGKCGBAzsj5tuEZUPZTrVVqyKwsqi8cxUcadxXy7sapObp9lfUdq6hrLnBzUEf
EFGqrV0Ysgva6gLMHyPLRF/0sP1sVpy/aGl5i48WsHVBdXkur7POmP85hnvnvStiq6DTJmAYAi2h
iTMV5upTNof2k1MlaQwFgTUf0T7vfhep4AgJn0GNXP75L7EAfTeqQXkvAj3p2zsxQE81tfHnJMq9
A+e0UzghTkQqjIl/MIGUqtdLTYMbeY3GZ1Gruru0XYVInUJJt27T+ty08aeUeakrsjkTd1d1T663
9A+MbLUH57NzPPwOggjqbSQE27enmRnDFRDVBZXIPVRWk8XyIW6zT6S2BvOKkfPmZId3zuYDkw0Q
um67qjFqcHWRRmMwxYm4d9yBeuUwUHSzQuVgbzsemcEB8Oe4C/LGbbtDLSpAefM4BKVtoETAjNj9
khZpgNRIHzBaCESmV4e7ZomXwCiSI+TljjVR56Yax9oyq9tYvrAZpU0ql25LEqkPbm78VSC+83Vo
Dy/ZjkMknQMEyS2jEryFYzdQtJRqEkLjXNbGWfRZ/XkJm+SAFGB3PwDNKTKjn0RHeG2yVpObMbnp
EMAitTykyzie4zzRKJoq9cHJ7YQp1GqgwmDeBZD3NgZrHK8s6MAMgWXHxRexdOVDHnrGi6Znuj/U
SFOViTb5RW++vSoFyJtSCnUpDaidt3EBjoJFgTgfgiJvtICRG2LdpkrPc9wbBwHDrg+QbH704oDz
4PnXHxRyY/iWLDp/be81F1UromtRptV5yuJPfWVlHwZL75/wRUUw2EvmC8+troLc6OBr7/kAwmoG
zJlVBiu58UWacN3GrfIxqGbY8fx86eg3qVo+fYtLE8B0PEOVfvtZ2EkkQEMzP8wUJb1dY3M3zFm3
8yWlqes1fULHfzAQprKdR3dGZmdCgeykhPBF3V5075rIg6URDt0qifP6e8+MEgrdEnxv8ic/tyfl
xZir9MPtVfauCZG1NCBCMSbJ16s4qZFYZosKntFH1jkMh8pf5qx5nvTqaMJ89ytiNzwjFI4ANqyX
8qI5FSh7DQEKxxAoaiEjtokYqjNckP/2UzF8yVXzqASwtz/eK5AUWIzL27Ve1Cw0S9hVNQYQc0wY
peiqQBW2/ixy6+hB3tsghW4V65Rdhm3fLm+XUB/jGZejDbF7b1t9krw0MEhbX4xJvlJRBVuupY/5
UWdo706APqUsgEvj9djEmOMym2YP0UJQq/DTRwTxQT104iISbTyDKTxi6DhabxO/h1o4GXXKeknd
p4HaDPE5b9rqos6ee4kG44hVbO8ULZTlZaccZO+WvELyCQ1iroZAAcP2Dck9FLJFaIozquDJQZfk
aK2NmRoT4/+ZDgwACIp+HmfLeyhn6mHVHB9h9HeXolhMaxmSKlqIa+OMeqOBIRIAgFEX1pde9Mkp
Hgr1DCL27TN8dHhBbNB2kzn1tiSRDZ4yVjq2WSmtd4Xdzr3qLSgAj+txue1S9hwXfDgIJErsG42F
9a54gNzS0ochYJDK1M4l33OQUwhHXnnPCMkGsHbomQBfb1xXnCWU2k2XoNS0k4+mktt0Faz0oXbM
qINFeDm633vHJYVbmYUkd2Xgab0xF5F4CGsiALNEaBfVFualKdFjCyehH1Q+dpeS+AYEW3cGRejs
RqW+hAS66lyeM0RDP2MYgpqAlR4stXdcoHNpkVAkJXPcfMY2dHU0gJMh8MKhuy/J7T4pyqFawe6G
wJLbPKN0fbdgJRi6FjeGRiiomKK4pnaBAJY9iMpPqjo7eNP2/DAos/9da3NOvVEZbuoAYIBtIL8y
yuQ+Osrk/tnnDHYqauwEKaNlv2H19OtgWQBeTr1TBom/ZGN5WveNSHFRlDaqfwutZYIr6t3wICrY
/Y4/x3DlYDNwm/UyVp6nohwxeiac0/ReyyPzIY66rr2qGRjT2zd5dzHmsCRWQ2KQN89KC8Sriuaa
nGDozNA3ait+mPtWIdXT8PL+b6wGIAB+SjiKkOReb02DwEodsvQnDKV6tsMRdZDJeIjyQ+6uvX3x
7ZDVAfMkRwLWK4Va6mgKM3Zgh/IoUJewvUcS5Es8VMoB7HgvNSD3IIUkS4eDfBN+2EvT2mXCF6yR
uvqmTDALOJWeSebr5Dz0veqXk5Kflin/dvtj7lUykGmEhRr+Fqk8urkEke0pWTGSZcGjvTzaIyLf
lTVX11QMMLwLxbrmhTl9aOoh+Q5/UvjYQo64nGDrzs5VXHVXO42MP9RQFPZTbsflv8IY5v9u/8jd
c5C9AXw4VCFbY4Z/vE41j/fPU0frUxqPoGtzJfrHG9Ij9ZK9x4IeDSgLAJOyF7E+cqtkMLVxeJTK
0IOgFv9wsbsZhn8d7AOqXkdD1Xtbk9AWIl2QCUBO1+v1pZbwlEw87dkMm1hpp99MyYFe9e7vJIFM
FNJCk7knlJfrpbi6Ma1KtmY3KZIMyEC136DUHuxTUiMn8hs+QT4VLnRAjHdt069KCgwyhUHop6Xh
HSQE/V2pJ8YJYcP4fNs89s4MFJzMu0CtgDddb2wYnDgyR6rEg2zgRzoa1lNpUkcrogxhbW/I/7i9
4N6hUdmkagBci4Rh4+8Gs+ldI0kF7GWmch/lOoTQ5RAvXNI+PHik9p5dqOdgOaBwIFOT9eZI5p1q
NlmrGszhJcvsXglIBwfn4Lx21pEdV0bHGGGkJ7V5lxy9m8sCstrAGo343irm5pyHTfHj9pfbXQVM
ADAc8qxXnVYmeooB4WFqkUXXVZehivX7KNFH7/r/W2dj61RwQCbyBAZAsyZ/dqca6FacHPTvXstF
gACABu2njdPQ3eYbyCYmg4YQbFDrRjw/2Hk1aX5V57ilocmz72qfVH+Oc9WKO6PKNZIRETNtb4Iq
+RNdK904q7PV3WtqpMRBQc9Z+GWSO7g33en/aEtNU3zViJNPfVLmehDWJcWFVoPQ9Hlos1K6wdkY
/CEsjeUkmKPNKDOk5r3bkUqc2ypbPrdz3h6RRO9cODnuB0sMCQlVs02JZ7RHoGMmUr6R60IbUCTz
J8OuhjuzSkto+uej+aY9qyEcxG5+wsm3nYQsLE2vhg8igBw3LfxxVFvf6ev6KD3eCQgpzTFZSyhN
QWxbedC7pkiHWqXb07YMoumg/onW1KCqC+26tCUcfqRFB6a640zkVAUNaAqQ5HebF2Chs7gYPR9T
hdPjbkyn7KVjPZ/5APPtITzlcE82fmBEIApd+xKRU1VBBbvHXDOLAliRfTPoCx/EMnunJVsAkpdT
TvNJ6/klwq0VfdCVqKRp16jKd5ClY+qPVMeD21d8r9AowxZa95LPm0d0vY7l9ZnZ6W4PA3Ui1MB2
p+jDkKNqfirLxP676UZmYZq2i8Z3Y1v2nxBvn/9KbVvRzqaWoXNy+/fsnSPhG2Ud1I6YQ9hcChCL
dQpsFJdjULtaIk2/AxH7X6n1R+DovZXggwO8JWcrmJFbb7wZ1UkNFxTSXSpiPwaNbhcUs9nkhwiN
HgTbe1dCniU5BKUxpovXa2VTlOWdoXSB1imO9k6PHAcw45Aq1cmE2jZ78VLFzX3I/6a/bn/PPSdD
CRUvQ0eFx2ITmM5d3nYaKrdBbKlIjcx9juQO+jzvNS+yT0ymz79xgDREGbJ1aI4yLr/eamwprqko
A2FErme+4igO1Mow+9e2Xh/Y7u7eCDDlAD/VuC3pQo7mtZmNVh9UvdnfI+Nkn0IrHq6DXYt7S3Ig
3/6WuxYDkBcmOJADtDrWW2upChPZ4mPMbggf40oxkNDxtAcj1o6aHHtbo8EsxdEpIgGnWS81wFXU
DzAHMELcWVcxzOkprp3k4nRh/1Vh/YO45ee92iAUmOilViBLBkSU8gf94m6I/kZYTpmCKGjynIpB
uJ7fT9NjPZVL5I9FN30pF3P+21AaHlYat/GLbWTl0UXZ+8S//ozNpaQ+15kRdfhg4LPAjM/gJnzB
FmwocfQbLwbuDqTLT9qELQYkjo0BWRxmaCBsE6fELDVQnGl3adrJPN82nD1fDhWwvH9S+Gv70mvq
mMKRRgYcz0p2ynR9fKL0qn6/vcpPj7U9Q0SAqYpQUJGIqM0ZumbbTcokmIKtHPucjtp8MRK3CUD9
M2psu+OTZaTVU1yCz6uKybw3sqi/MmjaFj7lr6m/tJlwmGmg6HIF+119LkPLuu/Jnw/i8Z/o91e/
1ZL08rB/Yuib91qHRbGEbkwwWtb2/2aRM1y7pdRU+j29yUBth2ZykTndcNX1rP0MPt/7HptGdkGb
N/0zqQ2tQJ/S7eqgrcfy4Lz2rJAmJumkxnGRVK4/ZFnDG6RRAwea2jrJqRlD9w7MpvVHx7jtgVPZ
qVmwACAkOgrQP2zp1Ctqml0Uzlw8xyBBnoronKFVcloSoDkQJv3TM599V0/Jkffc2STjTsCKIShg
MO7VjW+rZSGAo6A7tFF17puJi26lBHWBZkxuduBhdvYJczTj3ngY2rbbWVQTvtdxcJlFSkPX9G0B
uXppjo4/NnX5Dtivfkky9Yc+jd1BerG7T0nxRh2e136L1XG6ivnRnPEkypQjSBOrODdQW17VwT2i
YNjzolThJYaa5AyCc/lbfvGiJZNLs6E1XPTSSO6aWeh+6dTC91KkjpXedU5a2I0fIwUXo4wJ0gPG
/GZZJ1amhcnUL+RvJBBbTx6CgIp7Wl+I0dWPi9s3Tzqda78Uh+2+/f2SsoHYkLIUWx1ex00bUPmU
YYdFU95bZWS9MAPmPngj6ilq3Gb+ssxOUEAl7zvG7JzdNDx6MnZiK6Kq//0NW8SrywAH6Qh08rXe
td8nlaa0jebIJ/gOyodxSryPXVpkb88BiE1pTnNvyHO2t7YLvVgpCuAjQzeMPowb+mNI2Hqwyk4U
IEcbaFlRTJAaLmtziiBpBUDMKhqqDp+jOK3SU2P2zvMyzuo5jKnUHHijnZeK2V/ZVqW2Jfv96xVV
NelE2Kl8TDOeF7/wWrXy9dgz/739Vu1dyl/X2cQ3jAzGCCpTi6QDUl/GqQjPTQ3yZizG5oAFbHdL
OigfxExIDrcBaa5FS6RagvsAK2KQIqFwYub6qAK5Z4Xwr8IugykiMrIpMNkG7JV1ylEJkzA/0kMZ
+5rTWcxtE8T42rtito+GsXa/Ikw+kuOMf2/bPK5dwdYpflZ0q/JBnSG07i2kyBBRiA/c964pysIB
uGfIK7f5tbYAm+h7+lZ2BRd6iZqy5i8u/o2BuzyIyq779BsWIimKDOZRAPxvLHF04ZGOJmImozEK
mGUH85QWU/9iIJ95/ztLEZ+RsABB3o5kafPiKrPsyWkd8nfxPFdB46bu2amMo8HtvRNDwAqmdf5H
qVq+kr88EGYLk7ymSGfVVM1X0SzRH0h6WE9jqYWfb+9qz+5lJC9nxCEo2T645PG9I0bZTlJT9zMj
1PlXBe6CA7vY3RBlMLJayOHI29cb6lWFUZOeF48qnnJB3aPxx6yt78ZSDQ98054JMl0CihmuB/gb
NxYRoVIyaS4PeZ2L6ALXunKXt2n2eTFEe4GmKzxwHHtXGpgAm5IcNnzG9dZaRtEj1ApIEMypCWqh
eu/jaJp8l6rHOYmNGK3eJfzr9qntfU/Oi2ooKCQilk1cbKdKXU9opARRkbmfGfMfEQgX9WM4wqh+
e6m9iOyXpbZZCblz1mQ1pRbVjYvpksSJ8pxXjlL79hh7J6e3ineTUwKPxN15we3F9w6TdxMqU2IH
SuYbu1nqNDFrBZy21A56R7b5PrdaNVD1eXmX6PGRDvveZQDUxZSBrPSAb1+fpY5aIqywI7BwU2VY
yLSmi9Kpb6d1QmSN9E7OluEpt+FfHw6E7qPSByKKtXvNrRG1yQ5pnfbsEnuU1HSUIYCSrfcSh3A4
of2FXS5iBqMzz+c0p2Tct5Z+MTIDVY8Yaurb57X7AQGu0SkB9gRodr1ophd6GnWUCYHuZde6R4aC
kZCj5treKrhgzJ6SJKiPjVWEEIAYdpLT2JiKGhgB+jJzHxbn23vZu2OEq3CWgD4nVZa2+YsTnhZm
cK0Bw0/h6PyWpOXkM9QzR76T2b8TUMkxNSZFeVm0V8BYyPdzYVPQcGrXuqRWVTBZ4x5Nfe3dJmJR
PKPBGDMByHpHUtU9jYXKgJDS9zCtmzIQsIprXWTFveNU0cHt3asaEwWAmJFgBdbcvGO081SAF0xQ
IpsMRjNZvGuuJPaTqSzxeQyB8RtLbV2aJVX8PrNL1OrM8Lro85GW/N7O6TRLeQ8o4mghrXfej8Oo
5844BrSVxD+GmaenAqgL6mfIUGhRav54u+3AZyaVRFA4Zh5gvd7kILEhetYr9b66c8y4Ottm3X4b
jHk8wFTvXQY6oxI6AYPCaxX1JJxdb2SuLZ5a7xJ5XfZlRET1+vYNQUJFlAVxIIHkZkNanseGNjEK
VYe64pdaGgWz4hK9Kt5vzLIxmsMsG5YjyU82PqRqxxjkHfxeqd2HfmqFld9o4fA5n8f5oHuy4yNp
IdA3B7YDjee24N5lHeUxT1KJxZZ9MdKu9Oe8Hi+wpLWMMzjuibbsEU3hzoMqpT1Jn2Dtl7IEa9sY
QpHkrtaPkC8o6R966hp3VTuIk9G12X+z0S5MiiYfvVAYB5ay49Bo64E0pLtN6r/tpNfAH+jmMR84
KIl+oXP/Tze01p2aRgfRySuTpFgkhx/ltI4pR/XWO7QHRNOTJKboFufdae4AClQ0XV9um+SrOy1X
4XXj4IAm0QxarxJnTUn1PmeVQYwPNsia5xKpkAvB4Us8KG/mOJfLQcjADDr2Qvq2Xi7KjbEdaupr
Vey6V0UVbaAMZoo4q2a89bLROCQ0gIQKB8KbsA1DZjqYYdXXQeNN4sH0iiXo5rR4hG3rKDCXf9Wq
wMpSxP40KiHmlVoy612pfVQ4RVQ3wBxGqSVRW77T2tllLhXvLgTh68Pe0tzXFL/90ZvezOUnlycn
hASVYTIKjOvlC+i9qqQD/FNAeHSmUta81IWcLSUUC9qyofHVzkdByqt7IBelWSrx+zwF2z3Xaous
WBE1gdQ7OnVMpF8qBW1PIwmjy20b3V2KnBtAG4VwzGe9P3vhye0sow6cxVmuXarjW2yC9bp15oPH
9pUvY1cED3BNUiqXojzrpaR+lQ24ow5UL5IteyPsfuhxKSY/qk3lY2X01kfGMuIvt3e4c9cBHUm8
gMwiQcaul234Ke0YaXUwaRV0BfNAdBFV/W98R7ktkh2eb+DS61VGpHlJfbGTcujLq2EpeuAmrub3
Y+Sdf2NDEiOAC6NEuhW1jWZH8cyQDemqU78YBZeUapoN3dDtdfZMg3oTGE4eO3jTt1vqKXXHuVlD
8JUUZ7dJ/5uEBzBl8I76SnsryeE8SPvYELX89ceDZ9hTKJNUga0t7p0LaMVvUk99GlKrfusTgxHS
v+KMwD1I0Oh6qQgjUUaHyohVJyNSzqN6dZeJt7Qz8/vb32/H/dMQYeAdo2BGZjtpiQkkAyTmZRBV
tmj8bs7V9J1OjHef0cJMTrXj1j/eviTNARBfkgL4VX8egTgjYYNooHZjcmZ81PTTblp8De3sa+m6
R03yvSv963qbSGHKQw5zQB7UEpp5qupeOaWTPt+7IjTga4jja91kR0xH8oi2LwKlDIxf48V7JVNS
8lxbndqUga6U5ZmauHrKqag8tvnSQnSq108RjBQnY7L1g5v3ervMkUr5ENJHpuCdzXadxGrtusWD
lVCN3efRYgRjz8zHEOX9JzUbm3tH56rcPtPXl0MOr1JiIEVmjm5LfufpAFeaAYIG/m3QhyiVh4k8
wtdhiHizE8Na+YdyBiRLLLe+HKIiMsOWabTmk/W1G6bZn6yw+FS0Tn1wOX6S3K9PESJQZkvo2wGy
YBR5vVZq2bmysDMQmUufIDXRualfKlX2I5/KiolAhIJPTVdE/UlMWvcOuDmPbcbomc5bFSU/7DCD
VME1gcYeOL7XLwZJNWEhjoLRF3d7cZuhaorMtPkMipF+SinOnVSkVr7cPtfX7oFOE9gIiK0pEcAp
tf4A6EX2eewS2KSqzrR4olg+3WPvs8jq7/rYuwftw71NsSB5OpUCYNPSzH4pFiyz3ZoNFc7AtXvz
0jIC3rxHm9w+4jbc25YcoGXWExKTV9VN6tvlguE0DB83EI/1cZ754Ewjv/S66LkTylFF/zW/IVM8
JPFwdIMNwnQ3Vgutk0rJDat10zi6n6KpejarubqzMa/zbFpK5uuTrrxjesT87MwhU4SQaXXvQuGJ
H5ntdUGYedW3tHTtx66P3Me+S+3/zKKyvtRNbKKmm0Yvea0ltK+aQzDOa2/Gr0dAVxZnoXnYToA4
ISmzYSYtc7h96fiKl6kfm0XPHwzEN589p1efSms2vs+a4h0kl3tHBXBBotMI/qB5XZvEDP/W5A4G
oXVv/iemyHv2lqY8J675tQX/e1RV3FsOyBHjt3QcJYB5vZxRJl6otkkXzCgV/VMq1nQnUMGAC8Jw
fVGYR8WdHcf5k9TMwWsSxGxL+klpm2U/KC1EHfrwHPet5lM9Ne9rdzwiHd55GFhKZnlkAORem8ul
mnGvZojlBJ3VDsvFbUR9LlVyhIcIcPhDbnRu0EVJclDZ37Ed4DVUMfGi1DS3XRhtpOJAt7YL0jwK
v3Qmk3pXBvW66dEyZremftplP5I27a9aDULwctuByfPaeHAiTGrEsgHEu7ApcpZdmLtdpbeBOgrx
PRUmZOpuMT212hjDuCaMr3ASlGhE6GPyMpfZ0fp7u2duAWgeZVZ6a9LefvFoXreEDF53XdBGc/a9
Rm/Dd+Ikvm8cJTq5Sbp8nmsx3tWVc9Rx2LEsqbpOOsqn52XepBQMEFpaP4kuqF3FCRp7jD7oahQ/
AlnIP97+yLtLUY2hiS0rlFsIT89kNH2TCgqYEgXjYolMXwDfOxUJGO/bS+3cT2o9km/GlSXRbWu0
Ehoz+rBvBEJFjua6KO3Y8yJbQDy1fi7OnR4fJbq3lwRAtT5CNzVQY4LiE+Vkh+6o7YYJ2aBlK6dk
UeanobOmt87pwpT3f5sEjbBesXHsOVWUsAWsvixBZLd0hfp5ebIy48gp7G5O3k26vj+Zr9ZLjUqn
JaGZQdSaDca3xBP50zLUCtLUcwJCKvfsD7cPcO9CICxCMZskFE+02Vsd27W6JJCYxrpI/LAqq3tv
SP5N9KT9wAj0/OB0lvcMC8LRdM9ObEGpAiSp1OegO7WJi+E46DojadsgFJnNSGHRniDXenuWyFQa
FRiJBpKt9I2TnZtCGDZpdhCp9Z9VmS/vDE0LGdec+/PtD7lz6VDvo1VKhQt6jm0BtOvqaokG0ig7
RGESbr4mGEe0IqC9PUL97DhRoh+2RS+PkeRtz96cNb0DVVkErWGI7jRpafPYCsb/IAZSugcXJq2v
8TCWD6VZZk+pAGB3e6+vsU+yRcX6FLjIiLn8azNdXGdwSolN4C+fkPQd/xkGqniNUpnX1qBQo8W2
e46If/yyt70r0fqRkOHOTWGckpSVIITf8IpWLFXnqU+QbjeLMb/YqTm+HxsPePJ0Tgovv7u94x1r
/Vm1ZNicqwI2cr1h6NC7KczYMOQV8WNe2fGXQXTJwSo7l5FVfhadVItEe/NG5EKLHUIO9oSE8I9B
zWzfM4rmnefU9WOG8MELMUtN1Lcc+Z09kyKkY94cZwD11Tasm9w5HluVIkCkWXdxW7tBmdJKipJ0
vOuSTqGnpunBtBjVxXGn/Ovtz7t3mIwa08yS/TQKmOvPq6dZHtYmNYFUMxZcjvO9Iay4wGT7n6rE
+kGutndVaffg7wArEsZuDhMkjxmXCU5hwWwmv+rK7kEvs+R5oep/cFVeHyldd1ah46ITd22HYyvX
a9OhgY7NG8P5Y2xb4alASsMHtWddoW6vgygJmYAK+SG3v6n2epsyoyKtNyELAne6OdMmjDoRR3UX
OFaE0F8WW8lZF0qLo0UHPPfVWTfvnGW0zo4yuM1Zdebs2g1lmF2yKjZ9tW/a1FfswoAhUGHmZzDH
/s+DHym/9TogBPdLgQIhdCqGhEfrk3ftKK2SESLRdormR32RL5HIKl/0UwkBlts/LfYLLf3Ai8wx
9tXJtu4So30zhI0EAxwPFEdyBp1WyPpnQC1h11EkoL+qDPu+V4YfUYeU1zyY+UWDBvWchstRrfS1
0TOqLadFJD8Vgzjyz3+JRaNFr5Io7JhyQpEmPSvLNGh+Do+megW9DiOk17dzer39wV8bBbGvSZsO
WA9ds23+BqjMMXJBqi1QIDnRfIxO02CH77s0tw6qBz8RC+uzdUhOTdwlDzCdkM3Zipkr4RVQUYVK
b6Jk1ITF4neh4em+VsfjQ5/ASn5FH7KpfGMEC3MaSnv6a2mVwTh7Rgq5i7pY7jtXtG1xUhwx/Bj1
FmUKxZ3dr7Dh1vMF8eGo97tS7d5XQ46m3+3P9fqMOBuLDwaRhOxsbqIUkL1VmKcYpUhz9WSOtnMC
FaX8F1VxzrjkUHy+vd7O8ZCdEEJQ5KLuss3OUE7mr3eyNnBSM7Lhw6y9jwuUh59ba+SzHSz22jkB
WiMXpIeD4+X/rC2wztLUmlsHlfNcrZp3mW6E1o8xG9Gvh0KjcJ9BvVijr6DH2wdKrqA8aRUiDS8O
ffP0ko+SqHpu8/qbTv+w86vK1mPfVav4XVQkVMjFEIeUS5Tl2RDFgPyCV3tfmpopbp86GiIM4eg6
H9KljD8vYql1X3UgoL+EqRW/d0JXPI2uokZBVREP+U0e00bOcgO6RBCEXXUGZWShXhyC7TuNirAs
1MuR/bsbmPyaT1M9zsllicsUuUcGaKOHIsuF4WcV5OUnL59UZsLgg/Me0XeJUsSyk3S49ErjiseB
CC/+3oL3RLlA7yMd7kEP7lsjUsMPxpRp9R0sZWhilFreOhTFbPePpYYE6c35FSAISi2gralW0X9Y
nxAAUz3WberWkZN4foQu+8kaogL6ZM8753PsnA9Mgr9vfWWZQIJJ+CcgQo4srNdDMMXWOuDdAIbz
+HtnNvW5h3jpQznCLH97qddXi9yUHBUeJRIAMuL1UugARA1Dnk2gj01xDV0tfnRm9DjJHedHxk6O
EvCfPa713mjkYVU4PvnSbGs7Rj8bYJ9A8M6hhZrprLfLNz0Vibhm/AdPpWGEf3Uw8UYBEWwYfcjn
yixOFYWZ5eTYoRd+qdxp/MJTnVR+Rvc3fDTbVvunqpu28Xlcmm+iN9MPyVRRR4mTaHGfoXwm0W+G
aLwvlBT6OLItfTq1md2ofq8nXgyrnWd9dToj+m6hs/250doy9C27sOpzEeVT5C8itb62cSGqE6CY
+u/SGItPaloqP/oBhBycEqP7Nab+WPhtEnX3dG7zJUhK0X6MUkX9F6w5NN61F6aL78wlAbs8jW+6
MMVXiN/sh7zL9H/nAcmSwDaX5C/iu7Y+axMaL36dI937fondgu5I2jgf4yHvviJRtFBHV8KuONUd
o+WPRaa5XxYG7KLnsotVyy+w0/rTIuIx/uCEhtlDcNClSx7okVpaH8ICHvGTR9jFxYMv4CF3vemr
0cdWf1KMZviutEXSMZnVJvOl4grAwQl9ELwMSFVmgQBMVlDVCLOPeSZlp00tFM8jPE2qL0rY63xt
oEZ6qahNfBZKSvpaohvSn+zQnFNfMPbzuAivGj+IaVHOUUQX7MC+t65cEqcTydIl5+4ypLGx75Fr
BhoY0Ndkt/WD1nv5E5MhqXNqZ/7gYDHpB361bbmYw1NL8MLoC9DI/6HsPJYkRbZu/USYocUUQqSW
laUmWElHgzu44/D094szuX9nt3VZjysrySBc7L32En/dTMuCXmLTkUcAqtsVttPJKS31n0g+f6O+
XSYbl9w+bqYLgBcFf30M4/dQouZzC68ZKuc4pMLegjSVx0hw7ubKz+xrKSJ9Gxs5Y57bpeGad6nr
NIU3ePJPzFayXS9P/OsHp2wjKYW3efEIf8/NxEHQr+2WkD8xUNZ9SHTnGPhiUabwKY/r6NMqyLgN
5/AiBfQkNgpijYb9CieVBovTQdoFKoHvkPc+LWr6aIl+D+BLrRUkCjGs1cHPVJvk86RVc1US2wCy
NS2uX0AoWcrnKWra4DjOfl/lpa1L79j2MakbM4KLo1eV+kmZWfDTXXU5crJuztM1HcUJouJuCuIk
tyHXkUl+r24th3MWmLo7Nk7mPXNSJMOxW2z2qPzZfu1LEe65rMuoPstRLJ+jepqeUi2zbyZ02OJV
OfPSVxHPtqjiMfwmJwOps5azfig7FPW5mANPf1Cm3T+U/uR8aUcRPySYirmo0pRYCy8SmJbKfmrv
nCzDhq7tBvLBQ+mPt01VWXMXujr9PCoZbiTSqP56rvZZFO1eSffkqtR+YfC3XG/KNhBC2tL7oMN0
iXJHj1g9tmJ8ZIg0NgcrduLhZJq2Za51OgaF8JPmHik4q4th2vYBMXxyQ3QA5R3+0sxQ+rHUaU5o
EokOC4IWfaa1woGz7bb9VnT9AGWcQJQiwXPnK/uBv9CHDHCjXR0J9LQ9sUNT54zrSYpwQ5iW2uY1
Rh/jHUwbSXqyitjGXCWqnQ6l6asnMVC1vOhUqq9V4+IGLUgkfGPCN6S5Lf31y4DVpAMd0g4/XXfe
46sR6+K9aJ0+/WxroRwqnlm0BfSH6DNg7fZquiV9qFJyYIvNWbIfO3/8q1UTAQ54cMRfltFr+sJ1
wuzNtXtZHee4KqfDNuxeAm2o9LHprYOJPINVlEuxJaV41N5Q+YVdUBHlJBeLBk5OYOu8j7ds/jj2
6fzTOJ27HWHETw/wyxg6BLUX3fW79NtDpmUf5Eoi/oWY6LjOIZvH5qR6B78ohRdEcGK2mPwclm77
RROf8Kulr4PluksjxNl75+nfNBWDOlap3d8iVCvbWxIIIkwJY3fmoh7U6tytm4pkkVRp0xxMncTP
+LfUrxo1ZHQbtby9nP75IptTc40N6RDX/Zl9JF5UYFLyxAa1Lw134mLu8Gbus5tIhONamNrG9njR
2lX5ujTdcBxkzF9eDZsJrofZDp+Jw51tLpPEOVfNQoIAPjXV99oO5cO4prIj+mhyP0fQWpO8DwLx
rFfSlhE7+OGBDUFb6KzR/BQ6UecXcbUFv4zqkiUPNUqd3OLW8uBXqWKJtqZ7FUiR/TNGU91ta8o0
uku8EmKk2MLJvSYpI4yKpmnrqMnFkAx+ERExexdkkvAlx/rsV9s2L0N5gddsu9sPJQlqJaReEU95
X7arKTIL78oG/iSpQ7yQgJwRTdlDTEMkrkpTT4+o8uNv07AmKl924lyKS1qVOuFlo00eKBbVTdgE
7ZNwQkFZHugp+TS3wj/3a00TFYk+KKo6FvpRl35XP/sE/MpibtTYYU3LCDenNfLSg7MY+5IEvkoP
ONCkC5auk31NGDwMxRJUJaQckXZjHhNqbnLPNnV3ctRQIWhKy2q/ncNVdTf9HjY/nJK29bprxLgd
Cfyp3JNM8S8tIDIn2aHkle15aq0gLWpz1hfyTy/K3bBuH/Amh0ni42kjb5CcxlN9bspprPJR7Fl/
b0QsfjOpSJIjRP4tODmhxlgg6Tb3m12Z6uY4mqzRQXlt8JOOm1po3JrgvGtgx+JiZPiEI0lfFnIq
Fzg5yZpA8fabDqQxjBb3xnHGTLAV92Atmh2Zzr3Pspv41zR7mSo/eTSJF34VdbbWV/s0rfETcmDd
neSYVf1p6KT7vLXRvl28K4fHZK34TkgHqohJqbudZe1303XjR/0392IvU5BQqp9D06fVmTTbwd5s
xg46d8be+7j3auFo9m11Y7D4jJhX+ONnMLvQYC41rB/bDXPzfN2TZSEEjqDoVQVslxENijz1YZs+
G+UR32K9JYkOEIn39NhpiDl5V0eWh89D+ltZHSm4B3L4yLZ0TU7ui9Ndr37p/mjCXU43u+69Z1I1
An1s5jG+aXHYm85T180pL2lUL2UcUz26yo/351U14tahRKWyKPlaxIyX9nUipu6DUzvuzIU4999q
a0Y/n+TkfkdfW/t5WW7LvSpZ5ofV4u91g6nVPML8D6P6FFVZdhVbsyNYIq1W5XPnEpZTrYvJigni
z0EP6EcO8OJUeJtVasFSvpmshOEl2ws8lm1fpbnwwTNvWT7BD1geu8rbuCuVwt+x1aU73YzexI1J
0lj9hSozJHjey8axSAxk5Zu1NlVdhOSBT1QHnnNDmRoho2LV792ZCL6xRbBb6xB/wG3EYT5qppAI
6CX4qJTkLKx3Xf+Etyv83JFhJ66lrjc/HwPTDU+lnNEDjrvx5X2TYm/ytlN613cjE5UqZ7qyZwRf
Ds2F/FJ5j+3u9VkeB32pjxvb2hTCeF1AZ7Ck6Hi7fVN5bDaGP3r1xyNUtH0G7Zjn7aoMm606dMnY
f3S7pinzVo7T4+y0yTcd9vxYE4sIPyCrtsepQR1RCMFJdZrqrMlyeATNp9pppmcmyuFyNK2X2BN+
qqtPZE27NAWXU4npfTIhFhnj1W8KWnF16iaxAUIIv3Jzk1pWh5qj9X7y5G5g8VhvvfM8S6d4kZ+E
RTTJ8oXQbmBzT0zli+N4eigEjJpvVjRZcDDSLfGBn1y+ps1V6sGTo5uc11rV6maKEE98quuaSi5p
dPRpblxnKci2TD6nO+jHwY86vKMSX5f4tNWduMfrvUxzQGS93kdVqJN857dCERzBL7LFd7rcjn4A
8CFqJ9wOekxXrpXJbWjeSe/kHlV88kL0vn1M9NYQ+1W68RONVXo9+3p1ioGn/SS9VGB7LHDomIMu
6E5h47MTZU0E9LkV2q9PLsh5lpeTKn9AIUDsSwnnVq9JO83BcYqD6VPjJV2fN6Hx7rLY7HwtvRd8
rAAYsDdzWucKSyInPWjfhMGZs1zeJReThFxunvsLwCAin9JqSoE1LQ/SdpRNblBW5ZVN19otGhlV
qpiiNWoOeFd4P1EoOJdvQ3gsXS9oD20ZpPqEp8vwEoyRIEN087cpD7Ja7rmPYv0riljujXYOYUd7
HekH3BLDWBWjaNL1NuCAam5T09iRvTzDNcFCL7nZe5jY+bZKVZ7YkkoWfbzs9+Ew++Uh1aLb8hqS
HPdqEiqADQhma9EZPVVnjUxZo8OQzMqbOSJHWOjUXNW+4yUnbxz8T9EADHzG8IdNIK3rPtMe1e0x
8YY0u6taMhlzt+zW+y6I2va687is8imocZ8tmZq8urPylmOld/cbmWvKPZXCV+rcdKv8lLiWURI9
hHiKVhqpQlYYweVRtk4Eq84bI4PFJWhJxEN6Q2UdIEYHKu3PAFdOfJBMTF3M2gP27lBx35yY1zhV
Hl/M2gj4ITObZm6MyVaU/pyH9BygVeQhKIo8RCgF0RrzhzKLeD8zFkOfZ4HDD4uz2tLC1VVKQTlE
X9vZX2TRkRLEYcSy5ioHPrlTVuKdNrszJC2fYZUDSpHILW/9Zb4fbNeaXPbJDkcvnrupSBXrtoj3
LgpOoQBByMsogzHOd49wiycLk0/rpL/PTR0PHD199rGJdepRQaqwrHNyc+LmXMYrhD8mO1NKGUYe
Z95Ca36jcA4p1MLYpLlcRfBjGvAPy33yo+ZT6sip+ZAONmOigSNakkeRsQYF3wS032dJd9RJ0M7H
EW5hlENEn6aiR8bDcZZlxI+o3ennc1fX4c0e2IaPgd+Ud+6jtg+LYGyILdqDod0LlInWK4JBm6do
r1Zc5uBb/JJCxB0dQZ3cqVGSnOIP6ZBwBWJJ9VRyjH/R0cIN0rAu97zd4/2Ok4GyOhgVpQkJv/6v
oa3KZ9UP8vO8905/F7Rmc3CXi+xxrQKsay6KlbJosqR9c822ycKUqx8zVUqz20Zs0TPfiBcUijbg
hObCT471YOxH0WzwXFoYa14RmjJoChuJ5NbHcCVmc7nTfbRuXO6qTocaLRuT0UO5xmFHsTU5h0Y5
eiuyWcW/42iPsttoWqqPFcEjfPva2M9aM506tIujfo5hBqzlmTC59sbQ+EU6B8GTDbxtAPGT3Z1t
3RkyZ1tNH8JRUGYa0fA1rwvhSUUsyaDPVeD3SzHYqbz1JUZ0xYrANDjUtuq7wghZvRp8hCV8VwXl
pc5qXd1OlV5LcmvidczBNZdXNdpoP5q5CscbvOWjX1VSh+2hXiba8dhbRXK1IQQbD3MdL2uu2sx5
2wdfjUUEYDie/X7Sp9jXfZpHQ4yMlp8AFetdOoHZ9KPO98TYhm2XTfWB5Rl+5+orv1VOg3mUspMm
PpzzvCfsvVx+RnLR/n3S7918DLIl/mWZkpAcuk8dnTSFaT63Td0c1qwBcWtJBpq4tnt+ZA+IJfvp
Obv/Q0vBMnab5mJMgAZgZkJSb7+2sq5uRLPEE/Yk2MAUBkzsk3JC6JWkwfdsNHdwOBhnHb5hEpn+
TrwtItfCW9Lq0Bg7J3drHy7Pg46rL5i1xd2hNu7c5gC3836zk7X3iyyA5Tql4spIHnW7H57buiv3
bw2moFWqX/1prcXV4iK2u0rLYGUDunb43a/+2hxbCrMWIHQIPtuhM9900oxOQcSJOwHC9BkgTLcq
e3XRuk15NO2hzCMTGlnoVCfPjoqYkuAYHUKELTGz4+Yux7uOuorDZVT+GRULaayDFEGS40FU/+6I
FKhyVAL4cg+wz38uBBt9181ctbRR7dAdIE3plnam4S5i+ZM/Z9dLx1PZysgDVVnXgCtq+bAmZci3
QRAemFBifMYJvPL15EoTfXYnw5Agzhqz5EE9JmPecM4MR2Xd6LeMY/oJU19Gnngu0Hc3NbRm1hd/
dz/M60eEJ6IuBAXUq2MnZ6EwsM6VZECT5mjeFJez0UxnW0wr8qBcybSdKfE/yl4GRLdbo386g5AP
nazFj74dy092q+uvmmoZrBoX6DfpYddclIPY3zYyzPl8oYOStQvTLQ/wDRGF38ENTOjN6tyrhX+v
NnocxKbINo+b9cTZkLn8orZxednSGrhlnuampZmWXIsKAFofnIobosDZe/qQJkSs5qEY7TPnNRhC
Y5312+SE4285reOEXKlOVGH2sB3yHeu+Zwy9gtdSl+013YD+He1L8FKxg37ZaYS41wGdjLT8LtBt
VgUx8iDpxmte4qGb5i49KLn24Za+STpDk1fADd88bx6rA6yWpDnKKab8xu94ZrIS7eoJHGfrqK2X
xhQMZQb1HNGC1jdBtqMNaPw++KKqeHjSvm++Ze3Umju5denKaHJNotyVsZjualWlw5H2Gz9sm63j
oZ5lNl63jA5+1kD9txlZkMMNppLJM15lF4M5xo5TgfVXOh+pX/qH3U7muWxN8x2V+XqL911ZFeFS
BW/10mZbPgwDALJmlHufzPsoSG+KsQ6GwNXO+ayH6FPfW11ygsYcOesWm8ct60D/vdAZ1BVH8XRa
wr5y8tgvOcwt9xkjMnd03KLnzH7ePa5tlM0L2CTMuAhPJ9cbAUobMbx4sdLbDehG+LpTLTP1MzTO
R+uRrJQLIPgdxLGz16YHMy262p1ZPsoBxu97IvDyRm2DV1Spk3XHbQlsXyjd4XvmQ7J77FSA45fI
sjZ9CBkh/u5IxH0bJQ0ve/FSSVdbm16Lsl8bSjZXrs/sBsAh4nL0wyyaQeFFHa990WX45BZtq4K3
KByZXixkRVzmL87g3ckqWG4qgIwyXxVy3fOmxC6PZT0kHS21Zxl6rvv0Y91s/QYpd5QH/PhEcyir
iCSBWemQwoA5+u9yXe3dJs3+s2s5U+/d0VvZoWi/lzOlsLmJ9tGfrzbZOVfx5grNYCjW5alfs2w4
z9Qv3zJr6WWDafdPUxnI/tCHsnkmR9Z5DJMpfJ2Zpda5lnHyjGK5/yLr1amPQ5tEUz47Pr/SbuSS
F3FkBlrDNSyBAuzG1aHoG6Mi4CBvD9VSXrjG83JJlRy25StFbfOp0ikXY1I6k2D/p8yxoP7qK7CR
XaNxDdggbdvQbSWbO2HD6A4YZLSSQiGL6h9lYKI5XwwELXzFrOiYyPhzn6NZH20Old5/ozyJX8LO
JnOhu9TeiHHysnxKIue6M9sS3q6xXK+N7nV91W1+9dbvAEl3FT6P8iSw6K2p9Q0tShhM0ZedxqU6
RgDdXA8NgNXVkqRlVmyM/t+wA4qaE+qzMTrobpPViSGueIYx1ZGr4gFOTaOXneHO6y+RtMm9sk7L
kK313WvI/c3IhEmxEdo+a+885llL7pu2fnJ8j7tdaTM3x2EZym8C/t+US6M4GElyRhOWdnvY5y7l
1Gu5GY8yshva5Ribcv60dwMcWDVxauRYLqo3hIvOj4YF8GOB2VAVzCzKz2HrN4/zQgVR7KsMmI9j
6nLWuwLjq+pp0EcTi5nUQ9N3N92gHXHy3Nm5STn44iMOKeFwmE1SDlft3O19EROe0OdTHXPxzHPk
3YXhopMj7gTUXnTBSJj9pK5OmfLFWFRKetc7QD3zhVHqc8NkLMp1ZSld496sKSC7XAbwszjkoua0
pdoQsPsyjp+NYXHW3CdqzCiPot3/2cPJ+D6GGL8Wrdd51AQLjhaZqDm0Nc7xBeO3OcmzsVSPa7/X
3oGd0Se4eGxE/YWZ3sJz7HWuoImo9k9LEK1u0W7xGBwWB8yHasLTTZGMNvw0dnC6byvil/xcQTS5
35wt8wqZ9d6j2S9tJodPVN3CNR0/lESDXEglvvcSUUjPOSM1xrp9196YS9FTYDrmvCYSIxGMshr/
saPbGZ5Lv99/9pAe0usxHPRbWtfiKZbpqRaTO19Zx6sUaLvywQXCrQ2hG2TZ/ZJt62dGFul0hUaq
v6Uhkj+dTnAyKOvzP9re8Z/2dZ8zakuzwBWlHXicuIpIqkp3sNuSIgJQJwk7Ws42qI6XhtscxNSm
Bw5WkQHerFpejZC9QI+mDvOLjUz47k51QcVhGa7NwxaW9ovk2n4J+HJquFyL/3tMK6rei1ve3RJk
oz3zGcfHsGkmytjGliDlAf/m1oRn5VgRQ//au6yjHU1Y5jlRFyG62N7ACeSLfQ7WEmwfaD/6GtuE
CsJXZf0DbgR2TwvOn02eYNGR3TPgBfRLhxCAinybyD1srNCI47tzEDTBM1GP1SB6Nx9jPMNIfo8X
cRwHuXwIMzLDbjWDjfm4dcjnaIdj1LlTvE8khpCM/Q02STudNoce++iuDZeNryqxnzNA9zfk0cEF
No7oXDbDyOlqA7XS+TK3aMkq5Qk4RiLpw7xt0hQMyOHu4HqIxXAM9wFTQYo+rzvVewsV8uimOnNl
Hsh1i04mWHrnoQd7Jth2artl+jVVSlUPVqQr2QVz3VLwkGMZbJyitd/6x66zDgQUI6B0qgddM57e
ingOpH6TWsr9TAEzCSdvygBuU2Yhb2JM51fOq7/YMMWN3m+hSOWijzkHj4n0huYlELE0Ze5iL9ph
IbrJ4ENI+O7wIAfHugAxXDrh1ezGyKqI1fSpsgfXcT65Vb/2141dZXL5f3093lb4VejX2DM7pZaT
7un4i4BRn9KGsR/PWKYMJUOuRydaafP31fWuItv6670MAdGZGExm+I2RtdnHgnEyjdhJTbEof5fZ
npAfHTZzdzsPxON+akleWX6mHnfng5uOZVxYjOftR8Ytyv3Qm5haqCizuPe+jM4UufGp65gRXpWe
MQyV52BP95+OHS+EHsq56tsAdbY98xjFNFFc4rg3rkTCCT4HoeOyub1E+OBlLZbCGOSnKpyxehoh
KIDAMFHB5aHl7SCemHUSXZlo185rH/kjlYZep4hhSWnUBsV5cSVbKoJ3kX6PZRAn33WctslyrpmT
iioPbdxMMwhUHfafp5Rb5mdG61oebWqD+tbWdbc8RpvEHLtA94bld5XYMrm1CsnGuQ6M6e9cOvTw
nJKwsR47oPP9OZ74+8fcTRkVYOFPgt9PUQvbfYgr17Ffy81ybTAr2bIrxfrmo8Vem52BxbW59hbD
lVm5PqMU4LVV3WyOxtQ5npPWXM39SpbIMnT1ylWp5+YBQlQlT+Oa6PFG7e7eHE3UB+1XnD1KSZ87
p+oI6hm6VwqqyZ43w7Z7h8DZ+oRZBmBLsUXhkH5u2TEveAI29m7eIrqZ3eV+PS52wRYBv+ftixa2
+qXs7qnrmEOgPdiwLb84Qo1uLhyzvuGyKfyTdbP2pR77QOeo5ztClrj+wiMuZu34VcxtmdBrBZm9
EhM/VHBvbOW1YLv81JFsooML13k7Q8z03hAggTFFYPZZrjNwuBxRjfPEJFV0hzZt9q+bTMYX9NDe
hy0VbkLDNNfHWVb1wBCBGjGvJHLbnBFKdT/Qez+luHdAZA7nPsrLuKy+LrOYvcJEajF5P03b597f
t5VC1rjuwdO+/LFhSv551a29cSj2O2gxY3ytZwzvadLioxOwLwi5bK+DppFwBpb9jjGQ6Y6jMOHt
yO5Z893XjG+mrSSgN6zX9q5LCMlcaRtoI4Np6nNT+RMZAQzGmcwDAn3vd89+mMYpAT5NOjMcZAe9
/bBXTH5fGk7ED66jZjBpPEwJh4iSamOuEUBC6LwY0kfF2/1QywjSdDsa9RneUfpStr3XnsRQJsnL
SPL3J0mgJYSd0EY/s9G0G2BMNG+Hcov6oYhW2x6VyOzF26FNcGrGNKwrVksK7t28eCt2HZ3sr427
VlcrZObxPkLKVNNSR1zfmRrAMrCTY16D2STYz+q71R2i9agrJl02Aux5Jr+Xi39g8CnLJMxllKiv
UnA3He3Ww+doaN25jduM5Fu9l9sVsJYID3M699UtbCqnJ9mw7rtjXe76bYcmMB9pI7fvfexVPzCy
T9N8rSJ722P8ZE6blPVXtazQldOqap6WKawZXfrpCG9x2xemLIuvbumXaF+x4c/uL/IGUXh9XC0F
TB/mMAxXmfYuZiD5YOrJXc0JHJ25rEwXOrks9+W1quiMc7K4MM9PqHTUIbSbfVqawEy8Ehu5ecUJ
tOdCJR0nnpdBuBJm5jjPMqzVzx6Q5icG+zAfTIspdcGyBLhu9nq6FZYS62iQ7hgOt0soYbTX8ksr
g/CDm9myyzn2WTf+vC3+nTMpVecuk6DPQsxxR483Q+keZ9WkJw6jtDoRplqdtDs5ukgYXnmnzsvm
52gW+4X7F/n3o1DxE9Y62Lz2I4d47uxtuh2retueaqi5r0EtZX+rsnisjmVoGlFISAfLsYxKkTLr
ocg4pYqp+AVCANY3kRYTWKYXyZPn901/0lOYgf/QAALCLtYUevP014G7Nyw6Dx+cT0gshv0gXbhv
4G5VIo5uldW4pCfBfMskZRs/e82e1sc9dNJvyTinQSHlYM2RzY17QtMPPfnuds7Ca+mOy72xpFwV
OCGBsqd9P9z4owOEXXl0cicKBP+jjIz6xRnKcKut3QtYBLLt0n5aLy1UQxj0W9Oo/aqBStGBwTqM
ZqEHtW+qUtEHz2JMfOtx3z3vvRdTD/w7SfNvvDLY4tgqpbgeudR0702Phm7ZNEUVOOzUqFNvq+ja
NH98ynspLCa/2B3hAI4zXYbn0TsmPE2KjPt9SItpAoNOOr79aPTgPrVwOuwWiKLGjfwPH+1v/LzL
Q/9HB0WRCaJ4+ff/Q7/XwuMmKrGlDkkZvsUneXwdiRg494zw//ujSE2GrIt7FLfKe8EWDjxet7VT
UkwevIIgrZeziFt9rjw5/MGr5D2r9uKXfElp/18oBE507xh61ToNbDuTFmUzDXlbkpbQJn193pom
zie9/0nE8A8L5EIYJpMaezOYge++unab9hIKSQZ/YPOvu93Y65SD9A8v8J8+FYxmNK0+9qd/WyCI
2fuktU1WQOEjcHaFAR6UXnvoTMTYt1HRH+iU/7A2PHLcfQp51BJM6v+6NnwY4vOMwr/IYvm9Dt32
IFY45rUe/2QP8k/vD2tE3Ko42FmN71iiSOTkJJ06K0BA1CuEgOS+o+z9w/v7m2DvsiwydHqsiBh/
hfc63SlSEd0hX5OzAOKP7eTfw9rwDip1gkcjU1M0XVW+yNh6H5ks6qMPR+b1P58laHzgfIfcmShq
Lq/i/2w4WrsEmQYvdVZQ54s6g6oCSysI/mtWiYe467IkU5A70p+Ddw/ymwolN4GnqHQTE+ZEDMAn
W93J/7Sv059sO/++VAJMIJlpQb3lnMzebTin8mZGJ7TwTtXa78xPGG5ueCJ8RmhX/ylj+r1g4/LJ
LlrdOLjYzvMJ//oKm2b2SsYcAF6Jl95PyfBNMqU+UdX8AP3qC/QV4aEVZv2DlOfvBzTPvTh0sP8u
lOZ3z41tqhwKevZDZKLTRFxXIXWYnPpsmg6OiLfC9Xrv9O/r5R8/LInFrBnIxghw/vphIZPYULbM
lRbADLTsUN3h+G0nS+BgvoStPPqehEmKuf9/3v583EuQyEVfm6AA+uuTh1ASENTbrCiDvf/YOf3w
sgUdUOpq1/7x3z/l3w8AJLw4Hl/uP+6j98YxdTA3k5EZzxpEenbXTZ69nTnCvz/ln1ZpREeLtIj9
7713H6AtL4FREw5QGykUwyNzKz30txv8+D/cQP+0ViIf5Rdi0uQyC/rry9vbbJYJDkxFBlvrwS5b
+RDC/fni4cfgHvchLNecIqCJjv/+Ef/pReJ/RwoaiYrIaC+v4P8cL07jgn9qOtt99fuvnS+i/tBl
S7Ae/v0576Wylz2IsDJB0BnhPRa8uxtmxyP7YIszpARIBbGAZcc1i3dgIoF8EgID4TM6+qkgQT6s
Qfpfoyovj+cYjxIml/iivo9+18ZnPMtwuSgxyS5CzNrzxk8InFsbvA3d5U8OfP+0cvBsvHixBuD2
7/01K0w4mg0Za5Fq15zIgHkuCQ06kI+W/uGS+tOT3r1YHET3epO8WBGP0bHrPQIfmrY89HIKr//9
O/zHR10yWn1sK7Abe7fBgbNKocowK0KnDr9jVEESelBPH6e6+lNG+d9Ll0u09v9/1LvLiAIj1gya
ssJUGWbVPnmiAvzsSMZ3BCGTbMl//2jvT00/onC5ODq4/3N4jt49j+YGMzfd6uPqrN4Z9ZGFmrVl
p/aSHRAE1pwSAYQTbN38h5Ps/Uv935MxBkJTeLl132sXG1+jafR9fUznNv3dj2N23TL9xRjfG/+w
B//pUTgmupzNuA1G4bszJsZ4v9sWVyOaNelvKPVhgSziw2KU86c24f33d/lUyMUu/sCXNIb3+63r
tPJrAYvVCew9Exfvo+pXlTOciF+6tPuTKu796cnjLuJcnGLgLGJ4+e6TeYsm+CTNzNE6NRzJOD1H
/xNNoKFgaDqO/B1M7/7wzb0/0i4P5TihLgsvjV72rgitIyOXZISZmTLkvCTmtFcGK5I3hVb4RMUR
HQF5xptKy/Rbtdn19T8vWUoavkXao4DP/G7jG8EQTW39cuw39f/YO5PuuK10y/6VXJ7Dhb556zkH
gUC0DPakKE2wKIpCj4vmov31tSE7K0WaRZayJjWoHDgtkxQIxMVtvu+cfeRWZhshro0i6i6L2LUC
Wq0CyYj46KbfGEM48z3QZh7cQ1xTL9eLvmMzz0VkkDUpfRpbV2afHar9PWoStATv3+JbH+vixjfd
BYDLYHp5sbpDGMLeTGKUMhLfK+zhXDRxexlqU7yRNWIzpRLqBx+r9sbYxTIFphX8IOEer0nleeJE
apRVEiV6o5/rlG3puri2/JpL4e3qfhhunXjODqls9StOePknisJGUOPYrcm/oVUWekVCZQq7RhCK
0FhphIt/tIN+87dEobYABNGYvh7yI4d0UqVTRMkqBr1auvOKUWLtmlxpd41t5U/vfxZvjXYHqwuG
dLQL6uvdHWbPsjDsoQsMVNEKGkQlDwMDRRNimbE8kqWarHEvhccsydtdCPOi37z/G/ygPvzsWlte
OPZGNkn3QJGRULwcDg1FTn1JMAqyyi6OlN2KjUP++c6JkmxdtdPsi1Zap1adq8DKBTJuPuGg7rqM
VgoCp/d/nbcGJ1EzLvtsYBHmaxQPAv4oFDot5nmIi2MxyemqVzFXKLH1Nasihx7TWH8wNt+6JsgH
9r5AYlmtXi1TQ66qszJEMsAZlPrmpPdLK0o6V+nk9tmK5h3VhCI0nQ9WjjevS1jAQqpElvA6EU2j
Cz7HlNkILzds+geyXMCxHTmkdFNibLOKGm/SrDY/+MjfvC5ww2WWw8j9+hMXMh6TziploOq5sXPS
zLaRFcv0GOL6Xvdi0miKYCb7YN5ZHuPrgcarxRIGEBuA4/Iu/LQpHpD3drqB0wNgZn+XJGO71jvb
unt/AL3xRhHsg22cFxhe5GuOAFrS3JLe3AZ2I9LAgzq0xxaAiKKNvmNb7v1WH3WfrYEBz78z9u9f
/Y1Hi1tTJcDT1FDtvd53sE+YmkyLGUp5ah9TG9W8SybTlh1qG8hShx9Qtx8Bc96YtLgo1RR2BYuL
/dX4ZSWDNOuxZnUdPWTIKazOE0X1zAkT37GG/tffUVBH+rJIk7qsvl4j3XYBLtuuDMx8Uo6t3TZX
McpesVHxRia+mstoM3nOdPnrz5aTP1s6HqxOFPPL8SNxTFio6WWgdLPcTkIrdtKq1ACXrXupo1fH
INhMV//BRU3KGzpolGXv/PKiVdEmam6xMttZLI6jSd27cS3lKaqqcauW+jnBulP2wZvyxnaAbQBD
WOc56hD4X150ClPHzs1QBiIsWorcRncjydjMWR8aLKjv3+Ebm3SCLXBTM2q52OtDfy9REHb9wIZr
wltsYB87WMNs3Cj0MVcS97ZvwOjeyGxuHt6/8t/CR1l6aISSILuAs5bI25f3qZYzS/zkoSeiUkB/
YqrPa5qQ3zFgTJu4MohHNarGenKrsMK7jkYZMYeiq4ec4O87ujEIEvWhjNeomvALvP/bvfVWsS7z
YlGk5BDx6kOw+kFVmLlZF13Eai5Z6ZiHIvtEZ1xdhVH/q2S/Hw+D2jUVWPZkZGW8fBhT7GpOXXNk
iTtq1paEXqBTnNwmutR/fQFY+MDoRq2FXvw6DIdekdHG+MGCEI35li3vfclbvmWC4eziNdaFpxdZ
8OuPk0BcuHcg9MnfefUiYWkTNiLuLrAKQa1AK7uLISmnwAsRlphkvV2/f723ZmIYe65nsJlzSYF6
+TjdUiV3cyr7oDdDdTfGnYaHvpV3uB812NNFeG4LkX1UN3hr0AAyJccF5OVCTXx51T6JvSHCUxCU
nWX4tlejLMsTZY0wUFmQBMYHn+QbM4WBQtg0+DwJA3l9vcplBqbtPATWFGWnykqaT41uTlvqadnn
9x/oG7dGpRwUHPdHyddevv7T8m3N1DrnOR1oQyK/dNzawUZsY0BUOsTfoOLnD7Zlb1zQxGXNIk6v
b2H7vbxgKUwcKJglgqyOwk1pD8+Fmeg7otIq6Eei+mCAvvEowWnC9aXDC1Pi9bGIRnpH31cdgpZJ
K0DZl23RNZioy+2P4OE/qG6vtkLLPogENDBfVJNfTXx2jHTMTsYxkGk87SwDakGdKN1V2qXa2h5k
y/FTLS+TrlUPbYW/xmq9+UIduuhLAgn7K65uE8KB0ez6JZDFMazwJgqb7tzl0HdgPKS7EhPLLooy
+RGe7K0DAz4FDqkUHa2/h1zNmkGEJvq3wGpagUQoxIhl6aN1JKKu/CRQcrCLncbowWM93os6gTuC
VEh5loZIMIUABGjX74/NN9YwugG0yTT2Og4NrJdDRVUEYNSGoaLZUkFsVLgLfamHyoKiq9LMbDcr
Xou5UhgfHODeujK1eQrZ9CIgFb2eZqyOPPg4GoNUdb4ROGGyYZ/lOY5yK9Cknn+y2z5ZDa3XfbDT
fGO40gKhr8SRjeGq6y9vOcL9VcpKGwOg6DHyMjtbkRFoBFbdfxTD/cZUCmV7uQ61cPgmr+7RkHlk
sByOMBvCRZxvDsUWpc5ID3dE3DjNzc6p9f6DG3zj9V9mGiIo2Bio+usa+qRZXZMJjO3VBOFERRGL
Vhtcx24expIZALRH5b8/jP72TBnNbDCtpTdBOe/1CYXWv9BGt5t4+5L2vNXicqsLc9gipfzVvqDO
pRiwECrYxbh/y6Or0ry3UwcOxiK6POC9S1ZZ76IzoqL9wUbmrbuCNGXwCbpAa16v9qVWTalrK1OA
FZgKfdGYnW8hWomRKQ158P4jXJbxFzMbEEEKk1DSKbAivH31JrrYZFDCgk1IkEufo8Cm1T/PAgDL
+9d546aYezjw6Dw//ue9HP5aBPQgqo0pyHs4CCaeL/wv5PxGnqgf37/U34b/wkW02RozY3P0+MG2
/GnhszMPBMFSMMe2Wu9k11ZBi7tyLTtl2lD6nj6pWj5s3r/oW/dHec5YcLKcBF6HYcUw8jCraoiO
kK/BzdCT63KiZudIxLH/yaUMIgiWm2Ov9PJR2vjeNFSLi75JklJrtaiW4M8hifecP/tx/+Np/K/o
WVz+ORDaf/43f34S1QTiK5av/vjPi+q5vJHN87M8PVb/vfzo//rWlz/4z1Py1IhWfJevv+vFD/H3
/3X99aN8fPEHLBD4gq6652a6fm5x7vy4AL/p8p3/p1/8x/OPvwXY+vMfvz2JrpTL3xYlovztry/t
v/3x22Lqp3r705NfrvHXN5w/FvzskXvpxZs/9PzYyj9+07XfHZQlyzKiGmzOlz3y8PzjK+rvC+SK
/0z/BqyNzWdUikbGf/xmGr/rCGyWWQSFgf0Dl9uK7seXtN+R+FBgWiQIzDaEJP7rAbz4qP790f0D
iNClSErZ/vEbZr1Xg5IzKWwgXgJQmOz/AFe9HCl5GqbFbGelr6t1cw0fYj4oXQsIogHDEM44e/DK
kojVrqgGqJueIXzvWNU3LLRf+sk46J18TNXSY7dazMzrlVw5glAYYdms2kikr8Ye5kXnef0619vH
KBmHzYT3QCxwDBeuBxLK4QIb6byBzH8/OPgPbHxAZVtcKZqR7GJ3Uvyh1v2pijwf9PyF3o2XhTol
ft+LRRqrnVxwHTfNcBCudhjTJjo0Snw3JvJZT1EqK8nQnZfE366Usg8hgmMOYSEmiDFpuhV6uK+a
N+xiuz4vR+tsdLIHcgAPAFCiY2TWmEKKbq9VALd6nDuhbnV+Z1fXHBmKbZmSqOp0Y74b5vx8bmt9
Hyr5kVzQM3dKjhRpzVOSWFdYTm7KGZqDilzYn0B4bOosvUiVKQ96owsD3ppLyE8gPNzR75ppl/aK
taULDrMrJeoqa7eOgEOm1y1e9ggskG7fy1ZdzY3nNwbazRSXX+phLRsN4yaKxnPwXL5nimu4UNR2
q11Sj0EzN3s2qX5ZGXtXjc561QjcBBBmVfhj7a4oTkS4VApUT9VtnoV8Z+3ceS1a2iQ07icHy6y2
GAt0W8P30NxRedtYBJjsmM/K02RiJUlVJVDaJglw467GIXrKGoBhIIWqSTrrDJjUPq4hQKftvC/j
kCgfDWKSNa84HGAAwShbtqyYlgkWN04DkJ2FP3X5OkehrHTRTi/rXW3ZpyTHIZOl25I1fh2ZWbKO
MmSUdXQcMLr5Cl1sPBELbsNBV6mhj8tKCd0Vd2+j2Ru9dZ4TN4RdUIXB3GfdSsBEWnWJsw3T7qk3
tbPUy6KVRowg4AHUdUW2pSHO92n5VtUhDsI92aU15gHVmB6BjHzhpLidXDimU1eezXlxr7TZJWyi
i3oxqrf9bYj/A0/kmgyuQIN6hMlEBm2qbZMKA2UCHwZIj/u1zovt6Gbmxi51BfFLWfrpgEsvRSM/
OCrOBHlNhMheNewzQ4x7ghyHVU8eCxZuFReiaaQbxs99WDrn6pyTQ9PZ15oL0yIbxJmSkM9ZNvUu
G43KD9UymOYMEaReTr7VeetCWv6MHzWozOimKpFbVyIgpebTMOEnhcHwlQMAJsT4ydSV+6ks64OB
oBma8dPsOI9NK48wVZ4ctY19ZbRuqXnkT52d3FjYr0ZHOzOs6cwAT4KDZIfB0PFhCqwHuHOprV00
ZbVFjXflKZbEe+CdsWG8i7EsRrUesNu/qXHdVZpynSz0Cq9Z6fWUoaQrb3VUWasw0zYcobc2TgK0
7N4nA3dlFxvnZhs+zjXDezbqq8YVa3BLJ1lVuzkVsBtQ/1nEWWhpD8jIs3YQnr45Mt+n7jc9xwWu
tuJmALGDbg+0ZkQ0TINnb+OWTBJZJ31L2nKHmbzE0WY+uU7T7x3TKTYV2Ek1OoaL5R/wgm81jCm9
1G/5AwZSTHNTi/l01j8zREM/z3SMPmYRpHVtrTQmnFpRDprdbUJDzy/qVCv3dmNtbNHd1nN7p6MY
6sHR+M1IdVhotS9VWaxD6kTbwTPAe1bxnasMaztJ/DrzyGQ21oA7Tr3jamu3T3bFkRBLz773yrvY
vStArPkTGPZKgw+lDMZVn0gm/7k/qVC+i1G/z0CMSC9EwD49ianxpYnTw5s4J5FKme5aOeqBltu+
pApkjcm5miK/DzG2+UZiH/GwnApRrkSX4B3l1V2lA+mtrn5HMOmlA/Ft1c0pb4kOAWQKJalirbG3
uu5z4lhYPQFh6MWOXeSlbnafOqvt1qGB6AjFhcdGmGmtMM9hqKV+NfffWgEVChqCQRU0verG/ksB
k3DL4W35/Ny7ZiivvIqG+xQKC4tr8TjEuDHNorkSEAeLmch23WLKdab+09DxpxaLOQ4okeyk4n2l
RollZzQOA2d7pgIi7JXhk51p800/xvetWX61I/vMK3FhmPplVOQPTOf7JlTxp3o4HTr8AVp3r0KO
xA2j+mHX7B1R8jYnPO500qEUARNk7RhWll2qq9rohU84wQGw01fFXpAscb9wGYZ1lWNP1N2nHFzX
uh+6OPCaJfGmcNaxnSNlT6uLcTBZmRbBfuR9Hygfbya96JjlySododYH1Kn7M1FHX8ZBfXDT/ID1
dNsI8MAsbtkq8pwnSOJH0VUXiaGaK3zw1abqx2rlMTOsnKj8RNJxvbGj5DIxpvtCVZ57Dci+N8i9
OWnXEm7mqrGdXeg5V4OTnUwhL4u8fhQziyocwpXr9udsayG8Jd1aEh3kYpMHl+fsxKDZy3JOMWX0
MOfaVFYr6Q8JZ1hS2L45qX7Jx3nHxNWcZVm1ywzCvaDkVWi/u2tnqAA7KerM686UgQPQF934PEba
jQxT4QNmP0qvOmfpyLA7YvOfQjVoUjwDsoUQrYtNokxXpK+NnP/demOK7JIk60NRuVeJyPC0zp22
8vo8x55cJ34yRF/bEQdF7ykXhpk9tbqLMTyMVhAX0xM7GrC1nsZn6Dmf4HCnvpzbAsoMJzsQZBhs
xXVSFQ+aUUsW93xHDkbqI8+vgtluAlfrz4tl2yW7Mz3P73LRflc8opFnoINIX1HJjIHSuEfgu/O+
qArerUHdmmbfg5rWwODrnXZKqs828E4al35CwtyU9XtpqeeZ9ICnDzWcoHlcOdrM9NBuhmLa5JPj
oAWVe9QGma9l8xd6YV8nDXqKA+EI3qh6MTnp1qvmzyLkc7LRWiU2nu2KKlZmZI+tbmKZncYjJbrY
173+GtrgvJJpsTUqV2fctwzn0jhLWig4poJr1Ou6Ct9e0W9L3FFoHKxHw4D3KxPwSOWsYmCGC0Nk
zrZw7dY3+wF775zeWW6xn+ryqYa5TTcpOdURGB1EdtJvZLIjDmrYaJJMtdTKoMGpZ7oVQrj0EAyE
vemuojGpg0iIBEsbuYpVBJ6jMT1QmHnLZGuZZ3VRdCvM7Csz1UDlNaEfh9GnYay7zYxFcmtYUl9T
TOGcDkxiE1s582I04KWPaz+jEMx9u35bivPS0R+1Cphbw1qwwftyzjx37I3+jJl8YkpMTo5bPjrE
JawgfqmrwcXXl1BMVGRKRlIUrhQplU2RYYXO0hFhTZtf2JNhBrnl3kl9ura75PMwTye9oDDRpo9O
B2iSugu/jZX1gR7XEDZka6xhPNWAcSq2AmGOALcEaaFFznNldHbAvJis02y6GFhxwQngCatPdYWx
pO2HC0U3IMrUxpVc1KC4R84H2J/SNOTRHaUTdApux2HckrByLHQD0z5AZaK7v1XIPo8OAqC5cskO
c4NGcb8PUMJ8/EaWn8OVECD27Cpbz/QcNhRjeLUUBzUfS7ixYF6HMhsBvOIzbVVofnikP08y8lET
hwCXhrOpUUOwz8z4GEjXCf7rfZqH1wMWfzbJOK8I1HjMxu5M01rMMppL5Lg+nC96TfiUKUimuJ03
RYQRXjVZv+vuitGHjSTUv0GevQvDcp+SiJMWcNF6BCfmNN8Sjk0oe17flm1UBdlkHFt9elAcl8OP
kcH4GadbPWzOxtS4LUL7ws3m67YEEz/AYu/U4RaPRL0gnL62Xn+Sajr4kTIejDTfTdZwNGNjH9km
/n9qz9BCrGBK2VCZorvscywuoFafdQD8uIdi9gN4hfrUu4gsWdAM7I9DKTLMWQzIqc3Xajdba5D8
ErhFuLMU71KvvD0mw++hEXeICowAisZ9qmjlKmyFdaiL4VPmQoXNo+JLp2TUkL29giPzTHVlsS1k
1h2y2D43vTQPeHq41uYNCpVTVS856l5gVPGDcEZmHbXq9mpeyB0l735jA8rZ1ZUHA0zFGETa/OB7
Iul2xOWwG2daPUyxVAMJIe1gNOVhtsY7yrXHyWix4SVwizs2rm0OWQBS7Rp/xAE8EnyKvFU2xCzk
bFPUCQNa3q+IGWv8VnqH0VCzDd3qhAy56YGCDcoC1boEv7fqJhANKh1loqTaT3iyz4jYuHfr8piE
Lv0FYTiw8LJHA6Q9T99xfWeINmPj0WDxGraBvQVkqmw2qWKjawf2N9VNftkTkOUncVj62lAnV02c
fiUdYD6anXUoLNxJGCh0TnXKFnJVs1XTLvRDm+Mo8qtzIy4u49h6lBZu8sRJzyX8Jbh/YqNYNewU
rjhYV44DyhVevMkudpVK/hKTYaEQyuKKB3LliOYi0HxVxAZyXwtyiM1hxu4NH4jgHa/rEyWmizhZ
zhdNobMrb76BnwLWOcc3dvmEev2TbTTFpjGKjcnemhMs0L1ppIsllbzYZMAhv8Qg7wh+qOIAcMbE
QFQwz2ZVfoYu+FGLK/Zw2G9WRWKr1F3iGzlHMXM0FsM5d9d2lqtre1I4QHhBraWaT+toXdlnk6s8
pPEVVmogKtrRgteyapPyFoQz0Oc4AadJDxyZkaZHfpv031wRzADQYHLsQmMfmvKyQhJUyGqlgcDe
xX12bRsXXokXtqZ+s9KdZl1M7b6qpoMp6oOtQghUXGuThC0h87F99FQFJpXePJRRTNUEEcvK7Owp
sIFcsqKbV1J9wPwe7vUKKhSH3LkwsCATNQI3/NPYWyRO1vM9DQ92MdMJTgzJFdM5Pd0G84VxoReW
T+Vu65XFfhTDVZmFlq9LEoWEOCatelIt4yTZgoEPumtFc1tU1o2XiXtt0HZtHMuVpbW7bjaDOJ5u
KSOYq8prL52K3k2PvdgXOlXjXP8cCqmtupbQYtz5D2l6XrT1XVPAUYjiNtvp9vStmc1D3XI0BTu6
g4jAMR7kS1Z13Uq1Ys0nyAbmMEjgvBkQjhjloQdATIvIA1PJewxNKjlILM1K+GTo8NOroJ/rq6Sf
4i3UhYdjYXsnUcHV7bWDOuYcrvvwIsbiuLfc8AD1iflsIqfCjp9bpz6rVGB9arFVKk7TqgVWEqOK
6SgrtpkPc/FYd5dW9Uj3C+BgVq4d+O2wBUB8pKpPxBYLqRbuC3neNvA1rVBcj1238DcLEqTH+GYy
HOVIlw4FvDVlG1KP2es76vnkmLf0mu+MVi9XBd9A5b3Rdtm8bCmD3BDfgGFE9G/m8yZxfOzTw7Zr
qh0N+fMKO48W9juS/m6TWDSbcnq0UuvRqR1nn43fQf/uUyoJRale1Jjqzq3ZWUgI3zR+o08mUDhV
dR9K/L27TmbfRMhduP3Un08TTApK+L5ux8PaqYF5ySQFBuGpMZ94qG2crKDFC+OG/sFKQQrkD6JT
thp1PgN6ry8EL4pXJvr3Jh7I7iFWYGXqMtzqpkhPPQDNg9U66dGWhgaTiTLAoGfZmoyU2W876+ZH
MfWXasv/24rxiyrzuxXo/wdry4jZ3qsrn0Qpn8tnyAM/15Z//NBfdWX1d4M2s6FSI/Y4HCyCvz/r
ypr7OzFixIOgyvhRP35RV6a7SFIhaAkiocho+u0fP9eVEUhz6EdHTMCD9yt15T8DIX7qGekorelM
OfRtOagZxFC9LCsrlkKZ1MgzPwcjCGNJNCqh2b002xWYfwrCo6zGLya1fj3o+kkHVp72uc0RFKXZ
Dk5FalNMHtugLypdDfAu2WxXZTsHKaHECbCYSb019TnTFjCO8y2DU8oGrSCa78zSwaEPucUbXOs5
QANpNs+OOerj1lQ8XGWTtNaus6BcuzDOYRJFQ39hliZBPuMUApcztXS6I28cURDwWBIEAKbEW7cz
3Q2CCTj/5lAZd0VBKZGZoiP7VEVGkbLgNV9octon04hAvIjWae8M3F4wmnkCig/QL2RpqASa1Bwm
I/OVxtlB0ayqoqhL+Sk1FONKINN7tuscVKFmNuJg4uDk1BeLBL6sm7ifYVpQQfEMCTQNYZlD+vug
QIgaLKs68zw1O7gq591zTAy6u6XGEu+MJi9GeEp4EXbIYaPbfDaiAxQRznZtnsMyc8gfPM9szpV+
zOP+rOQSSHFrcKifukkcHY79VP06IUYfIFNVB5VHRtKgV7j1Ugr/fqUWFLfNQe8vVZfd3UqYdX9X
KzaG0ziaJgIirBBCqhe2kBM6B2IBpcop+551lnkawbtcAJwwvlplZ3TbonCXAqDoPHst4PE3pykq
tIOe9IQUDIQZ7mAw5WvaL+MV8hy3C8oZqrdO5jEAxiGm/5DAl7gsxbipvQ52ZU1t+cxVzORTrVXe
va1LFf1/qBoHp+tsEwC5p3AvuVSmVWF5106m5PcM8DxedYSYjYGrAOAPlJBcBoLGrMpbS7C7zTnV
3OYS8sJ85BTrkqyWiL5bmww+d684lXZfYFJh+FsanOVhsKMgsuo6DYhno3IXKdGjaoddulbaQbsz
baV/TOgksbcYsV1tIDOz4ch6U9qgTiLHWlWTB/IIlULzGZ1zThFGduMpyhQO01FpNIBeRSavs0iG
pyFd0GqRZ0IUKV1APD6b1nxflDZFIDaMtrcCIAz8U3G77JJVmjYCGQwl+3S1EqbvzrGTgtBszNFH
B4UBJqa4P68shalkBbHLPndLZTkc1qaE8NQLJajg3jdrgMbJc6zPsdjP4CpPntKiQ2QG2jk6kTkr
W8iywCw8NcVBmEa1b4VT1BsLZ1bpe2VksCFWIWnC/jVOUzioa6KH9StUGZSdhhRtzGoCe0PwcNyq
V0WiquW+MpTxrDBSwufiUmVfpdd0+W5l4cDFYBbF2vn/lyg5Le1PpG7vLVF38Bmfv/3jmJTRN1G8
WKaWH/xzmaL7SXbODwEkOh728bQf/1ymFPd3G4sjLiQHIcrSiUeC8lf/01Z/h0iCQHNROOALXmTB
/1qnPL6EbQlfA3ZW4rZ+aZlalAv/XqUgNpOC7CAC1nWIry6r4stVCsWgMF12ev4mvSlO1erc3x2v
juvv3nr3kbhB/xHI9PJiaCcwXvGb8yi4uVcXyzjJaESwgt9xoAcy/BvH3QwY5Wg4VFjOtlOWe8cG
p4gADxVr9xohVgCmsSfmauiw2x8i93tIkf/7SLXooBCgsZ8oxm3Gwklu3WiogrEVeXMzz/O4JUG3
ukTvah9tkjgfSgjmW4FJaKnvVGHoC2tSvySE3H6hPOckIDgUm0NtXoI1N0udcw/rdA+0h5QpTtNu
b2zRvps3Q5Z23kXmlcTsyDmV0FQddLzrCDBMv/cAhmkUoFL3Qe/Ara+F1PsmAJg4wzUOC++5AsA1
7GRkYQEJQ8Uki3GCiLJtMpX0qqklIor+XDsQtNIDL9hENaZiplGm+Gvdi8F9hok2jnszLChDJn1b
ZAfVUcg7yLqINlJhjNuSzDLvDmxvQuYY8+dOevbEJbyx+BxDXyDLFysFVHdX6XcllTw26O4UrkGO
gdsCc9SfCk4bKX2ZaNnEFBAmt4VhhkEI8i2GxR05ZykKNbqhNuB7fwx7m0Zob7bUlcHkfZOzaoXU
kO3J2lbUo5rLeKBrt59Sld2JWTo0rqgl5zdi8OwLXa/GJBgpxJz0ScG0acX5qG2YvJR+hQW4/Nwb
xDEdCAkcLH+aZ23TtpPxVZPAe65yb5iajYzp5fsWuyR4cii/NkRKDiVIl7i6gLJbdrezGEXnY6ov
68BzCq/dE76nfgV2CK4qJLN2xbEA2m1J9PlwbNLG/Uw+EluDNIwGgHE4SHaoFgwYRQ3FQZAm8qpn
J0QQIz7lW086dHKZ28snGGZkNtNRfxDToJ5MJ09o2UbOkfpQAdUt6h0yNbzeLVaxas97L6+UW5zd
xbU39nW3JlnRWRtFXFMEgQq7SqBN3VR5wXG4po8fSNIs0lU7RNm90Jr6shGktkPrGtqdm/ac2UG1
gjYq5z58tOC8PolaIRjEc9t5ywaGEqDhNAUwotGz66BLnTomlUoLfVeZyscCotTOThXjnq6IZ9F4
DsVzE1qt6RMaRWwxZKqZsIjBeYxiS599QwvFVdJY1RYjgV4H5Cw7F7WH5ACAEn1ImjkgS1cUaEH+
lEXOyaozwvTRVTQdTAsk6E2D9/+EKMG4zOyOkvRgxVC+Gy0pT24LtH+V0yYk/0aNKmuPgTk/KWM2
qZuS1/arPWk0FbOi1z6Sz73SfmEHYZZdRIKLJgspyivtF6wtqbLvIDi2WQuAdXYT7X5aNf7SpPys
QXnzCrjD0B9jr+dU8nJabNusbggUYXfWrJrZ2QHG/r+8wquJ16u6wSgqrlDUPpuEnSPb/+QKGFgW
4SbeK4v16mcdNUCFluFC1adz1opl7uq0+eAKr8JuXWpwyMZcWBUuCyIekldLFSDQuDZSmoB4K83x
RNtLvaFV5H5KIlPRjmpTVyV3Fklfz9zyVJpJGOiVk580i73m2jUIcNzUY1d8GmvNdBDOI/J8aLRe
LUieKBttS+6bOp6pipoWay3PqHu+/0G/FH9yB4weDRUmVjEkyxi5Xz6kWmRjbdcO7bFZO1PhMXoZ
5TQ1EMOv8TX+vJKOso/2I4gW/uXllRSTjFE1V/AETNVt6DbpsXfmqzIu5vX7t7T8Rf9e0v91IVAe
i3oKg9qrC4HetYsEPctS7VsXSeMbg7gnhunh/cv8/cnB7UB7ifedz/5vLyGUXOFO2kR8LXAdztPC
z0v381jaO2XIPrjWMlRf3hLiXPzKyz9wBrwmciVOJql9l8aqc8d9mW5quMVjNft6e4ydDwSRr/Ie
l+eHBAKyqEeCOP+vLTf+kwwzs0uaPCNZ4CMcxdy+h0HKGuEpYoUT3OmvEXK5xFG0H/mAQGK9nHZ+
XBrzF1I6U7cZIa9H42BWTVSV1MxrChW3DnJQmwqelzsksnbRRTl4o+GLKXdQfyj5IZLlfG0MPZFg
7Viba7OJE7FjoU8uUI9Q8czsqoxx0IcxOzurUx6qoci3vcWZGGeiUh7p8ld3RFYzWqwulbfhlGif
Edh5X0LXhvTcuoAo0BrUYbLW7LxDtlZ0sGETvMTT2owq6gcp6tIzJHpyL1x2d6vaHvqveTWUNtQF
fbizK3ckABSxEf2+1r22umJoryPpmOQU1eY8HgqV4+4xqgb1K9KX5BKJV4sszghrNCgEKR/UyqF5
YpBucW100TPrA43HUS07IPYjSFZkgERZrLGdaTdDayf6sXMr3T54Y1Tf1PPQiP1YWc1mqpT2WzJF
8tIqOQAWelzuCifKA1MC2VrFBD4hiKl6vdn2HU4xwxxgidVsToBQUxlQqWgKxVzLRUoLk0ervqaJ
gqR6CXJm4zllxXhRoedBxqPXxalopv6RSGdxrNEQr+Oa0DMP7t2l1uhiLYDPnUHloDvWs50iEakj
JRCnmLjQoUYWm74H93AD4tRBZFXXrb6ys1aMp5Yz63CMUPwr+NTDdrT9tKWjtW31uCOFNnOcaW2k
YkAn5dCuaBM3++wRjJUy3+0sMjg2JPchojFb7wZbG+1gDedLXsQOKTgKjThOO/eKrYVnSuPR5Cc9
KzqrkqwcDnyY+gbYDQERbtgfsLL8T8rOs0dyI+vSf2gJBD35lcl0lVnedn8hql3Qm6AJkr9+n9S7
i1VXCd3YwYw0A2nEpAveuPec8yyEgCtoNrSQ8vpJ89ZsDdz0867Gieacx7CYoPhYqe+eB6nL/YpG
/KW1VszPjM9ppnk5YUbN4qn0juLB33R9Tsy0l3stW/ysUdfjMK3b3jDgLAy2yhhYYAV5GAd6CLs5
wdd3Qpzk3YZp0B11EvLxIC5CQ9Pk2bGR1eRACogfrFBERSX95/AJhB4IHEuuJwX9OZ77VmOPgQAJ
SjezmmCHrhRlMhWi3vWD8MurTk9pvsf0oOkbkQksrFtdyD7/jljRM8kYTwaDuWdY6kdk3vl73xhh
c7KJtT0yiq2JdQ0b5EdLFbpPKFtVRgR1zdwrzBZ4dZ2n8q8dqEfCSgkhQ8c08VXfO+zJ6GvlQ4kG
0FS+cayV8MCFUV++1gWYoF1mIUqwE3vYkcIdPqZYkJE+OlMfecIa3q3SSXeOMeqDsWh1R4qsR/ns
tL8sUzuHXFTWLoM/esjRjb0HHa4kV2Y9L9dcBlNsIlVTcZZ1o46ykeFAz1zruU9yYt1rXQkyZ+WY
/qAbRgYqDEZjY5Al+apsW5PPSYDqe5jmFhQZ5Hw7X0/uVU8vSvLqInWcyCF+8yCwvCO0Y24LaMve
G94w3AH54HcYLgmiluqqq8xTpvFOxrFt7kmiNbajRG0Sk6o0l3FrzdLYYusicD5lkZv2BUF2Z2dd
Xpu6TWFQVfWZnOj1O5ilJNhr2rHNlq1wt2zgQQi9nw3S0wirT7LnJVOoWKveUHu3SgwVXyIcs60o
RfVLD10QF62tw4eJnoG3F+Twuicx1rN1C1CnN7em3WZLXLiKsFrSU4V1gcaQxly5c9gdEPau2NhA
ddyzw9TdtTIR6r6Q4K8TcmhFiTgH5QhpZqKGqIEOxjLAwqdi3mT0iZ/43TX9u0C/I16b2i8DuyUi
9ByWDkxrhPgME5TIk5375F2nBsUYQ6n8Ik0x9d5KtNnt/UsWM5Rcpu2oktRV1SlDEwlqrFu/DDMn
gnRjPKQQ6eVOMHF5XpPKfa5pJjO9r9urEAEe1vJRyrgLhuUlaG3YTSbe5WtjWWfUf0oU1ibL6vpu
MHJoY0SffNOjGQBzCMFC7rxibQnSb9LAfi6DAUT1TGJpqaRCSDU4gXnsMIuqbdEsa+jBAlxa/cje
L1+vSpFlzc5H0+vc+TTtq7ch6TR6p8was3tPeNVWVKO4GtkDml/LMTXrOMjczrnT1I/nDroacHCU
Gwez01ZyICcojeVkyRvTqb2Huh0tZ7N67QKoiUkYHM9sANa+xWPmyXdPcV9vfGdcYBeX5Lvu8nE1
5YER6mK9DEXTstHy9HxCZCkPTd+G8hosApNytuHquFhG81i1U0jkgx6y8iTdEcZIIJrwjihjK9zO
1lK1V8tclZJRYYjk0BwkY0PwKH0HPMwIc1KNF6/cESIO0Yzm0VqcDHclDTinf/HA0BT57FR4lnfg
26AOLo2X6kYB9CKZW7qvFZNnaHg0HfSOGPEBh5NZvUqoH28rC4C/k/Rjdz04Yrq+Rj4du9IzeUs8
t09R2KbmXgo13g1rNvnnqk2RLDnTIs1d0c9QNJoltB+cYa25sjNmpp63Tw6ZYmBBEswjvDHBlgAY
oZdbiJvHoFqihapi71f5Ai8lnylHIuWixHNTlxXMX81mn65rNkclov2jEpNpnovwYlyMzCapH5zG
8dGujJN4rFLXAC4Sct+jXqjQv3HtRT4YbFLqnQai9Lym6QPLtJnHqZhG5NrJPOZvRSFDfVMZzHR9
ktkRqBtOcCbbXNAmUqUaTw3hQLQ9vJwmwVBjSmTDqxY+plhqaMvkxiZZ8vlqEqAfmpXSai4AL381
5rLkvZsCTU+n10W5rYnbKiOzmJ2t3eH/+GYACdxWesV/Lu2WGQjJFcW5SkgCOWSBbRQxea0msJJO
hqg8jbBbaNmYbg/wJ3lnJ9+RSg3u4EUPZGbHsyrD4MYz15zM4DkIETYEgcX8iJi9Y54I/hGK0OS3
FU4vIEE5NPvJFBbiGIMwiYPs68w9ynUs6qseAkocdHoAv1CRtf9gEgM9xXT4io7ue4X4ANTSjuyo
lQqqXZ6CHlrAI56tDRHL+VUgO4VifpExbLpDxxD+JnXWYp/oMN3JgQFYYhKTJXn7URaO9M7LdZ4P
MyNCMBCuWmMUscEZkobof3XGROry1NNH6zJ335eGUfOtJYEOiktfTfdTpbsCZZxVhIfR9YebNKzF
l6qb24KFZGwvkVnLCTbP7ETBEIL/oZs7Lzvt9U75RswveqSuqSxIQpdQEmvoFVVv5kxnsQyNdR0W
DtqAeQzLbzkfVwoDI5THmrz9PIJe5Z3mSXt3ebJWd3DZm+BdF5OUL6Go29jq1zDnk+b5XxKss7sU
6M22bLSmmDDEF2MmK2ZDJ7q/n22rRvJR9d4JTGVA0yHIm20Y6spglpUGFnh71Cnpkq4zKD/KRUKj
2rm+clYj+VaRsoaC0KqNL2yjAHI7GYbeR79OA1hgawY9jWu/vA95Uiw/LB/Y8jdTNWa2G/0KapQo
M1U9uvCEDzjd2otaJkyptWjjMg4JTJQHWRtuLbtB+dujI97MaKCfxqVin1C1YrlaaBIeDZOQ+ihg
9h6c+WJMmzIFzh35Ttf9qh1U6gGdzWjOi+NSFKdxRPi01EgB69BL+xiLp3FEgF/s/CaV5D/nye1M
MMZT2+8GSvmezhCQu4kXQMxonW5XZIEwliFErTBJGRnFNsE+bDeKFR2vlXfQLNY+uAlgwm7ZZbg3
o0Cn0TiwtUD7ls+8cgwjYYuc+rC1dgbaxV+m5M3asDQvRy3CRF+5SdqJE4gqm6pxqeV3z2nHfbei
Fnoe7cKGZdYEibVpEMKblxpV7Exy/eYYqp47vbShc8kxC1E3FPNQbpVrgP1jm6ViNRTFuS/JYtsy
E4ARhVzP2idqTtZjtq6LPJZG6mQbs68EnOq6AwBYTjo/Gp72raPKO1mfgxJKTOTy0L5lyq9LqENz
i8hpHZv6XIyrPjWpZS9HlsX0yKYqKTdlb4tsix1v+c7XgNFWgfoHsg+EhCvZXfZdiFw5aj1AFCJE
85BLWC2NaL3+0OYy1Q/AlTFMKc/K7xZUhN86v5+ubSYM+8QvYFc34ThHVleQ3DQijn4jf2hi2lXP
erRi4HoDy6YcZn+LRynvzg1ddP9qSAjpfxrqgPbkwP30t53dFm82m+ICySdg+nkq7XtjTvqvQW+K
eQuuZz3JVAynyS2d97mypNpIpxL19aq1KHiNB5U+eImw0DG1TtZENn7KkzHJRW87R8w3kCvqQ+9M
Sl/2JsUcyUs2WdZO6nvLIP3WAN7dH+k6Ft8c6XQD0Hp0NzVAsXUxk+La7dL1CzlTyo+tQSFWszOD
LSG6vNd8MEEO23x2gTXSo0cEB8yJbQzfH6bkvRXGhqdU7DVonKXd++2ZMaH2jnlIHT/0LjVDiMto
KQv+J3Y1vEXTsFswZT+05iy3QnRIV+3AriNdi2AfTqn8CgTGfcL1hi+9TnBudQM080b14uUi4f2G
Lrm4delFbcvZ60nMz5rki6Vanwad2Z0CK1M36dpw2LmVXbt1Uj29hl4LR7ApNTX5HM770EmXG29a
2JcPnkLEYPJNjOHXD7dL41j7wvXM/hnu+3KV9inaCNSi645XzpWb8qIGqrT33est47qgt44KWYr6
npK0+TJOJoIM/B3sZNf+opuyQdSyTEiAJtPgstNkKGQdyVx29x6cr3ORFeWZJ9qMdePkO356d29b
jfmknfIxqSkTXLobqNgYYPNslGYfz6Jbf7HQmFd5qENnl6BNOi7U70iUgb+8IryClcs/zbkpUrto
4+oCJmUna38nCbLYatU1R736psa1xoCc9H/2ImQSh1+CrjIOzdzSozLmntBnu2e6H5V2ss5bH8wK
kr4B+G7HevBiGEUIXriQb3AQnOZo9UZH07zz6qvMwo4WlgkOEqB2xb2RBfMXQ8nqwesgJ7iGnE8l
w5qzVklzIcT65k0TeNUBB2TxoBI0zYKB0ga8W3M79Fl4wGFMRgCBGqgr2O9VsTd4+us4Eho7+Fbv
HfKZ+xXzELjjLk1FgXJUwEe0+aAYkZ75AZusq5NnIrOD/WpaRuypxGT6t1B/d1Z+SrN+PUiGBEc1
h2MSNchBkIFM/VWFafopZJRzDweACYt258TbAp5uoUi5xhpP9OEfx1J7+3Xq53ozexP+PjxdxaGx
EjoW6DY2HTZJL2pGE3k8GWp8iBeEZrAhxqmIq5RkSkeJxQebF+Zs0/uc861Lc743LOieNJTU2UHw
Ewct48MkXbK9q1nXXHNBzM/Igf9TD4n2pVwILd0XrB9LZLql3NmoG2LNhUA+61nTuTZD1W+mQbk/
ga80W7709Vd8P5shC/KHpDft6bpdR1jyFM/Pl8SjR0LBkNWYjT8W39cgbF8XqKTTzlgDUd5xOXh9
YCAuSEJnkoqHMYAhPIC+vTVXz2Pod+kNUgfMAV4Jq/GXQ5YPYjnX0nTfm8wxWYzpi8bKZmOxy1CZ
wORWpbUVSyHCODQ7P4d5liAXxJqzSYdu+g5geCS6zLtDWyS7Td+yk4pMgyCvceLV8Q0CESbeqbu+
doOf3kJnaqksbW8GpMBvwG2dt6Rf9ANNMPaSYe7Wp4C3y6Rd2WO5qLuCLXQ6WgzjVgY2W03a7SMo
JMwKUKy3oVknGZ4uCy0HbG02oYp5kh0RE9u5GyMz/bM7MUTdBLaS955aEJW0TOKpfnnycKuASH5M
VuhTL8aZQR5GDWG2AskGQ37kvWzU+rMo22wbVsYPqA4wzBX78Z/J6BkmkpnK3NSmTndugkpGKyxO
0WAGAupKrfp3DG/OXviNEwN3z5bDMpgcWvcQMSJDTOreMlrzdi65cWFxyTUMKx2LKsMWVJkDCdD4
k7qo6xxL4FToV/e6zfqnph3f/UBN12uA88GZwuy8Ls7KKkucibpy9+l9weN3wGVW4gZxqMf3vnLH
txVQo3+Fj25mtW265pqePLFGYXMxSVkyPZoB+1j2T533wt5QX+mg1lurAG10kHjWf7QUlYhuw6CK
p5ZHIzK1GOOA7lS8JqYz0D4pppeBOvhb2XjcB+WxddwWg53itg6akHJbsCe7rtFIAVkCBQjZsZ1H
HHjYX69THbD6UrI5NqjnpX5GCpWacUar/xaMbNhEijiaYI8kpwGJGXaTf2PbZbMLpgFUIq72AuUa
Q9pv6FKzbF+S4nS00rIP9wm1/nsx5t4+RRb9btjAwGJfW+ZVsuaz2LF5WPQ+68JbXsv7IqVzkALB
RUU/u8kxBF3p7sI+K3FwUyeHO5966LotBsSwMmnDOG+lemuzydmovmcIDqg+eVVsecKNNQZ6jtDN
qxePJixCsTXv7QcbXkucTLlz9Cp+/05oo0pi2C+UTfYEIiZGPK8BRZYOjUFbe+o6kUvwg4bmz8aq
7pO0yJCEz4F1C364MXfQs5NyK/2kfLQHhzguInh/IVaEFp8Q1lGi88KmW/sNE2eYu2F1XvICHVJi
QHuLOgjzzCm8ZnmXbVDBVWnG+cVJ0FtE0FjyE57tiZbSWJr20VpbMcJZhIC1CXSvqq2DHbiIRgfl
7hbHhMpxAwAd3SoTfinmTeBdT3N54dv4Ga7LHQPmBI+CJZLrAPNdgba9xQwOSdjGyDtYOKMqCYgr
rejv36SkBi4geVwklvgzYeTRHIfRYWD3yZ26c2NwGot/sJclR/ZrWt47EgcTYhOVkxeHshz30G/X
4l6aXfBEfKiAY8OTfR4JP6eV1UpRHENdGMZGuTRZJKaB1svvSF41fPykzUjrn0sWsUnt9DvSLG1B
0um6d1ga2fpjYKOF5YG691izBs4HPE/gh/vWsu5N2XhFnBS1+WRcqt2DdGyzP4QN8PFhqOHkGUZ1
qxKvfxzNwqVv3gnz55rZ6W6uzdmIQheHy6bH1TxuhJfm55Lrvptt5dGBNsWO2iS7dqYhWfdYqNR9
L63xoJESsI1SpDENicjuKOv0TW33E+hME0390gufv8ubkx/1MgqFsdwt7A2zWtlHqs5dQgObSjsn
260NjJZ98lLbgYirpFbBGdlMA5tnoAv/MFq82JuMh/gFHA0lo1xhhsfAmaoXNS7FQizWWKaY0Q3g
TqOkf0rakcxfMsiq7DXo5l+wxEm8ek5/RtzHwuwXOGjrEh8nuMp3DlYkW0Q/3aOxGgpmaUtmWckX
66dT5fldSfhzXLNWDPsJ8fC29Dxs7FWAhP8EEq8lk3B19Aa+tW2dM7zghF+zcwUjNZprDBe113tb
rEu2C33pIEFc22CKJCrxw1wXaF+a2U+PBJU5RKPVU7MvZNF9qdzFvU4wzx5FOOhHYYtL9Ho5lVHy
M2xb475CUbjLwx8ZpDB8OGbMoPMCDqYABRBaC3L6sNSKn72pQ+Dzc464tq6T3D4VaZW+5gnmkW02
lmzNIBqvEB11+ExX8HZKy6eEpIcmvmCPwHfJvuUuNihIhnlko9HmpyqF+Nk3no9MpV/G01LTCDkL
4tvlzsHWrK7aQQ/tcczrmpEBt/rGGTpS6OpxwrMfQlIGDWqthjzBOGJCWNXrcHYSXBw77jgEY6bp
RXkranQpLa6SJkbTkib8yAtdD8UxkQK4APAGMDN86C4fXTkEPHle2BaAQnm7vzLow0PZA4rHOxti
5MgUvD52+Kv1BMitvp38mkqwoO/IpWL3hu1oksU+90u+C3UXsD3TpGDnV6Y5+W9mYWUnQ1f9cqua
AcuqO9skbNSpeSVxa2RxpZvOioDPdt8KKELZTqm11K9ty8wi6kJM0nvV2nxsMTc028lINKM6ujb3
rZ7WUxrmc3FfM57jzIJBlnfm4OKQJfewvirJ+zfiqvYB3/etuBUSNnIkKtpGbtERlU/MH5Lx1fIs
Cp3Qm6+rdvVfbXFphUM39aytXZfemWcp2VFHiV24DGN9NQ+m842KkysEB6dVB2Zdz00/Im01Ac/5
UV/1hFBYVRAMcS5lbj11lGJEatim2dBYXEeONxrzhsGR9JgSeIBGvYC0+6j0JuOlSebukPt8UvEo
lcs3bhzmWR8m+deC046wVFrGI0PRkuHKVJD2Wxm+/aiHwLg0HZM+LsyehgBAIejSzJ5wvFWhJMhM
tq3ay95dn3I3m0i60PP8PCwERbeLtM8L7ep7puj513ro1IEYmwqTOIal4pCqGhXY7FpbtIP0KKuE
bBVCXPv8sTYXAj10WzQr2DkdPlaCcuAadbMuH/BR+gR9ABZmbzwF5rJDwtCWO7joOON1LUtBNeJ7
vwxEL+Vx0O3AsKZifdzYYdkf05Ea4lvLEGd5NrzaTB96gBGaR1baJXEODi19N1D6eZryKouTOcOY
pOeQGrkP6KIzXTcMtPO0zXcr5uj0fkiGltEXjPEvtpTVsRWEazhpYzf4asv1JettB93jXDyCWKWv
BOcjMbh3HsBs+hwCVGSXzcBHWt2K86DBB98UrpGKBzxPPOGELlf+yeWTfSR5wcyucqbM7ElTrn60
BNb4jlwUw22hOwRdfejdZxbrMMkzQ3UXSL9/tNn2OxHq7Da7IpegvZfSxCiqLavelUUjv3gUQn00
zQm9xlwQI9CH/fLeFQHRI6PEeraR8GIRYPPdnk/GKrNxYzqS0ORmHrM7W5b2eizdpGtecS7rmxIn
HLtxOMevtUCBEAmzH54G11NPi+eT7eB4rUGzP2uugrVTabyGhlXhCxhxoi8re4hN1cFm2VAIV2ca
euU9v90wY4KFBud7sYzqNNWuujM9ChPLwYLWdkt63ZAoFduM3GNzLacrj7YJniOXyQGcPmUsZJx4
Llg/bH+BqqOuzP35Ic8HJp++UCi069H64Yg2TGPCFKZdUSLq/JJRA9L7XNBFRIwefVCgGW01Nx/P
zNz8r2Y7BicCzV3a6kpgO6+7pNhrJbKKjWBm7ywnF/dAX6a9leGO4CVcwO72JSvsNLIg+UM3poeR
PTFTy6o3CVRw2GRldTh0W7SzZBQxnPjFJ4ugr7VVQZy4efnej0pdIy1M75q5QFXIY1U3kUf/r4lr
AyVkVCOYHR86q7Pu+mzMdllFUixcO+vNVIN5BmqF0Zr4t/eO6X2yqbPerQhLY4RYWhpgcN8sPCVO
DSNTC2/a2pORB1eMfuZXOkX1jsqZSIIKC8VJ2am89t3WfxGjB3xIWeNNq8fwkMmCeWfJDJr9iilp
4DMYq6lJGfz/4F1KthO2srtcjXSqygtSQXr2DsOEuCVFAQkl4RABNkZpv46C4l7waG7RNAYYs5PU
qn4lktrvnGm0jlcysPo0TkrW4wNFOgrYVOckVuikeszNXn+1SYoA2+vpnqqeDBb7Ls2Stj+g46uJ
+3e8wwyEgAyfcm54ooVRPSzoGxhn5l3+U1jJ+sXqXSYjgkmbOtCuXJ67VQziGv6Dx7VwqjY5ahvA
51aHmf3T5jXcJ8JJVGwPuRqi2ijKBykJMIkQspgPmh4mlRRdN8iK1lTvUoOxJwnapbWRmU2wyUrC
x9abRr8jcCdD5Dbh24+r3F7rYxJKI42r0W+NHRUFVtSSGeGhLuVaPi0ZHpnJqPTZoq4Lo6Vglds1
fNJO6P5Gcw8Qvb5zgYLiUiDpi84ryeRsb0RC3XK5cbukp6i+pc8ZyK+4HS1eFOVehltMEWJZTfJ6
zHrE0vZSD9OL11BmhXLp5yjpDHc+jtZKSoAb0EjjFe/YRBogcH2WSWPT9x7uGka6azlMW29p96wX
xR0+myK7wgFSPKRjzVieW3FyXX99ZtoOiyATZpLTP7TlgfmnfGqNjPdKj/mNhPNIN8g3JYoS6vR8
59cGW1g29bwXKxds3BhUz/G8Gt2M5ylV39VUaKDwzTB9xcjIopV0+JL7ZgjnuGC+BXI1r5ttwFSi
fsBMxPByAQ+VsIzdsIXxbsdhVvfYCUnLtwT57stU9bswMdivBEMxbdaxDS81fUkYZ9M7/ja13Oow
BqzDuFWEeGBwRuO345/V4DJykuPCx2a6GjyPUOJuQt9YdsqWO0UeRBHNdBaqKEu8wkJ5MTZ3du5Y
13NtpPYJbR2JSraX0eIKlGjujKEuGO5MvCpM+jP2Gp26lcpxeTd0vc+pb6Ctput7ogr9qAaElIRp
uPqswpHQeoLDoEbhm++sXRsi8ozMtpyOdK6tFyLk01ck5yScJa7N2MHpzPexSbCG8dolzd3cArB1
SGYIKNEW50qDMglfy1moc018bxGl3BabQIqqIyt9MEg788ecqZcoi9t84gLhdi1AfU667j1mpoFX
3zOFSJdHlASleqPsUcBQqy49uCotfvVCBMa+Cu0pvWMrH0z7kXomtvvSq3Di4qONlNME1fYyxgWs
7pHogJTBzR9YBgqUS6Lh+7G0ZMasg0U08zgzLdTY8O1FfEHadyEFu3z/rJidDAU/X27NJnZ1aUcw
My1ZlqspT5gP9cx0w4ZxjT0PhkdrnQKgoNF3zjPLOeMW6MhlQRj3bLfSeXHI/40L30p/BBY/5YBf
qe0ZQDRBzm7RpDPFL57TE6Hr82u4Fpm3y0JPCSIJmPgSnjUq+RoGKvghl9UqjrVuaCOhTlQkdZXF
XGzctjGvl1BR2hALsbwNOAa/ZXNtvwM47A3EYHXwNUXZNGzsrgU+6Hgy+JEyvghZ4pm/0ELVfrcx
0FSzdBmKMVGaV7f5sGCFMNFl6IiI/XY94J4I72lhIgOxZJA9TpUS7U2RCK15DXOXggUH4nRbOel6
lZrT/F3wXf1J0hUIZWC7rDvNJe+b4V8wv1mk5T4unYFZrlFZlhwu5ZnPtJDW0o5+tncx8ZLZc0aL
VlskAQSmiDMrHN4Uu8lTPqcFmb/9lPjxyEK9ADRmmIzRwrqs1HKie1ANMhRx63SSJAnyWIvtuib0
vgtp9C/2ODvf0poCf2NDgeRjwqd1uMoS4sOPzM7ne7CzY7P/X8O81mOtSDMCaG83sTE5069g7O0B
z1mePRRjHeyJwsrPRBHrdysfOnqwQnz5s9z2s6qXaHiEqSEsbh8N8QehcqPNqU/HxSZ46mHJrOuK
Fzf0179EdP6H0JZZpAgYhBJp7jgfBN2izRNjGQi6Kq10I0gzC1PiOW+Y5bbO3Z9P6D+0rqED6BCN
veuSGPvhhNBntWVfXWyCKTs2kTwVTXL/50P8xzUjP9qjy2NzPnBIflfyunZrzGPBIez2vvWf6pXE
jb+IrT+roANYqeISG+7i/7I+WBFgNaCFSTuHobSOO4O0i2IvkMmu6d9wsMEnDXQgQFXxNQ9xIwLL
+v1kSDy0wyQjUWZpiW2hraczwRbh4M3fq+AqI8jgzxfvAz71IkbmklmkhsM1gyz6MY25addCobOF
JUq82UTzUJhXtdpn4XWeXUtyJxn3/g0c9/mOXWTPaNgsF6Om+KhdtyRDzRBtHBkhD1YzHqZ62IEh
+/OZ/SMX/11OHgo64B63C8Y9M7nfL+XsGw1CEmroNtYbAC77KZ5jIzIiM8q2zYYiMybch/908bQZ
tlhMYyIkIgrDiHSRmPHD1o/d+G8YtM9vBD+LqG0T9bfvASb7/WeRsT9myuNnmeHtPL4MwV9wKjaO
xw8yeg7AlbVwwuN6/HhHjVLSpQ6w7XTby3lP8RSTI7OhFxSt0f87b/xrGyakG/Qx8f+cNVrLjYyT
Db3UTfuXN8i8XO3f7sZFbI+nx/eEHfyPr/LfentTt2USVCYhdcsRZq1JBl4Y5f3Ge+x35k1yMKqT
F43cgec0evzxt4v+D6z5T4e/vHf/kvtPAnNwknN4QuvwuFn3gb+pj19vCV6LsJ0FdZQdk117+I6U
JcIaHt0s0S8d5Zv8L1aUf3ikv/+SwGShwpCCgN1jpf/9l/S03f1ZeV7kkL3YmYLEqNfc9TZqIS+G
bLKN0ULumt6t/qWnn0JL+pjl/yc5mVyK/07f/bTMYE7BycM3xiIuHCDJ7z/CbCrcACHRHovt3jZp
S9LT8LDkhJdpw7yzYM8ygbr58wv5j6Xiw5nzzgtcicL9hyH0+0G9MkSym5rMVvLwRnWvraaI7B19
3xvNealJY9DeDXNcWtuuQh5LOs4Mhb63izOBI4deyutWzg9/+VWXtfvzr7JhwAkuBraT33+V6heG
nbi/AGZ9a1rnJCjd3dzpoqm5DrxxI2fSSurxOSQC0wALA2HtG8b8v3hf/vOGhOIS+sxn+VNqtk8e
wCJnpNZEWm1G14hD0k90J2MaZIeCzh2ise9/PvNPVcDlGfjXIT+8EpYiArCD1BIpHnyXRhlBLZoZ
7aj0oUn/4rf5tOp9ONjHxdiVCOM1B5sQVVHnMf8mb/MvH7NP3xUOwpvluxZkLIub+futREe75GNt
+5FY3C2zpn1boM1mC/HnC/epGoCq6vsYwFm/QyJQPrzB0r8E3Q12wmYvuFtq8Qv+HC21qn9eV795
+fPBPl04UtTJTaGV4vuXzPjLav+vhcty1dS7eRFGdfPFdmCA/eVk/uufT+XE489lY0X48Pi3IdJS
2aBZW9bm20BLY9X+X07h0/XiFP59iMtP+NcpGLkxoWfhEKQpxWxFSV31Nz6RWQgl/nyxPj8AIdAV
EVA9eQ4k8Q8PQFvZnTG4xO0RprgnRHYj7emFV/4vRe3nl5XDgDAV4KY8nHGXE/7XCTWDtKZhDROS
KV+GfEeGqVOjwsEBML75pBb++aQ+v6cU6yCnGez7XMaPBYM2pnQIOwJta44aOdl4nKClFHN1X4Tr
dqrXvxzv0+3yOR4JDBbrNH8OPnwbMoKpq8K0kshpvhFceVPOw0O9kMVE3PCfz+zTkSg/eYE4KdJ/
vPAjxNO4TILr3POjtPfv+Tubg5yI9+hyO4jTQfzlSf9UgVARWbZ/KeLJdsAG+vtdE2pWI2pX1rtx
0zuPpvtL47WqBRN2f1tNb/Wkt38+v0+P4+WIjs8jElLxuB/Xo5F0zkJCRo8awhuBKW1H92fy/4l3
4xKSJMG+hOeddQ8/6IfzopW7WGHtIeSYb+b2i6sS+l5/IZ//x53iGAH3yrngBD5yOBgWtwF2fDY+
xjmgUeaoK5Cqy/jy5wv2AQb0z7lwIkxhKdcveJEPO9NpsJfALC32cr1BVrdAV9b53XwsZzs/LaNL
EKQe0MnTz20ncjAXLI2KCenWypP5L0/np/cuYLvqMY+4rLoU6x+WLd13ZUhiuBvlFtAWH6n9nnxn
+8l2yIOjwUSzzyFq/c9XgPeLx/C3eoTDkkli+S7qdJ7TDwtyhxpysjssoXEcn+L4Oj5d8992l3/v
dtHueIwi/nS92+34b9Ex2g/Rcb+PHvb84f/+y8N+8i16iPb85SN/fuDv4+/dXv46f9hc/r3hX/Hl
D5tNFG/+N2dntiM3rnTrJxKgebhN5VCja7LLZd8ItsvWPM96+vOxNs7fmUohBRvt3rB3d1eIZJAM
RqxY6+lpe8Wv2ytsbcX/8LfLL/GviH9V/GH7fvv69Hr7fltsC/50e8uv91vxn/Cdtyu79dzjECsR
qqLIJJITmXf/6y2pY8qqIHwaB+bHX6o87T0kEMzPlyf8fJU1HZIwzaAhGNjyvGHbH41yqhpQwzle
18HR3ITGbQq4qwjdwvlz2djSoNikQh7X0rE7W9tU66CLdsg8xknxSKP4Nf3VgIz7u06Vri6bOncj
TedIVaHxMk0iiNkpHvta1E1+Zm3SBB0N77Uuyy0JQpf2h13W/AKBcNne+VmHSg+rZRroL3JViaEf
3YmBEmuFFgXWZur06lb20mQLRCG/GaS0WzlWzw9yTDkOQoPEKwYh7KmpEOV13ahRl4RuI75WKDag
Fzem22E082BD9dO88eFMvwWG82qBwlkJMj6m7nSHguUTYQaHuiZusFP7nQG905CkpMU3+eb7/17V
2gOgqQ06RZvw0O3pQ92m7u9+T38B5KwvdLUd+tt+025ei628+fNuu/7e2o430squEWfS/NOQQ9RI
eYg9o4pVOlqFCYRmZNW5vWm1mjoFrADaWox1bkKIpn5QQliqfrZhhm6MAYS18Jp2DhVp2oLLm8uu
dJ6Tgmji2MTMlwrFbi2l6vDdUMmu8k4at8aYt9cVAFu3HMG5aEr2Hgs1jT5LHrRWLv82BhJf4MCo
IaiZeB/PviBNPC/QO75AoSTnQm5ylwt6uWx8S6xyZc0WDgWakQ1ooMjH8hSfPSfoyBgpm/A0Sppg
i8qD7NynKdHWmqrdmp3ZS6KSOnrCFeyAMNj2yr0nVD9gpimTlWBhyUPQZDZge5S5PudKi6WXxH6r
gHpB/+ypLPxfkbXm5wunDY3NhDsKKRTh6qd+3gcxmOKEVEIF8HdTa51rqAP8jka5stkVMfunO4qF
ObI084QBCgE7yJm1VheUjI8Tjhf8biQdxHjqShU54fZHDc4fzr+VbbBwhGNaSLlTCOA3s0FGLXwH
QBg5VpTPof8A1EKXr8r6sUdbFSCDHt7l3Y08oCe3b6rnoLoDWNU6e8SFpvzHyrcsT/h/3zKbBj1q
QqivmAa+ZcwPfvMpl797cMJoxh0N36ZxCIeXxLv1og5ACvLG+3FcCY0W3IrI0EQommsN4dDZ5al0
ppabFdNRVLJCda3gvgavdnmgC5sEWVouTEjgSNHNE2MtgHy4J6iX0Wv4R82NPb0Sv2lS3pXmmmbf
gilBJadxzKi8fQRz3fFZDfNnqRexhqiEVX3twvGpqI1bsLW/PBiNV4Z1vny8EKCco9jDrQCV/akt
qVfLEg4lvBgq77K0f2mxCquD8+1vZw8zPIhVmZqPonyE90fXz9gByhwNzFhNdxcMKWgfuj+Q7yP3
sJJNXLqFxUuf8oUQmfsfy8qRLUeX6rLoApJzpBPsp4IK67WvakigJE1RRnstol69oxJpf9W1ZogA
V0zcVlIY90gK+GN4TVO8+ZpAgmHde1XR/4bpzpnuaPOi98gCCAFBZGrw2Gkmird7kAvJH6ggYQAx
p9B4VWlKf5SrxLnBZYaG90jffS6CipbBQTMz8rtFlhxQQxoAAQZh9cUyJ/9zHTbRNwrHzXWUDe1v
z4qaa/rDhuivLxVR9vgvEJjt12bq+p5GQpv+XynZpvHgu1Eu91cT9BG7OpeHz5dX/qMwdXpOUuVW
FQIz8lQWVbJTD8szgNutnTkbYJMbUytuijjekPKD9QREEzRR4Ko+Q7LxrEcDTOz0JuXZbU5rvkXX
C5y7T5e/5zysNyk4QiSAvjtZE2Pm8E41RUloSd5GyfRnHcWkrK7gI6ivoil4sydlJfo9P5sYN00+
FLV4t+GSp6P34wK+9VaWACWE3l1UW0hHNNOKy59tYuo64qGCCDW8keZ8TOXQZG2kwYnHk2irtDdT
g5/a4996zszK7Fgaociauggr3UivEfWIFm6SkaqZJa8cSvM1EtEV9S9RFyb64bw4nTQB3y3gnqIB
FQl0u/+sZY3rG8/QMqKTtTJ388NW2CKmJFyH0pO3/Ow5FAJLdmgsSt3efjG9PwAR0+mR3onLXrdk
BQ5rhROQhC2ShqcjQhCjr8OcuED2h6dI+6lD41NkNsHBtDJ3Z2UkMSBT1G0dVYY0f/6ULHXfBMeM
KWgjtkN702lXXky/wpWk36JfNEw706Ss13+LrNu0WbG+NE4uLFFepGZCcf90nE5Lxpe+04yGJwqK
1sGyr4miSQ7FK4bm+0qMknyTib/rsKlpMxextTApnBFDIKRdkvufBl9fOSmWTVg4GmKYBnn907Go
Oe3SuoHKXUkbNk2eQny8+PX3fgG8ipIGIb5ItZ/a8IM2pFe+yNzJ+GkPoBS+0cS3kfsVM/MDQswW
S0IViSXhAp6baaMYRk9k4Eb9Ni95RujWVqnXtu2aldlJ7/RdrykhVqoiO0xhdRcZ+jv6LitJ9iUf
IweIaq1tEY05IgtwdL+Thomgx8KMb76F2c8h8TYwbtXjz8tLcxbgf0za/9nhYX9qpzAbmnCEdl7C
i0sqD9PwXctvJhKLNMrRR/cpr2hxdIHNXTY8j+7ndmeuDb9q4neesIsOry01bsZ7OkrsXQd9ha49
y5nkXra4MKNkMrmiVc4nFYzJ6UizwQP7hhCFy9lFWTOn+xqQg/bqDSuR+pohseWOls4MpUDRRgzV
WpK+WKGmXgPfyW/HqvgeW0G1Mq6FmeQdSE0ZTj1ZN5zZuFoJyi9U5DFXxK9yOW4pBKIIApk+6rD3
GrVGT/9bRklWj52GNjUQHTgl54/22FIk8uBt5mrQsvVdt+kCUON0G68lQxZ2Gyc8lSaS0SzbvD4X
dvSg2xZHhyE5MBKiHG6CYkDu52+fI2JEZB+I3Xl06urHhXO0aBAhE8ECc0MXJ4Ad7XPnPNGOGFba
ymot3VwnhmaX5OAFPL8AGCLXklGpoOMB9jUL+LBbmDcKwMECQlxpS781UNbbUFtxzsUJJUXJ0tHD
TZbn1DkzJy8nTemgeUedREEzSh119FDz58ubbSG4cYjA/78Ze3aseHqrQN6IGR/OZt373mvliy7n
20ZVrvJizUsWrYkbEtpREFXabFDhUA5Sb08MivWSi/xW1n+G4W+/q7d01u4uD23hxnREhZ1Kmg5v
7txTFKmWUQJmaFqYPUqpdmetaaQvrtGRhdkBUsojBWMHC1bUuZnfbSaledbjZP8PAzEMaFeEqLUy
R4g1YTamndxzcNj+k2wNL1q4UkNadnbHEbAnMtXUjE+9LQ/5v9PcwNkH79nLUffJP1uQwQKCsF9o
K1W7J0u/t37LQeFmaXO4PMClg5gytcUHEHuASjm1nul16RnjiIKv/RAhrpH1v0K0BeW1kvHSCQz2
klsUwB0FydmWphu3V1RytS7PEzrei+2QQ4lNpRMUywEEyyZM1+6YMzSROK94/RuUVgX0U565fDL1
WdbrsIuS8fhKJ9O1GabtdyvRbovGuEc13HQnPfhsVtZzCFHZBs4j5brSe/nGS8trFJ61fdGUNMIq
2pfLsy4sHz+FxZfZHC8A3RTxCJ2teVUYSh8i5gJLN3kqIG5o2Jb7Iv0t0Pmj87ldA9csLTOECCBS
ONFIWs/jvqQ1QtixEdmg091rf1rWngZIN4xXju7FgR3ZmUV+UIrQ2ZJLKfplX5rhscuuZWPYpsZV
4dwjGln0K4WApWMAWKoDGpptclZqCHFeujsDQnMbPWW6PCS0zupKWRnWmhkxvUc3n940Ua3YTJ/p
PPZWTr7H38IeetkplrYIhWSWSfgrOIRTIzZES3R4IoSiDJ+8AM5YOMqsK0feoxAYjP8ycUfGZgsV
yBXZq4RWGo+kdVneqiF0amv87B/PibmfQ/XEs0w3AIp8qE4czVsMNXRf0nnulhAXGkChe4RszK6q
Nj3UMCpymUavVxuJTlwDzVsl+5Ua2X08OPtuLFAWBKFq/DHKcuXQW/JSgQZXHYDUlMBmhxHHPMx6
AQ+6DMn3pqBMr/yJi/qQK1/Aykj5fZFuL6/tkgOR9tEphwGQYN+frm0BIAxW14S1LdMIGrxEd2Mt
GO6FMsC/mBKxp6o5ssKNf2oKyZDayxwGl1fTvTN6TLX8GTTxy+URKeKGna8t2FRV5c0Ne/p8EjWi
RJTleJ1MmYEkevCla8L7uvs9eu9a31/bQRNsjFZ2Db1/UcJhZ8AstZVUmQYbGl4vf4zYGvNvOd46
szHHtV/XEpe1i9KEZCEYDY1skN814Re1W4kIFk/S/zbOvDOim3S5T3xM+cq3wr6ik7yiVbu4vjyg
NSuza9mEw2KoDaw49rVgCCoeOrqA+n/YB3QRgO0zeBxRaJi5ip90UUhjECA4f+u0tD4iXVx8pTwM
s1a4V2iht8e1QHRpKyAKx3I5Bu+V+VYII1hPKouThyh+5yR0Rlf+zrZWcjYfJf65SxybEe57dPQ0
Shm1MKVmrmSo1hd6jrviyhO59V1nWOMLlMGKh5KqRpcqNR44sArF6X5wVvWICwvJesvuEsklJFDy
ZxsWkNehVUj1S17tWHR4VLjaGPT5rVPl1s8UktrnzqwoNcKya78gduI8DVSq3C716m8lPwXeMdB0
b6huDYcmyP1470P71GxUSNghImjionuqejJdWzZtPbgRXAwQQgrB1z4YtGzX971e7y163aAynLRt
XVnFY4E0J72CUUIPZFugPGsNRrGnK9xN/QYke63naMAPKDLQGko94pNDUzAUieaQvUutFb6NctwA
SbBKGUALag3betAnQuq69AEtRoI9Pe4sbatavvxCr+IQ3bf6aD5S9naGXdMVPVKvA8hnSBvarVpo
PoAcHTJX6NVMG95j2XsNCmBS90GqWqkb9Zr1oFRwBARQ/e6HqCM6GKEMh82KXmgT4fPI+tLDZ9jA
UtMlB7qY830Kz08GCUcDPgU+zv628+vhB3jkCIbCQSp2ENEUycpJurQJj11odk1UUz9VXcT2SEFy
1d6n1nuGLwip98+XN/sZmkGEg4C6wYmIrP1ZbaCOELxVRIJxHB6y/CqwdpG8H8svth1v4ACBOlxb
A/8s7sIjk2LsR9tjoCeQxlkyIlWQuoWK4lMXwBlQTN8uj21xDunlEX0MYHznMbhTl1OXJdihhfaq
D/RDXkZfIs18RvdkZbmWp/E/Wx///HhMYwZ2SqSCJ/NKsX/K4xP07u5o/9ARpIc4Pn6KqrWy6cIj
g8QSb12TxgAiiXn7GnxffhXWJUk6594vH/P+vhp++cGPMXcjg+76PeJX7HOoSXdq0YAh24bxW5Os
5CjFBXd62p1+hXq6nL1S0Wwc8BVd3MGH8wIOZgsEyfWCbV98RZE+rFferecOhEVKTZZ44ZN+n91Q
Gay7Qxg0EIZC9VuUEuzbNqT7a2YWkq/YIVKz6AoxVX5zOjKv72D+mNBmdnrzRXc6tHgDevID58bU
QrhO1Bi6d41HHgTT12FeljubJuEV1zqPL0ShFGgB/YlA4Oc1/8mOEZQWmdiwru+JZYMDfajA00fI
oRxY2za6Eah/fyqIkYNFBm6APt38ovQUEGRKjNG0RLbldxyMG0QP3FD6JqU/uvHTqN6NEKRc3q+L
y3pkVD+dbjn1Er/ScaTBmK4ixXxrAtiFK30l8ljYqwxOlCAoSICqnGc9ZED+yNvV5APoYkkFOfln
yMrs9MGuoW7cpfU9DFUrYzs/i4RNyohiSrl7Zy4L20jrtOg8oMT6u4IOKso/ebCGZdLvf5jDIzuz
zehBxYc0C2Or6ps8+dmkO6VfCW/EMpzt9yMTs8itipwWcVaG0lRPk4wIDuxwlwexNlkzR4BjwwLF
yCBi1De4Ka7j0H6yElhhYRy6bGrx8DoajPDJo3M7LeyIEguDyewHyXqXYPaE2Frj6eIpd73ibepG
XTG5NDp2FHVyVIqJqWanigPt+tDbZJjVRt8G6cMYfsq6cK8Nf/3MJqb7z47QVT4eWh8IYgFwyi4a
BLfQj+wa4LxT4m8vz+DSrj02M/fsIen0FgEKt5U6Dkp7F0DMXqT1ymjOwPdUGMRJBISXihvNiTM7
fdlDoWCTdS3CfqKI0nv6Xm1ahLahutfS+1iF7qGwSwkGjxAqmWrMvtt92t2qNZz3m74ah5WFXBq5
BYKZleRc5i46neACHQUHqoicGuCQIHOBWKJf9t6uLZTf/zDHR2NXTy1ZWqXzTGDsyN285J7yXlv6
1spXntVLe+F4hmcbW4EetBg9VtLqvzoNDME5HcflE2iHABYeO36jbP8P47JJOJEJEcHTzKKPnA96
HKS4RVvPPoKi/ybXOrg7zMRYWaylUwvcHMBZgEBU7cU1e7TRmxr57FyYalvtDrLixzAz3cujWbxY
qIYJP3VskICz4cDgEDWTTJ0DOTmoJl1tvEJUuun2WrNTnEcVkF7TPlw2unSaMH02iR3ckObd03FJ
kiOPxUByW3BSW0rjJtN4ner6zsyaldU6TxKC8yRND98KZXyAn6emYFQvqylUMyqK6WaStlPnbxTz
W6Xeo8mUVV/+YWBH1mZZQivtIR6G09UNSBvb2UGTIbvIa3SPVmZw8WQRcDTRnwTJgDE7kKWpSlCd
wBLgwC3S2nvNSbdhC29qjbKYBaP3+NXpIW8rh3svsZDDGVc8Z2kR+QDSyOg0Ce85ndk0zWkd7rnw
Al7ZXvqrhSgaUrpr2QlX1nBpj6M9TxBCvYe+NuPUkpTRG+FIaU59Ueve5HHqqw2qPFa9kVGc+5Gb
Y/1ghH7fuNCbGzwHiRH/4RMEeQRgTNzorJQbTqadpaEkIC0PCJPs5WTjIIZmwzp/Db/3xoLS/7Ir
LTku5R8bfCk3FVWZ00Hbpj8osKHl7mD/mBSi2Me0hlJCCTZIiPlIg182txCxs5a8S4RPUb6braZa
QuUzoqEgaHvL23LU7ZtIqgLEO/Qo3GlkQQ5NY9feyigXnyuWKZD6Dh1qPFpOhwlBIgONLbKvGTKu
GlzEykvpbIbsuzE+hPFDoT+YMJuXzf7yeMX0zQNC2gjFzHL+yPNGQsW2Wt3vTQJC6Yekq7cZ2ZHV
bsyFnC+AWup3LB/EAPocRwHJewqzFYsIk9GmGg85HFDRE3pLHXTV5hXMpCj7TuhQ9cRSyrd0rUFz
7kTgKATxiSiT4rskFWazWySjVoYQR6blz9CBesF+L0PkkctPUXRtqStdCnMf+rDGy57nJ+9ODoVT
a/ScaXAqNuCH7elK07wnuL02Stvd63RfaJO34rLzA0iYQ6MVzIiNJCR/OjXHmpKaqx2bXlcF1fud
AerBmtD1y1YMzX0FZxDBIjlfHSAqXW2nhuBS8XIfWsuN3v0IcxmabGsvafnnyx55PntY4SBHWYh6
I+3Jp1bigoiPDIHvFrXyqwEI5qEONEgWKgYVIYBS24fLBpeGpQFpowWV+x9A2KnBqc3GTkJq2LXy
z1mB9k9ooX+9NnlnCR9BmWLpAgBDlyu9wrODLFGHKs2lJHBv39JNvPE3NFH++uru3KeVDMvZbsMS
/Bs6jZ5sag1bpwMK6D7w4OcKXPVQbWnnPBzu6m2yodPy8sR9zMzx4TE3NPO8XlNRaw7Rn4Rt+YML
p4IPJ3LNncafNAYp/k756/btbXvv7O4f9pvrQQz88PhL39zpm3Jr7Iqdsfu1eUQHZANv1ObrYffi
Xj29v9+uvRfPN8rpvMxWAAWH2K985kWyusgN2yw8ZEqBlp8fP1tGr6zAgc4dWZjj0KMJFOSCNguC
BsVQFV6hgRu1ww2Uonu5tG6oa94PQ7MHQr+y7OduDJUDKGTepZyygLpOV71o1QyxGVJ2MBbf1KWM
EMnY3xaq9Hh51edRyP8W/b9hzU6BxJOsxi4ZVmBzU3lvUBHv4hr8fztcabBJmEaibMzA2F42ezY8
3hiCe4GSE0c5tZfT4U2+Xmv2UMaun0+uSeulEZsbW1uJJ5esOCwbYAew/QAETq2oXuDQ9A0tXl/f
GRUaXlOMjsTKvhHb4mTbgINXwIoDu+M4gKHg1EgZl4WsZX0MU0V7ZcAYzFF49dezxRBMfIHT2uTp
dGqinfxWSyrGMXndK0os+xq6BTmx/t7nuN7oMwIfSdQyz4zpqMeXikDyR1QcDFQ6WvkuTt4uj0U4
7sl0CSKUIyOzBzQCL+OY0CTlDiFzRontuq0TQBvc37QcJd6fYKheLps8C8dwcsjy6LjgGKXUP+8I
68Kih0h4CGn+C5+CXt3riJ8MlfxLUfynIe5g+pa/UuGDMKDchvoaHObs6KACjwKsg5eAfzhzwxah
uKQTsl293JWbprd+OSDyf5Raq7gKVEHbpMzGL5fHvOD6bCzI6FCsh1RljrwfesQbIjMP3SpSy51p
oPRLV0u483s29WVTqoiATpZUIAxIGchEScAbNPEtRw/6ILINpasViiz+Hg3MDW3Pu2x69RIUYuPX
NhmgMr9DueU2SMRUuyl8tcPBTKN9EcvXUvup8n5b1rXRX6982MLWhDxLR/ocXBAfOds3UzX2camb
IeAEyDHoM4+Iopyshq/bV0wSVWMemq6JlmfFU8Rsm6s8V43HIFGlnRxWrXeVhrYf3FTcDKTd0dXd
QjesPvVwG3fbCnQKym7SIN3ayJHrrhJDXO6i5cf7v0xL7Y3KKiy8cERF7cr5ee7SHKCiq5XnDY1S
bKjTOa/Q0I3HLCZ9DYk8UldKQL3rWqb0M+0tFf3YFj3lahdkK4YX/Aq7Ov14MqH/GZ55KoPMkwrY
ltHXcbXY2Oa1hCC6sltZOnFqznxK3A20pxMLK4TDp+Mz68Ex0iqjuyhhsYqAfrwnx/5CUSBGF4jW
1Sbcld6N5h+6/BVNoMF+qVDl7n4Uxa0uWHx3Q/tAY+Hlz1pwKOJygWNiU9GKNJt1BHFKI4SuHj2V
A+ILG4Vj67KFs8wV1dETE+ITjjZTO5SgbQCou8UvyGCoaFHe6m7Gt/7n8G2tAXvhYDLEG5UUBIUQ
7qVTW85UDmWSY8tGeHGEJr5+aFQdoSxA1SuvqCW/ITtLdVu8OWAbPDXlW6bpo3/EFeYXV4ibbP3Y
uEZCfWX6zoJC0fvDQeQI9+ROnsUViad2gyRXkVvQLn9HA+u0LXqvcOWpk6+U0DdXbuZFexDecKFB
MnF2+cfV1Cm1CcmvEyQ3avPND1VUTPey/vfTBw8gT3taLrhI5vFSmMQIE4c14xrLT9xYv9A6PviS
/fmy9y0Nh0CGOBfkPQ1ws1XiHJwCQufITaLvivHedXtTey+ClRBg2QqwH7iVTJEvPfWFMJQVGp3U
yPXl62Z6n3A+f3gMu/fLg1lwOZITZF9wO/qM5012UdIQ3HpO6EZE0gcpNFIErvUwRGSdmt9lW+rC
efXBjUa0ztP97A6MoIfJrTCOXDXo5VdUUp1ukwWR8jSM9L5tRhjR1Y0M8O1nnfXAbqHE/pIgnnSX
wlpvPSIXWKSc3byUDzBtyVBky7X3XiP9+XkK/OSXZdXGFZKgkLaPnW1906Nc+XF5DEvzRZe5TKhC
VhmE9umylC33VC97oQuyZ+sFSDfQJeh4zvaymaXVPzYzi5cz1YspDWAGcmekK6/8BnRgHCM69voP
hgTW0iS5CjPa7Cxw9BJ1eZ14v00tKAuzQde/KnZcPpO00X5NZkBgcNniwgxCq0UuhfMHUqr5ewMI
lzLaRZigBRFfS/DK62jbeU14uGzmLIQWnbdcP5zcDI8T73ShtEr1wCIHCajdCgEPVMkoit2MTovC
GR2/Rdls2/bPv9gUmUVA1qJn8NRm41Xe6FvYdELIazrc9rpQnqqcR2P6iI7vZWsLF9NHzlYDIAgi
cU5PAzWNYeYaAtqabd7KBIlpZ23N9k/YQLdprYE5l5aNzArRuU13Nrn407GVHsVJEpqJ60/2jWzQ
C24bO7VeOSIW/B7yBoUMDj0WvK7EVxxf7AaCZI6ERJacmweRRIjSYtMjPoYC/MptsTB9+DvPXrgc
OGPnDlJTUeBAGSKXXns0oOROuucQ+TlkdYPGjAyIEE6JlfzIwvD+xzxJJxPNYR8B69HwJM+WSgBS
0N332l1U9m4qSxBSp1de/7cdn8QQJ6ZmYYs9wZVQxiR+4/y1QGYLhQN0Hd4CfeWkWvCLEzuzfRbK
cmNoGXYQC6A4Ue+sJrxqJ/3vTw0eKfxFQptuy3nMIodypVcoXTBz9rZVqk8egp9ZWO0v7ykd/5pF
1DqFJhBqNqSUDOzU/7SuyqOoFfpn0dferHjgv1w2sDBd1CLBBFBsgUdsXtspvCIOzLyNXcRz2anp
Pkf8GJWEv3duQf0nOiQ0KELmu1U2ajuQTJ98S5LfQbABN5F802bvMH0hzbRWD1wY1MmuFW5/5Nah
jkqSY7JrNbBJSYXk96YwpnFbmWP1/fL8LSwQpjgeNAbFHM4OiLDLaf5WMIUS/LU9Wg8IEK+cq2sm
ZqMZjaDzCw8TVTE4z5NfRaQVff/58kAWjoKTgcw8LRjBCU4OVuxeojp9P+lUMJ41ae2ttHDMYUdw
g1IqhoxnFq32lUWFH90AVIj1F0HC1Tne1aQGu3KM7zXJXsvjLN27R/bmMJ7RRvnU93LuwALZm7oK
cjfvfGvjq+U3z7P3fugfgjxe2beLVulrF4lnHjbzNydtBkbth2XiTnlyQ12oSH6rdPaiwJBqitva
K+aWHqAEL//ZEz505PEAMyxUp7HndyqdFONGQnqbErLrjy+98ZCSJzYQmo12l53mrPbPqX5id+b+
EEX4shxgV0H6ErlMvXwaNTS7Dw2jhUoqr0cX0dt9W1+ba+mGRU86GvNsX5ielCLHhW2qSngOeu/y
ID2OiX+vGD26L+nfJ6ZPxjrbIfrgcPHnYqzqna+kEBYEexNGictTurgPj0YlPOtoJaci8ttKeM7o
OLvBaL73dYuUgh/BWTltL9s6L4iJ5SPDikoD+QsoOU+NJQ0sBbVOKrcxpILCJTLMpfUrE7m+0Psc
XeXtRkeeGuVDTb6WKRRHPzzTdDv/rVtrqV5wJQr+gBpAGmgWNYbZwSDbaHglXm8ANXO052xSZFE9
MW5Bs1aQdaJc3OZT4saeyi2CHOuubb12E7VRjwRQaP/LYtv0e5EkhfFyfi92KhR3NGWQowrr36mN
ql+LJFli+ysX4+JyH9mZObFG2yWpZlZAUgHKTKorNchlTt/Dfyp5sBNIRpBjgWFzFhj5JZEeQs9s
F2l0NlqOrnXq5H8fFvGWQpKDhjneUvOkPVmeIZUDwD4tqrm2X9wZiXfXNvbrZcddmjWeNEBAQTiR
ApuNxSo6SCjoMHHjyMw+m/KYXFee394FqqO9Gmn89bK5pcStSVsn1SKqEmyVmW8GndC4D8fETaR4
2zXXpEHy7pvJY268aaVkU1r3Sb+tvf1lu+LHzqI/xviBhGHNANKfbs+8z8yu9WXuSim8Q+pXP8T1
KG/k3Kgf7eYmSGhsgsDEWiUEFD/41DBQEYUkNRQKIk89M1wCjG9CrTU2fu2Qkp4a604Khjep1tAD
JdO+SVv7qwQH7demL6DkiEbdrePw2de0773iv2p2FX+SzHE6xIhzoORHHeHy1JwHRXwfMwMvGbe7
PM+tJZJcS0L/YFNqn5via5+9Xf755xf46c+fHcNZWgd6GijkVZVDLL1aKtrZT0l6MOxtQXfVZWPn
8eqpsZl76VGmI+fNYLxkK/vBJkFPTkel9rKVpRMWygp+8UIXDFazVVXrpqPgRa4YMO5Gt16N+Lum
fZGygVbdu1j9Uva3dbdHD1ylcWrF9sJ6iRwv7IQwq4h06KkrZ1aXJ6XWGBtV+abE28Rj03Q7S/9j
GS6AmaruXcPod07/xYvB8Dn3q3Xlj+7ZmVPzCcBMqM5TXJu7jGTmaMp1ODVSaDs0SGN0m8vwptHh
0oUOWnpog3jTRWxj0x2Q783y/aDupnYnTdtef1QLtw6uSiJw0O1C/LSJDh2KVMNLj3akLLS2Yrc0
gn1v6+7oefDCv+jV1ZiFm8GGZaj+Acf+Npbum+J7qv+uqxfHftCdQzTKBx/kCwlG+HRa6ybL1h55
C+Ehd+vR0GfeHIYWdCwQCVArjVESp6uQJ5g/0u2HStFWa4vtGD0bSIxeXvWFTXRidrbo0TBIUtJj
thv3bU/xlnl8IQeHs/l3pNhWQqfz4/JklNosFzr1fWzXPubyMUPObtzIyU08oEPauSpgRXN8l2Gv
uDzEha17PMR5+T0sms6Uss7YGFAF0YO3UaGhDCd/ZWiqen4iY4f+F0JQQK7z0rA3jmhKttgZp4F+
tRRdl5cs+e0YN0r7ZFnSJna2U7wtxq99FaNXule1d9IWm94w0Y/uNxKFr0K774dDjWK3RNvl5Xn4
uHLPd9d/HygOgKO41Uuh7c4VJt9AwLUBsjnh83qKOfY8IqLt72RUNlWi7iz/cQq/5wV0qOmmkbNt
NjjuGKJC7Dy1Gkja8sEGGl1Zn9TaXEmXnzNZQp52HGXOzkDykPI41syjP6lbyXKd+EsYXJcAtcAj
RUhU69azTQmWTLpTfqUe2w7vyFKuzNai1xzFurP9qJZCRdXjK2SIlHXvvQQ2mLXpyvZbCO8ZLISF
jk1nKqT088HKzlRkymBskvIpVfdBda3pySYI043lbFvnzcq/yUw4L2P+/mEM+U52vvUV+JHPK94h
LJ15x9GXzAYMv7amaTVfUncTetpXLXDMLC5pSbpxPILeaqsg7y2pD3L9LMt7f/o0jF90ydv60VVL
ATKKxo3a3tB8Dp3PLjUaN0IGe9AbGPDfEHHmrVkcLn/zQtAnZk8ozZjQvJzx3aID3FtOPxqAOt88
9WBZ3yQN6GytHwZwA143uQ14Alh3lb/t5GPBsAy3KVJvQL3nNxXiw2behZOxaZMeniw6p1F87971
hpr55UGeB9Knlmbr4tuep2sVlqj48TCAhCXYNwgDm625coKtWZrdBWrKonkxlnxN3npclZNAWSeP
ersSNH+g7M597f9mb34N6BmUamPAsQPFzNZGnFLlt8lN0U7bNHxqpWincjb5ijtJnxT5oGo3fnir
O4Qhr4nzphWvlj3xh+/9eE/afVO1Dxk0plG5y9VXQs3Rebq8BstnksggQrxPqvdjGx8dnaaWeFQK
+WBT8j4NAVoDlfXkKxbP8kHbx6q+HyB18kdrmzrO99j7VVUS2FwvPExOt0UbeeV0Wvb8ow+anRtT
oJcDEFpjk5nTPofORZFpHnHu6kB1Hakgo3Nby499Y26s8O/vUyAkgsea+VDQ1jm9RlI1lXr4pDDd
QDERSfdel+yapFgpfCwNETsWJT8BATyDOEt1DIOcxQk8GFLkSj7tBdGIVB6dB2BmvVra8996Bw+p
CxfEaoYI70hxuLPXmAoWrgKDJINIvlDJQpngdMBeCWF/RiUavsboOrH6fThlu7xZA8GcI5KJ+Y/t
aKd2Es0boyDFTlTVPwZf2+aO8qo15lYd6GbJjRfPh/lFju8cuUP9OHgye+Uh1PW90cUrRbXlyT8a
8yxWaGMH6XaDRW5FssM4dNW1bN7nE+KB/oPWu5Wc3ljGXZuu7DTxc2cnA/xMYhY4XMECzfw6odSh
hMJuHN2Yiu86zUo1YHlkRxZm56nS6WMoZ8xy6nzyra+Ddl2nV3H/VRue0vwG9Jqu3vX5yp5ZCu9P
xjXbNNTm/UC3GZdhfVGmr57kHRL5Rsoeq/BP0oCiANvy92Vz/InGenqh6ASnBHvqT0bDq9UcGalu
si88/SqloT7PnJVHq5iwsyU7MjOb0Ar+3tESZgYfsov+EMQ7L9tpw3OumaCfVrIKH+DCS+ZmM0mU
raJ1zi0V549Kupeie0Djof87CRwyDbs042akP+hd0RVEBFYijsWj4P/Girj86ZQmUZooTcKxq9XB
rnfkh07L77vEXtkFa2aUUzNTEpPjShhjYTzXDdSBb5P3fPlKW9xoRyMRr5mjGw1ixEBuB1YtnqSN
3JduJ61YWBvE7DiL80ZGCw0LbRActIHH5eDfOPkaG6bw4rk/gEoDa0dzocAinw7EL1E4gpSCuLXS
diG0zp59r5QNwMZbyVzDwX3EdTNrxAACaUCShF6p2V3gw5Rj1BErUyo33fgHYoqrrLkq88E1o4gL
+EGGKLsciEmsBGGJg2zVB3t4cdqr1nh39E+y9p7ThK9tdfXRabJtnedbCHck6/+Rdp3NbSvJ9heh
CmkQvg4CSYlUsGQFf0FJsoWcM379O6Pde00OsZyyn+31da2r3JjUPdN9+pw3C/yQqbAVf83dnXww
u/Qdr3OCyicoPhBUUrW9VZMZGZCy+9BsaFzgL0DyWufxUxgmxXU0L7EjjfKtFfWZ4G65dmzhgxg3
Nl7HgGJyy2T2pRIwHh7aTVXuRZZdu6rWyHslgGbUAHlSmhXj6Oh28hBlee4Y44KOmZioCPUAsimm
6ACsuWQ0mYE0B+hqgFO+Zu5oZiQsWmN2GqFL9mqDAZ8UL2GaUbP+bli7emod03yQdMm7fO5WtuvJ
enDzgBQb3rcl1iOqkQJRjU7GY6sfdil0iSGGOFQ0BB2iIPwwn3hp13IuOsxVK+4kGM0Xr0AKbQRT
chMXHvBhTg8deln7bpkiQpD1rcfo+Fk2D5zXnKcG+b5WGBNOJkELbnsFbm04GSA6XesmM2+LufnU
jfxbY0i7y1O8lkVllOX/GOa5f8NByzLMMntUP/bjq6J+hrbsVtZj2ew6MCFKCyjgr0FSQXsiCIYr
Tu9km3MzHal9iwQmTBuQBsiH1xGtMUMh8KwrqEjrxAo/s4ZRD8EMK+B6okPabuL5CSI5iLauZr01
FgRPCoocqVl22FPOkkbuUiRIuj1USeemsV92L6qNTGlGl+VFMPssOJ1tti8AAVOHAbHvqcdpi6LK
qxknvey/T/N1pu20zB/Q9jIt23AG9vI6Bz9jIVj0tfQb5oThCP5jlgtoKUjbJLvAQ3K0kUxMvRR+
Jc5ir0PrUNO6lmI5ZfA2JNClbSCMgmqQ6QA9Sudwk0nfchUcbA50nhOkITvruhV9H1v4s1lByxmu
YiD4BuL4dFZKMPPWkYRZMfTRTeaYpt1A7f4O9GNt+jovgi2iiOxxG1Eqw6yMW0xHEk9b5HCUeKSR
4lfVLpOu4ur7YD0QcujGbTT1SD0eZjOlSfgrmdxYuTcqoY4Xm/5L4+e2rLEYuTIkbHnIS9EvuyZb
fAUurweLJIgA+6dZV5FMeaxnfJHA5/4PV//v5PMIE2jtkolRlSKr2uFOtc+CyjeCQ4DCV47nU/XT
jiCSJshy8K4AYk/obQamEeEFTSV8q0WJdv0h0qLWqRt2GGsHPMlg/xe4dn6deStcfM+aQpfTCVbk
5KNVvLZ36+iDpN6cgvtRpGp05tJ5a9wuJhLac6H32EJVqKWz6ZDuTjbdeOjdHkznpduDHtHsnuJQ
lLwWTSa3ndW+liUCUKfT9Rs1uZ6yXxMIby97LtFUclsU2relktewYavggHwZ812+bCy8ZRoTffeG
IL/B/rXjA8FN5Vf319H1g8xN3A9s4XLLk3oP9I4ySCODZLeoA5Al15O0uTy8s6jBW+Qcc2WBdjQG
nZ6T7YKJqlfQsKv23bXtZRTcsn4CHT/n2+x/B2X4Ffi6qSnYqvyTg7fPeWhiL0EELCM2T9p5oWk6
XSE4cmz7nc8p43cGawdwXdyTY+glxhKctI5VPvXRzrSvu/opyjwwbF6eS5EhNtTjxZtwe8wDGKpm
v45+LvJVgZrP6PaGiAKRnd9LQ2IH48iSMQDRBFYNnO/yoxypYTq4QdKyFNxb1tcGBJmAmUJyk0ex
zglajDIjbZ0EdY4cED9LFwTo9dP12wJ3gkHUpS6WwfgkQNY6xzUdwXQRmPp+KCUKMJ7bjqYg1/OF
ZTmfvN82uRNtkSiyQb3aOnFRP6cquMXzrKhRQsnyrdlWuoZsFiDqYHhN59e4hzxV2ub1tZGZIDov
Ykl7V/ul/einUto3SN/s5XGqfujoEfg2SIl+QNUWWQbLHuItZKM7N6mMBi2CnfWZoePjqZ/l+R06
cREoHCfdnVPcUJy5k9Dwb4QhOjTMwM+BhS6pVdnpwRzC4YBMSriLZWN6Srru0EKGR0XlRJ/c2tbi
j8Gaqx34Esl2MVv9VySjRUod07x2DIl4iTY9yJWZb9KaPGiTZG919F16jRTflXYsumavngH0teCc
QVIJ8PTTnSkVqtmgnR6UYMqrXqMVB8Q2GtXT/WT+afz+8hxHptinHB+CZrQtScrhmRNI2Uh4aFvg
vH+VdEjXmddpVFFZ9zIR29WahwYKg7VtQzIanFqnVut+TKRCx5mYISHYtJmPxlBnZDq4pNhEKHvN
OTr6Ovn5z30LpMUA92Z0GzrfZVAAcdvPFqjWghaH3bwfQN6ODdK+J8BcyBBouWxuLbIem+NcWRCZ
RIKccuuk8v0IrZLW+p50fwozYAt4bITzYmZj2Us5MPq48hfatmJAtLL7ulFoVl6rgYik/ewB+GUO
IcBEjxJaXXn29BjiFABiV5B+gJZOFryNgPdCsl4DKmR87HH+0LDB1ILsuQML4vtfTCg4N5l1MAvw
KL5MAt2yVXbIH6g/gep3YkCwaoFnW3OmYC351wa3aHUOGoF0arBoEWTfls0Yqq6Z4AbxqvY/dRFN
7OoWQZYEpQ8mas4/5C0tLUMy4qQXmkZlECjr7xMpBfehtQhk/TbCP9rTUZd1KS1xXS7bp6ggftHY
Aj8iGAfPqmtUi1T0EsbRVjFSUFCLnDvHEPVH/o9L8r9Rhx/JHCxmY7SIOkXoSdVGnxaag0mbaC+1
TG1pv5TfTSC9B9EhWxseC+D/jeH88Io5UtS+xFWhCBaqAN0ZwCVCpv3Pt/exFe4WJ5lZsZQpvGI9
e4T0qLL7UfDrso31KYTKPMMPMjZMNtQjhx/Wtp4WM4z0yUO4bOTx+0I2KZ7mQbjJY19q35voO160
l82unSo0kP1rlYtouqSWLehAmOd9i0ELrCSuPlxLw05LH1KSC6ytLteRNS6oZWYMTIMGa5L0Gmsf
OggkFmHk5JMx/4mcv4fExbB5KpMwsGEkqe6D/la1byYQ2vbl1Ry5LUjgoR85AvJWibTuRJcDbgGr
CNwcS4eIbTYBJP0mJ4+jm34MbxpzfjPb/C8u/kjlomUFyrcANXPmbK2z4xhlU2dQnrrUUaFpGy+J
i2Q9NQdRPXhtmxwb47aJ1mmLWqYwZg8PAbj6gVgboSuZlS4xd1H3hzB3toK4ZKFPBVcB+Hzu1Qa2
0soMlL51NLXahGAOTCbiFen75a3Pvpm/KR9b4U51IicEkGUErdK+CdIO74xNqt4lf86kfjoY7oHW
jxP4vBeYCZdim3X6ph162mgWGEuQ/UEKuphuZaVzLw9u7aQdD46LlnYahPYIjI4Tqq92/6l2V6pI
Xkg0f9wGjE1ba9GQAIfVgSl3tueIVpb6ChjSdat8+4vhmAC5s1wnENSc4yjMLO8GfWidETsBXG1X
o05eGzTgXzazOiSbMREybWXQPpz64KorkxkI/tYheLqBCMS+g+T7pxaWm3yaNpdtrbgLVAlAxYQg
r4E1mpu+JonBip42jUOs7a3aVCBgvYH2rGBEK1eMEyvcwS1mvUQFqm2crNlWS0cb0bVs5cUAA0jv
giLPBE0Qt71nY47nNIABkrZunpjQzdP9sn9cGuAIA+kjanPaWoGgQWXFH6ERQGUKEOiQhxbE6ULZ
EHTUwqZrnNrErUkO6GTo9ya4XZJi3+0rktxfXqyVjXFij48pIQijAwn2JPD+9jRpy22W7xYht8kZ
IAau78QQ93wvIsPI2giGlHpX6TuiOp2B/govtZ+AwlGRvM/S7ZRsyNLTrrfwCBTJPK94juMv4BPH
eBiRsVLxBfN8yABXVq1tWmwvT+dZdpobJs8BkIc9Xkds/VJp9oIphzCMTeOp3bcAtaVm4vXwJpEy
PpR48giOxP8wDn1CkKyo4ODhzkS6mMs8qj2onHFpBJ0V6Dj9LH4u9IdWKimqE6iF00QSmF09KEwV
8b9WuS0LpiN1lM2hcczeVyAOr4KPqPVlcK9AHClPfRB+XJ7k9YX8bZDbs2OgFbm0YJgNJCasW3tC
kV7wgFmdSvAQKIy2Ep3gPJZ31s2gCqsR21WOu5vJjiYXariBF0Ac153soqKaofbUjtSEEn1B5U4v
Requa+MEsgXwPHCDokeRc6S5AdWMFMo6TsjEcEPVUZebSNR8tOatj41we0bK0Jm0QJ7eKerQmdKX
TN3IgWubzthsLi/bF5kIdy8Bn83v8XAbpZPtpgkyjMeYvBBNH9V9TJ6j6mHqNvaEQnblZekhyt41
ebP0W3S1LRq61VHLe738IWs+7/g7uP3TxejGyhp8h5QD16k9FfIMkU304dt/zrkPjgnC2PQgjAoO
ay6GpCgbkahWMWKNODOoXFAeq0r/8nCU1fEcWeGuRJFdRZmewUpCcmiUu9P8bslXg3wd1ZuAXA9m
7gfqPk4PiulM/StJP4PlHd20lz+DzdrZ6h59BbdbwfMmjx2oGaBk65mQKx1Lp68BEYlMajTIW3Z/
4QUACwCAFzzZoEjiAgoabYNMMmFvWezKzVqC+o6pvpGOiF7J2tpdAwBxUBYxHQys42lQzpI6Ysz/
uArQxa29yQVAic7ggE1vUGjdLbT2Ri++6hOafaIFyY/3yfOvystv1ZvYVTYIZs+ZE+3l7Z+2w7Bo
c/RhPPbaaEYAH0Z8WG09pEEEquVdKiIIXXMQqszoAwCZxWuMW9dFG+csK7TGyZunWoaPSLbdfEUW
T1FFheW1eT42xTb6UaYghpzctGgYTtd6MuoWqSoqC4oscC4or7tsTBdYKPMZlOo1TUXVpNXIcTwI
zrugCyuP9QEm4mRHmutI98b8LZK3ie710lXQ7pU/l04B1zeUHEC9zTiV+FjVN0U+JwrbBbovW14d
722Ria8KJn+6VbDQgh8e7etgzDxdGsC98HIAZY4DjNlV67cb23bbj3jzPLu9X9HcDRyI0EwUAvHt
tvQkQTxec3HH5rmdIZU5QT8Tm9SqcWT4adyMTf0qXv7GDu76TBUUiHi+odoyRjlpYwwT+nKx4erJ
u1HeEvXhsqtkk3U2mUdWOIctq9LImPLgsBMZXQhbAyKKragx4wylx5yDhs5wAFTADoU/ny7ZqGY9
awNFasPKbyR506A3z3oKwqd+oRopr1P7Lod93fLtzLNFJ23NPHTAkGcGjQ4KLnyuI5uNMFLKuXXU
6bYFTmYy783omUwfavEo1TRa3Na4Agdlr91CNPDyBK8cc5Y+AlQNOBGQzXHHHIJ9aQPm+BbQdumn
VdVgJiLDX9iAUC/Qj4x2GA+20+nt06HtZttA7rQC0E+ZiU/MVPA6W4mpgMEiVY+rA6oPPOpbHhUj
bYaoc0hk0SWGNp9OG+uzj712amgs4jVZOWUn5jjXZURzLscLzEkjONkkCzQfE20G3OnJtL28Ql+h
iTsDkA/B5dIAjY+B1Mfp9EWWPjSBnXXOeFVSdPE6gVtC+Jimbn9VbtAduNDSe7fcmpJvgwPtCweN
7e5H7qZ7zZGp+Sriflqb66MP4mOpZGf6uOj4IIB+1fjXbEYuXHYEtdAhPFTNLHjorz2IMQE6E8kD
vSPaI04nYAhJqZsF7CkKtamEJhCQ7zof7Uu0tVP6Oua0NEHJIbg1fcnFnc/7b7Oc71GbAelJyAs5
T7k3yRBTp/0GHSk02Ol38X7ZQlD6Gg3L1PbsH0jR5/TN3r212yCkGg399v2mhJyVPzuBd3lDrN1i
MR8mOoTwdGXaQKfzEXaxjFolPiz4LvnVPnS7j76mlhvsQ08BUwoFzNXJdyICmDVXcWxWPTUbhJmk
LBrMhq1GFW2g1vPlgZ216mJ5TwbGLbQmj2SoTViYPgZX2+pefFPeJC/t99gJHghywDR80F8qXCcB
R3CvIi+ln//PT+AWPa9SEmZh3jmz09Le696Vve6W3+/yw8drdSCb8TlwsNKSa1HizteWYNOtoZVO
poC7PdhqGKK2iimQtofpNv8EfHNLjK21+3gpNwDuQcBQ+oFe9Qd7Y97P9Ofl4a89PE/Mc7eHqQGO
SI8xfHJ7aznGZnhX3ImCM/n+Q3Eqp/M0p5moqLllJcpDmh6NrFh+RCPew9lpFVf5knZOH3ht5YNX
HdlxMNwY4IN25O4ghVcoHcqJY3WO/COOvElUCFiNwYzdB2qcAKqe0bvOlVkZ5oh5Xzo8rrWOpmC9
gFN29HqjabvShogkDSEynhc3i3VTid6/awEFNC46xk80U+ZjpDSpS6n3sA9iIStBd/GusEPkg58u
L7DIDHeGRzQpqK2M9Q1A3LLU5V5VjA9oGH1TukCArTprGvk6zUAmg58NDSqQGz31F1ERdQphe8m+
DZzOhb7pveVlu+nRelQ22na4nr5Jh+LzgfzErcNHKPFbF6J/TvssOlXrHvPoU7hhN0lrjqGE2U1n
HNsBb2A8TRM/d9A4M4H+wVHpsJH95crcXZ7vtTcOu/OAYUQBYz+SF6eTMM2KDLKWBJPQgXDMnDYg
h4HAJpZ2yhd0vM+3SLC+dZ0GitBR4EzWHDZS4xDkwdEC1Rt3t8ukRqtBXtc5agjQ769B1EuydmwN
yIkwvhsZjynu35dnYo8hC5BqNEOEMaxKM/QnJczQC5+HtXd5Ktm/xoVj6C7gfofUtIKULzeT4AqL
ClNGTTdvM9pJ9kPdWE5MMmrFP4ZKxDDOLlWXrHGOsAmUBhTjDHtVhE6RHfLGCQLTLY1v6djStD3o
mmCrrFtE4gVIeVa55sYHzI5epC0cnhlnXtvgnag/JxCF6nPtYew/syCEELOoqLZ2t2JqSrhbotgK
vBcXchM9GTqDABwChcGWgNgipKpaUDDjy+NOzUAxAzkNCLiHb6QvaZPuak1wv11ZV/V4F3FX6SSs
WwjwYRdlXbcrGsPvWs2brQFtUDqdo9fLu2j1TGDLAu3JpIL5KmJrKuHYj2WHUBIDmtjuJzkTvIzX
5hRqZuDdBILjKzN+eubDpJxlWas6pyxnCiJOCoZoyCdYXhqU10NRXAVjiOaDeGs2IAFo0bepZEgi
aw60wEVOeM3hA9tqop4JnuWz2pw65KE2QKDYKSTLq6YOrWboRJmzzRRMWyVT/aLIfHN8UEoDHLva
JuvnXaEqtLYq2pBkj25AJ5LKXQ+anD74kRRvKYqVpAenbJod5tgCg0uXoXBuCpzXqudEvyHePRoB
MTWfR0l1NZJCGV+u1C/muFdsqnavlbXpoztSQfzu2kDv/+XNsYagY0RQ/9rkTr0RkEaWW9gMGf0r
UAeFJjnh6OWa5Mvl7WQflAyqhj3QiX7/F2nhE+OcO40gNzAlM4z3o/S9a9EJbj22SuclWU4nUELp
87tguGtH73i4/NErLNJOHRtuBawlcnxR8ZoiIW3orhEadKxdrdnKYHjUdKRdOprJm1iCN/w1ztem
/UvwNczVcC73ZPzMQR7lNFEXy0J5wteY6AS0p/0XYpiABsBbgtQzg7u6eJFBYlSkz3X2S7IeBPZ5
4Rl2XzGRvAUnuQ4ZQj6jRVKlqdHJhvlXHxvccvXoCdkXVd0RA32tvp0Cayiqza89pY9tcs8NPVaU
atIH+N7sIRp80DnOkkFtzR+mipahwDOtOL8TZ89Zi+ZRk0IbQU0zy5eiRVeU3amNwOWsbKoTI1wc
0+NRCkEQCPT5EO7CMHYMct+AHB+VJL/T/wK8Bmso+zFBHrZ9uE2TdGY+LYiadix7pro4VvysxPFj
V1r+nOCCoFS7y/uEfT+3TY8tEq4ZHtc2JRl6htgEnrdSs20AFYU0+4sMP8wAv6Pj1oM2Xc4bSKBi
H8sEYF4ob4JiVVp+yPLb5ZGsbL4TE9zxD1StGlWGPZWTYovEKDUmn8EOwAY3QStOlV4u21vdGaDx
g4aGgUoxn8fRphgAsrLGkAo6SJrfBrdNvLHAhl3M7mVTazEYbP+/bXFbfSjsGdR9sGUupXw3d9XB
jo37frE31QB0tKZKD6oet9A5DhFM2my+C5Dv8UCTd9VneXLbWXn+XfBNKw7u5Ju4k2EP1TjYMb4p
yJMnrWx/5HJ1k2XpRzA+5SgApkHgjqDIIGlCFx2dq0H4oRqhyOesXAlsG+lYvHbBtQga6NMjU4Ua
YOI1oHVgkBzrt75z7fQ5B/maYLjs6PEH5dgO9/5DHqMO5BaaRp0LeqjQi7eB26OYTXVKNm/SYXbb
28XL3fBB2hveZeNrh/TYNvfgG+whmc2S2VbTDckSqFjZuxx065fNrE3l8S7j7gtlSfrEYoj7trgZ
GOVdC6rM6cnst39jB6JjYF0FpTvf4bW0RYmSH+zEoWPJGzNMdyVa2ISA0rX8z5dIxj+GuGOjk2GK
tR5bdLA+5KjfGHOH7HJgfg+jYqtlr4ZtbRVrotrcuXn73KrDXU/s5wqbVSnSm2SW3djOBR531U9B
ueOfj+LOTQksxAQub/gpxti313E1g9BrbgKqjKafaRYs6treQTnkX3PcokqS1EuNisnuZ5QROhfi
bCWgSX+zolhNIBnRIsJXIkd5KpopAXKyrpzIrPygLCgBji1VBOF4ffJ+G2J/f3SrKhMjGOakRc9E
8VMny50JpjHLh0xgP39ogUgkb/1A/LbGheNmjNoYqF0cCE1DEoDKdruRIEIBIoLL87fmXEAa/c/8
8VG4hAgPgaRb60Txa4sCRCa7eZc7HXmuI9e00utJRIJzxoaG+yFuGbgiQnBc1SEDdDqTaQAQ6Fcf
xZJP26meqAJkSBFXNNPLm1SboKxe+Rb5CbUcUvxS0YmMxxeVC9s1+nxzefhre/T4W7hVXYhag6QS
obsdE7CuAIrhjrUWuXocpdvLptaW9NgUt6QVKTMr0WEqHcNdNig0jPtdsuTOMqmCN59gVHxz8NxX
kzqhG8EhinQooWc+a+rWMO8vD2j1bnA0oq8c/NGRwK7JSjOAmUDKNn2sP0slwPOk86RQoxmYv1IF
oMDR2EwmyttD4pkguG91ncajiG9z7XTC0ahg/iIGss5cjLTksZdqgm3chqOTgTLb6Eyntcl+7N5j
BQy+xSKKWWu3MNC/AKRiISmp8dXmERe+JrLgTbVZ+243fUzbMslgtKjdWlOhTRMqgsN6NkoF2EAV
2lmgDwL8gn9ZDfIIaWPJgraFvCPJ7IzQKSB7TXlqhm/Cnt7z5UUFgelYAhYsIw/Dd9EwBa9hkcrI
efHf/d2vuw/v5iF0RdTYZ1QTrFCBzi2QvTOJGmixnrqDUKq0Plry2HkiFELalO4hXU0dbyuojthn
B5BVRNgMIvmJxKfNxWQ1ULNSDavYcQ9Q7H45/OeH7x/8A4VZ/MIP77//wx82dEfxC3La//076nnU
K+h+77jb+/vt5/3Wvb5/un/6+SRwFV8kiCdXPhRnmfg7yoQgQcE9/3ROABoielD20KZ1Wsf3/dj5
+rGNBNHzHGTDDAEyD1Abcs/YV6eG5LHM03zG5LvXruu7PgbtUYE3WlthcNyDlBc6zAaelpzDbzQ7
z+u4jlFvvL5+unYPP/zN84dOnz3BEp83frHhHFliB+jII8lFqAR2BEvXhwOWDcLvApd3Fi5hgNUg
VKQCNfgabihxaaNDLgbR1fXBdV8O/i+6wXZwtoKD/pWE5zfAsR1uIMqQl1Faws7hx4/3x8fHkC70
EaruuEQCpsB+PsK0t/ec7cNn5Tx8PoyU/fycUbSO2H8Ezv6rdnj+RUDj2Ra6OUB5cjq1ALeQImJy
wi47LrvbHaaXyd07263jCIb/9Y9dMsZdHUezAHS+ZsZc7H7qf9vgZMKSu3UFpgzmXs5MobSDzCp8
HPDXp+OSpzacO7tlpg7sBPg7duyZI8DwMD6X/bq8i9bn8simemoztNOpb+sONnNgHPAbCvH4/Qmj
TZ3Y+bV53tzt7/Z7T7CI51cvtn2PDLOX9dH56OtBjeQUhuEBS+r7j5tX50bkVFbP+7EV/dSKGSoq
xDTY8NwDGD/hPe822KnfRdvkPM3MDYfbk0acNQwsD0Mvrr/b0BuRhXPsCrNg6DpIoaAMAu3V06Fo
SVlIKaQy2Epdm/Rl8HvP9Td3H5X38eUqnS07A4K3xvrxPzLLHf9UC3Kkx2CW7Y+UvvTOy1PrjQgH
M7IArTe4rolTQREpddrhZ4Y/PgNEA2QBmESoQdELh9PpCgKTfZbb5eaDixdWEUHCRv/P0rIw6h6+
fsPBYYeHRVSEUXZY2W/4HT/2+O/XYcJxwg+XHePL58lg5+XsDP+eLv4RI9VB3csnX/X1bb77n+jN
voJ9C34hIrAfoi84x2tjXgDBBfIeIpy4x3DzUpYgvNUbqEwww7hRfP2Ai/xGnzH6G+eKuUn33hdd
as7uNOBnBccE2vlYIe5M4FZr2kgbLNgd+rmhvYEeIxs9IinxtEwkIPfVSXQyzZwxzit3SSElkaUh
+JX0NqQhBUedM9Bf+NMC/Bb7f3Bz8zBeimFv9nfOt923zc7zMPzPz/ufmJadzw7S0/319t69f3q6
vt/29DN0R/pTlDY7u57jfswmBRcC9CVBnff05JJ0zAtQZOBBgp42gIhnZEy9RdGQUK+noDc3aF2K
d2FTZAInu7IkoI0geOUCZId6IeeU0NtWz4s+ps6kgJscaFGwW5XLC5lJcpUWIK0QbH5+7wNng7sz
dj/0vRSdf4Q1fWk2wzKBJxB4phqK7Lan2kws1bts5xz7wQyh8glacGKiFYobVzjGMpq8YEhBO6Ji
oLozgRgnoguUPjQ/kl7C4Htb+FPxrJobaGXM6kMmeZaxEXwHix7cLjz5Dn4XppMt9wG+w0gCaqmB
n9m+md8B76tXaM4CsmtvwnEqXl0AWgdkuiRgt2bO99IHcDurXdB/Nqv4AF2JgD+xQkpkqDsQSMIX
curlYeA14M25POyV7Xwyai4iBFrVk2SE0W6KvKS6akAqk0W+NGyl6fUvTAFtBJEg9J+ofPtFG9i9
Crn7FEzwJYjTN5XqZQ2aogY3EGGb2J45m0qkEAwogZsKnu/4+6P7iJWWph420Hub7Nulg57w8yJi
7F43AYFkvGIBsOHRU4msD0Wtgkczmmtg7N1Z+czCl8szdn4RYWcD2s//GOEudFETBQu0R1NHbqEQ
DsEPufUkLexf8gFIdwN5n22YLvJDMSGFnlXVuO8qMLl6Uy/FuzSLieghtHpIjj6Iu+ih/rpUMaj9
nAjMLrLTRMinWy4Jrk2QDkT3dryrbT/ukVIzDzFxGkX0AczA+cqaqCUCDWjhgXm6smqX6ouJYggr
Qjud4uSSp+k7Qz4Q1EtITEvJtdG/OUKI6UMnO8F6nF1Tvtbjt3VuPaRZn8lcYwuX8ibqbhYzoGr8
bs3uOD7L6FBt/LYRjHh9n/02yc24Pab1UDQYsBb8yNJvc3XI9c/Lw1r1AeDK+mdOuXt1WcuLUjET
UNeRmw8UuXPrdlggUiVS+hYNhv390bnU8xJV5hLzpyXzTdn/kGzZV6M/Jp/kVonz5HYK/pJmYFYA
64uAitU3o+WYoL41G8+0BW6bXcEu7UjObZd2kRLAUuBrlrtxpLp9Yxj7qdjEEArrrqAWcnmxzktA
3Og4j11DrzTpJdgrwMzyEny2VNsu79l7uCt3yTeggjbpIzbkOxHchtfWTkP7C9pAkdgHYcbp2hla
nTVBaadOhW7X8S1MoLKhCi4dAhtfmKOj/dGrqZKjBgsy8DSAxFFKVXTPQtbi8hSu3aSORvKV7Tmy
okKnZjRqWMkz7VEdNQ8lVnkYU4DmBYd3LaTj/g7JOKC7oGzPHV4oaumNHUGzBqJVYePnEMaYX/q4
pz25HoPN5WGtTt6RMe4YKxkxpkGBsTEYPSO8T3QIVw/vl42szt2REfYRR3MXwAPiVggjJsKeOhxy
w8+QeZcDkatdHQ3Ek1jHMZrW+ZeP1RXhMrcI4RXgPeXHNIx0JrlLFK+pVc+KHjLIASklngiF0zfu
rN1G01vTCz5jdbi/v+Irz3k0XMANhliq8BVFss/Ht4lcadlDIAmO1poV1p4POUoD3Lxf2YIjK7aN
GG6kkJrulhs9dW3rRppcS6QSsDajuF4zmmfoUgGRc7p0RjVE7QhwLmoZEx3s1xb6o2Mi4AU6T7HB
PVmoJUDlBiR3Zy/HeVQgoc6sKDL0cfqsznSoNZVgqFBraFLB/4PHB3q8jRemVn+wrKVC58A4l4fJ
MFv0XFuZVf8aJeRKoalYhrbqLEnUu1aYqb/kNiMJFOxC6CuWpJBrv50h4OXpVt51+2HQJnmT5WTC
zaTRK93VtSIUVTbXFgsN1IDiakjtneGcM6AvpT6GwG+tqG4ReLkCOTGL9vOfgsHYRBLgVAF1U3DT
5+JKVSlaLZmYyLoJ0ZiamJ9ZRUREG8wn8MHLAkkAhAaYhBAP+Ql6PZIglItHT9lex1AQDYtI4ANX
58uGqhaTg2V6aNy2G6K+XpYYWrTAerjT9KNBD5QxETAV1CJY0dpwUK9HrybDB6BR49RWgLpDPYNq
An0EObXK+yG7u+z+Vg0gY6cAHaUC/cUNBpyqRMoyDAbN+QhOu6T7+BsD0BoCuxZ8Ac+6YofJFNp6
BMaI0fxpZ7JjQcdGEGW/Ahy/6ugKRoc11p5Abvl0mspGzesmQVFxaoONEnu2ihdt7kqGq5GnMBnd
WtoXFmMFFFhen77fhtnfHzm6oQrBz5GlmWPWxRsYRR09VAXHZm27HY+NC1BKm1kQksbYwKqFzmRX
mzzJIv5MBNGWecuzOWQoA90wFTw0uZ2ANnLTQpU9cxpTCZyo/phY08j43AzJnT2BFEQvsr2cim5h
q8OD2Bs6TXXsEb6qmaP82AUDzM6DEQF6rblpYr5nJbg/pJ+Xt+L6NkGcYGTxqOPxRSkZyeLCYLr1
Q6U5RrA3y9vZuIninar9KustIfeS+mgO28tm2Rk9m1gDgQPlaFnH+/10j+hxOeNSgBEaTXSnoqGz
+FlDfNRKN/roXza1GhHBbvPFBqCDMujUVB3pKtq64cql2r4ZY9VRRm3fhal32czamiHR/68Z7sae
tXpfduhUhbivNlBtBO0gOJ9jSJYlfSaYPZEtLsjrKXi0wYKPNSterey6SA9ZddOLRK7Pwf8sOKHq
CoQiRNTPRFTCPJ5bDdHYwWPkV98mTi331MwipIp1mkfNXVpkblm/x41IEHrVhRhf4gXISkKN7XTN
Sn2IzFrF9qg7PO9apUFDrxD2LTKinhpJZLPAzoCReEyfxkB+NMFKf3lTrG5zxCq0VLL7Jd8kLM2m
PS0SIsks9b/qMN5V4wwssb21xh91Mwh2+tpDBOCof61xA9JkPPIBV86cXllwkZZ7DylXGo5vViQ9
B4N9o5Dny+M7h3lgi6DPH8K+6PuHTDl3uIipSXkswWQZVfcj8EhKFX83QYEPkiI6QrCcFIrbFVVF
A+1Fs2dX7XW3tyrPbEQkCutz/ftTuAMYAGyaZTXCjk1Gp5Zw9G662uuBKMpEfaIrE21CFRJJc0QG
vJS57dk26lLnX9qPEwTf201iuhEBRgowWuuHJOogFFnjljXurW5Y8gLHEO9lY/lehy9TqKJOgyeT
fWWIOOFWnAsoUwC1AIQE+D2Dcy5t1ZBFHXuEb2JukPfrpZ+k+2YttXt576zEVhO3ODwgGPLyrClK
n8AN3+RD5qRQZWkejXFLpKtC/z/SvmzJUR3Y9ouIADHqFTC2q1yja34hekTMYhLD159Fx7l72zLX
RO8TXf1UEZWklEqlclgL81CNWwOrrOMrhdGldQSaFwFaITTDvXp+3p28A+NxiJsumx6HymPFcEs2
+y7ZiLZZQUtYsEWMCyADjqkvSqDiuShVsepI5bhzms65HRBXuEMHanUTrYhhaj9axt/yLaKhCwIx
7KbrGCJE9/C5wCkqhzBV4KqTnmw7xXFblDR6nLPre7ZkGydi/lR4T0K7uiHcbGcxIZ5FSXOH/tyQ
k2AgK55sKSoBrD9ayMDahkmgP78/EVRRs2v5NGOq8RqsshgbTt22INXtmBlPytDET0486j/CykJ/
YlGmAUusjmFayCoq77rOS9cgyrIU5cCZSgxNVedrqzCH5K2D6cApOXAMoJs9BtTDOXZ3dT1QVDg0
1FNo9e263EVzPRE7X18nSwAevHwQjCB+H5SnqsRBZNZbyZytQqfHyk7ApLZKFTqrIoVlZ6pKcbUZ
DqHeFHrmcfJr4JtBbImxj+jBpnvbeKDta5cHFaZ9zWTfhytPyCV/cLrMklPFUJlmAw4S1/HwFatf
PQmyaeZXvjFVL6KNG68lWdcWWPKrUxNWcWlBYDkqoH96r6bXHLghpEy8Pv/S2O76fi76BMey0LCo
g8Fb7gbp+nYqo3nItFUxeNrsWhsDZo6nisjtm5V09SWSwuwPkFPAQDjGtTFKeW48aTSEQomhm25x
FbnxGA0g/QhGstzAMLMW/jCihG9S1pMbIAEeFeBE+r3dWh4SwBSXOFsbH1jSHk0GYMZBURtPa8lB
0Z5XiVkYsKzQ2dgmvzWSbdIEjpJuK1AdXV9qMm+dbMcn0uSMHhjPopZjLB1jVA+dBrSOqgZwTPsE
5+Wx0vD7PPGLmtxVLOCaTzx7b8UvPDnASSv5swrU0cfBV3wtWfmwhZDTxs6gDo702cyQe74tit4o
SKlhFQbURdOKP+Bq2F/XfclFAxUJU1fILziYpDwXAcBpBvDC2VulsZ36IwatatBlYY68nqo4iAfa
Hv9eIppv0dQIsDWkZCRbExUqZk4B/roprpOHLmqQJ1On9K4SWuyHUdu41+XNGsibi9cIWlfQIwHY
ZmkR8fgwFXQy41HeKH7Y7SdYLPt1XcbiBXQqRPK+IE5o1J5BiFAodQeeeEOkbDJT99ukd0sxbCdk
UoqEPg02jQF29XPlAxaqkEDq+ncf530+cf9G16YE8TyCeZp4ZfVNdK/WtOk1NEu8D+QuZ3hIfF6X
uWidcEywQBxS4wLAVVWiNKlhOlkPgKW8OfTh2ij8onWi9RWJVaSl0NB7rpUWaumExhpM2jcHNbu1
gT5CtrR/uq7IorPBBDG6+TUgftjSGXBKva6scnY2UfGY6spNxarj6MSbqOvuWVT718UtrpuNqBKg
dZiFkXvd1Tbq2xykyd48tHXbWCU9WJPzdl3IktXDHP4RItkDeF1A5iQgxDQHzApWrpKkfkW+XZey
GOz8QXZHv4NNLsAZMwSzRZJasHsjf6p7zUso38c92ykhh0sxdh2nt735y6b/Kc5CutWGh4Tx6Y50
rgGAwWgYUzw8Opyy+FPDEDarSSBYCBzYfJubX305bNGlveKVL3tOAWj2R+Y8b4a4cz6LJ2dNGzqg
K5rTHHrQXVkAXGCw/Sh+00eyUxTrpuEvdcRuUVrxqQHkSGKASwtThgkClNZ+NRK2MzoDLT0/ru+G
fhGi/PkwpLq1OYeLCsH5h9VRIkq0M2cglVMaX+mi9IaZpUq8jMbJGwnV6dOhGd1jXLAHYueY+nXX
oj4N3PDUi9opdCsQsL4XNVcfi5AkoQ/QW3Oelk47wy37oQV5HEaCQc9q6b5NGP/ZJSLqfaLkw8+s
SMDzFdZx0BgDsGX62CLfgRBg7ot+TG/HyOkGL4zq6bmjtfbCWzX9DJtqboxjTQBu5yY/gPWG3qWq
KFdy9EsroyF7aON1sNRQhpZNkTewUxvkX1vFmsgG1d4953W91/Uy90fHCWf2MrHyirw47DO89QxS
ZdiYPEFD2/mWDA6zk2kC3XzLX8ICaQZ9rfnw4qRLEqT7tAfszpjkLEfCkiPqPVjdTbjG13PhIWcZ
BurVSLJhiF3GuclH9LPTPoEW2kEd/E58CjvQ0/3Yr7itPyZ6dlv/kYQiGvBlVABrSR6/0xM7GkNE
Bx0A5Vp/blW3A7gvlxzj/eTxJ2BNrbwkLrNSkszZeE7Os1OQVlh4M3pDYPxOb/uN40/b8pDdV3vA
bATmfm3LLt4ukkApus3MtrZsAYHqNnrOX+NDuh823FOfr/uDBaPHrv2zlnJYa/KYWX09ByWBHQC+
uQlMqCNWwoA1KZL9JQVDbn6Or4Yfkx89hQfgnSr+XyMtnS/ZnxD+dI8iEgLcGFKSQwhER/be+GIT
B/ZKpejyQpPkSLdKpxktym2QYzxpgdi1t/UGfuEj264FHYvH9mRzZsdxotBE7BzxAQRZ6m4K/aje
h+T1+v5fRqUIeFE11PCEhNfDET6XgQqDUNspRpo1++RAZ0YoU4rNaD2HduBQ0Ob8ttWgtFeyWRdB
2x+p82NyPr9Unt4xWRdaoDXPvXCmt45bNw53FS6Bcu3czpYl+QqoB/jdGfsPeSzJ8rSsyxqCmTKv
sbpNqVdoO3wv1Q/c+i54iDaOAGZ4o3RbdDj40bQKP7iwgwh6HEB9gEAFOLmSeG6ECTVKhFhgTOs3
PCh25UFPPH4b7uZ86xaIR8VWO0bv13d1YXnPxEp5iCxpNYPx+bHa3EzCU/Sf6JMATfTKs+mypwzB
BCYMMGgwKwc8k3PjQdJXtKiGIUEuajCzM8bEHcKD/nfcIR2hGh2aka2UD9+dwujui6HnYNwTKdIE
4CW76e2hfs4wtxoB923KX+vYSB+rTOm+c6pMK7f7Zf4C34o8poYHJZDYLgoncc7Nufsk88hT90bd
fKMTl/nqfropg1K46kuzu74JC9f6mUBpE8BANaeNIZA2TzoACe01MIylXT7VSPJDrRG1joJgzdP0
DWCsSwUlkVj1EsO/rsiSESMJjK4SG3nni2ESpRJVF2uITxwL1Y8uvS905NJFvdICtLBeeB4jTJ9R
AAGrKF3rRS6qpMeYhNc5vR8rCDwH77oiSyEKJnuBs6HPs5/yI64HYmMvaihCRrQYb0ixER1xG/Tl
19oadcnC5iBXMndNaahmIW9/fjSEavBMYBAdySFXFF/18NCWmyRds+pFlU7ESFeE6PsK4GKIhcYt
PQJShnjls32bPYSPsdf+LiI3jV0CMmzFr1Zc62VGDNegAzJ4tObgbQ9IvHMNDT1twzSFhtrRPBo3
xkbZJN+Np+/mPfKPgPnbO4XbgVXW9eK97o27BLyeKw5owWTOPkE6YqlJY+KM8yIXn5Zzl6wRJi3d
jmcCpF1M1FiYMYUA84ceu23oxq5wDT8mIA7ddN+ttSTrUqB0uqbSdrI4YyJhsFC27+5KjM0B/Hna
Gp073RSu9qRsx3dQVHlv+ku7EqItRrinomcvcBJsKEqmZwaBqvUHQGr3seOLd8OtSlebDclrn9Pg
7x3k2eLOR+hEIkNHqMji2a8Mhasqm2j466K/ZKKSSwEPoNXms04FSfeWSHYlX9Fh+Zj/ewjmDT3R
oQLxTDWN0KEqooDqgNMb3i1MQGrBdde1KAcA+PNE38xsJRmiKZBAB+wIJty0p8lECd751ur3NGEr
LnLB14M04F85kgFaINcEBwleipHyOIq7pn9XujVLmx2DFJOdyZAsLbVC0qAOBaSR6DkJUYXLNwWK
T1G/a6c7Uj/FxV6l38b/cF2eiZXMDelzqsTO7CwMr8PYR1epoCK61de2am0JZaNjJQa4O6gXOkeT
P9TomtVT/7o5rMmQzG4spzAnLWTU0fPk7EqAeBqrc9OL3hXDnAB8wNP9IgnZYY4zMtDt61WArO5M
nwLpCxD0WeHZ6ivo44z4rc6ODaDLQw0srNmLshZ5LD61MDWAfiHATwC/WzL7sqnyRpQw+64KdJCH
50GhAYu4AtQaBQhR76rDIVulk1paXRSK0X2PkzA/H84PdWsyqx7ntGHtD364598njMRXLsUkc/Rg
evxOfQYf8RqV0VKEOten/xErbWqi6AlWAbh51tbGu3IIItetbwev+6iO1e3aM3bJo5xKkx5+tpVO
Y63ZyFDmO27cYSbVadD3v7luqPM3y2f9RIoMSlfT3AFcOKSY9UfBfWO6c8AVArTnZgjC/OO6sMWQ
5FSaFJJoSjVMFYE0YLpvBz/CliUP9j1CoMTNt3j/kI8I+SL2fNRvwJuZ+KC3E2t8Cku539N9/DMe
fnInlEPH2xCUwd708BW76d20A5zVkW5+kX0ThBi04agc3t6uzUkuWy36piw0TQMXXLLaiWtp6agI
BbPar+saaWTPVp6vr/D/x0b/FSLZaD+h6bseoVsbCN/cdffIKX7LD70fAmm933VrEd5iBAYf9I9W
kpl2APogjQaBZKtlQbgdXqKn8mOYPM1yVXctibm4hujR1xC6AxhGThdgnMCg1RzvxQWC50Ob7Pq1
Z86yiH+yvTL9fNnXSR8PcGlGnrho2B7SyG3EyjW+4LrP0h5SYCzSVFWcGGmPMh7cwrnX1qL/Be+B
9OtcfCdoHQYVwLmLzGxw//QOEjgNnHCq/B5QdmN3bO0CWFisMzGSHi3T27imEKNHhyg5CLYzw+C6
SS8u1Ykm0hUzEcWpojTPPVA1+H2jujx6uS5hTYn5C078gVJHNfIRUAJ1F/TX/WaidU3+dV3I0sm0
ZpxjMAICPeaisDOh0xkTR5CSRIYL4g03ZBlwrt2iuEdqBvIG05+aDS9fh+41XJvQnI+h5OfPpEvB
VaroIsFwIeJTkWwbah9Vgc4qUGBHurUBMJufoKGpcJrtda1nn3ZNrOTz4iyJ8PqG0pP+3ISHzLwb
tE+9/tKnlQN1uYdIHNgAHgOENGqYcgtjDsxZq1FtELGXKiiauuo+txQAZ7OVxOjlOqKPAz1hBgg7
kDS4iPPbrmqL0cKMYYG57e6OAyuuArKavldbDNY+Fv1K8WlJMUy8z0MBBk6B3OY38NzCALidehna
2bXXlD0rzef1TVoRIbf4mZ1V0LCECG5229r40DvLb9ZGeBber44F/DtAQYGhEn0O81ecnLJQoy2e
SBhJmkDm8tvhXv6buvwWnEZt7dpfyp11TP1yd121S+dxLlQy+1Hhdt8PEFrZmJ0Evnm/5skXYhqI
AEQlTAJNTkiXn+tVtW3E4iqEiE3xIoLMy4NkW+zpIds3aNf1gN9avNlb7j31Lj0kW3pYG1+/9PXn
XyA54dxQrEKN8QW2AGD13iQboQvcWW/X13JBDJBq5gQjCBxmZ3KuKI4X0Am6GAp2rya91YfAVl+6
tRa9P21h5y4DUGmwEApCWsyH/oneTuxEbQit8ixHROrmz+mbJtxok2ge0jpufBNvQz9z9chL7sQm
CvIjXY0OF07DmXwpoKmyiTRggkL18mYKND8LjE/tfgyIm706dz/t7bef15d14WI4U1gu8aFxqs4T
BwLDL1Nze9VL38QtGNc25l03BNpvtH26KyIv3TIKHhQNY2hpn3Of0p2aqKNSm2gfxgNKOSaP1b04
oqHdOlgc6bNpS780D50moQdO4LWC5pIVOTPEA0r5c6ZXcgOmMlpaCk4zDGmHmTtV4XOmdvf9pDR7
DaT1K+d/SdFTafPXnBhTapvJpOgYHCziKnUN/m0oshcSfToT2Y3t7+vLumA5YHTBLAYuCBMTkfKq
JpyFVYWNpCVIaNVvw9i5Fj9eF7Lg0Zz5CGoAYARnlZwjH7ShLW3aIS6du6FcFAftJ4SAzopVLomx
dEQrQCRCf/nFNsVOnthKjyc2Ev0ghOHO34fyDhIXgGEGOCJGFeUugZjGSk5SNLpMReMT+w3DxS5b
G6tb2hJAhKILdZaFUbDz/TfsLOa9g0Kb4jyJJsg6H+181zdkISJwDEAAANUV00sXBdqR0VyrRIu2
lDBIpw9W926CqR+UabUAs2MoLuRrx/cPO5DkI3HjoEqCYS1oJdf12KTklEWYD9HRnT65qhGOXh6q
4eOg27BzmyGThsXkhmc7ovNpz3q30hz0riD1BXINrLzSeEavIOMfT02/73vFeMvDBq+RWBV8l3A9
nXyhI6BSwfLOtl2fAetYILg6NHXfHVBurO8rbYy6W27HxqM1Wbh5pnEKSDuyW4vk6hcZS4xCxE6z
73AQY0/TMMHpGpOhVRhsSZXarSJq/c7Vcggmwxm/x8poPpVNmB+Z0qTvHIPktwbADwMTMp64E1m3
vCgI8/OBihsjs6wPgT6/LUlHNs9b9O3oa5FS3JexI/xJzcAQMdaq+Ia4G53HJNJAqGPB3ty6BwRU
X9TtdIvetD58pIqqPyQDBf9RT3XaguiGlXvbZOMb72oW2LGgkVtqLYYg+tTaslifYhSrSw7g3m5E
g+gE3pyHDOhhH2k1hU9l28ToG7PNCjBFSuLbfOzrG2EATwzpaFbcFjwtb7CNerTRaTr+IhUpc3fq
0/wl7ghH+sxU1aBomvh301ZgDFLsukASyLa7FOk2gAURo28/yykSzBXMSb5rUa1vMFRugDmwyPSD
wRpk1VsrXBv3nZMIsvlBuIbMIwb1MEF6fqpixKpMqUq8+fPJM8CYQpR2OyVgqWm5hynWX4mylmcg
Sw4JwzUo1SHAh8OQZIq8qljUwu8pRySoisNHCYoJN78zAHZ6L25Bd3I079NN5XeP+Xe2cRCGkZkR
9PphX/wKDKEDnBZAxxigPdfcDCPbKHIcdj0NLKBWd8Nq/LFwQTpAYvlHhHRl6X04lE4LETQMzM4l
d6P3HXlk2yWPtPD1p2ofH2qX7tcu5jXVpPCOF5ldtj3kRjqafzLM8hX7/9viSbmpdtQ6oIzMnhLn
q4nvB/J0XcBSKIWQAnEFGoD/NKafb0+L90dZtCNix5IoX7aw7c+CRUgiVk6Bqg+dmizIQwo8BCO3
xOS2LIyJj7br/Gcd6QnsN25uedyLtcm3pcU9vU6l0CCLwqGPDFynffeqIKS12EpxfslqTgXMH3AS
6Dh1m5YEdG5e1ZO3lBTbigLOfeQ3BfkPkk6vVOm1QfMCHiVBG2YzfKWm5Scd9+uiRxPLGlTh2uUt
LZpadiXvFVzezbjT6psGT+015PuF+BADEwbiUYxNmBdj97EYiYA3QzSaFkFulkG+tY5AF98Yoba9
bpxroqR1G0o1T0cFue+QxztA+hcZ2hJbv1Xv2F/PHRkIrU60khZu0OxIpCEKFRgR9FsLhHuGn5Vv
hlr5hWJ51/VaugxAuAeiaNCyWmBRPbe8KipF11AsYc+9uIldzjzd2NFad81h3ydrRrFk6KfiJENv
tNQYC1Bhe2OOar/wR/V3KFyRvV3XaqFIMNNNoLAFegDDMuWxBbDK1KznAs/ATbexd/T4CzXkH7hy
atSaYlffqrv+lu74R0/9td7SJcNHkI+07czMe9HQY3VDZ2YmZDOlddHb7aBPRJvKzXUVV6TI784R
EDpWPOJGTVjhOgwjqs9WF1yXsbRbJ5rIyZF8wgRSOkITk5vWtgd+GwqE2h1wVTWUlcPk+H8TJ52x
eDSqrMkgTtd/ZPYPcCxi+GxwWfJ+XY62tnaS0SdV7mjK/AqLv9EXFblGdzogaYbL82BvUNAC7sq9
E8TfV8TOneZy4AVMH7SB4J8JXNXzs1bDhdRhh1kagRs0NzH3/tyRozYijRv7rAzacb2zYel8zw2S
5pwpwCS1pCplGuujebJGLwvu8Um/Lbvu2PU8B+n5vUCRWaErXVNLrhLcCxZUVKmNFq1zNREJ97o9
z4UqvdEBGPPRTDtgt8aFuudO9QEGhLVa+qLEubcfpXQQv8lET1bXGk2V4qopx8xGP4AWT7u0j7Uv
koYK8yqjCrNtjpGUlarAQlyA+RNMSAL9F88KubsXW1ykFkATvIKZ+7K7s8Nqe91mFiwVzL1oHgbN
Aep08uicgoZrx+jQP6ymab4xJ5X5Vt0M6ES0f12XdLGGQE9CBy3yHzOUAH7Odw0DcqPW067wjLZ1
CVhOu5+18WTGP6w1cNsLrzJLmhm78f7F9JC8W13StbZWisITgFBN1NbX452FjFm4cglcmL4kR9Io
aWiHjCg00m2QtXbpDweTtQBCC9KMfpqhccPTtYbBNZHzdp7EcXbRI2M1QSQeGQBE8xl7bkYwEJfA
TPjBwGl7fc+WVxJ9ggACIpdgHiMmNzNi9wWKUqiWiHveJ66In8z0rwOteSlNWMac6kHJR0rETCDD
ImoOQU32buZ3ShbUyC0UdFP18YpOi0t4Ikq6BAo+UHvQIWpUANREXJJ3myy7iYA5lKYH86972CTN
JP+oxzpTaT0vIWDrUhbeRn2/u75Ll8GIJEMyxBzcbrHRzas3fhXW86gBfGVwnfGmTW7qKUh7wDi5
Gd+hHq6Yo2fFrz19ttpHFKrQPf+y8jXzAp7dQtLXSDaakK4sVQNfUwtANN6CvM5FRtIV6BPn1i0N
a5eoAcYiWbFZJeu97DeYhSMnidlHTLmjmHp+QBSrSiOnGQt0b5HPFGEE4AfvFQBBOFq6HSlInwt0
BdVfBc0Qi4b52lbMf/9CeQA6Ir9LwHIkX4d4LYx9rMzglJqFsTO0JgNuseheVQsVilzfKejzEnn4
zbDqD0NduRgvi2jQHqzyyLzgqiIYdT3XvtQ7YWUOtBf9e19YfkgAkenknhlVbyEle7u0N3wAqfA4
bCIz/ej7YhNa7aHOwXN33QyWXMfpp0jHzAxNHezhWAjg1fKIbVT6S2d3ahX9lxU/FSQdMDCCqniS
Q1Blcy9L33RnS1QO9qwXC7lNBU9d0bgJf9TZKi/1Rbz1Z7nnqxN43SpSCufLTQFVKyqK5Z5zIjrf
mNZPXX0CVnwymJs0eWDjfU42/2Vd/5U5u7eTG2AycLK6CjIBVTFVGwLQk8y3krzf1lk8fArK++fr
Epcubij6v1peQN6Jqe4yA0Ek4M7BiR5WuLntuyI+5rTwkNL1r0u7BD//s6gYQAQBBaIemUMqA+BK
2akq/jZzXDZ5qvpkGpnL7RfH+p7MdGxgbzc+yvCh+2ugo3PR8tRvMyhm6owQ3VZDALiRvOv8XEcO
PF3zkYuWM9PLWeC7R5AgWY5dD8pUE0jKyzcWBvXokegOmWZgEd+gr82evGkNYG/RNaIA9Y9MyXLs
acoKrYRMC0y7qR1kquEp4cFJAsW8tartFG4sxY+1bysbOh9A2SWeypUqprFwlC7TIBcjIl5N93V7
b1pwhF7bH/IOneOtH2YBnicY5gittRmART+ENyZqVABuBQDK+XnRmmRMaW4UM43fa9cnALEG8Q17
y5Q1ovj5L13oeSJp/pKTk9kOIlOHHpJKoJxxxnxdxAFX/hrGGkY6h+wADJ5JQS4a0DQxAMdFg0IK
Uux2kkSuE8HnFIbxlWrdykjD0vIhx6GDGRr/DdlQnarONUVVCk8hhQcsIJe2DOj71VNorFH3La3f
qSjJPnVUYSId5RmkNfLaT3VArYLi0vK5tQbiefk+n9fwRCvJJG0ACwiRQ1RZ3Dbki9BHC3CJ1YHx
H6hr6SD11t60cEfEe5k+awMa9bfXD8WSTz35ADm5UgxoR8L0F8KE8mee36jOQTMSzyGPebxWzZ+X
TTbLU1FSTCCq0GhoFJVeM9m/U/aWFhjut4TPUYRxOAuEka0otyQRC/zPtSitLptinov5wjCNn4ly
m3JXCUuXDZ6u3iXZ2gFfMpt/pcGfnh+7UKvGhHDc/3ZR3sRls+NNiIDz1/UNW5ICXlucOAyjmug7
OZeiJJaSNiKEcRbmnjbda8eZX4lwc13M4nE7ESNFTbrDslgzIAZR5G1bGsEEEfFg7uqcrLSqLewS
xu8xVYnmRcvCWIqkUZz9rwnatG82WWhQv1fzGiMJ9mPSKqpv1gNz0Shar8QT82tEMkgTJErAuCaQ
b8mgMgXvLJbnrEQVJlae9S63AYzqiBUjnI1MlgIWZ7wn4fYdjAueqzdVeljmOh7GefUGziQ1PoyT
24RfDh1dTC672lpj8GUJEijryHOjxR+4uTPI1rnEqhQA+avU0osd7uoYoss64XaT7Y0dUnG9uaNk
2sTEcFNT2eud5tp2tDHbeNtOADeP+vu4QB+21W8my35RS811nGyb0TRIaOrzgnopgLSvm9uCDVjY
Ax1WjSAEscH5J08p8gmZooGXx0aYnLmVs7HCTdV9RnoFPoEVaZfjIHNbClpbUQtA4ho4fufiagcJ
BTKLs3PM1XzvMc+NcpRlPtnTTus3fbdVTO+6hguOFn7IBggoinuYc5ReB2bpOEY2GaUHRAY/jlDk
szdldF87h8qIV/RbOLwwAIprEmhGc/fNuXrj0GfVwKEeqvI+DxGvJm6W/Mzbp+s6LeyaiWF4VB0w
to2Z51nnk0DDFoUSpwI6De3WJMjVsX3Uv5AUL8x2Z8PT/9/EzZ9zIq7U6km15yUcoteSMlej94l4
YOFr0Qs3/y+PKmiHofS5tAG2RGkVc17FQ6NapQfQmcwBiXbrJqnmN+QtdtzG3E/lXRm611Vc2jkb
24YzgKMA2NpzFSPSmQPL+tITtd8C7LDIfhXjS6/WK0u5YI0AM/hXjuTeo5yCgUSDUzKdnQBSq+Wa
ioHajZfx1S6g2bJlB4h7CrhaBE1AqLyd6zRGQ10bMWTZ2uNgPCqDR5COALdf1wrXpIGt+SUPajRu
JfrWEb+ur+jSWYdxQjTQgPEjE+bllp1Y+Tj8MdJW/ZFWX7YZELHj1FNNNLJ022xYORezt7rQ+ESk
ZKisDYeisbCLFgglpokec31tgGZxA09ESB6MWfrYmwIilIodKrMOlKgKRB3fmWn2Lti40t299GY7
XUW595pYWcOdFqtoV/3Pmj3YmQqetugBGcUbEF0flcgJKNK+rfHROGuR1dJT/Ey6dCxoSduRU2jL
mn1abaoEiE/8Wel+htGbww4lP4IXsNZfuLHy6rjs1MBdemI9VDoosUJIMTqQXFeJr9Son7XsYFrJ
Q22Vrw3PgrF/HnW2VSIBJPzjqKMROFtx56uLL90dqW6NZc+x+Gn1Mwufuqr3W+rlyYOovEzsiwmv
9fdmrfFx0RfNVWW4IjRRyYHLOEbqUBiQyjS/aI928xj2QVKsBGFLdwgQmP6fFEOKmtMk7ErFhBTT
QITUIVYJJm1HzC8yd7+9XHcGC7EY0kZgTplBXDB+IZ2a2B4LQwPil0edV6VItxZ/G6lyrFXgcJbW
ITHRPW2uEZCsCJWTOUCw0ZS+hVBRAhLnFWR1CVIODPwd6sGOYtda4x+bHarkfjDiikIo0PKAQyY/
ETBkRSNSI/7DjDdviUvq/Yjeu+tLuWAdZ0Kkg2HmVh62wHX3puGxRR4HSJegPsHyrdxUa8pIth8r
jlbafJbjfEfPKioLqLCu4XYueFOEn5hcQRYDA8qyqRcVJhFTlOo8VFaN7I2WG2fagNgU6dq1zVlc
t5NIV9KHEgxAlCpE8fBhEr+q/mhHR7NdeVMt2RyAdLD5aLGZO9jP71ynYSUJHYRKZc7cMt1T7ZWV
H84wuGb7Y0L3JXzG39sDQnc09OCKR8uhdLTGysrA3AKJ6Lh1lTYEl0B00IA2RbK/bq1B9H4iSs5Z
oOaQmlU6iwKgPRCAdgp5B0aiO5XO43WlLslh/4jCE2omnENNUIpwG0CB8SEyS29s6+xnEUbld4dr
ykdPGn5sbBKam7HMIsBOsuyQTZN9sEZAcm81jbJ92tll6TpDbLSP6K7Wuk08sUr4qp6LlYhjwYui
kE1AVo/+bpSbpNXn5jA03WiXiKlAqkUCq3k0AUaUYSZUL5nb15/XF2bpwKDrAa0ABFEqCvbn9hVZ
HRe8gTzWVm5aojP4c0AAaamPTsxWrr9F3VD2RdEemfiL4oZi1GWnz7pNVa0BYJaNG2LzuzrimLOc
+H2alfEOyq+0PCw9o8FJiRLeTPV5+WJjmV7FSGpyjJxb4ZsD2ohnOzK04xQPRPN0kbWfvaWnO2Lk
5u/K7Og3OjCxaQSABd0BNZ89mqjNDzxYotEFfojz7CSpmW6V0uh736oEY5taWOm7yUC3llt64ydK
rf2OJh35Dk2LtNVQfCHbD4RnzLSBbwvsUXJDdMiBo9KnaH7m5Scx7ggFC4b1xMkTIYPPhpvG2KAk
ed1UFrbvTObsEE9ebYY91cJwGu4pGYqe2eTn47c5r2pmmduifbdFOf+6xKXq45lI6dQOYx8NtjGL
rDcqULmMLXC85xqsZu+4BpA4vqfRHfJMbRUU/InTt+sfsKwywMzAkgSfIYcZuGyB2ZR1QFlU73jp
N+2z06IuB4xk1B5gDNelLcWoUPcfcXKAkWJkiIcadjVR0dNIdiW9H8W+qzwF02kzAUBovXEg/6HI
Y/0c6jUOt6UX1pl86bIBpyrQGSKoG037BPTR8TswqSPVG+NXpu8G84NHyYrOC1HBmUjJ/4CzG0WJ
eYUJeWLilwrewu739WVduELPREgXNRcimwYVq8pAMlyiP0PVAhPlVZrv8smv553dXJe44FSBfgWo
EB0IaYDDk9ZR6TXaT/oEMGN6MzqgBHVcWn+Pw629umdLovD+B8GJAahV1CDODyWtc4ziROiEHZSv
svBNkPE4KZDscneY1lpqFiIeTP5gtglxlUYvchpGCzQdAPWABzdHFbM4IDbdJMkPUe2uL9+SHWKq
BG8J+La5s1g69ppQrVBkGveMzkT/cmEbXeYamcH8vmnLyR0blTAXNOvFwVKctvfzBONCfhUN+Urv
+ZJ5agCvBUEBqC4vRlBFxEKnGBPYToUhnwj4rhigDx17JTZe2EVwYmjgbcC4qwaTP99F1VCdVptS
jkKqmwFRWSVHFE5p+l1fQxBdOgwAyNBVTI4hRS/j54gCU0YGoA89B8iXxRsfE1dtbgCslyvDNi/Z
Hhffym7O1i69YmbIO6B6UhA3InVzrpyj1DWvtBLXr/pbTbcIaV2ti13M6IshDVL6WZZvkf6WFGuw
rIur+q9gW3qRDrxL1VaHYEMRXtUB7EDxE/poht9IJtyqD+LwhlZbc9rF1GuMx9r+iKPPqbxvVpF8
FhJJp2sge4ShHXPRWfgURak9E8bba2gkAgut+i2xG0+vdyQ//A9pX7YbOQ4s+0UCtFDbK7XVYld5
b9svQtvd1r7v+voT8sU9XcUSivCcAWZeBnBWUkkymRkZEcx2PtFAAHbZ8vPxP5y0eCkTjKvgMruY
PNAVXwmIUuFPG6YTq8cwBF9K8cb52GuJCXB9C42rjhyEZQ+Q9VbOfA1WenQjBjeVf/uZZyyBXLvx
tKvj3tL0juPaZV1lEbyQ/sk1LNv4JDUpIJ0spBlYWgIhc0nu6fNb4B/I5LVN4HT1vSw+GcoXNMKv
e3vxVRmzy4F5YrapW8XIFIBp1bhwBdQ8tfGnKfNiAbgrSCWAVRVg6HMLdSAFStNgvmiBFyqSI/XP
seARYdMlsZVGvGmzixMe5tBqwPQuNivwR8zFpc6gnTdCwL0l6QZ3mBW3xGri90KIOIfC2sqdGmKu
/aZU86DRMYtLyvyxm/MnhfuOvTi6F19Aaq+jFwkmt++R1pOPExE/VYwemO6wfTUgsFqBKoNzbF+k
h4yJxcsTE6rYplX2LSc0PEM1Q49AyUhUqwsA97mreLCX1Y9z4hAT5GZiilXk4+NMyU4CElLQSzoY
eKHwoAQ8Q0xYjwIAl32ClYv9nWQ89+lt3Tzo4fb65ln7PtBNxezcclIQFnM/xrMxa8vMUJAaYEQV
3sqywphSfn/dzFqkLVATcMjK+JetofmhqM5Ex9FgJDHZi77U0aCV4ufrVi5fKggFANFNtL4JCO9Z
UJDYxnoOvCzmMzrhvasUTxYUKoB8d1ITOozhzdDgDDTsaqpdswucAFvKKAMr7Yz/chhiQFxBiwRJ
ywVFnlJqA6aM8GKo55bQPOpHmmBqtCYFJBgKaxBMkECBvK6MaBPPVjFrnF+wHEpnF/73Wvz7Acy2
0MwqzfRlFEaDfEjeuYm+z8FTAvn1IBMdYHkhRsXZiWshe+ozszdUf8D7PgB6yaxHN2o/msgrBsWe
2w/Od14Opmu+MXtDzc0p0iX4NqmQtMjBU1oOILLQ610ADniKJ6Sttx/KnHgLEjaWkecoPCDs6nV3
6i2TH5Okl41hWeAGI2mp7JEho8T4O6uflfYxhbctYJUJ8ZqO0zxaO+9QI0JhCiy/QEEwq2woU5hA
CR1HqhRvAt2kZgHm/vixNewYSMrevr7YF/nbdxz9M8esdVVAnUWA+rEVhPOvfKqcnmi7skM7YRE5
lMyv6+ZWY0hF3rLQTWOel0nCMYobmyhvQCyyM+ypQi/zMItePPGSwVW3MC4JQpIF1c0m+2E0Fx2J
YKfKHpdN0VfeKAW2Ud0aPI22VVMmqJyAyhEBH2Du87LOQq2OKxwFomSJwUYR7KxwJ/93pHAKrGuh
sYynq6qMTjtylvOrMJqMse0gyW1JrdOqtibd98lR1Ab0im+alrPb166OU2PLjzm5d6UoAf5bh7G8
b3KvjyWRYuao3cqd0nJikGeKScCSZK5IJsGUMhz06TMV7iA7xrGxFnggcEGGB7wMJoOZryQ1AJwX
MQKi7FCD7dBtBotHKQtARnIsrXpzYmk53U4WLob20GwWsBRgYkpQgFnyD33/dn0frR3/p+4w+yiu
eiJicg9ZMYloBRq2KqKSikr6UzZVtBmPVeVct7i6gCYBQBAUNHisM8GHyybo8glz/mN4IIVbitsI
pDsxJ+p4VpiowwvO7MYKVkAJYlLQfryjCLqLJPmYhjz4yGWjHEqg2LF4rMEfHEjLlzz5UiFwg1Js
YH4/Q7JQ56BkMkuqVSntyJeeCluQrcu4ftRd0PUQAZGA/6g51/jKll7GTsQFXoJmK7ulxxJtwHL5
CTr5knUHQJZS3fZFTUX9E0T2nNBcOaqWcTCA66BaiBYNs9FQVyoAJxXhsNqj4Ci4KEA9EW3cmEKx
zwJM212PGYIFZC7yZWEJ7jPIWV+MKc5SPXaKgq85i5ozaIYDWc7rFlY2myHLBJomSx0Q5KHnnxCQ
rXSq0V0A+vi9DA6ArtA45XDu82wwMUnSSNQz4OygFFuDTfE90YUbyRjd656sRP6ZJ8y3GaJEVYIS
kVDHqH43VgpKEOVRanXOil23g3GN8xUDsQzqY6CAt0TS00I8hhGkk1GN5lG+fXO3sB8fNQHABvEf
U2dJFWVIOFdKjWf1XIP2lXb1VCY0JJJp+9KIvpdpFGHhZF1lOj6onrbhMA7bsQEnRBAp+YZEHbCT
k4baZDqEiT0b1eDNYRi7sNb9zcVEjGiNkuGd0Zp+5iR1DCHCaJwDnWZT4g9Oi12nbzrI4IrQXWsU
J0lLGdCtefzlD7P4FgdNcGNG5fQ+Bqnu3yedrLwR9MbsIhQgtjmIeuAZqaT98aNkvtNTOZNtwehz
ryzLfKDaGAwxOvp153u13+r9jVknAiizm0QKPSkIwl81UEe/hLpSFCsvivCtnAwpokLgZ7lltMBV
QXU5d4e4jk3OVl87WICiXSgcAGHA6AHzmUtcg5mEAW8/Bx2F6tVIX0uyGaubkjjorl0P3rUtcmpN
PrcWxF0EODesAfBEgbFGTxuzeyhuXDezFrunZphbr0nAMmVOMCMpf6TsPvEf+u6z4qonL2vDRi46
UWB8Q45qIt8696b21dBUQg2pf/VZKraceQo5JmEMYq69EHt6cTSrO027v+7c2osDFLL/zC7en1xH
QxsGKd4D4AFQ/vS9SovsIW0SqvWOimFMkRwbwWkjS+i2HMMrX89c6uI4PkEtDCD0uWGjmlvBJC34
3vXokxTvcw9yLvU+6J87CAZpweQYeBAEibod28OcAPirAdAZFrtJ0b3rv2Xlhjr7KcwatLWRQvQW
P4UMkoZuvGoLKgjMlRZc+EBmgEyLs09WEik4jhtKAgJcxKjRue++5ucRyYYMg0baY5ECy2KUiaVm
/qETii/ojG6aqXksCY+K75sZlQmyU8Os/qCaSckA0iAU6It564spkh0DmPpWIO0txk7HASlQEu/j
GcCBXRIK/l4E711kAUkQfvmTIgpWm2gSRDaz/k6Up3gTg76ioERIUplOnd++hYk6vvQBxLhpTMJq
Fw69uptEMb0TY1zIecATc1wLYWSl6LKAUhQshix6NQ7mpg37EbpmQt+jCN7dikaj4lQgb8D6J05d
J0+oyNypqQcKEYVCsfPregBdTlVjwgrPZrDWiPicoGE4/6B6oOrNaHaZpU3Paim6oZS9mENO+zh9
NNEWCQwRM1i9JTU1lcLxLgLkv1Wjx1Z+JF1860tPIyZSBYXH57qyNtDrAuuijn0G1kJ2baCsrJBa
rCDykYN0rlJa2Yr0+YjaEvWL0ClnkcbTxwi1hbT59Cv18frCrG1yMN9AaRP0oCIe/OfrQkIdnJmR
CJEbIfulAIRpNvqLJqU/Ty9A8rFUxVCGwVuBvXeGeNTUCmE9DTPVIPq6aH6EXoZZ7uv+rHzopeII
okmwUmBIgG33NBI6wJIxgcBHfhvx8iavgAzWkp3Nu158Jp3rdxQkTEo10hRqIGACTKNtGGxExQKn
FufXXK7uUslHWQPirrh0NSZHFFMwkmJjoRyngv49BMIGk348Ja2VMwNfDocr2lwGSrrakm+f3BBC
aiLBDaFva7u3x6flnwePUmtnPU50E9LNhpP5Xt630FJTMYMBVkDsa5bduQt7XRkr3EgBBHIhAj4C
aCq/jC0H9HL5TDg3wxz6SB+Vqln0+sDFQgdymEwe99LltbJYwLtnobIS0e0+Xzg1nSIpU2EBs/bO
JD7ns53kGNOZHf/HfHjf5w+elegAAoHFdpM0bfYRCjh/EjNu79o8gvx2m/0cnAQzp6cJs2Zg9lB7
ra0h/FqZbl+h1ToJEyhuwsPsf9VN5E6AFNIZ74mRV8NbW0z0r3Bd4tLEIc9cmUXhSwroNnHC4skc
9bdosS7JkT/u5+THQMnFzX+2WPRiNABtFkJ/2FLmFuQMBsjP9kq0N3ivlVWfVAWVNWDmiMzWJZNQ
Q20bsDMwtLRUEgsKbphuOqTtey54nIPrMr2ETye2mF089qQBdSps4fGKnPyvKCEn32h+YRH9Y0aB
OyJuobj9+HTd8IqPeIqZ4NiAfgRcZNI82TSiRidFbg3ZVwDWWDnHzUyoGO90M3b+gy2UGRaCKcDn
vi/D05NqqLMcHIK5ZQKZLhFPlj2xVDGR0NH25w1VCbMd6E0j5wA0nk1fy3aq5GCqYKvxNNCQJSYK
YBJmVTjrt9J/OjfE7LlSmWotHWGoy/ZJeDuX3qj8kQ0HBI05+u19vkfPRZRfimJrNE6XcB4Il6kq
zBP08nDrYVCNrRXlqpkGSEZBkqIOtpA1Vhtp1rD0Q/XHHPg9WfmT8GauV26AM5vMvabgNJMzApsz
SV0zdqXM3+jKTm15HTWec8yhUlatGpdjjQY88KBgxodTEwU5k6SC7JD0ViS6kfF2PUgv38hnC8pO
U+Auh7i4DOdyHTW3XdvYM3mfG4JHvjXG9fbn1pCWiiAEwxMLDFfnd9A0in2NMjoe/kXkKFNlJfWN
gEpfAtaKqhsooDScpGRtw59aZD6eqnaYTdVB4SBIpdeMAJIm1mBobhRm4ILlZSer1mS8YNFukUCs
wmR+AKrEYVLDPww+2VOuUxVaHdFU2HLwkgu8R/rFtwM8DvqXGFRbkkwkXeer6Q/y0HedJKDdaoH1
WgLbYajJAHXeGvE9XmzXv91FhrJYg7wLJCGQ3l1cD2Gk5k3qw5pg/m6ywBoIJwX6vsjOnoOMBeZS
8EPSVkWMfoTmzZ/RJt268+av4gm78iWyPnqaWEAS2Vhc98fiJ7Cs6ThSgDlEcvQthXFyVPdFo0dV
qgs0F/ESQvWhPTTFSwzQWoIJiAyT+cOPdWsYk8zHSzNQl/cywiOY3lN0OTFRVMQ0T91S+t0bGLv2
OXvvIj1nDDKrK3dz2+eo29JxPBiyq0AJXYq86zFycVQyNpjr1Z+DOdND2AhxJPvQpRw6Cqh6RTi+
rMUiHleo1KDQiWhkzhHA/ptQjmCnLp9SBSTSPFGj9cX6Z4A5NrSkneasWAyMj6hISNJ9OHLSA54P
5vnubdVJiZMWJowQfLmggZwJL8Y4JtgZzEICuVK2LFMDDB4JXkST8x3WlwmMAeBDgPAbYbIBf5S1
HkO08CFuFhheXT/I2sP1mPo+xthjQcNwM6ojBkgs2dxm0EJN0Hp4oT3L3iumJl9S0Pp7kpdsc6/Z
cFHBq0F8Yo9xqsrVTpRL2Otd6VF67V9l6yGxfGg53N0MN/KNbouebnOclPG1rznJRDRp5yQEwAwr
GSR2UKlWXduzue87qGrrVNOP4aIqADhr0tgij0pzNU6AswYYT0UdkKUEloJES/QaHuv+bZUdjean
b+jlWDj5+8xuCvq+j0GWgatj0iyi9M5kUHG+TXmiGDw/mC1VaUqgTssRV9QpzaSNL/IQAZfzXeeu
sFjfmnRCPAQwgTqHHtjv0f18028+QZAbfuX7lGpu5pbPPNE7rlkmsYh8M5rHAWZN2Zoe7rMv0Ypo
hoxwP7z9muxs+2zamcrJnb5fsRdBiU8nQVUSaQb7gunEThDRSxLobNJqp37K3uQZt9VXaz/dxSmd
jiH2QmDXNH4W9zzV3Et0/rLUJ9aXLXNyKYPnHZgIH1tiUukcOsUL1I1rOvqO4Mm/Qs7N9U0Hdekr
6F1Q6gGChcUcFVkkFfOSAsQ31Vf1Ilsoh++1reSND1B93NUUOJp9IlJezK66uSCKoaWOfyCBfO6m
Ec/jPIxwc0wKqql2iTZDfKgVS5m2pWrH/qHi9T9XnQXPLA45UIygHsvYbBK/70oBzmYZSMBFJ+9o
5eV79QGzgDeTi8n8+2EzerHzY2wDvumpYeZs1ZqqrXoRhhPz0Ip0kp4IcIuVurl+nK4dBKdmmNMU
3xJ9AhlmRPkN82voH/29bmA1Vz21wBxpgu77sg+8JwbUrIrKu9Ildy2lwU0T2Bo16HOzyb17Zave
8fbFyvWkoJ0pEnDDoJDBDq3IYxmqcz0JtGqeJfRqKpDgb0feRNrKzQ4ruAwWqARm0pgDR4kzU03r
GecccXI0T8I6QfuaJ/q98p1QtMBYuIiqJFAozIEt+rWudDkkjWPz2dTvxZAz2Pc9tny2q1GBBAcw
ZvehlbQoC51vrl6qVEw2Z6G1H23DCjbmUaGGF9u+W9HWjfaJ0+6ze2IFzmi11vxyN3jqQcNLI6fZ
XXPEWbP3HXI4zB4Y17YyDezn1LoeShcrzfzEZY1OjrnQiFoBgN4Q0yOHZNgnmqP4P90OMIFviAc3
qIQwtM4scx9guhhEvqFVxjdi+kAUzt9fthO7yhp6OhqAeZoOGMq5C0IvBlE2FKHVKl9S/Ti0uyF0
QQkVRhxDF7G/OHJiiFmrwPSxLwIIMciYzhr8XaS/k9Thkt3Iy+5lHfrOhRQFWe3FHktnlCWVooND
tvYyUlDP3mDY7fBe2gBWWIHX3kS73sq2IY0P6n36YG4zGxmAJzwVDq9pdrFHAFkX0QFD1R7T+ehC
nC+ukuXgNsuH0JLkrzayOwy8XA/AlUU9M7AsxkkAZm0saVMEA6p+nH03zLYlEKk83MJKjKDrhthT
0RaApDsTg4mfSb7aLlaq29RvaC5vFooLI0VHxb7u0MqOOjXFSn9Lo1ko0ghT43xHCq9rdr3ByWjX
vEE15FsxEqPe7KWdFiEZulbBRyGfpISOxd5voD6GlmrCCfm1z39qibkxc1mbgS+CpQKaeHGOLjZ3
HPfi7YEIOzXBRJiZG6JYlATr5eoyjRoqO75dOk3gTWBmwLk5/7n+gS6fdIxFJuQCExindITFWnAX
mQVKrMrK98FNhVSLfKqGxQNDXxauGZNM/LXCjCuCwGS3y4XbEi1T669pjZb4CgkBdaJSZgv25F13
dCUSUalGvAPVCHAJ2zxsh6FPSKOCdxQVuuSZaE5ccwDR38005qyCDUwegXeAqDi1zrevImhzn49a
aPV2dQioTo2dfsweoHdngX3nS7Oh7ma1NLnJD1+KM9ADYG8Q8cjo74EGH9f9vXwxYIL09Mcw0WrU
WaNCxjG0JiuGzqkZ2gQD+/Z8Q6zwo3V8N6djZRW2b8lUK6jPue9XjrIz80wkYz7LN1ofa5Eqfw1C
g1KlVfxQgL/9up+XXWjGTyaA40WTqplhaHIUmtHmULuykz6BQeeh3Uib2XvuLeJC0NUhdnswPXPX
bdCc4UyerrqrgJcBryRk8jpz7xrGYILqxgwx7WnHCqQObM04zjyum5UTCN1i4J1BDARWNHaUt4sU
OdLmLrLUFpiWpyh7vr6Yl68RLOapgeUHnFxAdYB6XtTCQPvZ4JAzabqN9oFjbMOP+SAeVS+wstBx
zK205Vhe25+nli/2TlTJVQ/LjVOktH8lX503HyHXCZzzrfBe3TQR7nVeBs9bUGaT9HKXhyB3iawy
cZvsri2/rrt1GRbLcDda09/F7It0Lwoh9NjUAVCnsdxuTL89GGRutm0BIG01hjz42OVbCA2BpSeA
njFOIOCNzr9fms5l0vUoiISKNThA+2MKrrWH3zM17DZzajq5MX1JnlAyCKw/Iro8nO24nN3nRyB+
AIZ4cH5jhpUQ5jMSYxSgw4kf0Ec4bJbTjhyDu4FyiwSXX+7cEONpReI0lSMYUh/TG6ByZwqkfLmP
tpn1S/6UXcOkPFK1b0zUNeeYMy3J8lltNNgEePVJ3IkWeeuwnn+NY2QBoEuzD57wx9pyfkvLQowJ
W48lfel1GRK5y+yZWqmUxE4e2qN5BwikGNtQUqQ+D6i7GkG4Jk0QkAGxdkGsK069FgtziEnQG8WO
t5kzOKaDmwPdEQiSxV/Bk37bG9ZEdXv87MBZxAmglUt0gev9+wHMh41MDfPVOn5ARhVX2EABVbox
vtqb1z+GO+1GO9iPe0wnOMBwFzTfJ08EeEJL3B3a2ap8ClwG5xet7uGTH8R8dbyBxtmMIxQXJkdr
wKJYuxFSZQztXz8rlr/DRhfgeOhVGshiZbaT0qRz53cdBLOj8SiFDeC+7lDedXLjlsPv66bWwgoc
syBmwlMUzM3MbZVUKhCYBKaMojPvk1wc74e02c9TUm+KvokseRo+lGYa90k0fl63vbpxRc3UwYAN
bRN2zGUIlFGoDSynirPJ13On4U1NLzc+u5CgAlwe8xhlAfzy/BAMYvCZ5VoMeJUKWT0BuY/egkA8
+tXqk9UDuaODvfw/OHVy7jLHXqx0UVi2OBmi6i4Gc3P7YyQyEHan/ChMltOkLRF7RYT8YTjeN/Nn
Eb22UHeYEvDbz7wM/SLiF2OmglF6jEWKGFE7X0D0ZYM67kDGgtc3MkNdIJjuy18LU38VUsBRr6/d
irVFbResOUv+BDzJuTUx0sFTVsSVNRrZL6Ns+40cGbUT4iq77/2JB3y4SDRAoQg+sqXQBZDkxTYL
gz4yKjOpLBHj6LSrEqjXSHJCxxYvkp97BnLyZTZ8AR6xDHRRGvRmKNYVBgRKL6xzJ+/77Rjpm7Zr
OPnnxa6CV8vYES5eRDwi/3wRu2EAyXoDU0bcbjJ99EK9sa97s7ZwmGnCcYHW/NKjPzfhh4KItk5e
gSICtIB90PzRQ6Gz5Vn/e93QZR0eziCLxpphE+MiWo6vkyy0QvZblvVQQb8ESm9it4cohmP2/rYU
dU9s60MiVzspKV3J5wHhL05GTIhhxgLXDwFDAd5wjGlTmYK5AOGR2CkHITUcqXgzxwddfpHnLqNq
B06n6ufT3XAY0z8EaaKIeGGveZA5dzEQ0ZUl+5PT+rNTtOlWynpXq+pbdF1BedbQTFDsLFO9fApj
zqe9uHoW+2g/ADIMyKHCViXrLm+VShErqxw04JPHScfwa38A+3PokFjIMP/XSc71r7wWTic2Weaz
TuixE1AVBkeXDQ28dxFESHkKPe3rZtZOFx0eLXUugAwJc3Bmep+iQyBXVhSZnjiMn5WkblC136Ci
5F43dYmpxzICUYXGOA5NvASZTCGqzZTMQA9bBUSEl4lR0hM7gISWFLV2Al16o6vsrH9JQLDW94H3
fzTPuGqMkBkKKphvulF3sgwM5yQakEQQiJJA997CDXJE3jLhJR586Gp84xv1B+dHrLABAQ0OVBn2
DtoJbKMyQqcCWhAqakhhfKepEK0fwM9g+tVvaZJ3sa94HRTyuhBDBzizOLiltY8NtUYVCAUJqvEi
s3tzo56M2tQrC5xIt0MzPpTB/CAE4ms1m2/XHV0L3xNT32fYyRm1zMlCBMWAqbbs7GLKs2Pcowqh
1YQnebB2tqNfgMkv1MBVPK7OzyR5ag0FIoq4saA7oFTl20DUz+vefFcOznImhK4JIOAyi44ODXu4
Z5g5QfYnl2BX3lYEuAYkg3+6ZJOmCs2b17DV9lrwPJVbf3yspD+xWVpVeiuUbjZv9NwjE1S8nDLw
1NIdlO31H3f5VTG1C8AeBnmQF2Oc49z/ZlQDUvRRaUmVLUsz7QB5m+TP2Hz4D3a+ezMgIATbBXPB
jWav9KAKL60i9akKruIYmKlU2ZGcp2e96hFcWpJgQGjZpm8olLU/RGlpTZhkaOcHnbxO/nHMOGn+
ZeBAKhWlVLC8gukVWPLzhTNHlQyGD465dkg1qxJazfJ9ZP0/XzbsBLSwMeEC7momPJtOUJs6BNli
X47pHgx9wm1Ry5otQyAL014Nhx75cuMtVLmYT1+6W6CwZb6SBCTJOPugG6t1H0lb56mdbmkFL+Fe
WzsAAZCOoul6CeNGNq8k6YJjHvVN5v+R09frq7YcxucbDm6AqAq+YAYeKfX5t9GTsJ+0rC8x/G4r
JfUxk0HCvSSraCtsSff3urV1b/5ZW/7/yWklSX6kpAmsRYPqzGJwo6U83NSyCy8c+t/M6UJCSUmN
SkNXqQTb0Kbp3FD1JtESxsyLNMhFAC4F+P11p1YiQVZQcV2m2CRUR5hzwRjD2OxHBYy4aPiYsyvM
og0OnOtGLos+2DgmSKQWhpiFHpuJN38ciglcE2DrVzNbK0ZLNwRMIMV4I8e/plh76osXPGXtxL8H
tcLnJJZ7iGPWpmJXMm+c7ZIjgvkx8vl3bAaQU/pLDm6a98KME7d1AshyJ7iNaGv8yrti30NkwZwF
Jx1ux3HinCgrS44HIcBpuIegjMy2l+URdYO4QN8gC4wnvNsCC7xhjZU0KS+ZWk4NJpwI1H0gKbRA
K5BSnHtalFIUYWaohlo2wZip0CKAZvGu0oNPVeuOSQWKqetf+htazJpEDq6C1QvDgqjYnptEYz43
Br2trfxGfl8qppHz+Rbb4Bx2Eit0awf0G063eR6oSu9/PkBoYBJTwsQI4OpIX9jkkRhCqMpDV1vN
RJuaBof8boZZW3WC295SXpSU4lV3yJ42CRV4mesSN4zrYAvCMN/SYUc9iFntAGm/oBRQPJFvyxvg
MnbGNrF+Fa/FNnF58mRrQQx6IpAxYD/gicd2MUbFBxlSi3UWHhtr3kANwwMZ6XZ2AOzYxJzrgmuN
OfrCVA9mzYRrlaPtgh0A0cfUjiDdcHwj+5z3klp5u2JjnDjHBJFuppUk9XBuugd7CgbhKEALqa17
Mb8evdwRF1/txNaSZpyc6poUY6t2sDXsOucDxTqve4V0PQU3kjseeWnY2kl45hpz0Uukwyzo4lr7
irHF3/q+p/0OA1yEljR4bL36+T7j7cnL58T5cjJvmhyyY4NUwKZxn21CG0Rg9mSFNyZ10dyo7NYh
7ui9QRnYzb2X6+fBZWscoxUoQCwFMLxlAHo+X94hNYVmqmFb+jT/JL9d/1ZGP6NzUR2Yd8WW215Y
OfLO7DGRqkadmJTL5yS3eHIfoVKLzm37WgHlMgdUPkI5xkpvDSvnXHErN/eZXSZk22EyIcYJu51V
umCX/HhQPVHkh+u6f5A4ALx5gbAy8ZNKchlKZo8Tbid73d/sVrFDG8BHy7Rqp/8dbX+Hu24/cYdT
V5If+PfPLhNDZo4hLhIPUCV8TX6jyhBQ/6b+qB3JGp08pc/3PBHSVYOoq0OozkQb7DuwTval2ipq
Li+BMwjzDcbF923O479SVk/sExtMsPQzBrLzCNfFZBF0sxvnKG0n6/jw6gNRhy4J1Q/y9jZ6/qvR
6Q34Lxq4XriPbHIwn56Nn2diKkY5iQFCEBTN2ILdEKmREcsydkrxVE4Pae5NvN2x8mRC2Q/Zngl8
7qJScr4ZZ9VIKj9Rayslow0ORkkGK4d/G/S8q3DV0PdAKl7BeGYwu0EoYqlIclKj0W1Nu2gzU/mN
UPVegxjLQBu7uhHR+5rvOpGziKtXB1JMvHQVA9gJtncakqqrmgkQutHtjU15FyDtcLSj4GHa8PrR
turjiaXl/58EKHgXMIA+wtJCsGgB+kWhDPkfTECYBzVFA6hVdg9EXdoHQ4rvVfXPIfhEfGVTRVuD
l7mserLwaqA9imSCzSXqHAXrfkLkBcKNlj/IFRqG1sTT9L7siuIqQEUJu1kC1Su21vmCJQamTn1d
w9X3OdpgOKSJpzsB1bbGTZjS2Wl3IT0MtNj4t/qWJ7K6RBx7zePdIaObheoM+CzOjZtTWI6VjojU
je5u0oxN15puNBDOF1t38p8dheHiymYJIl4j7Ew7DNH3igV+KsGSPJyRD4NnOrNKQwGwpcIJl5ar
CS0Xu+epQ3w3ly69BSE1agkyclLl3Nsuj0IpKRA42m3z23gI8Oi6AXGuPX3qbr0JfyszVd5rJ3gS
N+Dl+4wgXcdZiNWYwotjUR0EYpnF8iQBySBUg1+QzdthvNf9CsMAjgGBhf+wRU7sMEf4lFXGVISw
42eKG4LTCBH23MUZxg8nTnto7YpfWDr+v0vMobawucVGB1OTUN9qku8OqmkXVWHJUv9Sa59pXWLa
kZO8rSZQp1aZXSO0uTL3NazOCxdKgomZv5NEK8wao62oky14ZtBWaEE9Y8hbuXGuL+/KLYwxOBNM
GwsEFWP/54FUI+fP49xHIOmxBcEzCPf+/APq6DADCYzSAFpWTKgCRgv694XeP5dCOkFfUH8DrU80
29cdWVtHVKLAO7JcDAux67knpRwAMtFFjZWBl8ktj2Tru+qt+Kd1egc6FdAC4llcSbvPLDJfTpen
zmxAFgI0VgoUj3w33JkNBdij2dQ8woS173TqHZMW9nLSlcViK6qAjdStAXW96wu4coCeecMkgHLf
zG0WwEJpblWwXAgNRBF5S7aEE3NunRlhTumsHLWuNoHbED3tPrQ7B5qTqTPYj5On/7nuz1qmgFkQ
EExA32qJCybw5qxJxbqIMWj+ia+CyZeM4iIaae1pt/Mbx9hKpomszgCOAlPZMmGbk2MEbYdATRtL
9syj6Mx73zWtEpNmv6Gx53ER/6vhcGKOCb1KKZVBzXJQTvaK3UA8QjJ4n2ql9nrmERNxiU/yGXo5
DZjA7OGeeGFBY7fWqeQZdmfS1lHulydJSYub6Et94qwnz0EmGkHTWGlzDuudVSylpcNH74qWfwfV
oMfiT22Ff68bXHl2nXnLBKYwduJYlVjQwbyLUkfIqaxADdmnucLB/K5ZAhMI4BVAH0Khc/H8JK1U
xhGnvVg01pTta5BC+yiB/ikiu+VN0VyCmzFtdWqJORFlQa5mQYYl7TYW6LDTPNU53h3FkpabkQZe
SncQfeqo73S8hvJKl/fcNhOgc13rcmvCdnHfU4maln9MvN756gDp3Fz/dGuBeuomE6hVEshgGy0b
i7znN+Gx3Qi3wn3DMcL7akw8tl0WRnUBf0zcYoO0DCIqFYTPINDH4yVbS+7w3ZY5M3DKA8bMONRC
KyaSkmpxaHZBGROgVgUte2fc1pu30C1ezVv5KXyY9jGKBMlHMnFSu7Ua1tkPYJwFQWtTmwN+gOED
c1+/VsVhGWstPtXJzkFfNXwS8jk3BzRxFbWmEAznqjVcjjR9B++/RWA2ZJ3NHYSslkW4jbfTveZJ
e8MbMeEq/sm2PQX0ye3pCIS+hFnXyNUx8BZ649GkL/r2xwDo89/CDuhUWd2J04TfMkMivdfuScGR
0/qu6rD3oraIT2kohYAghfnkSR1VcyTWjdWjLIEUxstodwiRwwQhqqJkgzmqzXwnery9s1b4BeP+
P8PMp84FjBY3IwxjLnTeinjrikAJQ+p2OeOjkgtJXvb9NUeZzyqAAT2pM9hrJZkO6FzUPpUlcDSb
zvVTYflDVwyxg++GMIGxy8A3EydLl6zG35Not/Sq0adWiauEn9ftXQ7sLEHybyXZliugXnEMFvDG
eg92TUX/4gbBrp0tJL22SDvIpHISNp6HS0pycpEUBahIAw0edvEmL+2aoO/jZipmHmiZfek8c2v5
4al/TDplqBClVdslUsAHJtpj/RG0d5w1XMuoT20wd6M6VlmnSrCBuU+r++s/pXvhPabaQfkPbdGz
r8XcjU2rNKSVsHhtZ4FxNZMOac+JwEsSBCYimDsw1Ugb/L8Vc6EfZ8m73M48QHpaRESybVyg4Tfy
L/JwfRG/qzmXkQ96NUwWgAqBhYqqVZr8D2nXtSQ5jiS/iGbU4pUqdWVVZekXWnd1NwWoCcqvP2fb
3Q4TyUvY7s7jtFl5AgwEAiHcqW5gadZF3xsH5d1C9rixHzvkYkAd55fOOzynkyK1K25FV/r8D9JN
2Nt/fgDzFfsqIXEe4ytK0HKrjiDqj5TNwKOrW4sQUW1GC7OCdkvl7+4vzB+Ch4YwIRcI2i8RovWZ
bXEHDWeTvtlJ1UAqFfMioFpgTD6yhlRsTSxE36Au5iS/Ikj0PcSPgpt66abfhe79T7ceNS0AmZ1r
EzMJIguAGgIMe+zt90/Zbi7jttj2HO+xbiYLLPYEVEjl1QGwCk8MPB28CsQWncFWdxQVe1u3Iaz9
GDx+l8+hR1G8IkcFUimcX7HyEaH4AnYA1AEgvvg327b4iITUQVrJIFbTUby2UXZ1O23giSDNdxjz
GTGvZaKLCL0quOqYz6gaZKKJpaJEVNWuoG9q8oGW3KnDgEp7jnj652tLMmdVR2CKc6X42i1XqapP
dYRGND0Vp4tOq9cRn5RXsF15SKN7EKUEFC/BisEyEYB4vJrwoMH9GbrB4KZN5oa63YhvMv2gqWcO
R+j+Tjwa0ZU7YInKXqrZBIWlplVQaCx+lan2LteyZzb5x/1jsIKCVql/dpCJSVrwfhVFigbFPgbf
syrvqa7iLaZv78OsmAVYcpGxnlmnUcJkQpEqCaQk7yJsITKZftUZEMMkUBPJ8+Jc1Zb5HKhV9RKn
XLaPlYsbjXMI8tC1gdYNlquedlHQmlCIBh3OLjS91nqsEd4mp4p8QRKIkKf761x5ulzBMdeQGmL5
hgq4esQpFz0ilF5S1cgvuhLM9D7YivVjuBOkBzosEx1HjFcJVatss7l8OVW7DtyFKUSw7yOsRJBX
CMxyjDTVyogOWE4JveucQIjxWc1ORTO494HW9m25FOYgRz3uBJIASBefmh5jVGHpTdVBKjJQ7v0H
ae6rVTE2X+r1OBQiyq/tJFTnLCKD1wpV+FRO1pOYU5mztpUjhgM2d3qDyme+Qa+d1Ji1ajlqgOus
pzzb1fEvboFgbfuQWYYLVOF10XV7DdFVZMhGeUIhu3iMNbtvtz2BNPqlyzkBz1qcBdryf5CYvRsC
KHNOJZDGTbDJ/kw+PfycUJQxPO1ZvYSP5UYNkfW7bx1r3mMJyuwg2HSgskkAaibbDO5JfDQ6V23d
MXqOOs7zcO1Q/YOFBOP1VpotiBSiAlh0uMT93uTVydce/PDrc4iDJlgRasvXAGFuTIFE4Nenc2E6
oped+s0wc+zjtYSLv8cDxnLxgOHxhK2Z4RJXvsYdw2hAQhi4cTjLJ70nQeqKAqfCsg7yr6uSfZj1
RWqVWY+rEs/NDSkRhKfFXjF5Qk1rBgGW2Lk9HM3hN8pUgQXRtVDFWgzxT5Fu++x5Kojd1SD0xr38
8771rdr8Eo3xgjJEeSiJgYahDv3LTAay0y1IraBTNpjAjKIo3gDrfKRSqDlgQi2OBsSWd5gVajxo
AsfOkHbNLkoy3e1ranqUlL/u/8S1Sima5aFUjkkPUH6wsgJxoeRjpo8wKiJ7HX1v8fhuI9lNEsvv
q2/ZAEkb+AKhp+VIYneiyqjafYWMV/s5mY9pVO8ESd2janTWRPB7WDwdr9U9XP5AxvqGugBpv4Uf
qJ8GPwGVUrhN8UJTqRNs1Uu2y/cRDvYGE033d2btOC9xmXi0jwy5ChLUBAryTtVTxkvqrFni8u/P
+IugulATlagq3IWMU6WgZ5B2rhHtk+Qx6Gwr41RN147XEm3+9wVaXnbQxcWsECZ/v8Z6zpu/aTx2
r7U7f4nBWLvemlNfldgxIfUT8qIgf0NceXy+/13WKkYYNgCzF8bLwKPEvpwh5ZUNWYqlTPIbSBOd
utrVErULZBS1jd7sVbQTVLykx9ralqDM12ospTIDDVbYd68pedFSvJZPOu9Vsuri4dqhWAcN8nlq
7/ozqehliUeouzm1i4M3uedmExsevpZXngLPRM6vt9VnXtlyzTgwrW2gIIaxuZsh2dhou0w2saN9
Sby4QgWu6d6mXOfUVNYsfgnDnGQzMwORVLCPiG6mwsWZtrsJk+7gIxdFYqsK50Jet5TFupgjLNR6
04t/DXKkzgD2ehWDYnhMHDMlcftCNMDoEp2hTWRbVceJPHh7yhiMHEGwXhGxp4H4FLefpN3UA0fQ
di12W+4nYyyCbBSTSGAs8ZA+dya0iUxQ1xr1Sx11HjqJOJ9vLXdqLfGY840GAWoGKfCUi6vuU9/4
UCA5d2n8yRl3qC/6zejeP+vzJjE5ActQwE6GOUTMkrINbCiMaXETAFFPhd9j0v/MU5UDsfad0CY/
T/jhmX7DUqvEqUp7C+1QavbYk4fUeBFFnsda+1BLjPlgLJyvgiC76XJgGLIzHDDv+yw4safv+sSe
ntpdt4cy0Wb4lH7xmItWF2eibwSM+2i2YgsWnZmGJskQf2hT4wcdie2iKe0sCDiJjlvmIiSWMZKD
t5aGCQcMqF6vcNQMOupDDz6Ci74pPOlbOAc40U74EMXIkLmSi0b1jbgzW3sabfUDbcB781v8jt5M
P+Z80ZXhh/nHQIgTjQVg8mYzSTQ2Qh0iahTtC5pf4LUBIhUocBq+9ICB0sQOQZ/UHJXf0i5M7XyT
bPRXnqu73fjrnzAb9uKLY6prrEFtDwaPZG/JnozuOt7T5vZGAgQGCTELB9ZOkA5cQ2SNKlViMa+y
/NXWfyy1s2Nksro/94/gre1ewzC2S1Bvj8QKMCnEP7qfYr8LilMhD/Yo8vhSVuprMxZeOEiWISvP
DvmRiQxTFAArHJJN2v6aVP1A5R/Izzt6X9oSBJnR3A6GefKb6rFrjN3J0qAtUaPLPDF9IX0cQvJy
f/0rl8j1j2K8ngqV8qATK+rg7QLpkcYT0OU97sbYVfSPqdqa4oPCE0SZzePa7wHTnGkdwH50O7En
1tZYKDLSTJkpPpFMv6SJwQlvby/jawhmWUpEhGGsaurIueLVidNLG5G4QhnuRmEfgbr3/jauHojF
ihhrbVqLClEDOCil2T2m96K0ATd9xYFZtdYFDGOtvV5C+C7AxulE2oaNXyQonSjz8B4GWHb/wZLA
hAEvI2PYie1cCvsuSjrIqzgSColaBS586mFY/T7IqvlZELwCUzYILkVWm0bP65QOGVZUS38idBEh
U4fAOg4cyFTZWeJEui3L2/uga+ZnodsRE6nI+EN15Nq1GNOgV6aGj1VmGLitlYe0rznBxJr3WkLI
1xBCBaKUKsayhDhxBMwxQaUCqXGlfL2/lDWDWOIwIWBcEexqCZzcIAhrz3hYT2i5hz4uFTj2wINi
fH4lFxJpVEAROXcj0y5rGa3cTk2Pafx9f1Uy7wvNx21xv9Q50cdMpNi+bQsqRNk2T3SnepYjnzGz
6YA3FmzDkjdt9uY5en5NnNfQ1dz7P2LNgyy3lvEgaLfoW5HOltnmXpZ7/VT4PfoRNOkghK4g/LoP
t+ZBlnCMB6nAsTEWJuAw5PQiyBNSepimrErkK+4DrZrm3N6BrkQcApa8SkJ2QxHaljpq5U8KFMRO
Zvhj4lnL6u4tUBhPZVlxmmHglDpxtunNbiuA3CkODkOTeaX5GLb+/UWttJlhrGWBx2RC86oqDfCz
Uwyh2uYfI7SzD8UVn5R3LbPDzi5DR3hDC8RWfqh8ivmw8HL/B6x+PkVB2g2DFOiYYiy2UzRhiEas
V0iguRPGTqw6Ok8SYvVYLEAYkwxHPRL+bmqAVj1Rfo9b3gWz0oozjwfNc60zZ7TENkpPBKwgQ4B9
zIVzVTzm4WcdbozhO1Z/1d1ZT/Z6eQqFDRFf/oP9W+DOS1+c+ABsESSaT3wzha4EuVXNQESUPd9H
ma2ADTyWq2O+klB3WTcFQKnyB7X4rY5HGYk1FPbCModISOoV+r/Nc3K9n8wnG4qyspCdgl00eyv5
hOph2HxqvLt65UzPHb+gwkB7NiJm5hrokAWYqAyUMhCcxFD8FKUiYp47KebcAispHEAsoJgPFUIk
uDdyPIWglGddpM6etvFp2ggn9bGu7WwHwo+D9SlxmnJW3AmqYEiEIiGGIgs7o1Q2QqtANJ06tDyZ
wWDrEHqBMqwqFUioe23BST2snOYrOGaRVOlTKCAArpSPmfAsJVtJ4JjirQwt+D6WS2JscdDL3qxE
YNTaM+T/hBp8Q6c2dbscQn2xJ3V/qOrX5kE0n+ruoOWPTXyGTkILxxZxdnftSYnfYmJrVcwsGGwx
WGpEqNv3BOt1wwfl3OLLFj9U5zk+dke6jZ5bPxPsYDvTIev2PnpteBIXK8HF1Q9gjkkeCKjkE/yA
IfCDwS8jN7I+O+uhjAznvgvgrpW5aOtKjNNYA5QSulWyFTVMmaq/Iv83OX4nfvJeSG68C0GEmh9b
O34pN6B8vv8TeItl7kbTLAajgsgr5CDdXnVVMIbVmReHX0ry9t8hMbdiahQjzaHL5YD1pwsOVbof
0+dmvAQx7+KYTwTjWZcfkO1OVcGIpCY1kGr5WKtflHAC6pWuJAwNqmgmA9uDOfNMXF8QjVpCOkRN
qTMOZy04Y8ZlSP1K8af8MA4uFqeEEcQmeXI+f1nHmIVhqByHQgHpGpqhmcdCFDZNCdZ16lhUcWv4
twH058kmoZYt915qgnuIOKGlb7PyEHYnITpAI3rUDrry0Gsfev+ELjRbHiH9F25I4CZF54FsuhcP
ZPL7wjUmvHwUG2okiRkc2mC0Y3PwOmif01xwGsiwRyXmrn7I7SbNdMfIRrskh7E+G1T0h8ix8GAK
wT/P84ArNipD0UcCWxBCgRvhQiRk0No5aYgD4AHRIVtYJ0IcS/QqrXbvG+mKb7+CYpxt0asTTeUZ
Kj7GuttEYLSDli049EHNXXI8+yoYphVRX8F/N8Tv4dS3aaYALAVl9pBNvijoNpU+hP5YtA9JSf37
i1u5mWegf+Exjq1tRlCPScAjwpuIIRZFfgkb3Z9a7z4Ob12MV5PANVM2+rwuLYD2Yuab8nehbZQp
2pSGuTMnXgfMCqAy0yLNvV+zQgUTcghyZAaybraOVHtiWO7i6WukJyGvzrHk/fsj5UhCyJioQwIW
uXL2+s9yA7RwodU6shY4Y/k6orwc6X6fc6xj5d6/wmFMsZSUSG3AoOjk1nkgp1R6iTuOS15xlFcQ
zLWvTIoVo9jWOjRQobzbOzpP53F1EWAYRYIR7gpdANeeUp4UPcwjbJYate8UiuVdGT3nCSdmWF3H
AmW2j0XA3kmmoMciUMCtZyvofC2K7X2T5q2D8fiJEFkyOo9ap8p+lxWUb5HrQpr0vwJhJ6lVrVBC
HBB0AEBSi2q73lTheTnVac5esZw9Zoa+PrXASsRWO0ed7GJ+z72/jrXkMkYM//XV/7JQLL5HXZOK
auCYwUj9dIr1IzT9nL4AZ92ouGWcHzOKYkDU4zEugsfO8CoI7g6R5EZdbmu9uAn6CyW8OsH8iZjL
8+pHMU4iR8sQtQTsbta+msWlGh/C8AD66i48ScTrWk6T4YqzvYKbv8NiD5JA7PJEnm0y7jddbNlC
/J7Km4BwKq+878mc4bazzKa05jNMkse2rg5Z/nL/c/IQmGujqELLHEQg9OpHkG9kKnHsfi3xerVX
jJfQ43TCEAz2KtXEFzNJIJ499WBZtsbHoRM8i5j+EBc2bZ6tkPy34IzziMIJIwN9gAMhvmRBbUc4
5O05mx4bfT8kFthYDrkgc1BXjRFZL1z9qDlgpO3aOpra1ENViCBBBY8V5F6sJmj1cYwB1JE/9GeR
/r7/Ddes8a+SPfLM6H9SmR02B7UpBwt4rdX9yeriZUAurJVyV1S4GyqvHLQlFrOhPQXnQUVijOAe
0YRdh+iXK38Yp+DyKj/X3wWnmW2laQmTzFAQ1v53aYxrNgM1hSA54Lpv8SF+My7kYfxdWVB1AG+7
4rna7k174g4mzB2GrDdZoLI8xKUhQ8c+BSpep17/B63z2kndgdUjskseOxjn47FSfqZUFmI+AAuF
TjcH5fmUOyR5NnmkhWuX3HJN84dduKxISzAokwAnU6ydnqqHqIcE0chLEPFgGEfcSlGtZHSG0UTH
7PcJsmu8rP0K+cGVVWiM+x3N0RjbGUQA8Z25qT+Sl/woufmh+FAviW7HHDe8euctN4850WCzETsy
f6Qmfwt/QPH3i4J3TPDiTeegbVT4XR7kFzQ/Wk/p2/2zzdtPxj/Db6Z1XANZUb57801WGrsSX+9j
cJfHOJBuJJIgzrahnxS0A35JNj3Eey132x5LKj6m/fBIXK205Y3Je25zHIrGOBTc2no0VMBGXRwd
U9JZRSHe1jFoH3qfItoKDE6MtNJ+o4NVXdZmCty/5FTXJyEYs9gqqYRZ2zLG2/6cpXuSeKniYvzf
jZPLWJ3yYNu2m2p0heohIRvOds8v+Wv3Mv8ANHGjWxyFafZFA0XZ0EpzFSNrfW2TDl2YpeaMoo1v
C46sBAPAke5NgZeVHgfZmHfzHjRzcgozNGM0DICeUz+g5Y/WGRiEtqTfxeQkWOesONbVR6FsauPN
gtiTHNtC4Snib0n6oeONotniQJ6smbclFD2FenF/MqtgO3XEMcoXZElk4SMratcqE7sB1SGtv4ZI
dCg9h6A1VsutIkcoUO46FQOBSF80x2YiKNR8maAnFajqDKMvydsENKbZTqv2hZB7Vb/LhU2Q7PR8
sikaPM2NPm7q7kKGU6CctTCHJG/oZvmvEMJUGWgcEVVk6IubHtPknMuuLvtoOCxBA5Cfk2yXjL5I
Ea/mbxm6v4NtYmxN660onxSKjABkosenFFo2EnHNemtUF5P6GVHssjtq+j4Jn/TiKIDAyni3UPCf
jqQ+FAqUYMjOKJ4zssmbH0H/grpJbl2MblvotjFuiHLOcX7EDgRR8XcDvTV67icfYj5eDEr27ENs
PgsjdlASsREUEf0UmY4qvebJRSh+KGPjWhhOR8BC9RDbBYK3St03gmvF33KhOWr4KY4PWXIWShDr
opAid+jTN32Yn5MUr0EFvmJ/on8olBqsoxickcbqmleT/OxrCDFVxw4CBhQSwyDctAaHdH6oeo3Y
7IS2OtJw3GjyOVV6WyzMjUk+0C3kZ7GXWby600p1DVxn6NrE9JqIshBLLJJpYVBrUTs34zjSztjV
PgVtSmynxwZjuLb4qJyM19qDhV0wnTdyArc1eMyQQtjHktDCjYava9dQpVrR1jLgk2Pqyk7vQGr2
XIP30H6/6MfQzfffKBy9Nx5vNGBlPhEp+gUyczD1YtSNGpfa3/agwJP3lT29h5WdIXR1ng3POEHy
8Thuo53hlm6yEQZbdKF3y3EQK/7h6mfM19EySuiagobQznTkmYoE0IGrb+CMe/AwvOY2bjjXOBL7
w/p1H/g2CrpePnPNdSUxR9FAvWwI3Sj7KmWvKUu7VXjrm38/4/+u1sfcdCLJ+srQUL/K7OxBdZRD
5BOss3K7DfQPD822dXgppZVC1vXamBsui8AsT03safZW2dEu9ysVhA7IP7o/6Okh3WhOzwmbeatk
ouZUqUFTPpuxYe0VbRMMD4qwvf/B1m7RxU5itJCxFNBL66QGRqKHP0VtO4n5rkwau+l/oOLkWunw
g/ayDVJzYkNTwhklyD7E3RMhvBfmX6a9//+jomh3/VMsK5VLay7JIxh8siJohOW7xCUPgfuTbAZ3
esatBim23G580+6gu0md3t1riX25vyc3Rgx9JAjdgSt5JjLW2abzXojGVJQDhFEjBCcxbFjBuTbG
idu6f/N9AfSXdheN+3DhrKiolU5pqUPHA4k30PHpuV0KniL791dz+4UZFOZMyp0ypUMDlDq2TQz2
ID6zi2STb4NLsVOcfLALFK949L68tTEnNMdUghFWSe8IxRNNXkrN7yXn/srmP3FlL8zCmAOJjKXQ
iC0WJiSiuEtJlb3LgqIn3lCMxclok/SP0CYDJ4+5Zh3gRwfVDMS+0bfBWClJ0CbTTWmPcuBGBNmd
iKmL+iArH/cXd/tk/ru6f3CYh96kytDFQI+3YyGuc6XB1zfhXv4ULCc8mpf8uTxoJ7LTnIbXCXn7
LJuRwfWEXktlZvFmPl1oTFZvxQQkxTucup0h2u+YTPCUTbNLPERpPE5dLiDzIduwauO6BaB+guY3
MsMby9GejK8eBNDR3nzgpiNuEgPMChnHKmhj3hsRACsNzDWF04HNxa4Rqfm5w5WxvS3cX6P9zawt
LuM2T4tuFIE2uNLZ3HTfUEFtwLDpzO+zaaOfGwRGUEH/AWsat7x7a/Ug4i0AIQrI0otsqX6UiiKX
p6xHYxVaWrttP2exNJ0Xcq0eCwX8zxicg14IW0TQqWmUFrYVwVYLfVcReq7CsdqXP4NHw4N42fSQ
PYY+5Qmer9sOaDtQuphDPfbSwIxVG+omcFFY+laf0FjvB276U37BPKFTndufnGM5H7sbp7PAY46l
JsgpjaICRLEyOlkotdF/6sSbxhXdHoQ5eP1xdva2/2A2nwUiE8wabZDqmYAVml8h9J2Qp/ZzX+jA
awf1KQgKnEeQLQm7BDRLfyBh8VXuhSOPan8OW29WjTFR8GFa2Gm2B7BOy8YslNkZpUdV+mPyREzW
F7kAYFwAOsv6LKTw5XTQ0eVd2FCBdRLRfM5btKe2pYV+F5Ty69RORhUp6MgOBhS5+2gblglE+DRb
1gMohVTnvux3xFRsqa8vptYh1SfEvAfGbZg/f5PFz2UcSEdAWS3K8+2m7/SvWYS30P3oUm6fS/Bo
mt+ZP/Vuslf2gyPp7uCM7uXf7oC5/gkWE7gpgjrUqYYdA5VtJX4J7ZMZQ+LpHUJrHAtc/fgzz+Cc
5cBjjrkPkk6r4qSB/5pQ68qn8mEYxA3nWK26D4wdSSY0MmaKkOvYb8gNPE9njwyeJg1EdQ/tg68d
FNDJfFI7fNH20CBAj6Rf+/eBebjMey0JaqLEFLhWLO/UcjqiSu2ExehFPKqt9V38Z4Wzn17cAl0y
ahMNgWRa73H8psbe/ZXMJ4Q9ouhyQcsLmgcQtDJxidGUUdiHFUwy1DYNkh7BI9QN+3wDjeGHjNfu
sbaaJRrjBjO9nKImBdpovbehPwsW318OD4AxCN2ItUGaAXTzokq/IB16/++vBY9/2cvx+kGjjsGc
YEkeFUXv6t7pjJ+NBsXlTRP7mGaxQk6Uuhp/L5BM5qAWA7h/DQKkWBE7aOdFyDiT5JSFv8KA+KGs
oLk0pW7eWe99nIOuKKdvYodpBs0sHoK04Vj8bccuHAcYXKBIM2t9oq372hDHUK2ULsfvIX9ARWK5
FE1FDfhQH9CkhIQIFTmv2LUjBkZIzBOC8hsdNIz7UGNFNaOq6Z0wANGEcSyVDNM1XtG497/oTaAz
q61J80vKgKoTdHau19VlCehvqhLKw5DXmVxSPeE2vg9xm1iaMaDBqmsQfhXR73SNYdBKKDuxgVr9
13BOcEttOt+v7G6LnmfLweiVB1rgEQzqmctrw1/H1k2wo0G+Vwbd9zW2qdeDFJs0dcg2ae3hkoOr
N4IUfIMkpCMg92H9nnRnOoX+MNnNgRulr+7vP/gsjRIKC6WiDsBHbuUJw+U15hlNd3KKTe/tJqeP
XMm5cPb75pTO+73AZL5pPHRJiw4biN6Dx3cX22QPneLC/kmc6hvNbBC/8MCm+V6eeLfr7SmZXz8Q
+jTxDjIgZ81YbSkXLfKzIbJK8bsROGK8q7rtABVEM7QL4bFriQtO61wX0Qa+ub/qmwPDQDOxUEkH
icYKoGVj2A2S10u6N3TPE5fXej7pV1cGA8RYFI1lKcgnAEEY6lftTx/ZXt0pJ0y/aRDfiRF3cZzu
LbvGNSJrQwlt1CQVgQh+S/Wr2A5uch5P4XO3Te3shGAJQXv+JPrxKyJbY19ydva2QsbgM/aUJ9AY
jHXgRzvhbF3Ct3RXvSHHdDRfxtCD3iWEap3qRX6YBI7ruD09V/ZkMBemlNJ+oFJEEESltk7eo7z0
qcBZ3/zB7nxQg3HtdRD3SdNjeRN4SvMWWTy5fG4sZHio+BaCFCKbM1k9TxDkNlfBbOt8mS9imwHr
Ipjvx2fddEcx2SLF5MS/R8tG4XEWNxr28sH0LVd5uX9SVjd1biYEHZolQkDvGrfsGyJOKjY1SKGi
lGzq4i3QOHu6ehoRV+HiwrSExbpduQo7oZsxKkvH61mzfpNJOlNhLLfQD+BczqsL+geMPR+dpRCQ
0gAsUn5rIGRH40nI6yC47eSZv9YChDkERoSeSR0Dr44qHAPV7fRjYnReDqWKWt43mJIrv1H+u/+l
OLvImn+UTNYoBcBEnJ27dZqctA7MOcQqBA+jvd2/HQtcL5ExjEwM8sEo0GgtKk9R8Fihp4YXAfM+
FWPzkZVEkxHG+FTmT1O1FdRFjZDjL9cPFoTSwXUnySANnX/E4mBp6E9Xew3r0KyTIIGe7lSoNsXt
r2yDdKfFL4YQOiGSDqFfaWc1ddE1IVNebX82iBu3svgV88dd/AqobJWj0eNXDPVOVGwZcgRy7Rnk
RzScQX1r96guRVBx54Vbq0azwDWucSM0YEllA9wxuci6I5PtVMauHnO8yOqBAAzIxORZopFNkTVT
m2h5ABxBhZipinVIer0NgsKFaPtgR2PmVKLkCo2yj2pOOnk2E3ZvwWQHsjlomCuQM7leY6UkMQLn
AmYUjijvVB5JeRnAeZtuIOb5eYgsQ32K1deqYhD1SDKWRypzrxrggRVRORmUL0jr7kLeHX87eAH3
AonN/4WDyN71igYMMhejjOb/FIoZxu9ykNwQtfHmuYQAXZ3XblT4Wd7vEDD++z5mCcxsJbqLm1EO
AZwn0PJS9F0Y174hB89dyJX0nK/rmz3FSMDcHghGHTY8TNtmgJwRsMwmC22UWCAAP9m5lrqjjpdb
OXjz/68b5YFI6RbG504mh2RkfaMXv4GJE6u2p3na4zcIRhK81IbQHzI9F9xkKvDOFEvJ7YVw2oSD
Oe7LWK7P2VBvqGn2vE6c9c3QoKkkKTookxgvJUVpBj0T/BBRT5yAul2LZoxvgfpEQwMCUmMQ1sIm
od1k4HnINReBGhooAE1M+oEt99rY5NGysl6vsAfxl0nQn/HLgj6u5ty3rDVfj3wfiGNMyMchX3CN
kgiDIhRlPccZ2r7Vi23UIok+/ryPcpspwMnRRRB5zSwmhsj6AiMtY8lMEEbJHVzsEJhvuQG5SI2W
KOC3qfwaKIqf0CxwArP/OZTFR9MYT5UaWI6UKa8BVRWOd1p1jRjywwAlWIfQ4sS44C4VcDHVoEQl
GMQOlOA5NpD1nipH6Cl0keMntc08bci8kKeivRqrz4RmKsiIJOCznxY1/k4RUkCXj7U+bOJa/ZmO
xM7o8yRRVwqj3ybBs9B67TDz3pWfNMEt1NfyrtEIAjXZ1q3P+19oPlHsqcd3QccZJA8QCjIeZjSa
qqIjnHU8JHvSPWXKuEk1xQ5Qmi/yzg8Ij5l2zb6XiMyzoeysdBxByeiUyVTZCsK1Rkw/Y406mlBw
/OealS+xGCuXBDoNcg8sgmja6mPbKN/KnhPSrF1GS5D5PlzEErUG2hPJAsgI/5gklR2HG8HaB3jI
86js115DSyjGgIqUtlERleDapTI6Pj0rtY34KyChK+OdB+VvMGlzfPI6pIq+AbC7g51k/vfF6pK+
jEmnY3ViUAEpcWoi70YLhSHdegj0xtayMxEmTl/r36GTG7uEGCNkuefYnU1LpUGroy4F/6Ru4nfV
GW08Y4/FSbFT5yB4oxPsrOPgYlDFzU6lO9nBC6Rn1d2wj1+Cj+qXyvnGazGNgQlOTdZlNM5rjCGB
JFobIwlOGfkiEKSaD3HIjdlWjRW8h5YMEgfET4xjKvJs0qBcBZf8pD5LfrEPvc5CpUX2tU3oE7fs
bYjs3j/+a7Y7f1QQ+IMcFGQw11+3KJE7KBqKAEM3xvIxG7s+cwm8pubGadk7SUi156YpDB7p59pi
oSGuARV88+BAvgauywx3PVqXnWw8E8WnOdR8eFHimqcxkYo1Qc2OllZ2XlakQ5/HWk+ctv0hTA9h
9Bpbr7rp39/C1ZVA+ACfTEJOmPWgkzGMKa5THBAzvrRt95bUkW32k3cfZjV9Z+IenRVrZXA4Mp6a
WkEQigNGmlLrpEWeTg59ju7RTd0+ippXSJ6Ch5J+lLqX+8Cr61vgMv46GqQ26qNp9qHIz5Jkp1TP
RcbTqli7h5arYwwxCeMpzHrsYmSopVMrxu8ZdGvFau7IZW74cdlKbpXnHHKKdVwNLyXQD+JOZtyb
1ueV0lCsbooz9BOYh87Q3XECuR2kx3JJ8HX9z/39XHMl8CD/h6gyj4mAZnGn5CJcSRGC4ebBann1
9dUQZwnBmApeeGqlh4AwUforW5wsLwofw/691DHMvJUhrwaFyfvLWrsn0IwhQYZ45hlnNzLQSq2Z
Eg1m0hWeqX32eQFCzt5VOvoQgxiTqtlR7Mfdf4XKbqaK+510HVDN4TyV56R9lKO3Wnhs1C06NCqV
Yy1rZ2GxSLYgYylWSwQFcH1yKdJDpKhgUub4kzWLXGIw560AHbIeysBQCcpqEHNWI1sWUqgGuCP1
pv8kP7eEYw7emJlkrETAGdGPNAdH1+DVLecr3ba0qDKYS3CPw+xnWh0GRCEhrRoEEk47pmmMPvou
/IScrv4dT8TyrULKL0NhkgdwY9egGq1D4Zzloo5yCAn7Y1Sl6YFiWo4nsLbyOXGdo/4PZmxNRGHk
+hIycysuKd7Xs0hCALUoaDWZHU/Pc+00gj1AFfGkRviASfFrlBpExoXSIVHY95V2FMxKfgwz7ZAO
oOJHgW8zdnLvIoY7oTQ02lFSTM79Q7K2TFABYkwI1VEd7W/MDzBQSc9SPGYD82Kqj4W5lbhNSytW
qy8xGJejdOWUW8iZOxRsb4RMnkoLu59E1whqj8bCUaaGHXWYgJKgqKtYDsk6W8wlG8oO2zFP3UGR
0Uf/ZSAneH/1K1HA1S9jzpNpQIq9mROndehZylvf4gztQ16Fa8Wrw7hNXcXMOSR02ISb3qUN0gh4
Vcr1H1K/RPXr/VWs/X0FtJkzRSBiANbz6AXe8Pr/kHZlS5biSvKLMGMREryynS33PesFy6rqAoHY
d75+nJ7prpNK7GBd89B22yxvn0BbKBTh4c7w+9ACBd1q7uLCv2xhdZ+CzwAdY/h880tIFs1V2JoR
HhcFPdntfmx8q3AFeydokwHv9jgg5bJRSF/LDyDf9Nvmsq3OXhd1bFKttyEeYjzamoNuDkdzyDvQ
kjcgkU1emivbIxu537XTAPoBSPyB/AKzufz9zKSg6AIkxfJcU64E3Sl4tG3q665chvTcxrInz2zU
mhqCyGsZVuVpKnJE3pxdh/xZhRa77nRbIehXPCb8K+ofQAtqCAy/cENBrIppzYjnSef2nvo8cqd3
UAZxLciM8SvrVkUFXzm14CDeArWszuYitgti4OWFKMXxTTNFi3AE8gfakcTHcvxmbfY4Lm5YegsC
uP7bhrRJoFRIujzCw0jdMYfvI19/D6+6wN7FDn0AVdpGhmh9SBQeG3mrBVXyefGyivA4njEkS8Ot
8GPIrqd2wwTQOGtjwnsaykN4OeBMfzbSQs9mSrmSuELh1bOK++k7hP36F2Jl5b4rQ/2baHL7EPJE
uWF50h6TTMv8BEoy+7BQ40OU1O07GUP1o0qKcK9q0Rwkiom+HDzojF3RR2EwRnp3VOncQ/6Q5fN7
OqGNjUajwPYYiVo6SmWBcmtKuuuWC+yRhpYubzr9upmYcltXACQ6qjXNu0qrog890cQ1zbryPiyb
8YokvL0TSt0hKxWXNpAMmT0GvANBV6Tq36057RIfvYSh7ui4Zp+6jnPcCj2/MVkNTl9u8mR2SwMo
ELAysMZy5mJqXlqakh0mbnjAlRIdNLPSfHSYxbPTdRbZxyX45FCaquorbhjLl6H9rrds09OrLs/B
IhQn6G8rhqCiZh2o+WCj4xxw7D1KBcOBhhmPXHWOjedIzNZxoBDdROtgbnAfHd1TiY43lVzpJbrv
osEeE6ds1Aay1ZjEYMjQimnWs/I+asCv7vsO+h0dmnbsIKE932WzTd+yNgbmQFWVpwRX3Lc5tMLb
phyIr2ix0UFqihjC4S2biGeIiPQ+cNTaqzFDFn2MRnoSWad9oLVW/4sUXL0bmEjQVKZxvClDPROe
khfiNUsp2vYjuxA/89Acj4mhZC+J1veHItdApzRM2TX+8w69elbutoIZ16EyaSjAGvHBGvXkWudm
5dXFDGnRCmWhV7vS6f2QR3bi2F1tQJqYWGIIwiyKxK4rY/1QgK34Hr0CVYA+ExvdNYYxHZUhH76x
PlZ9ptQoKllKEe0GjaiA0nBT3IGevLkRYZWga9Zewhx7jB6jNMsfinymhZeUcXnoiqp6jwiNUWTX
6uGD9IlSO0KbZvOox6J9S1KmBAlaS45hpxpPeVca4YEMKd93qT7fa4ORoxFyMl0lVNi9yarwgC5a
E6V7ghq+X3VVqDk0R/HEJUk69TvRNOO9KPsJAozCDq8GU8n2NFS6fchLBUTiY1V8zwHUeTIwL7FT
xbXyGGlmk3s568VTkZDxUY9a7Ztd2okbCRtU2UmZ5E+50VcfpkDm0dFzQMidOI2r12IQ9n1og/bI
yUvD2HUKyU7WMAKg0fVjIIpmeNKrSa+dSKmLX2M/jL4GxMOTTjm0t4WForKT6cVY+mgRjh+NNEyu
Mm7GkAXG+/VJn3QlKMLOiB21UAXYb8NxeDHqCFzeIqttJx8oPQ3gD7uJjBYHuFDNEacInFtxVvan
YUjVdxBSQycyrQg+3bTCzJv6gt1kNRJfjoZddqhCrsB10Dqddhw6T0dSK+ndlMwd5BVIXB0qNF4F
udkir27OEHRrWnO8UhB7/QQOd3guwc1yyCxhA9CGYgH6TmM/j6Yq9sq6qD8iK4xv4A07T6mz6TvL
dLCzEkPBEzIfY7QrlYCnzdMUnXjP8bqzJxruAKrOHke460BNGn3peiDRobDLKrAMK70mZZE8KOEU
72lsmDgOaYmDROPWj4x8REPt3AfFTNN3dIwqDpnizs+mlO0HlfWgWIzM3qvrCRJ4iqY3VcBAwRiQ
iYFWklSDz5Oc+EWfmsOupLS2XSsjJhQ8DK2xnaHgVevpwJTGyFvUgK+YJZQ5nJ4Yud8x3houi1jq
Uy0VYB8xkErNm1GZ4cLMenLnhswl2Maa9FdMc6iVjkXVvlSFHfqTUZfvjITtvo9FGkxENO9GpLT7
ClTWbq10rV+zugTFDiY9zpX5lWid+msgqeUwlhb3gImxq6hFkyyzrPmgYSM+d5kCRNrlkHI19F4S
Yyrub7yz5ODAVJtwanCTZrZfVWi5Fs5UeRZY3S7bWbuxTSi545kFsDWc2OfLdNATvC1TRK5GeNSV
v6D0YYmNNPiWiSU+P4voVHNC59cIE531aPfc6WpPnTaqjls2lr+f2SjSugdnCyJTq/hVpX5a3I7l
w+WZWl+R3zP1JTC1OlxGGEYJV1GZr1bxLQR2td5K7649V85XRFp5rulxRE3YybujaTwn/X9PxNDz
35dCQijyDXZIMFVV5lexcBvzRbNeLs/V1nJIcWCS6kYvSoyhbY5J91rbj2l4f9nExjT9/SQ7W3E7
zBnVapjQyVssKuyq/8rmhocB5FZNhvwG/k2uKUxql04qaHHcTDvyEcIG3FHDrUfcWnx+bkRajN4Q
A1NbGKH32Ud1E93Me8WlXhcMPTrryg91f3nWVl+N5wallUkFIKsL2Q86szTcbXfz/q4/AXp1Z+ye
bU+92nrkrAXrYO9cOmehUwOC2M8HU7UUvbJb+LEpA95juLOU+868jqxboJMvD+1rx/Dykjt7F0jZ
CoOIsR5SvAtMBxDWoH5rD7eDH1ku3SV31GNQVXCGt/ZIHXtX/spdXBHPRHP2AxIr/uVvWUNjfPoW
adgxV6bUsMLE7Y2HmQcq4CAae9ft16XnDkNXIEY8BaQPLttdOxSAKNtAvqM69OUxC675uNAWxKDS
7Koxc0Rdb8zy6vP8zILkzKOu1CN7gQva3fSt1H6CB8yx1dChBipe/AcIRe9Iu6Xbvppfgf4W5D6A
iDA1ueTVJI3RaMnfS6uDe9MxkXjYQy4HYii3/PvlOdw0Jp3JqmFJNyowllrIrfGD2QcdDr9lBjze
j/w1JD+T6teG0WVzyg/18xFK57KoEyT/MxiFJJCxr39mR6SVXfJD9dDBvMufN8wtY/hqDo8NE3zN
qPNJlwxRqyoKlQVccl9fGZ44fOdudN06LHO4q9+FQXNAEcK6iW63qlVrGwi4rH8tS7Nr13MchcsW
rUVQHsSv6Er9Ub8km4xAfwt+XhqiNKO5nfKwjmEIrL6g/HoJ5h13QOfvEIf+zK7Nh/g7nns3aGGm
N/WztXFOVrMUQPCA5Qy0wwDzSVmKBo86nZRY0Oviob217kgJUqsKYZaLnm03+VbcTSc8qm0ve/2T
tT2zLPlB044LO162Uvtmmc4twmJtRz2DOcUPK3amoHa415z492TX5+Bj2bC+upHPrEuejyuGkiNw
TtwKnfBOtL/VmCNeBg+NqDsebPWhrF0vAFhApxYx7IKz+Hy98CYWaPXEIhfhDefOQIO23A3NdbhV
WlqLaM4NSX6vn+rJ7heAr1I/dfWbER06dWPLrDnvcxPLJ5xFNEmF7coX1zqzw5gBuKAZfxDSoMyO
epJh2JCTl45EYSNrpy84RXs4DROalHzb3EgRL1GwfOrOihkyQF5rskbVepQMlNm6GixxbHnqaQV3
jWRLAHpt7c9DC2lJKjxD4zxeQgt1R9D6W1sOofdzuitsb2NTL2WeL6MyQfAF2AUUOmSd9URkJu0z
mArvk1um+bh/+iPUSXTf+Bk+XDa2ttMWnuL/syUHtrpWhlUOMnS31zyL3Mwk6Ic/iZ2ZgSw+CggL
P9HnnVaPVBdaCDAd9BBMGzSdW0oZq7vgtwGZa1HkbUGteCnp9M/5END4VIQ7amwEs6szBQgzWgmJ
hn+kA8NUnldNt5QK2G6IAqVKHTRhX16NtZGAkAXdrUA5gMhdcjBFOVvopAV0JI5zJwOWiE6OgIZf
4l+2s4ZRoeeGpN2sKklNsnYx1LTlFRLC6TFHQtJnbdPcsRpdZ3UPwZaeotlQ1RqPzmYgKDfcjvCt
eGvtZKEYh1cPEKgQm5PuLtEaczHreCSwNFB1NGLFD5F6atF5N2obaLU1p3duSrqs8lKvECzA1NK0
w437Id6CMq1boADTI9ChmhzqGEJkLFnKLG2zK4sbo984TKs7BAXqf35fDmhySMbUI36/yn8mXeJF
OTKdNvMNXm64obWGub9ZLUBwqAKkInd0YSMCsgGuZtfqqYfGHUSjSmBGmVMi3wxaZmCtmaNH3I/S
4gpNSTcT8vZz0yGrDYYI9M8bs+rwwd532k0X2khab8zF4jhkP7nQbvzzgdImbvuim7tlLjrl1aJ3
MT1msR+Diqs9VqAJ3AJYrk79mTnJAaBegGCHo7qVAu/R8BYMk5OrF/sIyd3Lx3PN1ZwPbPmSs7s5
txNTERMGlqBjwXhulRtV3fAAq/vUggYUwnGUV+V9Oij5Ig8FPGGiX8Wphpr7Jrhpfb5+m5C26kQL
ggIG5gsc15UbZ253kweRDzpvj952B8XLf/Gn7nGTDnRraNJ9088sBoch7KKDjd+0d7rioPDi/FSv
dE9Bo3AJkq/L67XqwX5PpsyHwXNhF0BnAvHHVVc0Tw0LcvEmmisl2+ouW60g0zNbkrcMh7BNY9Bn
giFpvjJOhof8+o3tlj4/NFBxBV0aKP5MhP8P80YtdGNebcl5hjath0rHlol5uS8SfkWJ+IM79nxw
0v3XGPo0JiEm0qbdrjAGVB5yRzCxsfm31ktyHFWf1kQD/Qb0WRRgWxyW906VeqR/HBLhXd4b62f5
31MgE61NpapPPcWs6S3xaPGc0dSh1sa8/Y2y/uoKf1uRPAY6b0mjot7jpi/2FbkfPTsI0U49vLen
MBDH/mFytrbDuvf9bXKZ5DMnFaoaZ3aDtYogTIT+mrq5nobriiLxRr1c29lGcHkm1w0CVY/ACLzo
ssvSOspHU3R4sbwNUA9Or9K7+QgCpNfLZtZjIxtCviaIde0vLXllMqUDIbDDoPGSHcPxVqB7TNde
6bDvANMgDtFcIOUc4Is2HMnqZlng+yi8GtaXnst8nFMUJ2E6bo55F7sqqrxxstsY4Or2P7MibZY+
YakZL1YaHxirR9OZA34sX/PSj6hbn6ZD9Zg8K4u6/dZ7fWt80p7pST4pdLl1bGuXsF2dNWgZ/RM3
dTY66dqpcj6bswkbYxYBLQ/n320c6VVHeGZBumCioSy5osACltEJFXC4bTV9fSV5QnYZDUiAo0AJ
HZj/ZSLPDlcW2vqctyOQNO6w4w/CMwPwmO3pS1Ago9Nf0zcexLjUrKC5egYR137jIbLW/fvpA6Q9
MprcAroVHzB616Fn/+Cn+gDVMXpIbgxH8UAYeSz8y/ty9XyfjVnaHIUJ/pEiQxdAbiVPCWIgJ8uG
5gry4dCSMiaUJcX0AJjCB7oRDpdNbw5X2jSGzseWVrAN1uQezdSefQuOsx2/z1/Naxa7yo7Yjubz
gG3spVVvA+lw5EgW5SVIpH9e6SodmsRaVpqb0X1mgZHHfhqaCiXr8qpvGDgy1ft6/D63L+hh9Ymy
pY20LKR8czAdHR4aGLYAOZWu3EHJBr3WMPIs0dIkUNmk7kmvmD9tUYKbwiq058tzveYDsLEp8G/Q
KEPr8ecBj3zQ2rjHgEGzqqXgac9vZ5DLXTay5uLOjUjbF7ZHXhIYiY0fnAG3sReIibr6qeleLlta
nb+z4Ui7dhyrKeo7vKTLESJ5AxAdAEuBBt412vfLlrYmTtqjCIeoAN4CT0v7I4rAF/LINiWul+jx
y24AlRF6HiFch+zd58UhAFI0ynLsK+bNVwQUw9mV8pd5HJ66U7y7PJ7lt77aslAfBOoAUZ9kS9er
CtSw6OjIww8GAiwGTFsJlBNEye0PQwmq6Ptlg+sT+K9BuQfBEh06GUEWj0eb4dMRcE8KXnYAqy6b
WT/Sxm87UogOlQddm6rFzrHu3acm8fSfYPjsgemMWkdLvP/MJIfbAmjmf2aS6J9XrSxMrdbzZQ+m
Ac19QrxcPBpkw1WtXXvnViRPYeZ6kXUVrBj1W4Z0frmRzN36/eXvZ3ce43Qeo0xFcmZ0kzZyhmQr
vFrdcUtYB+QtyJ3kRGGfNAKCjRoCH/ZYt5ObjC+1SgCJAprrwCeUS/nGXlj1Q2hsQwM36HrBD/Z5
TFFbMKAfYNHWrjhonfMkyCOwWHcaMgjB5X23On9ntqRdoFtCMc0a8xeDaUdBid/YcHWr5fyl1f2f
0Ug7ILemnNQjLFRovUqOZf1YRA81iBmrXQeYG7IIyVGLggHAPA0NTPlWULKM4IvHQA1RB62+bn2J
zMMhoxpkJ5HujzXILmasn54JVwCbqxOrAJFemKMEPlYPgtHsFlxLaeEuSMprDWwmtQPE2dbJW3Up
aE5HX7YKqQE5TmN6NFRNaOCL+scEjPPDsbX9y8u6ZWK5gM6OhZHZU8UFQSiYsJu0yyEHldzkdbax
U1fPxtlIpHsMl0tv8Rlmml60J5NBlDlUtGMyLjKXZnK0bAEN4yQ6karYynethl+A1P07jdLVNtSl
NoFHOHUfIOFi3up++A6xhnyvnox7SET5+gOc537rBbt6OM+sShfQ0Hbc7MtlyMbCpR3U6WMR7wpI
s2610q8ezd+W/k61nq1hkjS9FdWwFEPqpyZQtduiWt/YJbKjYUbBWF3AgiB4U5WBDrQ0yTawdVvD
kDyMPWolsL9Ypl57YZAGGR8vb/XVBbEMSLmDhAKdLcsgz6YpT5J8NCuU8zjS86rpZuBoE9dKeIfW
o8uWVhvd8DzDOxv+DG3N0lBSoSUCurG4Mq3JCY1T3/8SIbjpb5RauC0ku4w9y96n8Lo079AItWF9
baAodCx9C0igUDn0yUkaz7xAHWK4twOyKx7mfZE65ND6V2BUBqLIuardDkLbG8DFdbuACFgQD0Lw
vfz9bIJDquSJEgLGhqvwo47RNDt+Q0vA7Wg+GSAgvTzKNY8CJh4wVqDpmiBJ/9lYUSC/YS3tGTpR
3XE+Zcn30bAcs3Dj/NSnXrMlYrdqEFp5i+Q7xW9LBpUSIUqJ9CigNMVpat4bC2nQ8Sa2QO0bRk9z
NnkReBEuj3L5UflOQtBgLfTjaFWSq9wM+RqWa+iPTwmaeNKD3p+mfitwWTUC4k/ArNCcSWSyOegr
digqIddWQ/SoCcG6HKu7JqL+5bGsAsmAIbExHPQHmzKMpB70lKZQk3czLq4h3DxPSNzXzY1BqY9m
rCCu4jvCtIcpgfKU+Lhsfc27gLrJwhsYurkoB37eL9Sec1rZy9sDtNvKeNUXPy8bWJ1Fa8kw4Lyj
jVQykOqkGlUD4QML592CeS0VNYgA2btsZu1FaJ2ZkS5s1RAWaBgQJekM5Bs62siyoEseyR9wTtFz
O9Jh1gpt6MFBj3gZMSwH/i4FqFMDO8sW1nH1XJ0NSLqduRXSrpwxb4WugvPmA+AiIh5bctsxLy/4
vrH+ADmCEA/XgLUoociwjnLobLWu4B6j9DjNbyrda/Uf4JLBQgywO2hLTGh6f95sipEgU60gB2on
CWQ1QUGIu3mrBLa2o8+NSJcMTeeExDmMZNS6U2l3b+cPl/falgXj8zAMI8+KKYP3qUDarEFtXmws
xepjFqgNyPESpCEBqv1sIVUnHg01TmVjvaoFSBBOk/6odM9JfA9V3vhauUYWfN56Q6+doTOr8kst
RqwtzCV/M6QzuqFf2po5peVBxO3y/C1bV/be53akbRDV6jDmEKRztYrmO65P9/34Ws/2HZ1/ZCAq
gfjQ98sW15zQuUV5T+SpUaQFDlMKdUvaZK7RPaSVf9nI1vRJ2yLTGz2qQwyrt3dzGjszdSrmGPHG
i33LzLI7z8KJgjWDMTKYKfHiFOPkZPR7O+zLLRrvVZDs+aRJnptMmmA64AiuiZx+NH3MIRbsOiwf
agjiRmkJrXUdkdwfgDlQboKoDqpB4AGT4eR2EqFVabkORa8e25zd9N3T5YVaO15LRcu28c/i7iQn
HprFMKJrEiZYdVMtaYFydnjcOVlioH28QjrsyIzcG8y3MXrTyz8gsQOWBHISaLEG947Mn0f7Tsu4
jktERbV8KHYJ+hvUbybfOGcru/6TGelORIUjIimDmbZF61473rak+tXmW8riK8f5kxlpNtturnq+
kMSIJrkmIMpj6Ha9H5l9XReQ6EB64PLyrdyMDO9+4CdAKfQVRZFA87RKGlz1Ca1eiF74cfcrDsEq
NjxiS6ET7LsNde/LNlfHeGZTuo0Vogxm1eqLy/Lq+bFO7x3HgAxp0m6ApVbXDO8ExLXgfQcfyOfT
XTZ1FvHF0DAVu86Kg37OjtUcbbxJtsxI4zHGOmKDCjNju6voXdIEIt5fnrLlSyUvz1QL0h4AnOIw
y0imNqzKPEXLo9sP6ELhvl0ja4XW6sxpt4qrq6MB+QOIGhGcocTxedJsFcoO3WJqjAevo3tjhGr5
Vr5k3Yhp4degigKC3s9GmsxAc6tpIesEfglwM06gmjCjjZt/bZ9pKtC7CMUxbTLnShSNuhJ1ChDt
ibYLY1Q2EgLieTJ5dg8RUTEiccqLjZVaG5kGbgQLLyn4JPkJlwwUD+MyAul+a6muXWeVx+x+CLgx
bwxv5e4CJ+1vS5JHmmdG0U6K4cU2AfUSuYIIxiHKYw83zeHy9lsblA6kFVoeUVf58hAGkWUo7BRJ
4HKk/qCCKzyh/lTbG7fx2i7XKd6h2OsUrzjp0q9YZ4uCIwVkp7nDpx3BLFonypwpCS4PaG3uzi1J
936sZDOoqzCgXAnA2+hQ9r23/d54vGxmJbhl52aWeT0LLzRFVyMMF2bM+ZYN9q4oyg0Hvj4Shmc7
jhJkhqSTJDLBUBJFRivLf03gvrJfWecP5p9sADD1/mNFcnE81YwqXrLEXXlXdNBm9sdxd3mu1vrR
GIhKkdkBbxMWX5qscuyzVF1ovTK08omf5RV/mI5PiitO494M6hM/sCPqubcg578Bevl0v1CNbHWD
rO3084+QDhXPMrsblo9op5vRfFE67qrNxpJt2ZCWrB6HGjcubFgkINHboIElewvQt+b7UJC3Gajc
wQIrp65GoafgksadBOaL72UWX/VGdkqNJBBCuGZlOZYGKZ3LK7gWSyyNEkt2DgxEciRmoilraCOM
i/cluGhuElwbVVY4TR25tPTB3jFs5a7WPMa5SWm5+lIXUanCY1QZuwEiztWH7EdfapBltoKeZRvO
fWuE0sqRGsjokGJWp6Is3JaMH2GpNAfRN29Fr76rdlT4IbdvMuCRNyZ3rXSFDgEV7JILhwv+57Mv
Sfo4qcoJswsIWWBwfgC3tqv1ud+zdo/LBtnIxAOx0kPfGwHwo74VfahKdCfiDV/w1eOA+sWEnAOU
fBBZyfnCQYDHgUM+zRWdDYqBAy+/JdYbZcHl3bS+g3/vJsnlKOgnHkWJ8c5MG3dqiXwhKD57L2PK
x1iE72qhXcfmVkXl6+BQpUFX0QJdA5WLTJYTzZk+lcpyBQ0nvNaMMXVm7tbhr8uDW8tTwg5lGl1a
mIAH/LyaBKwfI5i24Ox0eq2m1J0E9SAAtauU5JSl760F6XeQdpjRtI/M7sdl86vHZskfInENijzD
+Gyd9n1fg+IJb6biR5tmOCk80KMekcQHGuE2du7qlJ4Zk+5aw1R5CKpt5MLAJl/Sl3ROD3YTBaby
J48Z/Ny/w5Im1QRtRUJrDGuKwT6kWieWM4TjbN+NxW3Sql4dt441b/aibI1w+fvZNZ/jk0AMD7tx
Uu5BJewmJoT4QEMBAurrcZpc4NPvInQP6om6D7v2MSvpLeND6yit2FVp52iQTfiDJf7tLmSWOFDP
iHroluODgoGIAzvyKPFAu+ZM3y9bWj2oZ5ak0Q+sBqtijNGT8RsxnEzsBYpfAImES69ov7F1Vy/P
M2uSCy4m0IMZy7igjOao01uI9LQWbe3ZLSuS84mH1FRMsewkEw0gPmhSHATBG0u0epucDWX5+9m2
MVqzi7XFo89d+2bY7VXcUa8PX9DX6BPKfR5/5GiOubxaGyOj0vMOGmw0RLfkknPXPUhnQ4OB70ql
3Yhx1iJfiNbhFQTue4j/SGaYaErThtCnGzGIVyd0D06l3Z+M5LcJ/fP0obGHj5ECv9L00TFhMdD8
8Us4zxtmVg/32UgkX1kYbWG1E0ZCpuhQN+W11j9ouQWMz6YM8PJT8isf0RpIQtFpCFCZNGnEbhvF
iG0En6BXH0dnNh8EWM+NF0bexjnowlsTCu4EVBed32x17K4VlIHV/W1dms8YYXlDagxURyKtIPc0
PsaWO5QnyNWI7jtIg3AKoBDY64AIDv7lxVx1ImfGpVlu2FB19ZIQKDh4phN3hmA377woe85th2yx
+KylYz+NVbqToigu4wxPWjeeb8zeL4H5N/vdzGuEbw+G8iB0b9ySAV7dSAsWejkQxhfeTsUWg2oX
sFmG8SGvewiZNX5uKbsOQ7w8m6v3+0LLDA4qgtSstJH6ycymUEdqwIx7QBI1X+nITuAhM5M3xJb/
OSAEcz6iGVtlKhg95ZrrVETEVEiBd4XBGqdOxc+2sntXjyh3Zt18vjy21YQzwk90EIKLAYK60laJ
CttqVBPmAHwkEGstr9qmKjyzjcYDaG3prqPGj5ZXjTNaXeEZI0QHy3B+hOzqlrzZ13lGKLzQ9COI
Qq1ZdqZDURsdEIXCJdbg66MAP0HqxQ1xhPEejcS9PPKvrvuzNemAzr3eJ0kNa+0MfnJd9wW7q8b/
nMxcjIB1H5CAJSu8fMTZpaTH6Rgxm6N1NRt+DCMd7yzWPxdJW2wke1ZGg82CSj010KhiyvVLkyjx
iDBYuLbyrQHpWMd9ukUR8PWGNRYYBYiQVUAbLDnNqHXjINBrhmNOv4vwMAtI6RxqBpqS9FQUr+PL
f16gBfcDzRVkXJBxlC50tVWRhosmiIxOvmLtTetx/u8oKePchIzDKvXBVFkJE3V1LaL3CkLxefBf
R6EzRCVAFhEcsS96PXrWGiMCduEmwj6SDloXFbsWmxmKFR+M2vUyVQt+aJG3/bzT2iTqocrRowzA
H6z8o+zvC0gdTb0L5GWc+42iLCW/y2P76oNhE8lt9CsYoI+XARSKpce8CGEzyVyteeRWDYGlQzFs
MXFv2Vn+fnaKmN4lEQhBET8yt+0epzxg821NXv9/o1nc05mVMhkgd2hhNCY4fmILDffaI1GBbXm6
bGflqGLW4HMXxl+ohUget+IxJDDbZTTicejvc/W22tJVXPGkn0xIF3JslrNtLyZG9j1iB632ogKA
pF/zVh3va2CK86lC1AJ9cQDgygCyFkSRyrQ0b4zlfVTbD6rVbVSdVi1YeFojU47bSYbGGVoShzxE
Sa2r3TZ5JcYGhnFtb0GKjkJRE0kKFE8+r3oXl1Mz/l0+Y8+NERhh4aThbY527survmVHegPpYw64
64DkNc28SAgnYiCyRTmXbIxnbb5QPEb5FplfkIFLwUrX4jVSUuSWa/tWL/4Sg75xb/6dOf4cVyMr
gMQk2AzALARczucZowor1bHHa668Qk/U4ZseOcyr/PBbs5v8zFGdl2v9aASmj47T2XnN0O3QHyMP
uQIH2RDgtD9CPwJSBHpVu8tzvEJ7hE/DIi6qZUuFRbpua/RH5lOO51hnlk4zPqld6MRglUIbi1MX
17b9i9DkvjW6IE3u1b7Zo3r61OmGp2o1CJYLuK9q6/G7chaR24O8DK4a0ITIx73uRNiAYRNPRCpO
4dydaq7tjMoMJhzLad7i9FszBxlanEoUGLCjpSkoCugFDAz7rG7m8n1iIbhDs9liulsI0QgnmTQC
srSuMve5kqFrlZCeOfPIhmMEfVnf7mZhOSAaKXKoe1oLyXLSN88hcsN3ZtET07u8ZiveEFcwpNIB
00R6XS4rgrt2bg1lEC6f9xN5VZOregsUtWoC7oOqIMMAYFI64nGva/XMcMv34yOKeVN6hXj68ijW
rl+03Py2IR3vyQTRNjjVEX/Vb/M3gtUFWtf8S+ffuv5eRLVjdtmGzfVhGXC9Njp9DHmzV2XbkQKJ
KdesD1H0i0Mo2/i4PKyv70hsWkiB/mNCunhDTbUyLDpoOkN/UPbpr8b0kvxmtn29+YMA9tyUtEj2
FImYdDBlQ5Q60vYD/4Yq3+XhrJyNT8ORFintpqHRVNio+ORw4RD2MlmZY2snY8tLrrj7T6akcExj
VR1qJUwNxQ9NOYrmVzm6Q7S7PKCv286CI16CPg0VIngXyQxX40bpIAeJl7cYMaQWalyQR7A4/yuN
Adllcenh4st9hE+RV7Gh/nX5C75sQnwAfgCNquA/x3Ww/P0saCqmUS9Fiw/Qqj5y8H9GyWYavodK
syWh92Uv/m0JlUwgo/ASl1kYlxx/ApRQ7dokfM1F37s22Mn9FonL0QRYHghRpzbZtOGfvuwZyay0
ZxKUpkJDg9kKkEOwvnPmkVQ4cR460X8m0JRsSauZ1zU6axRMJm9AW5djQcv9nyzXv5P45cFTo8CW
wI7LrRuQaTvDcKq3EI1ftv7nUchPUatT7TlsMWMRCF1qBeg13SnU6Lat+g2fsczHp0hksQTIBoIQ
TV9ufGnz6VMqOoLRpECIs25E8Q7Xlf0yG5Pb8PQuq0tnaqoNpMiWVckpqpTHZkga7IjkOEB9oaRX
6FFxJs0dF5KjMojbLLi8bKub8Gygy9/PTpkaD0xFWRQs+L3ulYUGztjuMc0rTzUVdKdsxVGrK3hm
TtrzvAOftWXDnDAnCH0eaH9fNZNrbF3Mq3Z0LB16btC9R6RhAUeWa9OEwJ7axSkOmWv2ma+UIETJ
t1psVmfwzJQ0JLCs2L3Zt/BTDfgEPui45+mIGkvu1nQr97tuC69i4G4QKMtP8U63hjLLcQBMo7Oc
qfhgsTgiwxR7yLHta7LZvLTE9F/OwfIM/1+Df2tynm0Pkyld3qvwG2gxOqglOVLenJpIPeTdWxtX
t+gkcVBTuqoyFcdEHC5vztUrYCkUgtMRqSHZMVejKEKBfDMUUUovqf6Hs+/alRsHtv0iAQqURL0q
dNo5hxfB9p6tHChR8evPku894262ThMeeOAHD9AlpmKxqtZakKCdf4ZmKPHDq3vlyIqwgBVEFDqe
wooaJ77S9Xs1TjcdRHdzs5Ic8NVbFXweaAACGMA+y2tQMK03UQFbCg/0PoeuJtopc1+PoHdAXBpB
8MNwiYzvYnUewXmHQjYu8rO7XO8sVuTDAL8yQQLGGmpXM1LfUrgkJ7nqv/7YEXvpp1gZwkLpG6/K
HC83PiFHO5RQLQYFCxDJZvPLdEhweYssi3O2QY9MCo/SkeqlqRgwmWPBnNjHfd0XXss+U610VUuy
fjJrYmaX1kBeU0wkGVw9fIqUR8u5ickT0mCR7Lktm0zhMTxYpUVKFbasngWz4iM3xWcEI69lD9yS
5md4716eS5nFJQFwdNgzyJyg5Q8WNfTxcehcpE4UDMhhRzjZKEa+5Ml4B4DO12Wzy89eWkLhrtVK
LelpBbMRelUKlvsxmI0vmzjnMlvuc4SSYC4m6OQQGyn0Es3cdjIhOlGu4/61Ye+8vTIgFKXvoCDS
lLuCbOY5d8P0garQkAKM0Lyyu70B4dEo+dvnlfAxwjw30G/ppxwD7q3HopuCOrtCRk9iZHVWj0Ys
zGpuoDtuYBhxlh2MZgzYxP3Lk7rqN4GQX0pX4CkVUXQ2lirn/QxfhinU+q+WhAvFGWWyeuuq+zoy
tHzI8b4kRlinDIaGmrtVD3Ed41WzJL7r3AgUmADBAKITihqqGFs2uabnaACGI0ESQ4F0U9WRDZiF
/3pZTs0IHkSxk8jIDKw9uBJ7VBVVaLckXEYFd740p1YE36GA2ID3HIOhs+4X6WsDfS8W/hzMz7/d
AosdJOkBFEWUIMJW6FibaW4h9iHc2kIKedc4NqS4Br4dLF2WCTl3TzC2wJix2TTsbMHV6zSba1Si
AFfGNoinJyP1qO3Hix5qGuDtgVMrcRvnZ+jUorBYRWxYWZSruM+s+dZuG5c70cPlGVzddkv3xf9L
qTnC3u7tEQjOCYNSjPxnWQ7kLSN2uA0zaEhdtnQeO6KgDeANABYAvgKNeHqK8lqZR20iaHrKKmho
7Xpu3JJWd9kH0qyXTZ2zLAD1DT2Dpb0UoMozzGPXVnpGCwth4+Rp7xv1aXT1h8qrr9A7l7nMH94j
r/upybB8v1P2p1fJqV1hwTQ8zehkmY1nu8/0kF/P920w3/WbBw0y6bbbueW2wz/bkeu4z2Ywev1b
u1UC6psBJEl36avmWa7qO151Xfk8GN6Mr8szoy9fcOkLhZNJq6qBVNnyhXfxNn6u3+wg9qjvBPiC
qzoYkMyeD9TVH0F7Fm8NV0r4dh7CnE7RsuePnOmsglq6G/EBUGdsmjfNetbSPSnuJwM3hWRzr4S7
p8aESyhR9ahSZhjTc18jN4YZRJALU9Hy22zC+qkJg7mWuKTVbX609YQDNQ19WiYJtt5SazM6dDbY
EEav3D7c2bIbcG0uDUtTUXPD+YXY6+lcAjIQ9pVi40hV7qgYLvB17tSDPi/q/a65kvW8nzej4lgd
2xO2d5lACD0F+4ZXZi8czQvqbVF/4vXnOdWNMqETaUM7r5WxxK/5XeQCgfPAywFk4YLjGOtRibM8
xI4Z76CsqCSOm0eBBmm+DF2U6guV9ams+USy9Kcg84jqr1iedxIwZ01QDfB4thmaT7t6HUPJOTxv
osJUHtkQ01XM1GudNwpurqZ5msvZ77offZZ8Emi/NpN2r9XkqjZzX6UDsGJRkM1vgG9IXPJ5i4zw
FcIGSvMkxmdgpMNQe7X5k4XlQzFWGw34wUR/nYcIT5lrRUm2Td+hlJL/bdpasC9sqKzSzMIpMQsW
UDUMlGgzeZu1azO9t0cJWebaLjqecMHxVWVfM7vFUFVkO5saEhq2b3RfRrtBsJ21O7v/L87n2KLg
6SrTSO12hsVsek7Zdiy8qCpc1Bh93r+0dhRAxLhR/z7TerqxBJc3guuEzIvV0X6pQOVIZDGXbCIF
B0cLzWzbGgbaco7dCCQ8CljQ2zIBdKQKDCN8LZXSnUvz8fLVtebsjqdTcANKG9Y1tR24AQNCReMT
ySCrw22vjv9J033y91mZZR6RI7HRhQetGWG/zBxw11zF1oyK74H3SMa4JURl/poj8vcJ+GNG2CQ6
C3vNXk4An9Nd2E43hJNA1ZnkdbEWkB+PRtgVZsIjtTVgRm0fy2G5lIxNWXs2Gm4vr9L/4VL+DEjY
HgYLpzRSYKmJa2/MeWAmb9bs6/YWSlbQVlie8KY3x75hyroZV++nBcZLwSargVVYcGd0bLVqJlHr
Dbk5/FNkZNwuzBT7srYhatUVYf+o1KR9g3Iu8/umqw7ErIegSQuZGtNaFEA0HZhSjYBzQ10281GU
Y+RWl9hN3HpFT/w4fa5B7oBXAiGBnUhKBb9rAWJId2xrObBHtsLR7JOsxajtpvNBMwmbMDanLwxw
kcb5KIzJxzCvuJltmW592NAbVdHj2Y/Dtdp/K7TYYPvvc/WXo8Ue4NFbY1S2aRI+siaFOgUU1x0Z
UFQ2P8LpUuI6Q9M3vllR/xnL/dBsauWqQhJXlb0FZJaEA+ZAOi+NC1iiTuRVdlDWz5X6HrE4qMCL
c3nzr7rGo1UXTlmEBBaBMDHy8PmGN+AO8QAiBjNz7RZm4indm5a8Xra4GuEeL75w3BC9KPZs4biZ
9jY190oXAI2vpJYXNlCteHAm5Jc6V2J0WZ1LO05wxQ5UdztuY06N+sHusJvMq7x9y2ctaEGKWDbc
7ZaU4cNE3cY5QJBPYn81QAOlroniMPBlInaaGVNotzxpPVO7xoXnDVbnQqloTm9xzOvmk0YtMO+P
2uhZw/PgHCwVYFeZkqy+vrP+fIUw9SSbunrQ8RX23Z31AfDOtvHTPRqbVZd4HNGbO/jqvvJ+1W7s
fqNcqG4yX9nkgePPH5dnZPVuPJoQYUE0NvcNPE7rjQpI9/XhE0kM6N2Vk9+pbG+S1h87U9YjufqW
JEdWBSeXR5ETtxqsNr7tlps4dv/5dG4TN/yK8YxE8z8mANohLmCdQHHtld0oe3DLNoLg+hK9yKoc
SiVe1rgAHntD7Fe1TLXHWKLQ8+3+70I7AqKyQgI8zU1YARNZEXQ7HYJ31v4ndOp/mq7xNXlRUL+F
ikv9ZF8e+oC7aIj4MB5/aV6yqfbolPAzX34IJftPzEd1LTdov3xWNGpgz29qy9yEWax5VdSML0pP
tUcNZAaDZw8xP7RdAiBvWiTdP0RLCaRJw8n5CTaY9KpvNedG5QXlblQ6ZHqYx5B/VH3GrrW+DQFP
s832ES3a3WaKUwBK9CFz/MrBy5YnowK5yLp2OjeOWRgFENNmhyg1+Q6kpcZVBeVzV2WK9jCqnfWE
7EOCZK1tk10Y1/StaIfwkDXRFLloru18HClkvI1hvi1tJ9+myuhs27KtAqYogAXTrrwuANTzkVxG
i1nR8Je8moZDaDmxN+qsQgbdoeVNTolzVwGG+wPqdvSm6Oa6g1o31VNfrXrb2oQmKQ9GPGYbM7RV
v0TPqQvRH4IUb2t8JDzr7its7cKHOHyNOvRc+jMv4mcl7S0XwFZ6z/N+AtEQabrWteZZ2/GamkDu
8cn6pWICr2IWlRwZwk6NvMGpVcNlTjzu0HUY7iF6Y4O5NoV+T+c4zSud++kZ1Hvsno5jfNeqoAND
v662Z0h+BvnQq98J09H4XDXqR891Z9+XMX4xpE2xqSebQZx70vi+QTHqEGVEfVDDITJ8VKfoS6/2
/CZmk1X7jKnlVzhDuj6MrS5cQFfGTqNFjebGKG/IoUMTneXqMXfKDVJZpHObMDQLFJuybnRRDtIn
l6Y6ePHGNnogoQ5J9arOw9vWsfR7PNRjw7UYLT7tJgpbsExG4Gtp7UZB4x2znZ1KSnKvhhk/xIWh
3DgWz7lXq+B7b6xw+rZai3jVnJZ8e9lB/k6fXzrDwkuTzMgUZioOi36TPCIW/Ez9++wQ+r9AILHV
76p94r8NV/Z+2sQuRGQl1hcPccm6EO4UcVs5/eIp6fZnh6TaLn4Cn8n8ULr6xxzQIH0A6NO+tu/C
W3vxmzKU/2pg4gBDDOVlFGHF8tOU41iTKMPoeUVcPrEbi8w0CLvhR5HSX1nTXdslFs2spv3loa/H
5AslNI4cSEHEuzphhl3UI1jic63dhAaYHSvq/MhiRjaN0eNmsBQEnQrSsmrOElfRkEiqqlKSaFju
4rMFOPoK4a62eVNRFXUvDzWp21AZt0TZz8UWAur+5fGuOuUjQ8JN3KN1VUFxrfU61iHd22W9W6fh
takqH11C3V7KH7caAaI1GIr2YB9FF6jw6FHyzDFHAppKPlwZuHEm6jf2kwbfzCM8bfx+vEll7Plr
owQ1wcKXg3AXT2RM99GTg/BJ7/KFGlNtfpY27nnzzWpMl3ZvpqyTZn18yMRZukHBlik+xKMYQt5t
gxm11OdoBNL+ygRYWul8imY1m2wS5ieaTGh6LbAAi7kGiL+BLgmxWNE7SVT3vGzhjEo0uKZXMU+C
Gs/zy7tl1QzgrxCk+I0EEvxC1E0F60ME0tW8azLHtZQbnX9ftrE8cMStbx7ZEB5AePtC6VGHjciu
2UZreL9nWRQGl62sHbBjK8tIj3ZEOE1GxzRY6QeAPzPmDoCbDLrfjJHkkbW+IQwkZVAyR+lPRJ4l
VlmnigJT5tAE84AwG3cIZbPH2moPwjDLLZFnixvqk9qQufK1FQOGD63WC4mcJgKD8DqO0IfNQQqL
RgjAQBPVco2ol2RR1vw1TvS/QxTc1aw5WccGPCQz5RqHzQeV6zuQCy+pkn9qIQ55Ttyayyp06zNL
rKVgBqwi9v/pIpoZXguAuLZe3exCw820bQ/SZt2bdc+aR5dp0LGWsbGvTSj6ZyA2CsoS1OoEh0m6
SQF+BEN1jEcT+6WYoHkuuYRWbaBhzQKQEH9E5ZexYLNT1RhXbkVXTN/qfb2r638un4DVmw66nv9a
EQ5aymmT8wFWEmBOtSnGNZY9MohqtYR6EGHrvaJpIL02+ENjPjtNqfyHu+f4A5ZpOD6DNYCnVYEo
g2fTuzUi/TYnvxSj3qkQOG247AG8euSPxitsUrPQ+qEPMd4y3vL+NRnfePLad5KjsNI6g8QlcPVA
QzsoP9nCpgyLuNCqDrHL3GVfs0q/wLwSmHbmGm103ZNfPYPwNriY3M5IDkQvXFpkiQsF28F1rDh1
6/GrptpNAhlrwmVxxdrD++jjqPA0LG2LJ1GIKR9mlyVXM912kK0yWy9VIX4i4y1Z38dAjgK2YFOg
IU8XWAfuP4yWqYA+hVuXmt8o1Z6UpSRZvOp9FvTo/zcjbOSRaAMUqmAm7d94fdfNqT+RDc0p6IzA
z4CssYxAXTYwYedOXAtZ3MOiWswep1HuUjQdV3xkkkhcZkjYs1Fs1URrlxm0XzLzdoRCSQ360cue
YHX+0Fy5tPOj91ckdSZ2VieLYDe0d/H4yd6G9DaaUr8NfwCliAvKbfEUu2xy9SyC3Z9qgEkj3ywE
ZHnddVaoV/A95oYyCql2yHjdTJ22uWxndf7QDWuC4g+6SSJdWIbAbwapL+5edE3PZB8j5wfmxOCy
ldXw8siKsEoFXQi0ZkwgM+vrEtijTcSVD5vT2dX17qGKwCp42eI5axbqMMf3umBy5E42WFWPF5ry
i3cus69jFM9oyDxFQ7nJcBFTW42vpoEef0ZsBLm/LWnuXFvD408QbsLRiPM8jfEJNit8NTY3GXmc
yHjfdA+XB3s2vehhAswEtyH4uSCJuyzy8T0x9yHYE4Hbm0AL5oaZ6qM150CT6npU+FeZdH8dsf02
iE2zdP8C0yPsTmB17DGiC2OI0sALt6o/GN01VFZ9e578hjlg0SqgMz5soRwigw0uP34S/y7GAVIk
FBgeNB8LxiE0CSDRDI6LsXf8ZlB3iupsbBV6Oaa5UTrjZU4GcF9ANEd/7utIUnZefOWZdbQnLl8A
On4RyFECHjBD4xDQ6+jnEKOxppV1J55tG4wPrQpA6Nl4H8EDnK5m3kcjM/oQLIFhQOI9067GMujK
98t75jw2FMwICRTI1CqohmIa1ddaD6IX46f6MfkgJSORO20vGzvzMoIt4Z4by1jjZgRbvb3HA8JN
2J1DZSd++RFxZfDwwusHrW/oyBVOQdvMydy0IGAtzXEDtE3tIp+teTbXpi28QeaW5pD5eZWhKT7l
4y3EHJAJxdV4aIvuoefzJPuiZQqFL0J6AHqv6GQ0rTNZiDkd8ALugLScWBaAdg1VWs0Nu/7KZqjn
6M3OdupbYIa2kxnexHb0ELO/bV5aJt4EFSTwAfhbhKwaSTgQyHyANUL/Bl+oW9DbUFXuO2cAI+ko
ubPOA+bf1hDULXw+eHIIy2z0LcirFy6fWsNrA0qC105ooB+NVeyjT6x0AzaBOx7N9q1uqDcpVWw/
nTPJAf29zsKsL08tPMA1+CcoMZyen9Ck8diHMYhMamvAQ7IvDBVZqYI8K06q+0gFN2jXG7MyvoJS
Aw5ZkmZI3qFtfN7bdto8j0bWzS5XbPKD9ki6Zoox4wYhRXZQ2VTG6N3BL7ktt9rnykk0vw5rpE3b
kk9BNFvFi25xIFx5pT2rnCjfrGzZ1kkV/dUMQ7bL+VT4aUzm6zghBZhGwxBtF0iz33fI8//1+xal
XpSsl5kA3QpSSqezoSa22k9agqOnzz7gFGjq+gxnmVjc+QE/tSJEmKFTFmadw0piXMXpU4eOhGzy
LjuRc78IG7jnoP5Dwf4jQrDqpqjC2YENhs6NGQKyoPcB63wMKrPLhs6v01NDyxvh6DrNnJKHaO7H
BaNDN0z5FbEbxwjmxmWy3p6zwHJJOYACx7B1DYlcEXCvhF2OogtcFqjmzPKuT3xuP/XVLY5KVvl2
IXkHnD1ucD6XKBb0LuDBQIuwMLAR7XF6X+boFYdgq27fl+YvDsrWTGvcjhqbUSZbs+oRQPJjLAj/
pVFYsIjiChk6G89noBIc+gCARNm9lfZz3P/onIcERHS4b1pZi8D5bsQ4sVPwpFq6RkRigSHXJ9PO
wViGOtlu1EJEKNmd1RDJdK6PjjoOUkcgez7L1KZQBGiGhf+qCgdI2PxsJxD1X82Oi7QmJYFuH3rI
RNeymP1812B4DtKYQOyBJlV8jlDC7dACWMKz+MvcPY01ynPXXHEz5UVtdpqMOOW8AwjbBg2wKjK2
BNqFItN0V3V1AVEOkF3xl6L3R8NTMz9MAp65dvpu5MDZ7DTrltbby+dwLdQ6tiucw1SPS2WgGCdt
+Taxx90wydSpzo86hgYIACYTKJ4ztsKGD1zPS6wglODrds+G3cSKRYYIDfqSR+Tapjw2JcRbWRUh
BQDOC49GHPB6a0fN3FWLfHN50mQjEvx9lEK+tYlhJtSQUhzvx+zdKSovnL5iacfEmj+BNAFyfQ4c
CmpRp/5kYbFsy4HjpoXknPPopI7rmA9N+NQB4mDJCCz1tf1gwZPglQp2L0t0JhpTkBoylgAPsjBc
c536SZ+xcoHCHtrwFcLsCrnpoh9T5RV0Z4ACor6NAR/R0i3tr1Ty1SjMLeqnfN6Vlp+UxePfT/3x
9wn71WKtkZkRAg90wqeq20+bxn4w2p88kYQ458VPnEi4U8ico34CFyc8EYyGtlpsYiYa3FBlss0n
sD27LAagJHtg1uTHGrK9vAzyCp49/6xRtw+9nP0yjUM2vpZ0dK3RU60HeTJ/2V9i9HX8acI273SA
EcZlElhxNakFJj9A4QBlK8N5TouNhfpVtqsUP48Kv/wPJGnIPMM85BeQ9BYfZ4yBgQll9hztiCq6
JiBxjwYAVXKQ19zvsZElTjkOD9raKaHPittF++DcNfnWLjZG/DyYuyK802VJ/POwB2t9NCbhCmVs
MqME7AGeZQKfZLnEuB0h+unInp1rjgPkPkjNWoiuUIs5HRbS9thyFbytkfUQbN0382OMZwvRfuQy
NNmK38B1+VuWCGIZZwUf6AqjbYXAVJI+WVEDNVx0b1d3keZmBqC+knBuZb1OrAnrNaR6lCsL32CW
7mdWQaI7BtEDcS3dLcinAdFfKDZf9gQrvv7EpLBmKXScS7OHSb0xApV3/lDdqLKNsbJgJ0YEdzMP
aRo2CytkNBQuyw+IgzGtLkWfoKzbWF9dMZwn1KTAO4YG6tPNUZQpycm0zGH+lIz7IbnlpYE2Gt+M
AlI+JynxYgA2y6/Eug7nnW00/kBQSFMXAAko63m0aUJAdroAQo3oIkZzUb9BRJERt4rvBufvL0FU
hv58rjA18I9dqSf4/QZtGA7a1bRma7Ofg0ID++vyUp+XMyCXc2xr2X5H7qChkPyblyglZD8r02+V
twTcbA53s3ivTkGTbGrj2tECvbrn1qGYSo/pj475nhfxtpZdQecwlJOvQWns9GtaNQ8HVcXXOJhm
UBdHNyaA8pnqtv3eKiM3HN67Ztya5n1Z+MP4H+gPMRn/cnuKBUcFOYEW1bllMu5H51mf0UBVHcZY
cgGunq8/ZkSwjTKHitMmMFO270kz+FG9K1kpOcRrfuM4eyP4jRoiBNA+RvbGoPt++sfqn3UDtI4H
Fv2s6CZRt5KNtDhY4eaEnhoeg+D4owjthcitd+Z4HDQTb6Um8dCEmycvdhXk4WEkM5BgbwZSKhwh
jmSYv9fkzC5EYJFwRJUYZeLTLWMXytSElQWovNu+dj+KwPhp+PFXhdY5N9k3mRt9ofT5xm/o1SSx
vbKOUPyBTg26QaAo/DvOOTo7WcNZaIOWdWFUo9Qv+LYfg8vTurKK6JnWgPhQbSjZq8LxrAu7Hlmi
4PpkCSpRAAdt0dIGSjrXTHz4olRGb7tyXx8b/J13PRqTpZeNVo8htg1J3TwFBCrZz911akjy4Gtz
dzSw34/TIzu9CvlXUjh4TygRuhKRTBoB2vkPC3RsRBf2Rt2ZZQnP7cWQH3NCz3DehkZSJlm5xyDY
C8rhhQ4WO0G4WzJLmQsjw/4DV+B1W3WewYBSGJKgWhQT+1QybytX2Yk54W5IFDwhFBV7Lte/MjSo
Jbrm5krA6IFiLmU6jDJrwvZrzA5l2RLWdMtv0h8Qc3FJsxsz39Qfsu778l5fuaaRuVrYkMDMgota
TH3aZu4wdIll3hUIL7f9Jn+uttOh2bcB3Tue8pJ45C66hhzarfIJAtyg3qbXPhyO2waRf/lbzrfn
6acI06yqoVV2tgKF2pbhsXHgpEcbj+SePz9rMAKeACQE0dp1hg8y5wKVoBHj1UEXSTqfAQxc2I+2
sr88mHMnAjsLyw7E5FBHF8OfdI4qtU5gR9O+MztAGmtmb3qZur31UNiDF5uSC+68RX1J2x5ZFKYP
7+pUC0NYNO4+E894b4MnYOK2XfD8y3Hn9+TxV9EGiYf2rASNQy7xk+vazQ/VU7SZAyNAam8rK7Cc
n9PTTxK2cq4OlTYVy2SHAQhOeufQ8g/H9EsZCnqlNHVsCY1Egtdx1Hool208o8MISd4wTDY2D6Mb
sAylm8QpTEROTfVFYit6jDUab63OyZ4vr/k558DJEkDN4vQr1EmLhsHCVwxeg1cDYPVOwH/mqns/
+TU4BxIcmytlZ0sOzuo0E+jG0AWJAa6xU7Nh4zRGoSL7zNlNCxWQXH+g9sdo+qyReMLVXX1kaTld
RzdIYaZqUy557mwA9SKgWyBaUaE+UZFdPLz15IFwCbRt9bweWRRcPSUh9HANWDTsbTUEs26jHHEX
1v+hEoUd9KfqIVIxkzEux2mpR6i2l1iAFQE/BNJH5AKa7jskj2ryPDq3kKq5vGfW1+5PsUXYuGGk
ppFVLuPTfJCou41ybzlB6QTqIMk9r7rXPwMUi+Ba1ECAuYIlhQRonx3me216vzyY9WN4ZEO4/DVF
qQEGi6Gzsih0V0GBZDaf28AJE4hmvPSpq0z7XqaYvDIyC2wsSOAjwYX8lrBH0hjdlzRLENun17Z2
n5vvxd9HHMgeHpkQnGuCtsV0mJCjysp7rt83/QurgLe40zuJG19JWZ5aEnzmyNB1gxIhHqLv2Q/i
NaWbu/0r8COb6Nq4ddngETf+cUDMc9cejNT9/lY/c0n+43cL62mAvyRLUQDEPQnCNrEwPoG9hY4d
isCaBgILl2zpQf3Bcjd7rbb5VRl782H8HtuNLgkeV07DiV3Bv7AOSUq7h10a3ufqU8o8Sj0Ch55O
u7/fqiemhE0DXmhq1xbmmebfXHm3/okHwFgmt+1uNPaqpTdRKMNrrfiyE5PCJsoVQkqaYnRIJw3a
+6xuG+e6lNV6ll+5tHbCBuqnrJ0nioE52tfU/zAUP3QeWfyYJ7tQl/iU1RFRsJOC33rJoQoPULUb
2ngYkGkkSBT0qMqhDTLKrw1ZB+jqCT+yQ07vnWzodSPjsBPNd7rph/VzL4tVlp8Qpw0bHh5kyZOb
YsBWchpXeggpC/TQgdH125BlmtcNUBXazCoaoMRnpUGRHbBnSGpGmgE6GP1plnI7rpoAy/hSmUJj
l9hkBeCfOWDQi5f6qupHC9JQl0/N2novNOb/a0Dw7zHX9HEuC7ByFw8qiul6dmfnj7EsnFtb7mMz
wrZqUtbjpsI44nY/l682c9NQcv7XPM2xCWFHxVEbAfqHkdDqVUk+wOxMFSTgpszNZeysq6sCZh5K
0Z6la2LLLs3IoLUq6mtmgk7+2msLWUurzIIwmAzBSlUtVWWOKwF5oNqURGGrC3I0hOX/H8V9Da+R
w3PQBqDELwl5NqbRSwfJiqzagJLQomiGpJ9YGozCuWTZiBJ8Nd4pik+ra6P4vrx9V8LXRWb7XxPL
9j4aRt5EbUZqmKinW07dzvEJ+rnqG6bsupr5wJtKzsuaL9YpOg5Ru4B+iHiPortBQ1keWcd42jCr
9fUKT67JV6xr+GcmZc9c3dRH5oTxcdOJoS4Pc7S5HrRdYr/ahj81O7A7Xp7I9bX6My7h8hx6yvpk
hqFu/LTSLQOdPZFsudWxoIi16JItlWLhGqPMKSAyg4S8UT8P9UsS70mEVrynNJVEXBJDthCBs27o
ioLB8avTri+eEbXmtdejL8v6W6QXWnf0PyMSEXORTtFYiIY3z4rflByUn00SOLLG81UP7UAzAfrr
UK0Rd5wKJYsUmsrY4iDxhVQWIFBqB5lISYS46nGOzAg7TeNpqsURzOjqg6K8MxmOZe0lsYjNYokp
OlcQ2J8e1Sq10jJcGgXYXAD5HV/RNPONRN8Bz36lDrdjWaKXRC8ZKHlaCVJ0pSSCLIGJ7nZ7iYEh
OnVqPC2NxKZ8hiu61a6KLVK+vqq4KNyCFsUFYVzqjhKTv+sPYvhxbHLxJEeuCZ6iA9sQTOrbcp88
Ppd7EFhob47H/Pob2YNtfKs9aJ+GpwDx4Spfl8/z2q4Bq5vhmNBAw3/CbHOjcIy5xGEb6V0FTKWZ
7gYFPV/7y2bW3Ab6MJb4AZlZoIFPBxnz3phbihNQaVs9/Kef7iZgnS/bWGmxWkBk/xoxhfMM9FgH
hW8Y6WoPLTQ+wP+h/UHsrWN64Bmcy8cUhAK55HCvHYhjq0LqJ5oMFG0Xq215lQBnVZO3y+NaXSIb
BwFnG6gSMT/R6MANzzUOBAfBR+cRIHC2IEHRmcfszOKeCWWCwr9sc+2+NNA5qaFzHrqFYuQyGjOI
B4HP90JOysmFcmEKmq9aYZ6dcLo1Bx2E/W2d3Cg8RG5vKrTt5Q9Y3TB/Bk2EtUQBuc3oMmhW/Sjs
PaMfXbe5bGLd0xzZEFaOAcDG6hk2NGsPLhMXyDw0n9zn/H5GirgN/UoBG1dw2erapQMgPGTzcCcs
JfLTk5DnCjW6HEYJQqncCBgOXejkrpK/6qUksFrdOUuFEBl+ZPnVZZKPXItaGF3vOB1KZk3ig1gB
BJicuXGuI06UMsKsrtiRseVjjozNVZmHI4M0jFrfT8Tnw0tGJSu2OncOuBkXymeULgQvogAOnpf5
gAVjJRSxFdemP/CwRg8e1M1iU+JPVs/AH2si8wuzGEcPDAY0JSBZpx9z8x4580NRqldqSRErACVA
ZE2G5zcQru+FKhfaUehdM01hjFUKcD2iksorp81I7oBw7kGvAo4frwdLQncDX9bRb9o0LuRWfc2U
vSjOlnGxD9kKupR3Nd0R7IdKCdkq3qMtTj8MyS/CHuJIcuecN4me2DjL2U+2GZpWAxutQx4A6nKL
jnij+is1oWGV6jsjKT95NH2kneLqnbavM5ny9Fl4LnyBcPRBLMWtnOILliZLB60NbXtbx/zK4qNv
IjqfEqn++3KTntzzMKlZIGrA1K4AHli+IAU0UnlKjcb/rQIA+3s3L0Qp6jTwx9js6wemKmax0c0a
vDKhaUfRtRaRbGfXVW9supyoh9Shg+zRfXaD4cuWiAvJnKWxVQR+WGNfjZVBSpDUmVtlpps6+euo
cTFhAYQFsMZK92dvFdlk48oHVDbaM516et9KrqwzZ7eYACWAhWzREv8KkYzaTcyZUYL26qLY6Sxy
lfG6SXToMvw93QGuRQ1KsWhLw+P3bL6qNM+gWwyW1BSScxCgqpyDWT1EsqtibURI54DlAHETuhGE
qwKYW9KiFwPrUqhXmvpLZWzXjirE7kxFciutHklE2wig0N+89Fmcem8dSHES29nSDXsbDi+jObtq
vNPyzCuqO6V6sbqrzjwU/UtsSZ57a0fx2LIQ//al3iRxk1d4hd3Y7EYr97qmeKZxa8cv2iy5Ec9j
ROyShb4BzwsD4EdRjDklcVRMagU6cDQQkEp/nPpnp6+DKKo2dcpdbgw3qppdU4UeWi38uHz5r40V
fCKODs1E9Cb/XoWjOxLEeWbHxrLyUDd+nczY1Stj46TUixv1HZv1ikdEcizWR0xx+nQLnSoQyz1d
WWWcjDiMMOIxM59HXT0ok+aPGkcpz4quLW1wp8w5qLXhmeFXQf4DuBZuD3ONbg2UKW3xQjHCWLN7
jtNStde0dnm7pwPAvQCxI5FEnYA6Wyfc5AakAqB7ASyLbMmXUFF0vGgBX7rA8SrWxdd34yRh26lw
DEO61woQlpmAoSrfMXyDpezyaU/Cm3Hw/n6locZiAICElmtEe6ezDpF4sEwuFwwAf+l1xpsCcm68
vkFu42nukls7DUH57HBJf8yay3D+h7Mra65TV7q/iCpAjK8Me/Zsx45fqCSOQcwIxPTr78L1fSds
bWpTya1zn1Ll3i2kVqt79VqYHIBmMvCXF0ISCmF5SsHz5GoVqgAc8mHGcEf7zpGVcKUDcJGMITuY
SFgAPdChMiuSoQSlxmSzwChtq/+ya77F+KLXFLVjN2xvogl+fT0vk/XJHBpSkOWDUfS7zxcUcqOc
J9N0AlKfpx4UdpaauYWc+IpVYeL9vrVlt+XBJlTWlGkW1vTMsvAppcKIq06C5Tq474LYbXKGbD3c
YERk7ayql1sVpnB5aWAPmIRoz52UBjCV2RniQzOSg0ZjBzf/KZJCj5TMTzINEwnRprAeRyM6jp2x
reU1srBFZydo9zSoMY1rn/+CfATVXJTD2VF6b/SbWsJMUvMIgYu/Px9Ajhuo8AGMA6k0wVNuZUGN
M4k0V+EHZrU+QjVgd8ovKW92Utbv8ZjYrmyhxR0L6CLetBgLlMXKklaaZm5JsJnQvV7sqH5Qwi1L
d5oMLZRdNHqZ+apLp9zeqPGLhGdv0+10846vlbgWbgGQAoPUHgF5GvcVUmxO7D6SBvyOGNJpyVYj
z6Z+Y7HATaKjneqb624vftE/1sSqSNsPFY0rxP+8aN1Gfq3qyOt7zPushbyl5VUtJHhfxFkoaZ1v
nQCTdB3nIyhQZND6SdSNbf6YK+UxIsljb7OH634tpSx4CoLwAvU6TL+Lcb2We5lCoL4AFnCAtGrp
lPUGJEaOVt7kmQsNzYA+Bvk3alEXEI7rxrWFgzq3PR3k2UWetJ0iM2i3YRI4dMcgPinRGmvhwkMM
3QMMlhvoIWiAvJ6baOuyjKzAAgEzkOhWzF1dHpAF0v11TxbIL0BMgMt54i6C/KHYndS5pregmUJ4
Y3axpWGkgYg/w8ynFdpeq/fpFsNgYJEzYBxgtnoAVDUKBySGof4i4bLZt0U2rETChb00MZng/4Cl
I9oLYQhoai0bTDyWiqTmhotHUHCyogRMnLaaIrc3GUmOuhTEa1wq09kTkgV0HJCigchLNmSxJ2DQ
xOAFygtQ3vJVdtsZlaeOBoCJpZtaP7Ia9P1rH2Ah6J+ZFD405bndtT1MmlbvVeWLzWRX7jNfk5J7
DEdg6AHyt8hseidV5W1q224XqCttncspMVyv+vSfMkneAlp+vtuyAUlazHGYGKFOm6IYBg3tSv9o
SXPU5MwNElx42g+bGqgdsa3GIdSm5Dua3TPL2CV64wTgdo0NegwsYxupktOXqwXepVOnQ+1EI3ji
oUQi7Iq25nE42Dh1eWshmzvw5C0OHHS6gjp8ibVyr9E3pQb0HczPKqYl45iBkHlt5HvpYOI4TsO0
qNTo4tWFA4AR+RGJDyVS41JN6XdMz3KX1GzlabRsCe9MC3hnvAGFnaEADpvyqWQQa+rOUqJd3aa+
kZorF+PSDWFi9HkCvoNbSowAvUwkMOpmpWtFqAzWkBD9oEWx0dbY3hYjNgBEKH5irByUKMImyweq
x01clW5RBYHqR1TONrrMGiRuEjBi1mC+KlxRdhkmMU+1WSsny2DKUctLqA6CfG/lBlnwG09dBfME
6Gfif1MQmgVxvMVaFo8g6krp8EZT9OQkdtNI8t6q1wbmFtNXDLHhvkdNb6L4OLdVSCWwVgEaEzVz
WnoKig8ufaqNb2pvurpFORPN4euB/bKxNJXvZiYn92fu0ZiD7TiBSchgeewVBZHHn+BmxNvW4UeM
gjr3h+g3+D1c08tWwsnCyp6ZFlZ2iEpW23FbunH+vZKBnk+ha3PXkWblVbBwTZzZmTKtmYtBFshF
zWFHUlNQCEluYveu1Nd7iIc7RIpWlnQpcZuvqJC4dQRzE7TDiqbN28h6ZyyfOvooS14RADm0NpiG
uQb8fOEyQo0CSQ6G6aFoJt6CY5zFZk6QuqGyZnIwCPY929YVGmk+IoNxYI1aET+0TXszZA37JpdM
vZd0eyCHxsyA9u5Kpd8YCcFgDkf9Ldxo4zA8qEMBqCsZCUnvEWSrLRDUmrmjQdL/SJS+AAZ2CIkf
jSGifWiFybGu7KbzVBZpILYw2iLye11ih1RGh4ROp5PkaiC5GZeVD7uR651ad8ngyZktUa+N4tx0
6z6wbnWpinVHUazynoSa/FypSvqmy5klg2nLGvF4BPu17GpUCVQnKpp4z7OO4Dk02ImnmBHDb7D4
bWsGRIcClRT+UBgtPRTT2ROpCKDJaAF2Po8b+R29ToQ0TaYG1NQykL9t9KhSD2FX9JnTlFOHGQTk
egRadynblwgvEDhVUs0Dik7e2ZUKAHCTcnXE7HiPBk3c5xUisDy0hy6JbMg7hLH1USgYRhm4aX8m
YansM2JTkK/Jg2enYNk+QK8E3BzN0GLdCiyyE9Yx2OAqk3MQIzRG4HJZy35X5cBvDPBU1q6SxAHf
0IBHoN9msf6Z2UHzQ6HNYLnQzGC/gJTMnwpajIGjV+D7bSzJ/kx1LO+jWZjhLVN6jI+GQ1oQpwNx
jNaMld8yDLTiTsPV2WH2vc0DtXejstlnDY8PY9fle9RP1b3c9NaPqi/ByaLmUVZsWI0dJrGe5Add
H0h2k+uF5avQqAw9lvL8SIo2uJHVUmK7IVfMEKrCsgTSdexdaESrxZvKhgBEYzbwuy4bxgoCfKZu
Fw9lH0dHgw1Ec9GFq0Yn76sKnf22qCGOl0ThJo66+lbSR+VJYz0Fx2LVjmAjJ4Wq3Jd6m5c+7xQe
ogfJyKnv1NoneFv9bO0BFDqGkevoxapGtvJyXbzFUCsHb+4UzS94ShhrsHuyEreyPDEzbaPqRu2+
J/SWoCEU70jxyUZvICcDjHXXQ/qSaTyWUTq0bFyj4K86j3dF29hVnSABaqh+qtv2Vg8/ErBe6km5
VWEOAnSbQu2OFWZ7awBNGm1timYhBIJYB9MGgH6CIUhsT+WSPGYRUmSXS4qjulv9xDsNp1J2I5pv
rru7EN0J0JIGUiwVHNdi5VKRUr1WGgmVS+4Yxm2ZGS6td0PwHJA1Vdwlt1Azmxhip+asWMwqhw5h
swLbf1BrqJJWWnFQ5J6nDrBOYMBHFOHeGCoJtK240XUr33XhujxLRIRrLJUAcpUMJCJVX+2sSocQ
OD4xRnJDcn99SRf8BGG3ZqPCj8FsyKecbyDSDzazBjBYxW3uB+Bh8lSpeJL6zo/NzLcw29b3a0OO
C1n7mU0hDzFB2Bi1MWymvHNyRpCwP133aiFPBmUZMnI8C9BWFxFjQWlTrR5qtH508PfkQKv3DPII
K/xoi2v3x4r4NMyjmLdjx0Hdz21cqtI3mkDwJDdcyUw3Zqht21Da/rVjGBgHbhGHDdz94udqyFBT
6PDhGgOfQy1zJBrBPqXK36dr4JMCXykUqlG9EcuODToQVhlBfCNWGp/pOxCOIaN6xrDadXeWXpmY
U8OzCUcMiZsYPQbwEpMypCVkkbrureoTEzX4AXJxbtOmUF7ACBV+RRQnw+gYnRYYzoAk5D1oeVtB
9zFMTnmomMeobu1dFBqRHwRleIxoJ/mKlraoVdZGEnhJ0xX3fWpYlaOyFkMp191YqhHMtptYeCoa
cC2PCdgCAOcz0nsr+FT7PYXYa3ofZU9G+/u6ucXoMNt3U5Y4S3LjhqoY8YK5KLix+h0AyyP7pq0N
ny6e0pkVcm6F6ihxk2l3MxPltC5GlSeJ1uaQl55B2GeoraiAcCAATb9i5ovd0lyXOYPepIHyajQC
jALimfE9IrmjRO9dNom1ZpqykrgvBIgzs0LYS+o8U1kMs1zv/DIDjHnYpnzFyNIKyhDYgIC3DIIv
8YnXpKQeWhmv2xaNvZBEd0m4NiO0ZkIIpUrBcFeGMJFlCc5GED2ozZqk3MJaIdAo6KKDrGlq2Z1/
IgbVmTatgVa35PIxr6UfYZBusqBceXwvHaK5GWFXc5oyo7FgZkKspndFkyGDuAErVGr7pH3NjJVQ
upBMwC24BJLUiSJH2AJZhXZLpqOM1wzQiSqau3hSMOq1AyRQwZ63JlO2aM7C3wS/6ARHEMzFo1EZ
XMHLNEB7ShlTX68MTy1BukSim3Jt5njpagJo5z9rwr6o2r6X4gHWmHQ3drWjqh91ctPomwgtbYhA
XQ9IS59OMYARAiTBNi8YpbSEqmPUjbBm/NZM3za3ffeZxs92F3gV/+gBrb9ucGkxdbSkUAzHTDVq
+udbUiM9Go1hUoEdpvf1IgBPQqr1Dk9id4jMweUG/3nd4tIhAFbHBhAICA8ikkNlUV/YhVmiaV2E
jtIbd2Gob6F8Ff2DZ3j4TBx9SF0MkY3ZGgaT4qzlICfx2/EIiVqwjfoRw7NnDVm2tIizyraYJJEA
pd8xRZJpsrdClp2CvgwGJkaC3bDW4LosPQHwjvbh/wP1RHUylluVlo4A6o13cuSGjznqd8jKbm1/
vKUu3YfP9hY63BBD8HCH3xb7tXGli0Ap/AAhuqRhJamhgh+Qgf9tmr1o18Z3F6hQzn0ULkxTkjOp
jwEP7DfKRn+KnqPIaz3tgHLKsYqdMXLNgxt+B67DAfX05vr+vPiYX/4h2ONZNLWHhBORZSCuR1YN
FGn8SUbJGTsHFRE7f9HXOGHXLAkrCf6LPqonWCeXwX0MuTPbJfShbUGQ8v1ffMKRmwAF06jc+Slv
QFJHGqMHHg8URGZzyyq3tZ7BUtniVFw3dXG8sXxfHJUmQXEN4uLnpgyom1GSTftTb/0EKrAVx0ib
+u26lcvnumBGCMs0kuJCZTAj7YKb4gd66f2jhkb+qfN0iL05QLxctzj9wbOC4ZdB8Ari3fxFFXvu
V4GOOkSbBgycmT9i8tmjq1cFd7WxgjJZ2hNTAv/FFg0gnLD7eM27kEX4UqF04uFeVm/T7qgWD9xY
eXJ9dTguHJpZEnafnOkFj5ppTyjldmT2MW7AlkVygj5gyT2lhRB9UW1VlAf7uv4o9bd/WFB4KIMi
GqA4kW+GM2scG3taUAZFEUnzwspvADgOP6/bWdyQMzvTBT/Liy1JSkEBJGNFrWOsH7V4I63hI78o
Ly/X8o8vwvnKlAGpAVIRV34wHpR91DrqQ/0bI4nNznhqTE96CUJndKmHETz/unsXGcO0L/+4RwQ0
f9IbJWrnWMa+fUUFwqn6XdyjaU8+B9B1qMOtTHbXLS6eBPC6AxsA8UFF3KKmNaidEmBBM1B/QIfX
UD6jwQvVtcLR4lEA94AFqjt0TUXQQzZQrsZokrsJRLziHyV9ljq/Lu/0teHuRYemScKpIIbKm3Dm
Uh7WkL5QcRJSaW+wT8tuf9kpoA2sWjnda5aEM8fSgA4Bg6VOfbAttAFfSW26oLFc2RSLN6g2c0m4
QTGuCAxboMClyroZ28IhBnPbPH5B9/+RJfxEZcgYRc9qCbWt6B41BUeio99Z3zXUNgdAokaDumYV
77U22v/D/pn9tinBmB1IniJf1yr8NqXyatsvtRs5wvzV43UrF3n7dC4M4CYwN4Fusji2HVZ2pyot
aNys/j3ln23rQrBcrg5D6XYf100tMjvMbQmfNcpwD2IADHNKfv6GWbM7sCpC8cQLGw/pGMRNXGDb
ip9r+h9LmZg2YV1BGgfouyl8ZG2Ilc5KpgPS3xXKXd2sjWksbteZAeFLJUQqh6SCgcpIvZichsZL
K7Jp11DyiyF6Zmf699mOMNWizQwOOzp9p9no6JjKS35e/0iL0WRmY/J1ZkPSJPRtJhsDz5w4eevL
0E2gyx7zR2uN0Wdx3cB5rn2h0ECMdW6rC1sMyw2wxSBRDVOYQ5AxhLFSWlzc4TMrwsUWsboDIwIi
f4Qja8R+A7xG4XMZVbONZj1fX77Fa2ZmTLjhoGLbEWXS0KDyTQD6zhoMohtbeY5CtN13Ff1+3dzK
CorIuhxPAFUfvpKDN15se4xqkudQ9q5bWb63kRZPoiBAEosPN60cyBiR6d7OjuamfZP90JFjyOs6
w33u1Pf61nji3g9o865kk4s7/o9hseCtlEXC8wKGa8najkriVUZzEzTmSqhdjBAzM8LNplPQYwQx
zERQqqMRZHFfV1bwAgE+hdmZBSH0VYRkicZhYVQ/NSAEK7br7G+a9qhWrxEo/STlYBVrt9viWZ4Z
FQJfH7WyoSUwqpe4zTCujGzcS2jk4PHjEfODQ60ryh+5gReI/b2nkSvx10LOn1voelQxwFRa93J9
IRY37OwnCaFSghq1juGj1EU7BrNzT2UJXt1Htta1WPqgYF0HQSMgS5Ps03lkycomawvMV7mN6tEB
yofjuLIzF19WMxMXR0+noVVgGtANbxO/hwinE2zoy7jlm+QDlXIUhq6v3KpBYZMaRQhgwsTNGJ/4
Z74PDi1mNRy0mcZP2VGBrdlcN7j0qeYOClvWDhODZdTCGravvez15oNivul/3XjEwZhbEfZoEGM7
kApeDenvHvpUYeI0/Xtjf153ZimQgJRmQpnqkMAQI5jRFXUMeisk45gfxoND1zbj3wvvTb78MSJG
K0st5QjoEOQBaH5n4ZNdeXb8YDGnjo91EXslxNWuu7V0t80tCntCVkMb8iGwaFQbLXS5ijOuOkN+
6j6SfI1LZmUNTWFDWDZvga+GMal4TrjXty9k5TpbIjFEiRW9fXwkjMmIcKOmkTQ2cOBidFY/m5Ao
2PWDujGr8c0ulMRJOqvb9jUbPBq26sEy0reuqDCFHvs2/aVjnkrPug3px2Ylh1iKpODPQJ3LkBHG
xX6brXItkguUoKxWwsgthUBTgAmMH7HhNGvi1kvLPLclLDMLC1nKALN0y6pzQJTmjuyXtkbIt3S4
50aEY4eUKLQGDiM5hGK7UPGKtL3NpMQZ/4l76ktZd9IuAbR38neWUSLts6I67HH1KZ7eJ06U/7h+
CBY/ziTd+38GJl9nBuQYMHEzg4FQAfElWK8Jp07Qfis0X8nXEKRLNwv0wkzLMoHRABDl3Bi3tEGm
vTYxBb2X3a+q21x3Zunrz/++4EwVcc0MA4IXKcq3Iam9yHxu+jUE0dKSza1M/z5bshwjmEEGkny3
iPetvg1kX1NawMvxwn36B3+gqAS0E25jsEecW0q7rLCsia4boH23qjcEA1KquRI3Fj/KHyNfPd+5
O3rQqrUMIwFo1S1zC7DHSqBdOi8m6E2Jiq0MahbBjZyBTraPcU2RajdCLDoHVuwx/heatpmVSzlf
HR0DFX6o4SZTPnsorV3/GpejFriigG2DjgXe/CCWFvzgXEd8GWDBAL9Eru1RWzA4xvO2UOG0gn3J
XnFCk2YLiARoAj0dr8zrv2B5If/7AYZQh4NyesyAaZvKqZHLLCcwXor6rV8baVg8Rn/8FIdsQ5kq
hVLDT0XB5ALuhvTJXktdFg8ROmeYsQSeEtOO51s7GEittjEKNLn6TWdPOt3L+b6o/Xitdrl0ywOo
8J8hMSaoxRDGEcphqCKq3U3XvQzSTmveWLbT1gg71Ol6EWu0c2NCaNAKmzNAT5H2cWfcmE+2Q50h
dtCnuz85r6+j6/gn3zecHVnr8yye4pmbwkO9K+I8HUxYjoF1HTEAWNKVa3yR4HTunLD946yL7bCH
CXLHM69+lFzpVnKrbXhj+pVX7UvXd3o/fOq8/EU7hd7ae3bxJT37AeL2zy1mRKOEPWO9K0/hbfEN
coyNEz/9lt7re+XhwD3Mi9ysTUCvbCDxNBRqD3CaBatqFkERGsQlJ4ufqsbTkvfU+FuAH0KMNQmv
YbQQUwbi/OYY2lrKp2DcJ8WGqqrLTX3PR7arFRtaU73TsHKFwWoxrFkE1H1QUVaAGBHSGdIElAYp
UtOCugGRHRCjEEwRNdJdUO11y6HBb+TKTlzdJurJTLxmdbJz6YE//wXT5p5dQZLFWoW2+AVhcav2
QGqCxGNTpjdReMOwv+LHAA/e66H0Eso0rbQGPTj0NdQJB3FuE4x7TUO5jUcNKM47DZ3me1reS+wY
GRD/NiCzUyQO5GRWzE5/VowQIC/A7QH1DQBZhAiRWlae5QbM2iBq+SiTsUYrxe6OvAeKPa8n4lxw
jW4rSFlAqz0meJCoHR6p1ijjl4G7qeXdv5ACTs1AzOtBlgHA5POl4DFkwZkaYkqMPdbkNQXGk2Ii
4rrnS3fX3MgUOmffWM3HocmCKHM1ybeig2HdIV0CAcd1K0thcG5F+KrpMJqtJMMVvDMcswJYdY1/
dM0PYa8GspLJuQILevLQZagawgbUxqM1gMLSBWlDWxfg6elgislGYslFVbI4c6WQfYtN+54p0i0x
+qNl8G2tNrvrC7d050NnGxV+KCRCT0II7hXKrrk9TtopcuHkzVtlfZaAQVw3svh1/hgRU80eLUSt
syExYtXcZRomRdZSzQWJpmmuD0hwwG3R9BUfm0XYBWEewI+IOlXmZJ/SHT32x3KTH/G4oSfT73BV
jL5xGx30/XX3FtvdmEUDuh+IIEDvhEVUUCixqhp7o4jc1nZwQZ2Sm6p7SvaJF2+BUbhub3GL/Dm3
YqFOTyB1GTY0Q/kHqj3hLw7Nw8T+yMv7Vf2Axe3xx5RYsFO0weoohWd9mHo0Hk+0jzy171Z6l4sb
5M+mF2/4JKOxPgbwqNX5tlf6hxHX3/VFW/QEU3xgc5oQ9KIOkaEEehtmMFGXvwgUlpLI78Lv120s
AagAvwREGr1r6OyaQpTPjJQBSgp50c4dN/ZJc8ND+JvtotfwofyJwiN5BJWK+gEBwalnD5havk9e
r/+GBT/PfoKQEHKjDvVKKjNXrodAA9hUlu8htBybnpaDZMS/bm2pwGopOsBMeJ2oEzr4PLzLJA1I
q8FjDYNDsYTLSz8FAG9xEwAdtxwTx+ITIdE9Yc0G810rR2EhSTszL9wucqvGiZEwfFVtI6E1BVHe
FjNclUvkO1layYSXcocza8ItU0OOIUkorBHy2KDcMAJ2Dw51M/rGCS52FOBOQfMPV9uZUeHi0Qdb
0zAwCJxteVeGHZL8tefl0vPlzMS0p2Z3dEisIpNS+CVJD4G+qS2fRKGnyTd68JZMo4KSwz5IJmG0
C9O/r5iomPh2UdVxTVCP0mNn/JLD70P1bLVrpF3La27oKqLqtMdEalcoiWQV7fHbePktg95r+0Mf
N11pbTP2rI0eNh+Yp1fFRRZOkYXJYnRCpub6BSsZoXqRRhYWfTjIv7XvFVind5Wnu8kzePyOyr7y
OxnEsiuHaSGw4xkvo9oAeC7CofAdolhqcknF2e03g6/+CN5Vf4QWEOb5wt/5rbHJ7mzs7H38sHZ9
Lrqrg7wXTGwo9ou3pzxoQaVAbcQNeicm3wwQRzSb684t+oanDXi1UdI0Rem7VJJJj2lYnFSVbM3+
FyZ/h7B2+3zbx9vrphZStYmf5T9TwompwJRpGQVMRYqXSqBT3tn5djBXHFq4s86sCB8LknPTVB+s
WMm2V+9qa403YfGjzNyY3Jydyi7WC7WkMBCrrhG+0HYTrQ0NLGUuE3sc2iET7vdCRCGKmMRoC+J+
k8o+lCgcS/Gz5CeGcahyIhDYSDYgpoKozhrt9dK5PrMs3FMSSaEiTCbJgOqBoy2eAcryE8XBEX2K
0mNo0q2VtxZNYoJABZvaBBIX32CKHQcpadEoQZUmrZ8LiE2BqTIBe9zAnRgUY9KA94N3fTMufMVp
bOE/o6KfshUPycSIm4/3hXEvK59G/+u6iYVL8MyEkH6yIBxJ1cNEaLny4DDTMfYh6AIGa+W2/cJN
Cq/YuSWxWVe3jQ4GHVgiZfes8+oQBxMfXAyO4QELSbyGfLL0zVCe8JqojFPWRyD6Au7GcuQkdiw9
2tPWwNQ780LjRQ1k0JX+opCIAojSafX8vu/0uxgKb9cXaCEgnP1sMUmhbaToNX52i3qGWmw65ZsN
vGTuXzez+B2gSAtMoQ0SGrG2GWpRUGKeEWV7Y9S+UdvO3kNsQ4gfayTCM0RHZG9yAyRrMibR//6R
pUNLDGdYmUaZEPyEcJFWGQTVKBBb6VMhH/N0xbvLjYy/b+JyggkdnKPTv8/CUdaCXjSI8fdrNGox
dIs56mRjy2/X13ABXQgzAO6iUoI+HWydm5kAH3qhQzkmpY+gGOmSjUy2fegZYQhu5zt99KrWMe1T
41bPuuY0rqs6erkZ10LjkrsG5syRdkwqACIStYlKJR5UuFsVv4vEODWDtB24uoaUvrwWwVeE/2Gy
10BjTKwyNmmuVGlToQg3OPqzvG09+Vt2CE7mjc7cxjFvso/czY7pYU2D7ot15/wswzJ4VGSwUGC8
SsRIj7LMpVJGAO4MY4wcCc/rTwVwwyPG/yfO4rQBlr+ZGIxpQeqHok8hGTRmCiOeQmlxD+IH5Nhh
WlPIMNm14RHwG/ldzVog5A2e5Q7YPUIMs1dJ9ByYvH7uxgLfjsiJtVODeO0+njbGhT/AeoNSDPVM
jOWcb5yKZ6mhxQyddi1EbaY0uZ/aqeKakmU5lZqdBpYiRU+hTIM8aw3OeDkji8QNI0F4C6HhdTkG
oQQpcOYMhz/eq+/BD+KUJwk1atvV9mAkf2tRot5hAj13DtmddgsGl5V05DLGndn/uvxmx1NSQNUm
27BfpJ+hcQzotg1e9WwltVo8FX+8/MonZlZAWNDG+iSJYdWPCbg9GDQ5lZfrIWDpSGBOFwhbkPtM
jOvnH5LXYMovSTsNAZX3KtdvIptsjWDEFV04lhSsXNCXeRzwwhigBnM2iEYvOMtAlCGFCodLGH+C
kLjqqNFKr33RAurNyLKM6VoQI2dQqKoaTSmAaWxsDdN2bEXMYHHJZhaEVHGogDAB2zbaB8VDG4Bj
8kmOj3YCYpa1mf3LOw6rZU86rKh2gfFFCM88aBmksDps8/EW4wBytQsiP+8cHWS4q0jz6T0tHumZ
sQsqd2Q2LJ/GwVjlZepNN2yzyrfAHRruDG3TE6+o7zKK6fqdBRKP67twQWj3zFNxGC6QsmmmEcar
2/pB7h3pxXYHv9t+pDe6dwNut8gzt6/Kzgn3paNgoAWMTU7uguHMz4DMXfk5SwdvvhTq+aHA2DIQ
X9O6y9WJoaNp78JoJYIsBdC5CaG6UUZ2ECjT9B9PPd7vVUAeR69r0FncSJZbrxL8Lh4LMLIQ1Kuw
mcTSUZ8niZYDReqG5aZu7uXxTY13Vn03YASv+W2Rfaq9lxJ4jvPELeQftf7XRUccehTYdRMIdzwI
hGMZVEYYcwJ/MwijQgnEadWVaLnkIdD5AACDORqTSIIFeSzLRDUmiCyBNkx2A+LLlW2xUH+DE2hj
gQ8N4gpEPI+skuQqSDAwA8WBwDhmw6Ni76TkJmz8wvBCO3GqGkA3/LfSPlwKBDPD4tlMzDZs2haG
MaxmS1uF/IybW2V4qcuD8vcY/jMnxaMYDwhF5eRkCbrvevhRjupBiqh3/cSveSQesSpPjWEa5ooI
cYzxLs2PeIkExk+52QHovGJt6UDP1084bRywvTqRJ5+AvTLf6+YQd9+vO7R0K0B4Rp507DDMLr4I
ylJnrGqgI2IFGiArjP6mLRgeu2Ic/KgPRx8Cs2ssi0uLOJXp0GAF6h0EiOdxqpciQu0JiJclT00D
WnpXkl8KxRls0G89X/dvYQlB5A9WeJDDg9lRpCjXeKsUkgFbjY3Cr6oZz2VjjJvUpMPKMVsIjRP5
CTqMeNhNRDznXoVygIcv9CBdmlNHGehtWNxjmOlWUspDSW4jmWwsHenxdf8uvh/K6mjMWcgnMYYD
dtNzqwUJVIDKc5xf4L8K/r36YpOh+5yHB9S999etXXw5wdr077PUDulRbPAK1tpqLykvMTvoXfQw
sg60C7FDLLoSHNe8E9Y0z8Y2pgz20rrfZCa5L40aikWpT5v4ti/APXjdv4sE+dw/ESdmNWpqmhRU
ba3SoM75zOrPyvzo12bDLktqgh2h2NBYAY3LHHYaW32vkzhyWJxLRyiNn9Qsg8py3xsgru6hnADJ
C79R20+pKZOV8LLmrRDMamoNijJ5y6SNanklILEcozz9Kvn54meEJAL2J8qhIFc+3zbQTMhUe8Bn
jMqbrNr0yQNCtWOw12itA7+4QWeWtHNLnWTa+djDkq1+QyMJFIk50FZgdeeJ5YTd2plfXEEQnqIc
Dh4QlCPOzWlSlzYUrHZuU8ESVbwMB7wZ1RsDU9P/sDVnpqafMjt6MUtKuSQwVZrKkwVWulhHJbIz
9kxfE7i8iJnT7pyZEmJKHUt5rjZYRC20H0ArC+w7/6lZ9YpHy6dgZkeIJrGGbnwXlTUGUH0yejl4
xNSo9HLsjSp9xix2BrkuTGSvpQprX02IKokZ9bxgWMqKoDik2oWTMg4MfOF1ub4WUi6HM79WE8w0
CmRJpoU9/3BVVpQTVWQNCZ7+d1oqLgBTd1Yf7puMvgV5hmpjzT9jkIIkdn6KLBl4kdqLq8BDq/hV
w9zs9Y002Tt7MJ3/HrGP3kpmXnb8a9VBzCQz19JaJ40MsK9sJMMDR09Zd/8QaXD7oneAuguufWFH
SUWqkz5n+NJyAcGK3PS1YvDGknm4UlbeuZclfDg4NyZsq7SVCguk2zVGUo6kPYLJUaOnLvMK8wWk
p6n9GqF5cH1NLyuSgk3hI2fV2GBkEDY15ZDTu6zBQpZeEz8lSBO5pxU3obxLYr8GeV1zM1g7pTtE
zaNJkV8dabiG+Fw6wbMlECX2JAnCMCTFz6n18L1L6g9DTbZlH/zt6+jLayARAd2eJLCF8Kcg1Sa0
gJnYBCTDyL+j3vdwfWWXrg7UQ/4zIYQ9OyRGgOkbLGxcO7V2rHH5j9K9knwL5JUSzJopYZMadjNp
ueJgMAgGRtlDLVWb0gQVfY6H7crKLX+gP24Je7SpoyBLgQdyEYjACO+FEsB82oqMy7KRicwc5UaU
/AWHkt62aC3h1CU1sCxxBFr/4FiSfOUTLd25YDL8z4zgC6NpEVRjXbtjftOzZ0Oq3+r8tkibjYGS
SATC8JUsbfHimFsUTtsIQTM5bmCR56C6LXb2bzhHbofSOVDJHcEa1f49YSmCyiSi9kXaDMrS8yje
IA9teI+1lMPmFAOuJZmdnza3GEFuyAo3/CXqdjpXM2NCFlOmYR7qFP7Rkvg9CHujDGDqkrlBuWlD
xVFajJV8K+wHTLtCCJgrTrrGSbG8xrPfIJztMB9TVIvhsGE4dvDea48gW8waSBfgBoMAR8ccS7ur
ze/Xz/uqXeHAQ8glMtEgwCkELgidB7l9KMAqom5KMAhLaeaUBiifNE9BZnDd9OJxmXksHJc8a6U4
H2C5RFdAbg+j0W/btRfN9OnE2xetIgRLJE6okQqZv9RBXUAKee2qo+yBMQGvpoa/XXfkK5++ZkRI
7DubNabdN2Cctu/AqNaor7a9ZdIp027B0uhWr7a6rZtbq/jV2CuLuBgMZv4J5+R/pH3XjuQ4tu0X
CZBIUeZVJhQmI72rehEqK7vkvdfXn6W8ZzojGLpB1JwBarqBBmoFxc3NzW3WkqpElXoT0DRtQcko
WzNoU0KMNIBGWDO3paSLqipr8QxEyBgkxVFUBdfp+clkZR7LwQxEqXye+mNrWnq08cvBSmllde1W
PP590ZK+HM9vRP527Q2SNlMOxF73WuJqxf2UzBiMK5w8XBiMMJdaojYmmlZZtU8K7Sa0bqLxiB+1
xXhPkrMRJb9CumnGh8Q/5sHuuuWsWuc3BF+7D7q8KpZRJruCRBKUGpwhFRH+CVbBtxFlij9I6bIK
hnJ+nRROMB3C8J/r61iPAVVIFi1SV9Bh48xQDpQ0kgygpEn4A//uKbWxrfXSjf0ZPOfUG7SHHPUl
BL4iTuTVE3ACzTnvuc6yGQ0MgFZeyzG0zLS3hqjbdf4POvxsKpHu4ar9n+AtH/zkYVihbSEe+uWD
mrNH59EDu71bFsTKzP4uqDRPXrgXUhHvqmiZnJ/Oxn6k8gJLTOlV8j/6tArBgDltCvpT6TN3IKXo
vbhqOii0f821o0WX29QuVDOznfFlIzJtCBmhIVkeI7CHGcZ8GysvkTJtR2jzWfoUlYiz0UxrSm9y
YlpG43uFJhopXT0tC+G2gs4osLZznkdFz3oXM6O252r0UtI9jiEVHMjVmPRfCE3mpvr6Eg/SOQQE
7ayB3eLxEieeoWIUWxCQrr2JEdz871rwdji3IqljemaOOkIMCBdEaPHrUL3CCMo2F5bs1rfxG4q7
nTBVX0Tyso19u+21B2N4axXRpfD/cQDfIJyt5Fo7y1OL9ehZgGwe9BLQhJuk+8hHsSp3MVxOAjx/
G9EoixCYO/6YL+hKyGJidXILDmu0Q1BQTG17TO9AVmTStrS6rXRBCC76pJwPgBhlYsQSQHPi6Ghc
9wNPb3pB2L0Kgsls8InjD1o0z02E5mk2Gsu+5WjOGKPSUyfNBWWPfd13r5r8CQznWCqiTUasAQZp
dqsrP2rMWgUFutbije+PArBVsz8B42I+xWz1op4AVk25NaW3Za/aU/CrKUSlHBHQ4k5PvLQWKDXe
SACK8vt48BQsSjcgPy6ouIn2iHNJrMQFkMQwBFlH/iPInkJ52mRV83R9j9Zh0GiN0VmMhfHkZlVZ
hFkzwy0pGAYc6IQ89tMItp3/GwrnKPKkrAOUPmp7bNlWMcNnyB16cW4KnsmrNxlG0P+zGM5VdJGe
Bp1hwsfi3T+HnurnLou2LZ6TVeDMoter6NtxDgJikIPaFYDDQGNI7JL0VhyJWgFEa+LOKpI1oamN
+HQZutacmphhDL2L7FeUGrPbos+ywQTUQF2azt3z9V1bPb8aRVsOOvPAT8Ctr66atNVMH9DsgOh4
VGqHtg4NbVn5b1KZYD/4F4pbZZNi6CQvAaXQ7oYGE8TUHscM5Te5Cz76Ot1RFDCHEoJD15e4uoUn
uJyLUuVk7ONEQuwD6+jAUoTW62AcBInM1T08QeF8E01Auk2X1Rmq06aPJdhRFBTSQf1d1qYrbO1Y
9VAncJyHmru+M5UMi0oDt0ciuC892vxUtU7w8UQ4nItS0qE3KhnLIlVrjUvUWEVIPidPXRGLIsYl
arl4CP+7JoUPnyAJm/mRASwzfImGXQgeygRiC509D76VJk+z+WeUnwtVNDF5OY6+PBFPgLlwapS0
VJszAEeNgab1P41vBhtjhOwUXFmVSF5WPvX9ZJm94QwIVsse7B1Q9SIUnNa9/gii9fspk0WVnesm
hcL4+S2Ut7qKujv2uI1f2v7AjIe2CPdx+qppP5NapIy37OTl18e8OnSNMD/KD6xTZSrLOoUTqlPZ
gjJIX4xWRBsrV3Zj/mtK0SIc/jf3+ddIDlQOMMPHeYQx8QmJajhXPNAxc+U27Y+G/lOJWJLXMywn
OJwHkLopjhsfS9PBbZDvsghEer/Tepv1D5PiKWQ3lp9191KlDxibca57n/UUGd4CMgqnSHrwPRtq
J4XtMMC46tZl9WHuXBBsW7S4LYu92TqxbnVVbQUgHLkOvHjuy/38F/drsvEkhsmDuZr6BIueFWKl
6Oj3R9GBXU2tfC+Nn8CceqlNUwUQRo7me6yi1LcaIllMQyYQTZq6jTZt0uCv++K/juv3yrhzoec5
upx7mA2TdGxd9zrXqXf9463fGd8QXJTBtKhrZIgA2GZxrCEpGhXPOq7/6yDrJ+4bhLt7wTBsSBNY
mG3U+CxV2jULTwGhVoMN08bHNtnP0vY6pMgouBOXDnKWdwSQuY8eZj3d+0X+8zrE+o3xvSrusGnU
R1OGgaC2QitxXh9zv/A67RiBjeq/AfqOJ7g9gpjV4KsU7lHVMQmexYFNcsPtx9wqDPXtOtaqKz7x
INztrhoVabXF5EB8lGroIUteG1SgO2PTBRhHE02Irn7DEzjudtfKRoECFOACSBJGt2ppV8ZdzgSu
adUYTlC4ux3CoBpGtoDSJ/OOse5T6YggWr++EJQdz6+wVI7NMo8AEVW1EyI6kahVS/dptbm+P6vn
1VjKMIqsqiYvEwIObtLGGaYPyVgcJZUetUx+1Wr98TrMujM/weGMGzMkSedT+AU6vKGUpVA3jjZU
sVoWuHINubgtGPFCMJsKcBdbvnDmJ7ic/ZFJappuXi4RtFTVfbX3Z2rh8ej4+WjlSe2G5q8mD3+X
kJkpK93Ku+ZG10Fqd/13rG7nyc/g7JL6c06HdolI0m5fquWhQVNXNo4WkUQjzMuKrq2YM87MZOWA
11dtd9kng+HUMR53aCse3kDbKvCKgmVdsOI3iZ+jERfHrd4EYWQDy5xsWRV4xlUnstxd4BwDSY7B
baKqjlqsDzDSavLU5h906pQYkoxkh7UvtdwITvfq7XKCxu2V2elJq4/YK3n4SeoXrT8Q83XwQ8ws
HPJyM7Wd4AyKALkdSxpfUqHSg+XlsRVodi4dFQxf1MVtRl2muVSUDlr1X98r5BuWWRhCpoiEOPQG
aBGQaZjj9vm6wa+3ipxgcE8Dv0G7Tz5iUXIqP5jRYC5ynj2GW0nvKOl4Ww3xndw2v2s6zLauzi+N
P+8kw0f+MLqL6oXdrU5jt0ipD7F00MsMUwFGcRMivYJfSlYOzKImuTTusUWonHO1vtTKGUSM7JSi
rN8EHua9MBxVlFsSYyqzSvZh33pqmYBRE54qHnZja4qSQJfEA/hWiyQfA3k6+mu/QvGTqDMooTTc
LXsy2aCYxRiorb/jH2gU029ZY7XuD/mjteVH6Sb32hewxqQP0s3kXf8Wa7fB6Y9YDOfkR7QUTB6l
hE9RgQpzHJRNodoa1QXOcA0FxFP/Oc7msiEnKD7GDCFkDNOI5XkvoW6UluptUEHZ++9Xc4rDxTkQ
S43LWMdBRhZ3S/3CrXTMHqiiJPy6dwLDkS6jOqvxvEEYtSvQ1obl6NpLr81Wkzldi8HMyQV7i6yJ
ZuHXr1IMbUMhB3yo6Go//3zBoI9+osJS0sRO9ckqupsMNWDITIzhccghrxhbUgsKIyY4Katu4wSY
s44gMqW0QMOGPemVB8VVbxDJbq3eJycI/FEMM4ZQCp9yNBACz5tSgxSmvi0gO33dNFYvSXAFYtoG
cnpI4J1/Q9CKmWMxwDTy8JFVboSGCxlRqepiPloAtWrtJ1DcV/NH0st5vkBVD6oyWFojg9w5Ftwh
IhTuy0EdHOo1S65Oim5MNAZE6PYUkteuXlRobgaHsU7R/M+BQMxaqmiD7VFAphxENxPkNmRQ+TR3
ZurGSWpVVHDzXzI6L25xmehBhlVn0FE636gy7ZMs0QHZ5lZyZI/Tvfbc3JJ7fyM7izAZZvz7XfAH
Qd11A1k71Ce4fGRD6iSPla830rwzdJehcTa+J8GhU5wpFpS1LgdmzxfJ1xmgwJv0CIRxV3qmFbh6
YAXw/xCQvc/2GcTYzNl6k630pdpAnLy1oJwqCZ4ba+fhdLnk/DOjiEwjTYX5zOOmiw/ThNzys1E7
mvLr+nddLRyeInEnj2VmToYASCQ+wCV3U+dQ+cAYOkvottY2FTSyK9E83yUnGveFuUNoGH1Aeglf
uLGK44wwH1Oh1hhAgscK39oX//HQUgszLc4v3w1E1W0qMibu3JA5ieQ+hscGSd7Gf9bu47fG0d3I
RRXOC7ChD7FjOBCX37HHypF+tmCt8Jr3EtZd2s0WYZMJKtF4t6U/6o38IB0i0TtpzbUvhAYQcCQQ
VOEHjTHtNSfQu8cdNt760QjaBtG1teagTqMsbt/rPGtTecLlkfsWA7uKlHm+cFBhNWF5isLtc52y
SJ2XKyqDQ4c+nZ4ewTShhp+0Qy9FKkFLxa3kl1n2BnPDJtm9bt2iRS7320lko6Kqi8ZFwCvFwyBh
1BDtg1kuKrKuRgCnq+TfQ20mQQ8E9oT0Q21smuZmHl41CeLy6XsTv8jFllW7an68vri1y/kUlXsX
SeWIfu8Mi1MraZ/M+mFI/4CK9q2ZpM/rSKLPyDn9upeLPAfru61P90x5mfqn1v/zf4Lgn0Bxl3a5
HmAxJJltEhHQvs6bOc2d6zCireLnNWfDDFk3LB8NrGzIPiDQ6IxdTe565g7KZ6wcCsWRtWx3HVfw
BfkQOwjHXpFDwAbsvUYKu1ceGHm7jrHu1f59N/FxKDPATZCV2KVoQDNpDzquQXo3jOFQM/IRG0+N
EW2vI657qW9E7nRPZlKnqg/Eujr6MkLcDBIjgot/FQNCshjYxCD0RfdV3hiNMiwehHThbWEOSAWZ
atH9vr6S1W+nqKahgtzMYPy3k9HtBOGNBQWiypNkTZB7SieHSBQSRXcBEuf/Nzzuy2XBPCUgJ4LH
qB5r9c5PNsl0Exs/Mv9hBCvPdbBV4ztZ3PLfT7ygLkdxImsAm3rIo6u7OmnAAiDoHl/1RicgnKtN
gn5AeR8g/lC5ILiy5chErsG4Q1OLwOxEm8W5Wy3IY5LIgAKnKTXRnuO288c0PlFykFpBNXz1232n
Afhiot42U5n6CFR0MEBPw14xnKgS8Q2sB5wnKJw55Cpe+WgZhXjeMbyrt/MW9fZddiyhXBVbqKEU
VuTQXW5Lx2wjZ1Z6NFwi2L9L0p0lJDv5DZyVtJ0KkpgER6D/fQf1o+AV/Yuf78+EQdGvcnqbebo9
29Ob4XY23c/Mbjeq4Dd8PVj4XOnpb+CMCHngMWsCfIcOfBVONtjscTw0Xr+NP6rf4QMFcaeLwr3i
Xj8g6+Hoydo5i0pzMmlNBVyIZBmShVzLod2ST/+zoxaq4fKGWNUH+jruSjTO624mqj+uHp4T/MXi
T06or6pJYkbAZ09HExQdb/7NELvYe3kDEbbH7uA/klvQzAQf1xcuwuUu9lhrSqbl2HOQmUfIj6jH
WXKF4r4ClK8nyMnq9ATzCCPF6qL6I/YPEItI4t6aK8HbdPmxV4zn6+o/gSGs8WlsLh8RpMBpqP9D
8YaALIUl0z9zKONZIyNHLWoPXnVG31v3xYJxgqrmcx32E1C78lPyVSdNQDuTguDuWUOONGo213fs
wh+BynlJjIL8Cx3mJj/uP5emlsgSyNrjonEgp9rpXkkqwXn4qjKdfcqFMJosrSSo9uMJwj0OIEoZ
hNkiEAjK2slVjyBW3lEnP6AIjofRDI8QOqNtFbmN2mHuOb/2tuHur6/0MmPN/QjOKUY6SCLURehx
8sDqCk30D/PgO80x2hU78wjirM/knxtiJXelYwhC64ugg4PmfCGGfMI6qRelPW2yRjBM0kFwh126
Ww5iOTQndkOr2uiNRVgb1EjI1Kg/f8Yb7cdvtjfu5i1E0R/am+hn9lA8t7fzBwq1gWorri94/S9+
7do+c35PnxGYyhQ/AiS2VXwfyxuFbrPspoBCiGA3RZ+Uc3FBKufQfAKUbqU/MFOljVb5kb3c9K/S
H2OroknA1e+vY65CQlUc4k6gdUUMef6Jk3zMJ2NaWFMUMCF3pl2GgrBxhXXyix7oXwh+F6NIzqUZ
EEXqKHcYeMi81pEs/e4Z7TC/MVP9R3t+qy3JtGs38ypnKC0DDNSb6EO77Q6xJPjKF54WRqWBtUgF
a5cKXRKuyJMMsV7SkkJZRtmTYZ+r7mT8KZgoJl9ZNkJxkALi/yGedtEKxNKsmyLZhPHGUbExu6Df
5mgqmC09Z1rg6GZoHCM5C28DM+wKpy6y6nYY0vQpmmm0TzOSFZ4P9YDYqiokeYnmp09EMqobEo9Q
8SbqWIFGi0EXtxmGxrfiAsybrhZFEwG/Z8SewGgXo2WwIdoubho07EipIokeixcXCmSAMD2PVwHY
i6CBwnlBf0oCv66xSpow2Z2G3LfVppF2Q7sAVi2IkMmgemzqBg+l7L8eDFzgDR3kSRi9ktFWdm6+
mT4MUVLiLosIqTatngTvxkRLJGxq0Zjp5a0CqIU/BrUuUF5p3EpHM1biPIYSRtqhO1BX8mgXlpqB
XO44CEx0DQo7t8jEmZQg23++qrikUjGk4HMOp7I5FIZWPpC4NT6MkkajAOuyiIdpRw3jzuChImDJ
4YkkRwzPDk1Z4Zqy82fzrtiODlOcLoUGUhNbyQ1GJTbJTeAZDnNTF47oLfdEmeuVBZ/9Bs7xKUnX
DsGA39DHN4y9hvqPBKR01z2dCIP7qFMiB11hAGPO7/zurg43cfR0HeLSmZ59Sj4BX49z00ozINR5
2ihKukXM4/w9BHiMMJmNP2C4W1Z5ciXqg5pXYPvGMwcMnJGm3w95IljFZULya/71G4Nz2H0Lps1W
AkblpqEb32cvxo28I4Gr7E0vtJTSmkWbs/blTpfFneMm0kMwvQEynWvLBENtLwh8L9t+uUVxJhYg
kVxIC0J9oz+FNqlRrWCPqqNZ2WZwGjzejDt9n9uy6L22/MXn8cMyTfz9NTm7k8BnZY5hDWrBh/R+
6SOwjR/sQO4j29jpLjpqNuar8toffVvU8rWKrBKwVqL2pYCI6txWNNZDK6kCslZElpo/x++Fnlhs
dFDwlceP64a5chGAzABMu4uECwJvDgzuxUy7uoUohnI39QtPEnrlAnvUoLHnTT5mHUUjBmsHGp8W
49roroHEPeeQuzgszLKA7nCO0E8e91n8C8Pb11d1GSwA4QRjsduT41bTWgL1LjCk3Ir+9M2bHDhx
KDpwF621Sx0eyTsw0UCjEMWMc5SGtQZh6pjb/ou8L5+0xSzIpjJQ3ZkEz+iVbTqD4hYUDsQfawl0
PhgBkbTYysInDYSUoWkpGpKgdjULqnQrXxBHC6ypzAChnMJPL6asN9ElDBr8sryr6GAlKjK7aIkq
RT0xq0DgekJvB8UION/SEBCt0vOkR+UEc/VTpFgmSKVBWOA2avV43SpWvJWMyu5/oPjHul+qhTy3
gJoWAqYmv5u68sd1iBXjhkUs+q7gdzYv3rCVmiGmKwEx9IGT+fQ+Qb4pTETNM2u+HpVxqJTShdoW
qzo3vQ79EUOQThnGLjbd/BilByl+DciOQZcjQk9GdZhHe4hvy/QexE/X13iZ0ls0JCn2ioGAiCIY
PwfXWqYnoa9mNnlAWQ0ZpRtj5yZe4iH3OlnTxnyQ8I6FZkpnvUieLzjba7uIfJ6M+iHe8IR/+siS
pPdRwjJbwRxq1uFIRJvrC1zbRAy4Ly0A6NoADdn5+ljHCl/D0wJkIa+s2M/kQRgqXhKSLN9QBXU1
ch5gsOZV4NSon7RM0fA2ZYdkcEwr3/TW+BAd54cWzQ3S5hfZVtvr6yJrZw0k2VA5MaB4cjFkOJes
aFmFhWVWY3X798ZtYwtDIyB066zMuusd4pm3aGC69bc1pGZ2mZ1AWsgK7GAj+jGXicnlC5z8GHL+
lZM5q8u0wY9Bw4NiWkib+TZ6Dqz2Pt7gOSm/648Qr8YDKbJvPwUfYvm7ucv9DJvz3B1mIRRQP0D5
6j35M+0dJXArS73vfvw2Pmdv3KIHZDvcaLoVP+heUViKLeS3WjWyk+UvZn5yRXWVGpf1sheFaz7R
995CUevIPBidPbrS8YE8lIJ8/2U/BPTA4ZLwjoZpUxBKc5C47IegLqA023qg+53c5oi8113TuMn9
KABbWd7ySjcgr7mokPMyl1OQFPVcoyA+JFs5k6x53kYQM72+jyuuAHp9aNeBF0RozV/ABiuqqDQU
mNCk2JgaBOOwAOEybY9wfRnOxiWIkAWy3effzIeqVpMXOgR0bhsvfFMHy78hnSU/3SfvoRvEWyQk
Guv6staOxhnoco5PbINIYZYbGUAHu/GCrWIZiH+3zY/yTT+SLbkDx029CY/ZQVlUCgTgK6EGtKNB
gYp+Ro0g/jsH1815LP3MgGiG43vVMd4Z+0C1xg9yj7DwIX+NHLaLfiRv0VPstT+ug684KJDYQv5J
R7ccoLlRhKyCzkHoh4gN86Mf3kbVUTf/DETgB1fMZmGE10DdrCHJ83W/nXxeI4nyNskxtjhUr4r6
rqV/b/vIM1Dksg00+V6kHPKmayeQbOegPaqsIXFIfodp2utfamWX8D6gsHwQ9FDchee7RFJf1YZ+
eexhOC57Hgyv0EFtuJPZow/GRUlYaV3zHqAahP+ARiZmD/nxjSjrJ9D+Trndtt7ggq7rl9k7uRWD
fV30Alo7dWdY3AGQ0CFEwhpYmDzObrOj8RluNKfbkA25s8EBf5Q/ZNFLc8UqzjC5kEopKmi/KsAs
3BCSIAWuyNBJ4I7pMbxtrb0RiI75io88Q1wegid2KMkKhp47CBLquIB/y69JYLfWtJusxjFd/0mx
0323EymQLMvgrr4zUM5whoYUYIpclmk+zdIBY0uDZtM2s3K0WF630bUo9RSLT6wUWc+0dgQWnmGN
C5Ek1Jpt9Sk/xM69/tA8Bc51wNUPCvYEWCkciMLniEG7mcOryXCW3WTPuG5i9blC691foiyKPAvT
GMZDQALIE0TLsi/PeKSgha9NQEvtlAoGY0WsZhdL4UA426hKEGn4I0CYD6Us6APT3GtEjurC5BfR
H4inUDzDMZHFP/JkZRi1cYTqT0xg7NQZglJgAhcO/QsBGNC7WcRFuKx925Ul2M9BOjdWppNXjmE+
KimaJz7+eksQAUBMBF3xukxU/pYu6hLvyBIqSZiAT6sRExxvwV8/CyD1ooIkSZGx63iAcGuRmiJk
tQ7i8zykD7TrHZYrHgkEfmhl489QyLlTmNLB72J/QaHJDnO9nhJ1d1RvvL//YurCuIaaioo0POcG
+hFJeW0Gt3qfspt2pEddx0xw1v0XMAw5YoJeTzD18jXdaZaIVjOUxRvIXCOgWUSiJRHr9nIWzlwa
NgbqcrgFIacMdRTutiBFlSOjr0FNmbHNYEYuqPa9IdCcJo0fR2lwwlCU+b64fjlI7rKIDQzwja0O
wv1IRWO6G5W/Ar91khEZu3Sj1h70Oa9v2IXfRtYYBQyEoRCsglAlZ+L6XGgla1FRNYwGQTWeJkMJ
jofS02bjsfczQYx02U244CHiRWILrAvIbp3bYejTzu8y6HQMfuV1qVtq+8z0CrTh6y9J8qooD2H4
bgaCyvjaKjEXpapIaSB44oW5EFUNUVYj2UrrfRDaxdhaTXRoRsg794IM74prQnUPcTZZ9MbwKDpf
IMmTdK4KQCEI3mXUv+nSBLOv1Z/ObB+u790aFEFAiMkv3Bq4nM6hVPDSD6yHtTCtlzE6XnZHI5za
m7KpJKsNpv/CU0HgBdMmYKXRltLXOd5A0FjoExyImmguJh4sQ0c5UpSIWdsrKDghykUyBgOd9BzF
NJMJ1oMaYqEkOmZnAt1CV+tDpKQq2ieKzZTn79e/4zoiXda23O58La/S6z6tK2Pp3WD/pBOI+dTK
moO6sWIj2TTCRnIR3nJ/ngRozdi0hR4Cr8yiP3LY2k0+7kcoqmM45UGrRfHSiusH7/338rgjPuGd
WaUJPqiRD5tSelY0tilE2tGrIHj9gF1vIRXl20HzYjKh3Is1jAnZVfShRXewpiR/f+/r5ASF+3JB
1tVJvPTyjCHZyLX/3rXVkc6/g6gWdEKsrQfFVjhF3C/gNudsnc7gDZnjCZ64f0wH0w4kyQpFznfl
hvmaQlLwP1TM+atfjdWp9iGshzFCxQnlNzl681Flzf3moYp+ZbrAX6zCgXfVoDJItCAPfG530xjK
slout+Zc7vXkJqWfNVpPtX/KIdj19On6qVqJAnVI1SAIQGCDr8h5+loeOrnpEXEkpvlbAskqzSPB
i3jNASI8oyj5IEy7mObCIZJV0sDXIo2zk7vc6YbpJ2oa6EBkgntyzR4QpekoLS0lf76gFSkV3nA6
2lZifYu5RiuVt8sA/PVPdpm+xe14isJdHpoaZblZYUFtqmaf0sy0vT/S+h4ijtOLIs36FtWV0kPX
SorkvN4c4hK1clBtxOYdMYf+SctcMvS76z9rbSfxiU3kbsDce8Gw0KXlnKehigSf6d/TqLwfq5fr
CKsbSSHNDQeCNxY/zEgClptTvSBEVRLtezlTYm+kCjin4pL5v9qwF2VK1yCReIPKCRQzZZjQ+WHw
W0r9hsEJY3LyfZDf5oQ+lKinYw4g21xf3WWOg9tW7uCZ0cT8UIPxSFDYSwdP61xtxmBDaGmxU1QU
4z1eI7pH1047uppwVUMQVCV8c6ciBbU+M3Q2lXW7izS6m6Puxk/H7QRX5tfdPlFr5/pCRZDcN+0L
bfLzAJCQqrJaVbNG43frO2ngu+i6zKP/wp/hfckgGoVH5sVkZT9NvRpI8GdtHnmdLr/ncrkvStRk
dXJsJ/ASZbp7fYVrVgPRXLqIS0Jqm3dqYTWPLDYRcukowKkzmo2z/KAWqLMYTJCKWw2Vcd4W/wlA
/Dm3UKLHCSs6WKiP0g1NBkxNAjfYxMnvUQebym3lP+lkI5wsXnV1sBjYjIpuI561KkS77JyoS0tc
o1tKnt3XbbLxhRw+a1EQsuv/geFJqhpjCqAHChi5DtygfZVQtKiKTTjNVi/il1vbNgYxWXSHQT/t
ggA4YJISEwjIIvL3eygPG59mNei21I4hxMwS77qRrJ73U9/CXX0ByOLQsIXd0jp6G9WPhaEXVlIM
XsqCDZnTH+OMoabsDjxGghtxbe/QAYGKBAJnJMk4m9GrPveDGDaTVCyxSqb+Mdtsj8pyJYjE1u4E
9KTBVf8/zgDOpUUtzYt5lBAfddOPojJDi04iEeDVXWPQj8DwCxgl6LLYkzg57sZsQOvRIrU6WRg2
soo4xlUPwmwhTdxFzwU8NN76SPHAjSzE1edQRiFN8zCjnU9rW0PZtyYN0iOCzXK0IBtqal7Yx41h
aQNJbtWWhY8kJN3B6OpQkKe5XDOec/As+CVIoRh8GZrRgQ0logAblQx30KzJB/F6y6w8f7xupJfH
D0AGqk8qOtYxl86tmPYD66iJTL/f3OTazxHyRmm+xVMVHWWCsObSKM+hljWf7CO0DEsKnsQcrJhg
3Ddds0AYJQohRCCcQfaMNZWytMJlmH9uPkyptxImCITWMNDLBK+IfAlm67jTFRl9LY8B2mVAeOto
ab/N9HRDJVGSZAUGrde40QxkESiq+effa1IQLpQK8s15o/8C1Yin+/AfQRn8dUyLd8c3Di8iQCWk
wwaKQoGWQUSglDaNNLo+UwTucHU5Jmayv4gq0NZ0vhzJRIWnqTR8tcnvbdkoDMvUitxqO5HM0Yrj
hXgkAlXk7ZDpQVv3OVRQ1TjDqQnSPmiPZIZr6BicORpF5Bj1T60MN4ZS2bOoh/wy7FnKfXjJIYmL
0Q+e3EmLmjD2I6Aaafpc1vUrKXFLy+hRkfPGYhLkWALTvX58V/yEggYxbZHc1ZCF5Gykp0GcdnNU
2L4ub3r6kU6DNyPWmpiIPH/5m87ToDDEbyTeSsDDETTjCKTWeGGGiSvUlXzmzuNPhpnj1q1E5YNL
e4EvRpsMUu66ftnvzKISJM+oVdtJ3b4gpQCFABI7OS1FYmcr5gKEReodjh9OkG+fBedNCG0nRHPI
BOypEYN4Pqhcvwl/+v3wOUOaEDM9NinyewUZoesbKPqs3KlI28JHrzw+a9hUlj4gjLuNh41G3iLd
cBvpXdcEN/aqxYDpWTMhSnIZA3W62rGxSQpb0dBNFT6MZHJk3+p1Qdy6dhrQ9vm/OCglnJ/BGip6
pa9hYWAfQeb6TTVn249tib1n5pshiXj8LwMRBVDMxMFf7jKeeUTHGHIY1HCWlXYgIMOgwd8X5pRF
uBWxI6oAS1h1vqCxSpFo6OC/SoPImHPGnGHSZqZV6WUuONVri0HuGAxMX96EL4ajopZKKdHR+ByU
FmP3wpDqK6rmTjMzUdRamksxosEHOl0tJ0ntw1eNrMmt0mcHPWPtRpriu1CW7rJGZXufDDeKJO0N
o95JpHipqvlYkiBwpBy+pgnvUUNSEcv2+4JATVlCRBbItN9cPyBfc4AXPxWqykvZFdEQ38I51D2a
6JKwgOqptimVbCuH6IDVZKfsTTsaQ8xf+bY8/g5m5sRKYJv9X/cUL6UCClka5MqQMOPLBk3powI5
QVauUPZBr1tB/UgUka74pbtbQEwFDSpI5ut8ySxLsyorpwCOAE7Ib2RPI3ha5tvrX/OrKM59TXAQ
E4bWKdwZFxpzTarOMTFxLMcN20i3H6OT/QKfJFhZqsbypt/12+PS9J4fbpK72kpfn6TncF/+1B1h
k+llrI0F4+2Ml5+OERM+rO/iKldoggUXY+Lm3Ys+LWNQ7bidQU5X150z+fWjUtaGxYT6lqsfG6/O
BR0xHC/ijrC7ohEDthqbv6axtcdSOaShqM155Rxjid8wfMSb15DV7gATFag0pdptG0Y/rm/oyv2x
FCeRjMDgGoOu7blXMqpyTjIJ+6nVj6p/2+fvFE2O46PRvKvqtvMFseJKNkI5w1vc/kkQ307QQp6i
uICGjlPUt8kEqSJ7VJxh3qvST5Na7fAi9QKrXUmIAnVJgLClocrkJ7qSvjQrUJNDlX4rtZ7xILuF
TX7gPaQ5qpPtei/5/Xn9u65ZyCkit06KmCor0WaI4ox8N9FiPwbsLpLe/x4FhTs06KLXGUk67vbX
KnOhossKsDRObt1Ou6puHAyRCe7iNR8KA1Fw7NFzDFbpZbWnu2YOyQh1auzaXXgzbvod+DNs5Wdx
o/7GqLyg9ClE48xeVmQfWXKgtRvMdG41D3JeB/Ce36YWHtIifYK1Q0ZNdFLLiLzRBsB9wyE2wgrx
PA4ZKORp8w/ertc36bJfDP7/FIGcfz1dL1knZ0AAzW+6a98JGM1klFYtTXGSGwgP2r+QP/77eh06
WnDjEDTT4rV0kfeLMUzdaw18lPyssD0l7pCK7GKxYv42QFMDRvxkPGgR+p6vzGc18etxKOx8F98Z
x2ftk+zM23kvPyWObaBTDHNxIOJzrn/QtbOF5kIN7hfdhXBdHGoyhQUaAOCzstrJa80KKDIcorTR
JeMetu0UZjGcE6Of8kAP67KH07grJut/SLuuHrt1XvuLDLiXV5fdZk9vybwYmUni3i23X3+Xcr+b
eGt0LSQfToDzMMCmKVEURS4uDj4iwsqzn4CvzfbWdXVuX8xDc+UcF4Hr+EXl93lV/+jHnDajRitN
XUA/df82QfByW55HeK2d9oj834/63AD7N2DwOMC2qJy/SqeAEC//NvuzaxyFUHjeFbFeB+Y4mlJq
RrKJz+m7wDhYjyAquTL9OlAf68rvdlPg+PqhOSe32asHUr7tveYKBwgMhU1YGV6Ql5sQmXblIOWJ
02lekXxfdGj3Hu+z2C/DH+3oF6JBvRyLBtoMDVN4OGIwIhtV5EPb6k7W156WyEA+gpd6xMyMu8RO
3DxN0PoguBA5tmyhJQcQD/CYoi2H6r8yMmkejAbZoMrLSnAE9fbHECFU1dS/7oXEzYdkLjBo9FmA
dPylnFJT6jBOZPr8bqXTMqo9StKGiE/5M3UExADTgToDFhARN3M009iKzAIExZ75bL9Z5963gKoM
75zEBUJ28oi/nDA2Srq2d5jGtm0pPDd7IZs5r03azg1pIFv1up/FS3vO77SronFtGKlTg0JHA132
s/y6LZb+KnNYL6Qyh9XOGhhMDqldcTUNL9Vfj3igK4q8CawfA6tkFqOogoS7Ahyn8qQ2qGUUiDLA
SZ6U7ow5fWq0n0XNibxY6UIgc1vVIMTp65oKvDL3/Vk5W1fLlRNIPzp/9tEBJ191h+0l5JxxZGpo
BgqJL8qfcGmbwBQaYy/DNq1qOhFn2qP655rOT816xzvTDRVrDwIlweQ07r6BetlCRVrGm4zZt3Eo
mzHDsxQhfH+wovGmkHR/Wy+uRUItBfwa2D+dffjpRIsrA/9hCAMQ6fpLnhwT+bpHFoN47fCsgmJo
uVPxIEy+5WQ/ILgSRb48LddfwGxmZmBsZ1PqOBPhIp00i6i3emN8bOv52WeqwP7BQWNsAipGGv2I
lQ8rJCOMpq6r0eTyKJcoRp960Djpt5J80vUf27KoLVwet0tZzLYBsiBVBfXPM/lm6XtwaKbTWUmu
nVSwefSHLgUBpbHaO8aTtVqmwDqwd6BwCyT8vxv6o5WI7jd6ebJiKBYEbZJATyKMuly72QEV6ORQ
v4xXZF/bnoKRDEpy21TVbnvleAqtJP3KYq52yWiXJIkLpQK7+3IodPAvOGmwjObDthieQiBIAmQA
9XQU3Jh1yzOlSQnKTZiEUNxaTvQ+tcm1jNQLWv4EdycvQqMUzAaqhxb6TdjFA8i+yLUIstS0viIk
ultmc2+BCRHpi12W9QdZu1PQnZ43qutMN6ryiDmT56gzwM/83maZQHXe43b9PewS9w2y3B3B9yxG
+FoNSqC3ygkDq09pFt91KCTkAORbSFcAixC7U/nX5xBRBBqH8IpXEZWzfnQc1Dkbe6Dky85xCwzd
UjzwN4Fd0SskPOq/bm80x54wxwMpbQCbFbTtMRHFYkbtXNQY81UuE6aX7Of82zIInLRIBuO+jLDK
cieMa4xCKN0l3Jdz5DdCiiSOyV5owphs1NSTrHTQRMes3f6rhA7v3I/TYHu9RFIYLxnXDul1Al3M
2SsjoOaOyD+q9tO2FP6K4Y2ugaYH9QjGn9jKklowwxrTqEGqoR8cNNDOjsCV8FX5LcRgcvPxREZ5
aenWS9elfltYh3T2JiIAIXy+VmDOSGCjhRw8PMDUXrrGprTCdLKwYFIH2sOxP9ZacyZ6nbtDrnqj
Eu7VUVR14C0frQCgOw5hMjrJLmXmqZW1TlHWwLFjAtnsnDHtau/0yvP2LtG9Zry+jbAOPYw2xUCz
8HVMeEgxLK+BLZjq9bygizd835bw+Z6kaS5EVCCtA+cPW0wEQz1RWw3vCstOCn8cYrDGx2MRKF35
Ns4pgV+MCoH/+7xhl3czNZvVDUOLpkSvcDf3YBewb9Lw2QnR5v9QledJFUDxOUU3YNLALIQCrYO0
uk4/ZiXMkdHin6G1wosT+1jFr7JmeGkxe6YFzrwS7mj6kKP8MXREUd3nlVUxbgK5NgAegPhjq/cL
wp3e0REf94k/OF91LQjJadTfiOz97RZCENLstIkSbp293ZJQ0UhXIUKtyZfJ/Bq2x4i8tOppEZFQ
fbbGC0HstYWhcZaRj4gMlPYLuBPcadpva/I5wFeRXANkCgk2E69deupWe9Xpw1L1vYlYarpa+juz
3EvxaxsdmvGqVq+iTpBA5O3QWhxjhxVoaklLIC6vZ2+Wj8vc7sPkTZoOfSrC2nJlgeoBoH8ghwGA
uVRtWDDHBv4EV7780tvpQTeW+0prA6klLuAqgojns3ui3JAUF29jFiTItS6lGVKfRhW9D8excC1r
N9rPYR1sb9Zn505loPvKQV0Po3aZG6RKB3uuxgzRfPXDmB+a9BzPgEIKUoc8m0NDFJ59gEIDacGs
m6I0RalZVIpyb4YJ0v7322pwnRGuDrzsfvk/ZqmI3NRl3aS1V5W+WT+r4Uek32rpsQDlfibKtfKs
AGf0tzDGGSG3GxOS40K0MSA4yY6GdW8YtWvJx070PueZAJoX8DgBHB4pV2Z7+tEeSyPGwjUN2DHa
vQNOaQPTnrdXjysFc3XA4oJIEnfVpaHFbWWgSpvXniPdz07tqs6DZIlmLfAsDYHKbyHMqtnNKMHT
QsiCw1kdu+RjUU4yJqps68LdHJT0ERUjZfyJU7Ws687KEoixM+OqAEPLAVmFztWj6c3CWEk1CgvB
EeJKNFCVhLuT0bbA7FFsxKUhh7ibwuI7DSQ6y2ukozTWfl/tt5XjruFvUYCfXG7UoJd9l1YVzGE+
dNmxAc+lYyB4FYjh2sNKDHNczdBoCBkhJswDc/hK4oc6ednWhLtoqJNYKGhZ1icYtpPGegsQfe2p
6v2Q7nrjJDshsJqeKQJ8c5WB85HRYQTvwPbjxuByGrUCyoxdsqtnzUuB3Z/0WXB/c7dmJYb+fXXr
5cVomykVkxEwh6cYvhXMiun21T+4Utpc+n/q0IVdyQFfX64qGeS0RnzUiP1SLtG/bP9KBHNSkTyO
ShRcMNI5ejAwlc65XSZBQMff/j9aMGem0x3SGNSQOyXbxZgvlO2bCGSVeuUOwsQBNdfL+BuR6h99
2AcMqEXHrtEhjJQxyOtG2qK37CXjzSS231tFMCw65g+QFGzPwyFbnP9uPdmowbTQQ91EkA/3StSn
Qd+HnSjjL7ByQ700CzUHD5VdQ0beOr4VY8ag41oiTK7AxtmOm8asRkwdhxAl8p0+GOydoZ4sUeqK
axvo9wXGDrke26R/X1m4Js9xrEyQMtYfYek2czDk9xgO4FkgcN72QpycLUxjJYsx9VgZk8kaIEvd
KztySm6qm+oZVa6DtbggmkHwcEcO1l+/2qlQNEdhsXBBsYS3sW51eOTUcK/ykwaCzOKHJfLg9Ls/
mfxKBA3IVmuYRnmv2SH0MssXu3yflG+Z4w32oz2qLrDBglXkHrCVNGqcK2lh3OdK3kChGvRUGHP/
tbxqXeta2ie+s9e+b0vjm8ef1WMcrTVgGt+o4zXdYjawlhA/niaQbLij8V4ZL9uyPtPL4em33irG
FrN+6owuhjB5PhSB7CUvuodJZTfDqT1kR+dZcp1gCPqTtNf27UPiY3DB9heINpIx0C6KBrmpsLRx
axwAKhimV8zH2CvaV7W+HtR/eHGs1WXcMuB/WRvpkKaW+juGLCYuwE+7uVWO21pxcqcX6/oLeLay
GDRC1QAUYl37KGjDJ6P0LSCRlvQwEb8yD1WCOzQ+hLIlWE6qwMa5YIGfizLFRg12Di9ss5fBSY/O
9GSEVCba7Z0UbGSp17T/8jj5czw0xjdX4dLFUQahZGx3BcjUmtEDf4HafR0LDPMZBYlh7lWwEsck
ONGH1WQydS8lQaMSiC7avn7IJUuglWgpGRejSr2xDAXEyNWHkXp1f7JIiOzjIR69GWNvRe8HkVqM
k4nyOpYmDfLC+drqb6rqSW0et82SfvKWdTCuZWjyunGoiGV8nOZ3bRZEPdw01up8fUIF22FkpgME
2FP/sszSg+Kkbq3E9+DPDGbTuErK2zpHL2Jhik7cZwDl5YljHElrq42cJhCNua0vWkHOaR5dYeT3
KdeTU+vI3oIxOJViBsYkC+4Hvg9DlG/heURpzi6vhxLcHUTrcRmlku7l8oecxvu4WHbKEvpFm16D
TkSQE+LaCgIItCrh0QzKkEuJGloRpzylJ84YA7MZg1LRwX4mguNzr6KVGOZg68RunXTGmvbJsCts
22vH5HZIVL/QfsSOiCaHUwDDFq4qr4xWJl5+iV4g4xq+SbFLx1aYx+a6PURgyzniBjqlk6t8TY+i
ij13/1ZyGTXNttcGME4g7Osxub7IPIfse4wbkBdXrV6zQeCj+av6p8DM+C/dSJdOlVBgDqsXCXhe
+7Wr/KXbaaK7lRfO0ow8WABMCxQUzOVumJ1BFoCvPIyXOE6Sc4XDf5+25vUQxyJT4XnLtSzm+GFq
QlnJJc7ApGb7OPLH6p4sB2R1AkdyMcUWHMD2P6zjWiT9pNUdqxdR3eQJ1Ovyn4V9JZGfU/8Mslwv
xri1bcfJsxD6uMYQECBTUSG8FNWSoZ9y8Gt5S7azQnBevKn2OZyrnar6diSk5OP5srU4xiCLytJq
0kFcg4jI0o95rLqSfW8DZbQ4Z7sK6uIHMU2BklxzWSnJ2mWc91at0S0EomnaDxVeBwCsmCJKSJ7z
WmvHXKxahR7uHnksrxrfMtmT47tMROHNu+hofh4z+FA2/DT7HUUiEpkN/GNlVzdDHT4gXhBcOCIR
zF1aVlJtV32L8KAOz6jsBE0neihyF4p2ooL8mXLIMAaOpFKTlDYchYa2ZSX+2smTm4pYV7kH97eQ
T51JSIQldjfB+Vnz/Lb0T4kTHxMkfKf3TnpME+XeBnnn9mniLh0AoSjqWg5aWZhIpwSkwg477E42
v7XOnf73LBYopq1+n9maSS7nQaIBYmKaB9tJbuMMiIGokoJw/pfcB1h3bWAUgEXUNGaPzHhIRvCg
YI9AZeFGllS4CelPTSyqn/GN4bcgnUmNEmvK1cyAILnGk6J+/d9+YYFL5bqAP9qwcYWMuMlK8NIF
Ah+MALlrg3eHPCex4BnGAVZih0CKjW0CsAZ0Dpf+FBVv1R4AR/bme/B9hPf+9FGdQLUf7opj+Rrt
p1O5n/3sGLr5SYQA5vrylWzGuZZS18+2Bh1n2k0T5bEXFwkay6bEWxxMk8ryw4jX0rbJc+58sBmi
OxoU/4Dlf8IRlUYao78NiOscs+h9fQB1l9tWvuS8bAvivTyBYAcBEOC3lCODOVwZmMDMwnSABDRI
oM/FXsqXXZihkb1dDr3+A6CAGwMJtHQ2z6khQjnw9ARcClhjSiuB/19urLnIYzmmwAzppMEE8Fwt
A2XMHJdkVe/hEJW+HIMycltnjj9BQxq6A4BAQDciC35US1LOoYLiWB5iJo+zvI8zqBe2ZXCApBg6
odGs9K/hRmyafViMziwIKlXmrN8VA2BZkNZf2YpdnqR5xvN6ku6Ql7KuFMQfnrqk38CuAQCXOWRu
EmF4Vvr3BH70kwBmBzsQyBHYQnQ9q3IxadB7MD6M5jGLMh+DnrDqsxuajsBpc/zPhTDGqRKUgeXa
hLApmgBdkozZU83WcKV4ft9eas6NBEmopOJlg8cHe1bKBskKp0Nc185DhgmMCP/zJJF8ZZaOzZwY
uzZ3FBeEcT/6qXrals3TElxOGLiA6hpiB8YxlXFo94CswwFa8bGMwA1UIgFHRP25IjEqc0yUcl4q
CyoCrduqhauTyB1FjZocZ36xjvTYrOLjvpwJOB1RKZQW00MvsKX6da8FehVsrxnvzK/3iyq7kjOn
SFR2GBntRXN3YyFqbDD9qm49Cbzmo2jGLc84DFACU7o2dDex7i3ul1bNJyhFum7wGk0FCahsTi9V
if43WS+/JzkmgFTtkD7LLSkE727ekgLNaKP9Dk3VYOe+VLWfQGdOJglw0KVu3XRp+zuj7xo/McrO
W5aJCOTxlhYECgalAMMQAZbQANwFQ6Rn0LYBGcVAXpzuRMKDEl0nveB481I36ED9LYplNFiqQjcS
Hf5Nn4zQVYzBm6v4i9GbXqaGrxlpj4C9fsy1epxl0UP1VwGeSUwp62PHPD2WzFmiiD49jNviJr/t
d46bBHflDpSkC2Yu0jJF9z5cg0DLELHLcsKBC9HMKSkHszETWjwz5jtF9dThvu8e1OxcICEuGhAs
ksWYTz40yjJ1kBVN47kkptti+rQ+dMGQxnfp4GAG6yDYV57I9bayDq0zkGBHbhFosvRuUMCYYii3
UtV62YD+w8Wy3MGQ7rYdAu+U0DFXYANTkKNiX8t22tj1SOEWBP9M2ZPCZyXJ/Fk0dpir20oO40VR
xe+GVIMcOxz969KvSvS7N3dStrNVgY/jisKtABQ4GHMBpL88+JZEMqIZcNgViK8jjOcEAWvT+32r
HAz9yha1InLF0bgYa4ibkAXLhUZdGL9KhESOkkOzmApY8oD2motqvnEKR/HzJLyu8/HvaR3QBY+m
B/AQ4836CSmjNeiATGYEx3VxSxkdMaBPbvbb5sFVbiWD/n11X6RZqYXyCBlTar33Q3YVJomHF+Ej
AugjmhRdTRIR8fNEWpi7Bv5d8HB/4igairGxF4pWHpUnSfKc6Ku1HLvxqUC5UJgs4l1Ra2GMR6mI
GsYWUtGo56ZePHzXU8wQ+zU/+luOvGY4XiXGXyPLMToaWQKgTZBXRMPa5ZLWcTLIKRUpKctuUvrT
0ic7Mpq77Z3j9DJDjkob+2QsJKjmL+UsaEjrGhoEqiNxTe0xSlB0BTsd2iF8NfpAiQuZKQljMAtR
Lx5vUTEEgAJHcRwMtjc3lVM0ndQ46zKqoZKdBEXyLFsvxDxF1kOpJYDWCEJBnhf7RYuHxj86Xod+
0cpMwVQQpZ2ENVVi9ZGA7IIUahCjybAtRVxJ3Mt3JYtFcNhTDOhThnXVs+8xZjgUmIXjAaD33EZJ
kJTVUe2nxpVr59aWo5ftTeXFGJQoGxBJ0Ll/qtajiDZ0RMbF7+TguggfHIRUAMu5jhR5ZS1A94iE
MWdjWdClmSoQNmgfTrRX+9zP09emCSa0M27rRX+KjSnWejGXbbt0IHWhmMxBeVHzb+Aw+offR5ke
SGA0iqE36NI+IrmP7NrB73dO8ajEw7taSP6/iHAAI8IQNpBwMyJqudWcCkU7cND7ORi35ToWhAcc
6hucaMyZ+Y8IlnCyrOVCzjME79ZtlXj1eTpm+/mu+aLvzEfT/Vb/xLTwoAq6wN5Lo6sdtxWke/Bp
jwAppsO1LbDvsP4k7IcxRS7Ys+TeM0p37jC5QtQ1yHP+FLf8f0KYMAE85prd0jKI5jw31rHIfXWx
0ZSsecV0W3xsa8S1upUwJpIFlebcGCWEqZPkKuD000VBJHfNQCINyDQ4nj71PqPQklhqi+zmHAF/
B7ofTG7Ln5W0E9g3Xw4IF+AUQCfN7g2GK+KwUpScbcfjXsYLJ8jQeOErSifKjnF3yMHABThaBI3s
M0eS0wzT6eD+HLkNevOUYu5V/8OoM1cun7Tw4e+3iNJ9od0BgI9P3ELOghEVpQWTr+fXHklOSZQE
463cHwFog7z0DHOz2EVuQ4A5frOgRGOdYtGVIZLBnJwYVe6uTCFjNndOeq8ZNwi0t9eJdwGu1WDO
TS0TGVUoiBiHc5yC+PZYE184gE2kCHNgDEwRUokGKa3W7Yom281A9hV9G2wrw7t4Vi9M9uVuSarT
j9QJ0Bnoths7zxnAxZn5UTo/tyVxFfqTQrLosq7ihtQhM0JrSKoxTcjEJIjC3OedIODjpiPX+lB9
V1IaNEfO9YhlG5Ll3rAld2xwbceKb+rZ86D0fuz02LgZtV+wAi394JZVssvz9KZtJtHHiBaXiehz
Oe9KnT7fyUm6dR7ne8xwxhRbV7FcZy8fw8Psl0H6bL+KZttzA6f1MjA35KwbnTqnWOzJdl5G9Ogm
S7XLQXhqVfFp0nUXzmsPfgg/Lv4BgniROGBOeYw3LtEpWDRKrqfpvQFh4hiAgG0GxYnyuG1T/4+e
NvJe4L/FCClGz7bpq7mheEd0cIXHfNaKHXKGX6wiOqbNhGAtJ4aXGelj5TgnuZnr3fYHcDw0Hk94
PeGORo8a+yAd7DDWKuCsvKiKcTo/xsqGdXnGuNeHUypybjx1IU43AVtASh+1jEvrzpsxdcwU6QM7
lm50BXGx0SPnlXg9pptloKGcYzOY5c6V5/ywrSnn+F6IZo5vrrd91+bQtFCu0zrIm5cyFIjgHBeI
ADpWoxlmNCVdaleadZhMFACSNvcp8SU9SJ1dOFz1mgCPxdUFU3vRW4NsJcYIXwoa5kwxEgvLOJgH
dT7F1Us6Pm0vF1eXlQgaD638UC6ZURYmEFEmQUquG1CCgi93mQ6OaOACXXgmVkRj3x9lmFVb2tGZ
shobA+L1IjnN9dsUobXifVsfepA+SUGLFW0Fx+hW9iWdF9LQqdmCSy93lcF1vPKbFpCzioG524J4
b2lwkOHVDk5eNOf+4k1arVyG4nRexdS2r+dT9DDfJCAclI7RsYA0Iqq4cuLStbRPgFTMgZdjSUaN
7Bzv03N9jnfJtX2Wd9F+2Rv7VjhelCsQbfsOnWMJ9BHjsaysbOPFgnoOJqgOqD/2o+AY8awbG/Qf
CZ+QC5maOJNCIEGW7gbMxe6ORej/yyatZDBhlo3pImM4QMZ8v/jzTQ4+kO9tMO/C1/hN2v3De08F
7x0IlOD8KOPQ5WEC2586LLQ0HRXyBJAkuPkRhhfutlK8g7SSwmb6rZpocj3iAUH0L73uFepVmb72
y35bCu/GWEthVk4PCyLFCXRJHXCoY0rVdJWnOyl9dbSbcrnfFsYzBcrSgUw3HWXAniWbgCYD1EVA
kc+tipyb2bnjUseBhYZWwerxRNkwZ4WOKQYTHuPwak1ZMHgMbqjKDijvzukbESGPeRtkO7RrDN30
GhpuL82gnsZB78oB+JX4e6v5drlLOvQYi8haeFAB0AX9lsMaQoT+YXUErA1cgYGyiwJMWUJS7c4I
gzyQzrUI9sNduZU4xiLqLCmMFuSVntwBCl+DdJXCxAUnViSEebQ4vTOoSUvvo/GxGQ9595BGx783
tvWyMbeqVOWRnQDl7CkGFMDsNTVGn77AzHjuE6EeoF8waOCKmcWSCB72iPpouX30u6W/mmURdIl3
QlFkR/rKAgs9/OilmRl2PBQqmMS9GMN26nDyqrnaq8jcppVzr8fvtlYIVo4XLIAymvY9gY0Cgxwu
JfZ46I0RTSk0E5juh8ZVpQcjj1xjltzEEBBuiIQxltBogLblCn3xlUEFRsF5OnVLupsVjN3ZbVsE
XSk2aFjrxVgEhQLaGe2QHaYbGXTbmPvrhmlQFH4X9uhsuZPw5NwWybXz1VIybqgds2Eeerz/gLs9
ZaXzpQf3hqbHItwLz0hgIyhCYVoZoO2MkQwLnuKRhMtiAjZazV4a68UB1Nw6KskhjAUPSf46/hbG
JiOrvpgrS4WwOooPY16iV58cMJv3mOilK1nLD9WciGtLsqi7kOtx/2jJMpjEcjqaKe1gqQzbJc3z
FKnuklxjbIxg2z6Pmwex7Wo9VcYqSQinO1AVR7X+Fit668qdgbtkPlv1FBSy5qdyfDvZX2Uz9Cv7
GSHbPu1UtzfHW7V+iiYdJdXElTES9x8Mig41AKsw8nCfQJmalGu1hbM5mdGh6xAXJP3PZmkFYQH3
VKLO8GucCx3we+kClA5Ae03CTW3KT1342Gu3bblfvkfz6z+ooyLkVSit/ydGhtFpBqlZ4D+zVPdm
pD8cC53rIqgSV5tVMMBo0+RdETc6pMhmdo9v8TJMwQ3BeVbk1alXRLEH/8ZeyWOsZ6mWBa4MtxuS
OKrbyt+X+K2aCk8m+g5Vz+tFmZ9C+dnqWs/MRdONuIdkJZzxctkkDXkW4d5T5fzKNh4LOXzM4mVn
YWX/fvMwwgVvfxwVGewgl0YSFRkJtQqSquaMaWVtc45FM8u4KQYAMmGJlHIahMaXMpIaZQ9rknH7
2R9kfopiy8UUM3Ro3xAYzJS6avpog29zWzPetb6WSg1q9ejDA3d2MKARHg5jt3rZM9EdsS2Bs0tQ
CCkiwMMxO50FSDWAL2CTcMD0SX3ONDy+Ei16J5MBuFIvwrFx7B+AS11BMULBu4W90MfZXMy+g/1L
ynfwIPjmnB2lcvZto3O19GNbM86VdyGMMX5rihQ1HiGsyE9kanEJueMoqE9yV2+lEGPjGOq4aMqA
1MwCkNeiPqv5Q4Ze9lj6vq0L56a70IW5vsdOkrsa/7xEnZ5BFbCzeuCNnMZvbed6JtozBioFZioy
P9ES0r+vzM9cVGcYaYeVhCKvCUBJUYHO/bitG8fGL3RjTpZtk0ipW+gWgQalsBt37EW4OJEezDEi
AGxNeQQ90km7Qm8OuoscKJIL/BAn+LnQhP59tVwx5m9WGD0Oa7D2Zn+2+93UqvQ8uUZfeJXAJvjr
BrZa0EMjPmaffX2hFIbTwbmDrtbXuqsmEeWcfnXeM4EqFPotgn3x5bWEqcoSRBg77YA21kD3Jre8
kp5v5Nvxa3QGbvkJ+Jvreh8GWetm78XPTPQRvEvs4iOYS9PoWpu2gCAzFLtkdB3lPBkeOKcsjF4B
IwFRPJRmTZFYvqv6ozrjPWJnkHqlgtS8MdxOuy+Kr/V0HuLJjSaBExFspMU4EW1Ksq6haVcTA7fG
eW9Loqc73338UYZ+wcowKwmUDp1DJeClYY/uFAVjui8yOhANY1/2o2hSimj1GMeRoIw5LQUEYtAF
ulqX5S4ZM48k/qi9bXsP/tH+oxrjPcbSKdpChiQMfZkJsnqKWyqibCitzWydA8Z/NHrZ9SRBgCHP
QEf7ZvLalm89emgH+a1M/Vl1BxFrnMgoGF+CNk10MOjQS1NeSPgmTFWK1o2JmZRmwFyjCb/fO/E3
aR4P4Hp87Wtjt709vLhpfXptpuzVY2DcsFDjriMdTYk7sMR1EVh4QeYdX5ulX6onQ0Tpx6t2Xghl
XEbSmlNBTDhiGLp9TAK5dpVDeZUc4T901WtupSf4kLL3t5XlRgOgKgd7vgGw9+ccNiKfUIVYe4z8
pJCPGhIVlvRhoWloWxLXOn5L+pTLbpVELgiBpLlFx2VbuXX3L+dqJYFZwsqyCJHpXdaCc90aPjB0
NRKxuXHvy5UM1sfaTZe2GmzDyL+azuMS3QCaMOXgzdeAIBcsGdcl0YFFFrocDIetESrSaDVofccZ
Vu81BdUa25+6M0lua2m/vTnco7WSxLgk2UkJyXTqLboH2fANOXBqkUfiG8AfbRiPpEVqUi0jtBkl
BExDIGl9UKqBUvduo3hVO2JyIyaDAG75khVfq8EbieBki76AcVAgcEVs3UPLrvpuah/oe9leRe6d
tVpFxkEtubOExUQ1LF+i8cFRMNDvLiQ4uH7RYXpcLWppEBiIw3gqYylDvcSMdC8CkaUle+HijRF4
E2NvEJWiRKKYw2WOrboQhdoiEkcS3a8vyfxlyE6GiKdaJIk5Yhr66Earo5JGCUDpq0SKPaVzzelj
EoEruN4PdP/AS4NBGAnAyyCjWWZQgNPygGy/Sj3G2ZnvvXHXieDg3NO1EsOeLjXJu4hmahbrG7rW
hvFshoK8Ite0VyKYw9Xbg0Is+nIc7ce4/znrx23TFqnAHB0jbUwQt2Ol1BIDpLLIl8leC3/+d0KY
8zPrjT0OdJ3UwcTgzwKkHHst+vJfCWFv96Jt0x55ArxLcQ+larBIhmslIg5LwXqxaYN20FK9o2ks
xXqO9bck2uciAr5fidRPId6fPbeZg4KZlU2eUU0sxXUOIJg1bt/UO8x1ulNuGj99BZmpn/eu7nfn
56jHgGe3uZIELpV7WFffwDwEGhsIZJvGfCDf8IzhJRkar63OWXJW0Gm8vXNc97qSRc/A6kkgJWqc
WQ1kRfW3EFNMlyZ/kVPNJ6Mc9I7jN02xM8zi67ZU4TIzTiIOq1LB9Yiwc6ecFTQau8sOs7l+Fl46
+uZx2Vfn8KoNyhd5dx+9d6eXbfnciGOlNeM8+l4x84W+maPxTa+fJQyDGFpzlysKCkym7ZZZlggW
mv7klmExzqSKh3C0aZDT1xigFLtOGICb0JVEnVuiQ8I4FcssW2Wiqqnz0cZgyvFVONJFJIJxKX27
6DLufNins7OmhzJ/F7Y2/CKZ2Vgu9haeQQRYOQvUSM+dV+2Vh8QFTO4OQWi7+NG1sS8Vr35Vd+FD
+mq+yu54UG+I5/jP2r7wC1EWQKAxW35oSluaSfRr855ycud0D3oiuGz4ItAxQsuceDsw9tHn2tjI
9ETMC3Hj9JCFz+jw3TZ7vmP5I4OxDWKq4aTYkJHk83NS9G4y6btsCt26rr6WugiXwj1lAKSAzhE0
/8hPXfqWpsVkvEJD0GGhjQksma5DdkOb+E19itOjLKrh8zNEKHzrgGej6YttMyrMsiumYkam96F7
AUIbJpKc0dhnuMWdftOJinLcE70Sx1wVbYj+09mCeon8VZ9PdnOMK6+wj9t7xqO3whyxP1oxtwH4
MEp7rKCVdLDv50C+Tk5a5eev9VvrKsd0n56yO8MLg22xXHNcSWXuBSPLgTIpIbXXzsAzytNrLAk0
o27i0xFH16CCAgDI49mX2NjmqllEKGrkaE+WD0oWdOAIVie/i/a6NblL9voPOq0EMl6/JaqUaRJ0
yu1ZPZsIib2QGADjyLOIrIu7fCtRzGle7DpLpwV4QOJk90sZe0lkXeWToM+ba4ErKcx5VnF0u4hA
ipnvbQ3zF+4K+cYQNcLw2GAB4P2zUay/NzGBZnIouHGJfHSs53LrmvFNUwdT9YLRkHZyhba6JLwa
uoc5Be3Qzvmnt7RFezDBSUa5sS9dyaiDGHs0aQEMlSltOhvzmynyjlx7XMlgVlMDVEE3UIOg7/VY
84vi3eq/9UughN8bPWhElATczVuJY1a1k6JebkOopOtfjPlDUZ9M50qYeOO+YTCbD+xjOkpuLGuw
PedGVdK96+bJG5r3OBTYINfSVwKYVRv1WE9qCwLafp8VJ1D8CYca8u4RpIfAeUyvLlTmLzcf7ANS
bEdwtNpclQ913J8cA3ichaTGqUcb3U0kY2iRqnfFYdth8LYIXCk2MILg9jA+McRM5WQ45QSHYT5Y
1j1QiJN6lYkyKLwV1DAbRAMdC/C8LFYGUyiluok1erxUPwTnXmQsGA+v7beV4VgCcI5ozkYhB2kv
trzQYTKAlNhG7snofgd9Wii74PX8h8EwF1KYe2NwGmsiJqSA6eWursFd3uQ7jN957FCqMVGr2VaK
s3YYKqiBDoqytmEcxKVpgGE51+3Jyj2LxEHVdh9aP3mmJAtKM1wxGhLtGmV3+TSFycKQA3Dm2Lk3
pPWXckDbjNLeOUJ+K94WYfIjmhphbLA5+hmrx5iVmIWhx1LuhXZpBHaTpQ+yGX9ZsigNEo2ci7C+
yVLztQLY1x0W8zqMiv8h7buW5MaBLb+IEbQg+QqaMl1d7Y30wlC3WqD3/uv3sHf3qgrFKMToxsTM
izSVTCCRSKQ5R6NyO1d0DCp7lzSGCOdtcazcJb0M92r4JtMgmB0+/6TMKJVorsIMk7chHUCxkcxH
o3WUZJ/Zz9f3cuW0AQkNDQgLUqIM0otzUTkG0cMmiTMHEzIYouhY4AQ57mhlSgLc1I3Uiupha+uN
btz/S4sBqjjOBStBJtWa0mRO1489lWPSbNqyaATjFGswJcTAoDSOHpAEsLHnislzE9TFhNJvGW5U
ed/XXmjf5pKTVRuWukg4bGp5T8qaNvpnYHmh/iOsd0F3H4mwgtcA1M6+hFviJGYRi8cuc5LXZnlI
1R+VW4EU9qvbJMhA7sKDcR96ltdtyVEErrhmSaqBDjH0cIIoj8dn6nsVuBuLJS2d/YNdzDRviUJN
vFcdcJ+GdFn+6xa1KnLBcgTqD07u94Ph5DyFo8mqXMkyZxx9u9uDqRv//pwM1SlFY11rBS7yjRv5
/2RxrwE9In1MdMiaAMmfhdu8j2kTOfJ8bGdX0x4mIBzVknddQXXtzJxK5fwfCVhcNGMKxKQsWbD3
RjO+VZWi+RkE1nRrtZF2pwTE+AqG0Sp91nZNTlMiBzsmK/3DMKU5irKqAi5taZR3ttLXvdPUDbov
Sq1TcieVbOUzbBjxhojhimoxYTXSVNXKbZBE7CXM9Sl1K6nFXEjQG4Li05p2sJgFIdk0MD/GPSCN
Cl01hgVzleKlbXoLqu2IvdqzQMxi9byPA/c0cOQMIEUAn+n8fNpDWk0KsNVBpa5s6lHxrSb0pkAT
bNaqiYC4CpNwKjhx8CA+l8MM0jdDjTtxmACa4GVDaPyR+rpL6BSoceDbURd4QLhsH1O4QNPpc8yx
UJZkoahC+d3Oxausybg10U8N4A++aWSe4t7QOlCLaD7Ap4Od4gJ7j47ep+IyNPV3D8zT9uZEpZSq
Fo338Q4c6162BababryZvHzT0c57Ug/VU+78w1w3Zsf/5+P4dhNNKQZJWnhPZgNk49pTZ+/wkaG+
GczbvBf0e69t/qkwzsYGBoclLSsBABFVpYNUy18KcF8eOylKf1w/rhf3DfoSEYTDB4KyCoNinKEp
ICyIMlbAAGTtzZyahwaRy38XoRoK2iBlwA4hEXJuY/I4dKOdTIi7yo44AOZpHYk1gqhrrbB+tkOc
syuz2STZskPkoQ495Ub1LLdHXwfFWIOfHwNPdv9c10u0TZyjmyIpKapkMVj22Oq7UtkEiWDp1kAt
zrTi7mndKEjZDJBhPr1H3rzr3eQnxoLuDopzP2/vA5qFVD9EvuYx/7p2wgXlXIMx23VTqRDd/TGf
5/f+7gOY5RugfO/vs83oJKVgB9eXc5l7wqAdHCtn9WqpYTy6w2WcGn/G/F7tboSkzqsikDaQMXwM
XKPvqOjk8u3sIo6GGsGsbEybZJApuiVQrhW1F68NRAK5yLaBqbJMx1qcZahpl6jdt2VEBZ0m/YPl
n1mXHtQGLmpKf9eK6Sh67BhZsp3Bm8qS6F6we4uIC296EiRzu5ekcqvU2mKcYKbzwJ76JtvS4Bs2
Zp2rNJY2gaE/ybWVUlmObkYjkn6YcfqYKR3xAE8pCQx57doEvieWBLcawcuI8wFWPiTaEkjH2ler
eAMaD6t5S0SdFCIxnBMIurgalBJikuIYxG4Z3HYxdkAEUrW+wWAGRyMSQRjHX8/dkCZRUyWZwxIz
9nuQ6cR2fIin6dnu3sI8va3Tzqnk6K0jkp+n885Q3wUbvJKBINrJJyx/fmLLihKHLNPxCSZzw2er
pHFI0z+TV3l3qkTfBpc9KRNtdvauH2gsuKHWotiFNHQBkTMtjPadC+9Zk/W6gciy1UGk9wpjo2Ox
qaPfmaiNeVXNE0mcA9RUcMGVSwxbt4ZrJ+9h2NFklGmI5FfUDbsyGARVj4sbEbD4ePKBDhXMbRhY
43ST2NTX2hK/IjMy0iwZJ7fu9H8o3yC1Al+Hfn0gw14ciCnSW1nOsYIo4SYvI2oD8uwKbGSlORBM
ofIyom8B7YCfhMHUiKlXEqI7mQG/dD9Or53l1/PBAvw6CPwU0zVFkDRrY0FnMpcjemKXLApAUWlD
pgrG2iJxFbia8levHbXAr1R3Jndh5UzwRNJ7pTop0NcK2W2zHSl2diHKxazen4DiWfB38Y4HRvv5
19h5s2Rvl/i2uGE2NfSvYHwA9ZMU0EF9IgFAOT0FRKT1nZHcoIYRAFCl2nedVw4/0sgrYsGtuuag
dAyDEBv0hjYwgbnvGQvkUVI8Hwz5a27eS2ICvNsCtJJw6nJVEmZ7dYxDauQC/9e0AxbWBJIaL3WL
rb5B+OADbfHQoyV0a/jvA1V88y6i9lGizaYDrAotnB+hBzApx6LjjeIlu/xogf+Cbtv3CUFG/zpv
AvpQusFt6L1et9W1q9mApeq2jqrcRZDYJU0zGvqA8A1vPljOHN1bIhigdRnAOFM0vIvx4jlf/Cay
ig5z3JmTT8bWNKpbs1C2ktIInONK0p7AhyyJFeRQ4UzOxQxJWrDURm5laHI7ovOgyHc9sMT3tVxl
rla38kPfqd0+m1qZOFMW5m/X13L9VWea0BFDRzAyzspw0Uo10mR4pG5BQNPR8WMkrlH7mPPPqSYI
NdZWFYTBIAwCmjE4Krg7V4nbzgySHk+jwbe1n3lGZUk0nbN2C5zK4JY0QRd1Fc7LsWHubNJE3aop
YMgLH/g4RDT1sdYJgtLEX424OweF4zyMGTSKarwwIa6iAJf98V5sMsoAm1BsTBDHpg4yyofZ2Ru/
p62Idm3tEjIBWwooSEAsIct5bkMdgOeRI8Qn1DMOQ6fGNO5igZmsbtyJjMWDnHrqTBpxiUNGYGE4
EpTnyk5twg8za0RJrwtJ1gILAoOUUfXBueMWNJQlnfRRnztzYG4ihTmqmblJM/vX7f5CDE4dEGJg
8Gjy0/DPuUIgro5m0uHgSdWO9T/kYJOJ3OqaIZ6K4KKuqtQmJMkhosLDSwoOM/EiNH/0MuZ3LNAg
eP+g0UmalvNYWpVojVUv4nrV0TP7NhwNb4rmx+tiVrU6EcMd4a5C+3Fb4XgB6h8MTmZd01x6I82z
Le1K4bzi8mv80+Q098wdZpVF6qwPkIZMQ5u+z8ykYfaC2Dks31rLKwqZWl9ytQO/A72u52IAvOTT
U8UZCGrGpsRyXDLpc1McSXs3zrdyfBc9XReztpynYjgjyayhwkgcFAySJ9boNC2cRnfBbz3rG0TN
AqXWrhuAH2gLzo8BcFfuGOv9mKusx+hs/Z6h8B2C1DPeB48To//QgAFwUBnJTxVxBfBrz89XbbQE
9KGQJBs3VrxJ1QfyD0j/pyK+b7YTn6ROWl0N1bJDw9s8/FYbV6mdTDS6vepd/ypykWqI1ETrBijS
yoWjdg0F0tl1E1hzRZiDAf4NWchLLgjLkhK1BUNBqKEdDEBEZBjNEVVP1zb+u3gqIxmNnCl3juwR
jrZBvwrq6CggbGZAKGR4Haklo2O5afPEjQeBP1qNLE5lcp6c5IlCkDSGi2Wg3c0PLasBf3EjZ/4w
OQ07gvoBDf7X13Ll1C73B2aANRm87XzKXWpZXGOAES8KjIj1C55v9hVPaMapPzQRoNl3RY9zERCG
Nz2uEAOAZpyNg3OBdVEdoGbi6E7/NOg0y+iEQYbX6KbdaX62n5380U4poOqqe3tnb7qc2i6hsac3
juidvZaEO/0cwnX+kyIA+pQE3fODtSFO/sy85DbYUuk2vNH20ZP8eH2thQK5G4cNgEwvYugfEYr5
JGq57KHdmhA1vgZOuis3vwUSFzO9suJEPfcq85AFWp9A4oA+cCrRxBn3sX8/I9ufg+w5EZzMtSfh
2ZJyxybshgHT8JAH0PuDdph7x6YJLWh+pzvyr+LI6Bup3SO2GIP0DdypIEoRLjF3hvKwLkhTfH9A
c9uoPmyM+J9s/4ayRmCidk5BwSOYylmxa6CzIVcFJH4bLol/Ehgs7XKzBy5IZ6A7EIgcxOrplHi9
SfzW+G0B2X0w3kukjGwW4j3qI2FPE/uPFs+3GbKYXbPVx4NtPrXyjliPrMs9qU5dE0inotmry/O+
fKptAaTFRPDL+045sqdyzvCpaeNFw6OS/UD6opfxSh+/rtvestJnpgdiHgL2NkTYMhAa+SRMY4NP
pglJ6nRFgbfErLc0SedS4DQv7oJFim0sxSPcnBf+CxhfJckjdGoA2mveN0XzMtoqWO1z8vLf1TFV
ooJmT0MzDZ927rU2AP0IioZyyH5lyOjOKnOui7gIbaDLgqCMwjUadhS+JThvJS1F3g+lqfLHpD21
M6iwUBZgjObRq0H+YeWQ9Ee6BIPkqsmDoWl5OSWzUaNyFNWvhsIOVli/2kwE5b5ESOdmgHf6UmpF
SxVE8YiCSTNKc2JmrTOmfiy5eXCfNO5gC46gSArnWS1j1MMxzVvkjLfG9Ke17+PcZfYsuC1FYjh3
apVmPilK2jpgYGl3chN9Sn1evQGT/0tBw4xgh0TSOGeapa1lw3e3CHX/kMmzo2fS7FNRLerynGKD
EK8hBECrCh7F51eEYTaWHU5x66QsBO1TSZirT5HI2lZ1OZGy/PlJ7BmNNkbs0qQFiJzlZp21URf6
Ammp0vj/9RQt+iDEIDBtUEFw75AizSJgc0ASUpNIMztS5wTZrxamYd8BalBw412e2XNp3HNk1rsQ
gOWwiLFub7Sgb2hVNhEte6X10aYyUTIAhymzbVHWZn1B/6rJxVKYNDU1m0HNenoqMwV0kjbNZ7wb
NIFXuoiEwaeB9iwbT3/wVgKY73zndLPv2jzC0cqtgJLWxBsyopMqeQnuM/Q6uZllO4MmAthdW1h0
Tiy0dd9ekTP+KtJZotQw/nYElQ3Q0Z6YsmPZR1hO4EMyBUpext7fWv4Vx8UN4AVTe7mHOMDueIlx
NDGiV8jbQLs3hpco8rPOQcz/3y31VEXu5PUlqhdpCpms/ebvzWtEvkBoZ55sPliid9nluMS3imjs
Q2etQuCRzzdyHIFmaxkgWLSjF0NG7XLTSLskZzTWDoqKWwcNIZZr4rq5ruZlFxonmD/7QxUQqYTg
PsgPcv0ztn4V5UslNQ5IJ9EPh/OhSbupBagHKTc2AsTC6DZ9pm2aEEMkmCIJytiVc80n6Au5/nGL
0vz1hPby/1kUzrrbqmG5JsG6ARxM1eAxJ+/xKJBxEXMt+ivK0ihmIOXI10nquiZBPUEGwDlrOtmY
nmrCoac9STtv6vIjnp+i0t5lqYgTyjmmPjNneWSYlp7M4iUeh40Zdm6ZDzSKwEeNvtEeZbe4+lGi
Qh0bf7RkvtWVl1TGuLDZu7kxubo2H+og31xf8HUzPFkNznHJhHUjAs7W0QDO1Ehvarft+006fYJY
juaDx8pbM9v33e663NWNRs8nWLnQA4Wy1bn158A/D2PMyQO0K98aZrtVLQDY5aVIvYuy4Pe6o/0B
3h00SwbntzDDlqH8iUPd15MT9CmamnqvRU7bAGGBoqvPeli4vZk8THMokL12ky/QfP9fNOfD9AHd
9PbiwzrS76Oq2mmG6DJYX8W/Ijgfkg9q0pUJNs9uR6Ac6XAhIHPSlX9yGSeqcC5jILmsxhNUqZAC
cZMtamh/oi1aaA/1Nt/mlnOvPlnUHiieF9vp8V9M5a+SnKmUecuGFK3ITpRgOMmOvZQ03jBlgph1
9WI90ZE7oWbQdGazXKxWtDNm3yoebVw9yQFY77W87ZKH/51W/LlrbQ1dyVjSVHGb4ZaQAxl/Xxch
MEA+oRLHwWCXS3gsFc+jdicMIld/H89J1DLRnAFfen6GtUZHsAqoUSfN79r6qbK3179/NebQ0XWC
9Cug8fhQh2R9YaYNfEQrJ4chIVRT4iejfCZ6ua1JetOPzcd1iYspXVw/JxI5G6gyIle2ColkQpHe
maT7Stoaxe+gFRjb6sE9EcTt/mDLLMFQIWBmrbsOUKJ6h2FQUZ/gqjZ47wOQGIXmi86dZJilWNcq
OKAB11uWjjsQLxQ0lN/lqXLaWRbs11oMjAawpe0JxS9g5J/bg94VQVBk9aLUttHfLNCa2H4rYhRY
tQoAQCL0BQuQwsNMSsgmMYtg6RhJ3bpFw09a4e5uHIVtkW+iUuH/g1H8FcjPQodtgbbRAQKrYmOp
xxpkR8WXbD0rRHAnru7XiSDu1cwkq2JjtWgGNBnSuhOw3JIPVXHsWdD3880hwRs68r7oPkCVEvkT
zv4yc2JsCluEfDkNHYw/7Ikz+mSi0TaiPU12xu3gH+P9j/vAtZ3u/am56dz0xthUfk6x5A7y74Ij
cVmKxlV98k06l/8t5aGuNdKAkvfuXfLYXtu2N8VD+gZgu5v5GL9Fu9l7SGRq3Fc3DLykCM4FkeFl
unL5hGXMBiSJ4NbjeSSSugREh901zoS84F7bjG7ognCod1oPozf3GlU3oaCD4jJHy8lUz0/NlAbA
PrAg84PNDlD13uT76V5+r9wf4MNxJweM826412+w6ltDYHGX082ccC48Gmwttu28h8L7pW+m8ILJ
STaSM/jDvbHBM/aQHoEWJlrnxbwuzO9knbnQiOF5G5QJxKJO6FaeQYGGnYC2o/k8VM/6nUUll9ya
ruyqm0rgpL7Hfa7J5rxUO1WDPGlYb8xm+DN9Ne9G/+OR0M4nrrKX7+U729E2ujvR5O2p8xGhi4By
Vx8Dp2bGhVN93tYDCfAJAP9WYGKt9zjT0Zec76OX+9l7uTH3micc0V9ddxNwTiihYsiLj4bRAzE1
rMe6mxR4eWiXQr8F7d81H2BfPogEb+IJrVFx5WR+gBKXIIxcixe0E+n8rjcpxhMtSA9Uneq9p9rT
P0jQAXigoXQG6m1+yKmU0gjmPGJGOo0ddBs7sbCisbaEOpqq0OABep4LxG0lT4c4kiGiwfy/W23h
pNsPWM7NZ/5a0i+2Y88TDXedk75aogVcu2BPZXN2ozeKNisBZNtJD+wUh+VuiNQBKB6v33irKQL0
4Sm4xIFoekFBRPq6TiqQXjtaR+dPmzYLxfcvhnqV8ZBSo3bAIOsUP5AgGei0EXqltejoVDxnKCBF
izIyLms8UeNzfE9uY+CbAi4GU4LUcpJfGh4a2d1vgdZrb0UTc7igvtHQNc/Ph8RtHwfVoGF5lVcz
pVbyRcxDnzwn6mtsuGGy73XBQq/eeaciuYDTjLQhxDxw49QRTR76LQby7oDGeFPuku1gUAIu56OR
4AICIDSqkrGH6e7wBbWb66qvGLWBtzHGY5CjxXuVizyCusnCsUJRfSQvReHY2V2pb5BTBA8bgPXv
LFFkurLByGwv8+Ro+gIvGidPVScrJ0pVO+gS7DejjQY3PYh7PITANnNdtRWnAwK2ZXwciTbD4Bul
0qiMel0GtDqK7r5VTr+AniOIpla1ORHBbWIe9Qi1AZALSLeKtsXstsNdP22u67Fy9sEpspTUFrJo
THCehwmk6mItKiFk1pAKZYnXQR1wagU/rstZS70ubDyYkcKbQUHq6VwQUzKtkbq2Buv2fkR4CLzf
XgcwGmUSIF12Vnpbhk/XZa7tkQXAeF1DJwIaEjjdmBaXcdJ3tdNYmZ8H5S41a4EZrOW5oNZfGeq5
WrMRkjxNICMp0WUDMEitdoq8pK3m1607T5TNbtj6IROMH68Zx8I9DyNH74p9cSXZeRnZFnpFtOkY
BF/R+FR0f64v36ppAHcfFC04VGiOOldNHospn/q+BrbVc2VjZFED1mmMG/b1upx1Vf7K4dxymEco
h7aQA76JRDvq3VERoT9eTptgjyz0NiIDjIkecIaf6yKZUToG8mJ9WfEwx8Ey6Fq81rPWoY1cZ9uJ
zTPmtcv8UCjhrra1HzbGaN18ZtnjdW2/+9O5QBGfAmADFWUW3PTcsio6GO+VZKydPh1ZShvbbF6H
ImT3ZjqWn5Oejyrg0kozo+CkS9y+ya1jmIQY++ukpHLg0PItfrzY5KAsQAcN4pLDaDWDSWubsIJG
wGNmNqYDI6kcN1HRVocyZO2LQWRS03QoMbQlMyO6z0fd+M2sxH5rJxV1znEyXyMbwz8uwD+6hyhI
FBhwTUd1BBVCq8Z3RbekrIJysqha9ZEPppLizxBKeDRZlip7DH3090pe4eVcKZ26V7vOEiGufbeY
c+tnYz5YxzwGuOQAjn6+lYPUzpNVT7WTEwlI4S9YYg+0F/5sz9vGUqg2ATMnjj6Y8Ueu2ieAAtFQ
jd9wYbiZgY4UdJ3m9c9EZVRvBgwfK6im9f8VWQJc40s5TUV6eJkg48wtRQOJXBnYY7WNbgZ0pxTF
uB/Nt+umtHK9nklZDvBptXW28s6QIcVuyuEIyJY6pKGFflcqk2jeyXmTPCZgimImOmVAJHZ/Xfzq
uQWdCqAz0Dx3Ec1hEKFgsoVzi8aQQ6qg/1nKDwFj/3ANYqsxKLZQq2Oc6FxLY2QZKeO5dsLOvCvl
3sWYdYgxFCFOx0qcZmMeC3kLGa0MeKafC5orZejNbPF39kQ8u0tRnZoIoBTQ9PNUMwSNMytUR02V
gRKryT21y9nz9TVd8bkLm9xyo+DOAmXN+TdU/RSD52vxU4iX+u5PDXwB3fBGEX6oSA53bdVFnpUa
mpQdRU19m1QH2Qhe49TaD2DEdq7rtJJ/gjK48y1Q7yzx97lOYTCWabyYaV0gXag9xWDBBsdpP4BZ
afKvy1rT61QWp5cehHiLTpAl2Xu73hhheyuzQ2qKUM5W5aC+hIAe6UI0JZ3rFPfw8DOYVcDKpwK/
TUXobEiN8scmHQZviJG/XNdrJZQBKRuKi/CjcNQ8yEA+JtGMOToc9QxzaNrwmA2iRNnKcT4Tsah8
4k36Vq/syYZfHaoCM6aKbyuT2/bNP7hGDMtj7BFRC8ZZuZVjkaUU03Kc9fqjznJnDJ5i6ev6ainL
Ub24I06EcGaQsdBo0N9aO5X5XXeREzom77m8U5QXLd0Y1ojeDWdoj529QYP+dekrmWQsJN48MpCL
VEyPnS/kDKifHD1wCKlJQ019C9JOYE0fEyRDQ7fpRaRsa7eAgrga3XFLRwwPd5P1wOmY6sXky2EX
xPpGGcef6Km4KVh/0PUcYCX6ztCG1+tarlnkgtGEEUx0/cFdnmtZBkxKSAMt4xH4OmpxxKTtf/f8
y6DZ/4jgAsO0jzONLKZiyNFDL2ePcbg0uIpmPNcMH7sFwDEkr3SDZ1dE7ioBh0EOX1jbLli1fLWc
d3Y2udcXzFyzC7yAEA0s7HkY5T5fscpERlbVi9rpQqUqaGpjw2gNkBxXzpLa8PvQIL7VV+MTwDz7
Y5mmiZuqVYC/JOEjaSRH7URNOWxUGo9tZdJ2rAtXNmppcuowBmAkaNtuJSRAvXRWy80Ce1DSQJbH
Q9Cb815HU/LbOKsxJsftoHprAzvzrFABZCjGEqLD0NTzg60P5XMT2/O+R6+b27flbFHkTUyMos4t
/letLGPAARItMyhDcuNTA2tj7xVqUWylXLFdNobBvTWoFe5K1Rz8VB9zxyj1fqNVow0uLczjoKQS
3gP6OfJlpQpAExXskkJSd6ZkAOZ+1vy8NCd/HkobbWr2dGer8ozBD0k/GBVeWzRMuyLztDyRH7SR
5EDoHHVtO83N/DrVRMnoYMblvTajPk7TMWwDCmL41LOMsH8e01HZdFWW/JBYpDhTFxH0HEkBGp+u
7/jamxf9VAgq4Ogwqso/QFUbDDupiYehbOrmIQqq8tgNdbsDCbT+ita2IKZ13o1uKY3WERCucU7H
eOoFx2jtrgLCIvIwCC0AVMU5QwAIxnIu4SvaWKbF1Dv68KRZ3tQI4sG1e/5UDmffWEBtGjNkX6ya
gWzXL+wEMERuNTz1vSVYWpFOnGsAH27atwniFzmLaAfwohC9zplXNYLq0aocUMKBd5fgIcj78o7Z
raY20ElrQ7fI3dq4LXWLmsr2uqmsedNTS+H2KEVNrRwM7BHir8OYmI9J3m2ui1i7J5Z5GmSUgJEN
eKlz9zPgGdfoyMCiw09x5g6gbwXGXEIASElp8VFgjCeIrV1JROXbNbMAHgkyZTA9zC4uf34SV9j2
IPXasoS5clAjp5AYVZFujNMtSnP/YBansriUWdbFY2b2WMYS6OcUlK+ZLxH5uU2r+hGt6tq/nKyT
aJ2zeJZVU5OaSJ4ZdvBB8PqlDK1fTZ1adCjMx+v7t26Kf58GnMlPQEupADS1hLaglGS0JolXqs9B
KFrES2Q7C9DOGBQCciVeXXi9ne9YMStyYksyDtemebScwetvlBuyy6m+DQ4ABEIBTb4xd6pAwct7
eBFryhjuB/TjhbccWNBng6Yjpq6styjItkpBbq3QENzDK8HhuRzurClGYVV1Cjkh8G2b6gU9tTuC
ZE+jTsim4YKUNmrfPTURutSGhpZt5ABw9eX6bl6exvOP4ExHNzMlAl4UTGfS7roAUMJ648WpfpAI
AxCq5RmD7hYQf12saI05I+oTFT30FcQmtUabVqOlYnqZqONApBznajQknVhvQ0qdOhbUGF9w0Wva
+xT8SpMbUKIKtLo8GueLyRmsXJCkCs1Fnu6FmMsJndx+k0UNY6tSDECWLD1/yNtxW5anoQy8AQTa
GEiUxw3m6IcOhdb36zt0icu8nL4TMdwWTTNg0LNFjH47v5sd1T5wbUvHaN++kV37UD4SRpUvEar7
SiIbYhH/oliDUhXgSs8PPZCsGxMj4Th9yIvqIDbc139M4prqXV9QM3XH/tckAku+vBrOZXLumrWN
Zk4lZCqjn8R/RqMDQ96bHR9bIb/98lPnL0IgxWAEEl3RSB1iOupcvSJszaxucOgN67bOb7vwttbv
2vJVmx96EVrumqGcyuLUAiD5PHUFZOlIVIXEKwNXL0oqDbvrpiLSaTmGJzdrpOhRQZD1Q2YsRQrU
olXxOyKqH+ctJTloEzvLuy5RoJmxpNBOJM4gbK9qtqxieVewL7N/ieaY2rLARa/ZBZrXEbOiNIWs
PbdZdZ6C0MhEPdgwE2qlRzLs0V9L0S6HV811jdYc4qkobq9GPR0LIBvDIca7oPglmzuDff3vRHDb
lBclMisGRAzK6KjRvVR+VuN/r+HDvv8uGY+uaDfAsQrAIO4gda97CPhrV2kMdNoEFrlT7EAEBLNq
exrCYswY4D3LQ02StrRqTG5D3qi+znHMkO0Y3XqYbuQ0p1OjvRFbda4v5Kr16TISowR54IsAwdZD
hdVDgDpbUbvJcpGgzzt0U/3pX+RoS80LbeQAoTu3clYoNRJ/JpJt+bBLEyeeULuWGKhYBca3/NCF
U1oaZpbUHnJG3D0ZAQC/aWYsYtX/asobBNFUKzYjRkprV8s9RUQ7uXquTuQtC3xyfLMyZ4M6Qp46
b4uBaqrL2h+mcpuXAuzVlU6PBZgLbYBIpxMbo5Tnkmo1GuDZsYTDrX0cckd5S7blNrqt9+mL4jQS
RUPLPWBRv+xum3yIqJZWL7NT8dyp1pqwke1FfO8Xxw5FspjmH+mNtIncZgs+j/9qL6jy4HWDDDcK
skDwOVdWzSR0Q0cxGG2UTWN6Q3sbzKAN3f2DFMwa4AWHZTV5niwA1RnqNKeNU8Xb0TgQ9lKPrmS/
XpdyyQqM6Aa9TjpKyjJwZL939sRGpkGZxwwPNrTuSTTyVPy32Sg32lHdo+uW0WLTAJzcjwEuvDd3
kYuR/RuQvwje3ZeWiq8AKh7yCZqMmi2/pLodA0cRv52iSxG4+QrNSj8s7staYKnLD50fwXNB3JEY
LBaiVwHqjtonOhGyHvPYH4IlFcngDgPpZauVEigjP7SHyiE7y9c2gHXeRE677Xy2CZ3SSzZgPEaD
YuwZO3ljefqt6H21EllqyBLLSHHCXy8pp3M71ac5GGSUih32Wn8CoxJNWHdkw6j0ZXr5FiXSW2U/
CdL9K6+tc6HcUYwMewStOYS2n5NTuiadt/Uhovqu8aWf9XHaXl/stbU+1ZHz3YqVyKHUQ1w8HVCP
If1nkQqiE9E68lFQV6oAPZ8h47XcWbcmzR4kqsg0OLzZAHlob5Xbh/+VUjzl0mh3SasuAsH+FRs7
Td5Iosju8io62yaDexRPWWEGQQoR5pP2hvDRLWn0nG9MgTmstSWf2uBFq6iMHHI3LfuzqwuqoA/O
UfzU159xFrxiN/nd9sXycgoWQBpEwhZh9TJuOdeTe10xwgK9Wcxx8AInPOjH1o9/ZB5eVzfjY79t
cQZNnEV5F+2Of8Z79Q54i170EcBQRUirwrXgnFwh57EWtPgW9tp5mhseYj/HcJxvexgP+gC04au0
iY9P4e3gxBvR22sly3O+EpznA9mKYSTLTkx74gUbwNjagABX0Cv4dVCp9Yn0+IO1FfUKL+vL+1tA
Uiy3i0FQaud8UClVE2B1rdoxI3mTttlNzQpB6/uaCzgVwXkctH3J49IiAvbcfluWbBvhtFRdLujA
WruicDkhKQxiD6Acc+kAU0vbtmgRjRaD8SsJQdnRZOZ4W4TG4zC0lp8bquAiWTujKLSZwLTHJAEu
Z95/BxbKQct7D8xrKTvONtn0vRfOuzDUKDKPmWiabLGBi936K5GHdQgqQ566fnkdFa+sqLyxin72
+YLZ1ou6BNYOJtIeS6rdQmMUfzmpnZVEwfKgUAxyk7D2kWRga5Qq8jwOwWOHvo+CTC/X/erqGTgV
yplKI1cV+OURJ5psvu9LkFRm1qcVz4CN/zlhmjNhkT8tCM/FJD2QojkC22sjmy9yivkVvd/nhumX
CXu8/lkrlgVeJGBEAfIdPX7887cwWG3NcYSGYekh6m9jdOuapUvwoLci77qolUgZvFsoDSHlowDd
lX+CAEdHtosSsWsYY1AYTdml5Cp9Scto8iM87E2tUKgMZCowUj/mRiyQv3pWT3adM+kqj5ogyLAB
Sjv7QVcfF07oIqwEG71qXNCELH3IAAvmvI5uRehEG+ESsvEnaTElMDFHjgGUej+P28aU6PVVXdlA
1P6Xd6ph4BHEV5RbuZ7l2IJWafaj1fL/Q9p3LUeOA8t+ESNAT77StFO3vJ0XxkiaoQe9/fqTnHN3
xYZwG7FzYh/2QRFTXUCxUEBlZW4subrL59+0VyEFJpp64fq2Msac3BVAf2bVw1jQoJtL013aQIXR
NaKrpt3LViSofrg7tjLHpL06rGO9rrGUcwAC4H7wE4wKjLEkuACIvGLO6Q5tG6kPkA5GDFRL6k9Q
ekjkp5y89NaVKX1e3i9umlv5tPi8uvP0o13bcYMlLDLFQbnqVe1nONJ9VomYBkWWmEO3kWgdk+XG
b9DfBcDWkuKkzSMFHuWyR/xdggQAxjSBM2WxBoBiaWYi23hZUDUH8L3rFlBR6DDtLpvhnubI1f+Y
YXYJSte4Dpc4A8s2JV5QxPJuGkKRxAo/Fr6sMNtDYwDtrQ7OGA14t82Nar72oC1vtwCAVtbbZZf4
OwT5KGvROEAX7DwWwDQ424GE+G4tCawyuA8CxaMCbBFRRVCocP0CvNpCCYEuG5vnK2OU1QCkEXgU
BBDAuFerF3OUnLlA91d2ZZE6BC8r4VmaAFZoYtKInaOl6gxSswipnta6k9bXNaBqRXk39a+1JpAP
5C0iADWYEF606YAOPV9EqqHEB94CLyIhBH76OkQdrSTxlpb6bQbQyOPlPeOFIbTvZBNKkgCrsyRk
PS0KLW9DzBXViZ8r4fUUjpvLJvDwh9/M1EIAAoCGDEw1mLJjoZlJYeWTnqaNa+Fx66AnSfRmhqB/
k9uBzBBPStNHGkiDT9Sw2Euxmn+0hWVAYS0oHvrSih6DFkVEONHGT6kE3qAk1vGQY0nHQa37666V
B+qgOYllKtW0+hitvHlNs1F19UYuXzE3ZkXuKJcSyIaL8Z1Ikn7fVJZ5XWd2ANUxqFPJfTj+ijsj
V6/HQIv2obnUadlMjN/G2BaNp2aRsi/nUfKHcM72M4nAItzaqR5caWmUHPUS/QQHcrs65mH7Fsrh
0zgZmJiUNHCKpEZhK2BuUTSgiuZci3xQbajUaYjZ4BoxRIOfEaP3cZPsf/dQrGnA/5dEsWsnna26
wTDT/SSr41UiS/mxyfLh0Urn8rmRqiegqG9hqt+NBQXUaCLz3DutaQPZEyl5BpyUom7ifsh+dGZr
ubNcZvcd+qO7sLHl2J0U4OroiI4xIOFxXfqakUKmY8qJAdhQpvpGQpK9nFHFz2S80RnqaB4QSZJP
+7rZS3VfHXTAVPYTWJh79BzGyG97zKt8pEEnhwctmzMXv7q0DnVrxIVfabUJnHk0Km4+Y8kdlGwB
8gUlmHLMaki7tOpUPmh1nKB4TXF6BZHxnJf15LSSbW/GHlS6TmUanWNpDfkxTgl6fV1WTIan2eGI
ufMkSDamqkEkqyr78KGbm9Z6yLKxm9xep8oLHdp8V2pjKbsGwKGbQZanT2KGQAfUcln6OZBgT5ON
PfNkGhjFdq402FRqPXrRMEpgHbSwsh9Reee7CRpiCqRwqkA9zZB/sR3g+Q1rR+WuPY4KGNEODdoL
GF9dcP60IqDsKWwr0B2VttDZLahtzk4Xl3jhUYei33SUas+QRUox8JlRepByQnZlkNa7sZJ1QIRm
SAjUWanh2pQqJnXSMHjUe8yt9iNpTx0UHzcRMtmhiWi1C6TWPqpDFiuwHaaJZ5I23LWYmbyvrWDe
qwMaqs48xrJfBG281cYZAInS7jF/o+tD6JWZ2e/7OpUAOI1HDFhCg+y3Gvch5Nz6GOVFr0Aw2wjH
4KhKUvZAzGL4BZaX2J/sGSwuQ9HuLIyw/IKiGlB7Y2LNVylNAgAxdPWuamTJjXO8gzsqfN7oVY+B
8lkK6x9hbseKY+Zl+KYkCXpZZVxaw21AaX6ogwy8KhZpszttaOyHVqnC21yl09swNZO5Ialqb+dB
CehuNqXmGMmZiQNQj0M/b1PjDiAo0nmDJWXysSVZea9LLb1SJCP5XegonpxhttEG1DDn4FshBXWY
kVr98NAOFCOsAJofjNmcPEzfJCDDks3Jv5wzeWPgYEQCyzqmr+yFUvH8GBhsM9etBuyWoD8injQX
kOwDLaxpe1DR8nHqPenVLy2rMXyI7AlVksP7FBYeLU4Ya3gX/Bhe/l7/GKZWaQgpmzBdzqQMox/9
Y05zLzF/jKPqzV34u6g+qlA/RgHKsRYa6o3ogsu9aq1/AFPGZLKUWXRcHvAhZJDQzusqzGQ2ilvn
GojQ5Z2mtb6RRSDOA1JRtV8EC7BULuwBhs3Aa8WiqgRA4vluQHwtwZgcDjCjfk8jzYuaaKPS5keX
vRRQGHPqvvBbowi9rIwcuxwFhzSnJoA+3tLw15d7EfukD75SSMKYFcy31Y0edO/4VA49PVB0rAWe
ciY5zkwtP2VVzxdSN5ttV4MHoKy82PZJUvl433Rq4k79sxFvx+jQKYJamFPNLdSkuF1iThy6NMzy
piTDaFaDg5DiHNTn4RmA7d08ExAYUdMt6/Remn5edpRT0WHYARzLwH3jZsuiE6NQkuasg8kYmpSD
VjmhErmStA/ACi+SwuTUWIBiY4YOBNIQBmAl6HoaNRqo+/FQoH6AOckxReqFvPhYG1jWd7VpSINK
VVgw0LVVDK4SLb+mQ/CaJemE21JWeZfXjnNDkoFJBOgb7x7o2THbpekJjnB9xnb1D/XwHCUvoSF4
IeQu2ZcJligpmqBKLw0wMaojmHcbrxGx/QmcYAtfGkAFwFBgoavfrX7XmU9/0aMGWhQdMCDxkTww
H3W+LeoMyec0lVFbx1HuWB3O+qpxJFl+pUp57KP2bo4ip6wGEaKB9z2pOuZdoL+ig7KU2aBUzSZS
EqVx+0Z2gvyd5D5qNima/SZ7HIngvYE3IYpAsDHSszy8GeznK+XjJCktmnTGD+q1ipPd1C/yNaqo
ffFZtc4ksMeLdkwB2CrmoSzMJjPLSruqa9TlaEzlx6oAXv9dMq9GUSbkWdFBUIdxMuQH3PnPN6+L
cOEjKuIjoTdNDRHbEcqbKCH+OwBPxZTwlx3m29VLux3ilMAbTFeSwtw1c3YsUKhmlAgatryPClBs
jNBCjwuPeUxYjFI96EmEsEC5ccys+ThByua/pwYDrQkdmhB/LpTnqzb1REOpgFCQOjN0eoOaXjXG
gUsVtN4vm+JNs8pAwuC7AiYN7EDMyuG6UUl6bqMq8cdXXHyM3L9qt5WvufNVCe4U4yHYmL75hP67
MxVOfaCCRwheCln/AGY9B7tOs8xcfkCGEZPxQOmvVDRhw3tnX3kJdu3zFbWHSh3TGUakHcr+yj/l
fvsOwpZttjH2xUfw2NwOL6AMFQAzeM1n2AWFnIr7Ovr4TPzrptbVVEKPq6mdH/MOM9Xxj0h2w/1D
RRxll6euEHqy/JNslbU2yWyoikHyIQ3gKnH7vbwLO8+47VvH9mVXejN22n1yUK6lW7ITdXC51Tbm
ZPGfZoN/lG1IKXo5ReAvb1xtOx6VJzwhJV68DXbAFWwxMVSB6qPeDlfPlyOY+z2urC5/Xx3bk5x1
lZ0sLK/jbUp0J1AEIPslAL8v6JdbTNk8Wz3uxiEM1EcKzoir5Dd9jjd26ciflz3hHgHrBVyy6coV
So0mjTUsYA6GtOv2lR5jXwKwcqNv7UO7TV8u2+N/eV+OMcEZRmHctxPMhQDrgS/e0SowXQ6Pl63w
yMfwDXyZYQIS9+PSlHuYab38WneIW/mvPRTG9sED2fxsdrHALd7U05lBJqNoxhj3PXgvXfUDgN78
NBNXGZzutXkEF4Yqco9X6+OBEfcK7Q/rHHPHhLyvnJgLyzAQ/O1rs1XeAGc5WTc6RMUEK8k7TU3Z
gHNLgY9LzHl8NElT2XMegohwH96rD70HpGN7TF6tfXSvaX53ZW3an8lWxFfJ/bDXdpm4jKmhpiFa
oq78kfrRM/Xi0cGjwngPfLbuKtfaj0RyCCjkRCPB3NgxMS+k2Xh/g1wRE6JGHFdRgTFPt0tIBR7d
FI/VejtNnhQl0j4qBrg/V2gElaqeI69aWvIwV6R5KgZT9oJcHneFOtNTWZdEJOylcfLC+rcxcd3O
Vk0xZYy8QHtXCcd9AXFewY5zgwtQz+XaYy6IxvMdr0gCJiXLRF0za3gDVB/k6m1Qol2a925JgS7I
f5UltAj1SPBawXfuX8MsOSTC3WriCQsfJPJmMKMNlbOtwDluOH85x05iRwZe/iaML7nDoTzKnw2e
X3BMkieQM4W/jtJp/pn9Jo4qao7y8jke0P9ZU3t5p1ll2XYuIrk0dPAxUvLclsouDJrtbAIDZ2qg
AqtC16qM26bU3i77y0u3a7tMosjUGsgfgiXNQb+avVfSwSyfLpvgrijEYlHOQREevB/nrtFqGi0z
wIrmQBTg/VK/MYAnJ6+XrXBjY2WFCfwuljSQvC77Fn9a5b4TQeK5VROaeuC5A6IVnSkm6kGiPZA4
RNWkgsMwcjFCa16T28ozPqqNve92o6gzxfUIV0zU9cvM2Z+Xs1VIzAZFGV7gxOiVZ2k4pkTwHXO3
HtSxGC4DDwWE8873pcYsgTkqcKiroSMnjVCjuutn4lzeF74V0yTgQ1m0VphlG4YImXCAF1NzXwx+
Nd3WqeDWyDUBkAbuJXi5IGyAhbLV9u2Aw66CtBDu4lDoJk4yNH8TxyszTISBfBn/7nKCV8le11In
D3aa8UxywdWD+7mszDALZmcET/PLeTpNu7w8pua+k7xUdAlYfixbPy7Alv+3Zhpz9xjsmM5ZCCuK
CXHGRZkgMz0bjGOjD2mLyyHAPzBxbYT8ro1zkx2ylTK914YqAjfyT6vzq94fDxb0YrfZIfYsv08c
q/cg4qkKchv/k13ZXZZ69QXJtE5ko17sHqABcCPd4z53Kjq3PbU+iK7fut1lR7lbt3AwYZoKBGQs
0a9GOmNUm7h1E/kYz7qrJ+k+qT9TqRR0krlFObRV/rHEbp+O9o6FcxjbN7ldubGMK718kSdIxEPV
osBjw75N7vLSaUIR0oVfd61MM1AAtZYHk3Rw0gYtl2O/RA/yfX5KIdS0G110F1PJjU7kChQMpiCO
uDG7ssyckT16EyHUB1s3jQAvvM+hstY9j911nhzHSjRtxcMzg0IO475QyABPNEvNR5IIc8UV/GxM
rzmRQ4Am2WH2p1tzW+7QcjyppZPfCOHovH4EtArAhQVZLzyaM5+/WtAq1WfEbOv1L8j9TvAQ7t+i
k72bby9HK48ZFx7+a4oNomSw7DCY4WH52vnGtrrW39NfxWm6gTjFtNE2+m26IT/CNwjSCo4e/pe5
Ms0G0TSoRbd42XuyYzv5Nrsyr+nu7Slwiyth4PBjdmWOiRy5n9us/rOoGwhR7G57Nz71jumq95kT
uuYxO+XvIiDzUtZ8y7Arm8zxmhGc6hQTlpi6vamlq5Tc1oMjGcAD+Zf3kXv8LS+ZGESFygrL4of7
cZInAbYxtjGuDT2KwX7vo/1lI9xiZGWESaWpUbednSDhSHrgyOM9upSXDfCWa0H9gOCDLKNzTERA
1zTPrUXTaUa3pgUl+Bxmp2K03bBsttSsBV0IXqpem2MiImxVjOqVMAdFbCfTwk1Xn6Ryk4vGo7mP
fGtDTBgo9ZhAlxgLN27UfVI41U53Rm+8GkA1fgVwnf6ju5J2g0PvRtH3LVrSZU9Xx18Jqle8qMO0
ttU/gBEonNlLfdvXburSte+0TbYNQfMe+BDl+b9t5hKyK8sE0tJql2N1betnHh0y83HKAH7YdSLC
WV7sr1eXCUu7G/ShbWFIBzyxok4RbZUhEXjDPQogfoDZuQXf8X0KvIFoW7vUsBX1Q2jQW9lVmL3U
2j4LnC65ItG9BP0oyF9qx0R5TKkbRILnPt5Wrn8BU3uSYIjMYXnFbPObbHoAgsABlgVNV8dORFyS
vDUFngfpZGn8fFPxMUmaz9aI0jCebhTps8o3qqhtKjLBRKZUN70iLSamQr6jCR7AjADiFaV7OQy5
4IK1K0wcpj0I/UBHiMMUjGbZz07ya8UPi9+qfgIC2YsmN7dvxl5QBnLqFIQJ6IPBPfbngD2P/nkc
MtTdsCrXlSPL7z2EoCH2q8kPIxj/405wmHJS2Zk5JpX1RQwCdhnXHzWsbytKPa1NNmCo9XC5Eywo
5xQ4M8Uksxm3RWswlptWn/t1mx7C5q/EEleLx4RG3UumOrUw0ec3s/wyyQ/W/ED/4soIRyBbCw5N
TDSzQyPVALnzYikIxuEBIBw93tNWsC28F9+1DXZMRJZa6CiVOJcnK/MwKe3ZYe5gtvStNQuQ/VT+
Qto2x+Ouiqc7QeDzN+pf/1iOrUlRRlsfYJtor0npD+khK3dF/DxXfhM9hfquVR+maj+UnkbuVEOQ
MDnZ6sxzJiJTNdI0SI61bh5qbkQ+a9BapxF04wvyXJS9f9lZkTU2KEF8mqXLrauzb2X1l9YnrkVB
Xp9fAdF52RTv3oU3T5RuGob8NQwcn3/a4M5WeiuAZ/qEcrmSjgSt3aENb6skQps3eCsoAKetfI9u
142lQeY6fb38Ezip8+wXMCdBkVuSLafwNhmBTLKsQQbArZZdU65EnEDchV05y1xFDJXkHaFwtov1
q0gKN6WmH1QbijVKBpqgz79xDOATnLAgo2afo0g4RxmV4Zhe7bURlIMALW4vm+A79GWCyS1Z3FeB
NMKEDFzoaDplOuO99Zj22yR9vmyK9+aBffqyxRw9shKBVEBG8TUd0DgLTvKmOVmf6MTcUog6HLRd
dic6VblqK7hVIDDBPQmAIVND2/KYyn0Mm+1j5yde4bQ7wGCl0IldtHl9dZt7o59vSic6GNf4wxGx
e6XeCrVHOEQHC3n+1w9hEkCVIiyhLoC9vMnc5/QKjC+54SqtZx0xROVOu5+pV1aO9Eif1H0kKO25
x+/KOJMPCBC/ca1jl6dsVw8uUa/aAGK4fkzvS6MSpDpebXjmKhNTxVin9lAsa74pPRAcbF+b0e13
iWffy/ctNF/MaRsIjmF+cFlg7VGA7be/STpgdatBIYvyrmE4DcaNCmPBQ88OeBJPmd44OqbyFIip
GnEIzTvFKZTU6/QPTNYJ7oXcT2r1S5idjiJ5bOZFcbjDDNlw0mwKbitMStfeEIkO1CXfMDdqyGl/
ec1sbGyVKXTk4bV2oMcTujL9bXLb7oxHXKRSB4p1brzpPiXvLsHs7uXPWeQms8tEGezWiBZ1PxOo
BQNzKG3q1XXnJP2vCEzml63xS4eVp0zyKBPIuuslzE3SyxjpkAXZ1+YuD8BxpT3axi1oNZy4EvjI
rSPBsQ3hzqXdwA49SrNidEUNo0GXOhOe6yH8dgd2CbmgAv+Wn/99I78sLb9kdT3U9QqcU4twdIjG
UwwKix6dWlOQBvhGwLTyv+LrbIkXW02b6gSCiUOLUhiEjkljbSLSeJf36rsZkIJghhLgK4xFqX8G
ZFa+BGWQhEEGAK9pgVY5lGbLr+MB1Ju9LmgMcG4zMIUxA0wqgekEN4zzZcvlQYpNtUYjrTVOcfhp
Z91BId2WRKmfpL9NPXElsC2aSrcvSC/40JcIP9+zP+QnYC8yMNj9TdrFkhNVHSoYL6dkEyf6fdrP
/7mPc26CKW2UZExIMQO42xnpxgT0m2SZV0SlIM45X9e5HaauUSl26Q9AOMmOavQ0AKk5GneN4qUV
yKgTNyOvUihS/fn+dS1Gl16bAZ4Rm52go5UNPFvTAknZAb+WBxuadFuzUBzJEj0WiEwxObnTjWkK
NZiKLMMfxwmnwoJjt2+AQhe8MX0/axevMDgHDlUCUOrydayiH4NYdh/q2DIJGlHJc0s30LdzAvOp
zt91SwR+5Tv2ZY3JG3WYNhqqCvT/5ZNh1U6Z7O0IWk66IHV8z/bnXi1/X3mFFwViZhO8msIcqHio
0pW/bdIcxuill2TBYS5yion6IioqJSvglNT6cWafUvO9DYabRhT230/Pc6eYqFdo3KZKDB28fopt
rwqDFPjh9q41h9dQGa67aQC+fNLmq8xIADm4nCW5xjUCaKG+VKcsrrzHcxORcxjX486TSm8cP6QG
dOKxUzQPWfk7FD0McuoyuPtlkU2Wsy6jX9QNAKn81HzjoPga2EPvS3/a0PsKFTAy9JZcia5MnE7D
uVmmUAjRU9GtcjH7DPxy5Em7AKRFw7P2K9/S3ZRh6Metf+P41gVfIvccQmpZKAtk9I3Y2t8Avyga
7csg5smWWyeovMmsBYcd5/4L91ZWmNQCLHisyg2sJJCRaG70EC9opgs0v0dqrwwLP5y2VWI7yKJ2
/3g5hrgfyso2c/xRcBjHmBwAMrDVrqYMRghEfKR4W8fG7rIpbgJYmWJ2MQdAOylDmKLSsJXyeatM
AOjmllsYGcQL9KfL5kR7x2TRsQzKLqMwJ9tvpXxXTKkjHBwQrR6TO/UMIhbRtKwe1O/i8i5vd6F5
sGbBh851BXTM0H/DJOS3BxKQ57YQ2wHmfaJXmeTV5UckGqPmn9/L9IOyFHffeCsqPBTnloJSRG9f
wA9/GIYS1435bZaak24rfj+Xr1TGO3zxcHmfuKfdyjCTqmNA/WixnHaxumnsyi1mJBKw6A8ozA08
syWGLmCG4gbiyiKTtDEoCLybtZyvpETfSDE3ifU2Bv2dXEEQXiMCXMES19+KvC9z32ZzKImgkIiz
KGklt+zCn/00d4IIEdlgEhWtMZmdYyTM1bBrKGcDh0xEBDnhRvvKESZP4ZKoa90ydtZ1pRf3RIcM
quXPpoyaoRCd4JxuNrIiQAKmtdAgA8N3Xi9UTSVPyoRlwyREMUNd7DYJ3oLmqIWPrao5wfSi6Psu
uS2jfRO9XY5J/q1gZZz5sMGqVNC4g3Etw7zqlaacQuNFT3bT6GTZQ1QdZR34GsFpwz3PlwENDV0O
lEOMx3NVmk0RwyiVIJ4RyVvM7XuDovilrjlNYzilmUCFQIgbWILjW4Cu7DLOjk1kjcZSLM3xcZ5i
3PrB+xxYkz8WzyYUZeTpmUadW1jPOqg3/malV8aZsrBrMtWclxK+TXtH0k4FvTb1jynBQIF56Mxt
FXhhvQvMu8t2ubG8MstkHSmcQzvqYVZS/Cax7irM1etBtZHN58uGuLl7ZYhJNiCRgAzHolMemdF+
wg3IkuhGS21BAhD48ye9r6rrpNWTsdQXM6MdONUwvkTqjFFf9Mo6EQiD/3V8+fTn7ytjUaqFZVrB
WKL8lkt/BOFCuA8w4F5JNsgZNqTbjI3T4xu5vJb8QnAZslkUAwjEPc9zQpEDq2SGqHhbwD7CPnDT
MfS0RNpaau6odbFTMozh9/VeI4mvYaGl2XzIQAKf2c+T+qvMu73gF/G/na9fxOTEss7BwF33uADg
WQeErP1Nn7m0ig76BHo/dSs1mmO0vh0Kiqk/ja7vH+2XYaZwa8BnoNNFdH2u3upQ3bYGYPqjcWNM
mlvkpl/ihVpO7tp8OvTWCAoqstejHISOD2DmAO1/8FgZ74P1tkyFk05BmESH3kwTB6DzbVvIv5qs
9sMQxBGFTJy+oYkDHVwodpn3l5eQexqv9pQpCzEfmYIfEI5kPaaX9mHyUSmyoxGI+0yC3eIn2K81
YxJsHZS9HSwXpkq5apWHJhi3pLyT2xsNdwrJdBTz8bJv/I//yyCTWcOaZIY2IDpKLXDw0e8aAgaN
cfQvm/n/fJBfdtgkSrVC7dERX5AMlulXlhsWuRMSd6j3aermXef1s4P2wVZgeImy8yjUQbYA5WVA
XqHcyk7al3aTtQpBAVzGxybACJh2MBDxuL50yXuKtxjoefb0OOZejXHeQKQMxrmQwv4yJwPmMw7P
rGSAPlhdboZhhSfkBo8ym5RcaeDVCqpFhHNyzeIWs/h1Rt25QVNP9bLohkx0c3khvgfx+e9gjhNF
akFxVOF3RO1cbvAiMEA3KyKeRuubADw7DlUgMnXZ5vfggk0dFAvAgUPxhu3tDbOCUZ2FT7izrzNt
F1aPqYi5c/nZ37Z3AYfqmPPDcDQTV/3cyBaocvA2hFbI1IdbYOf9zgIpjxwpnh0cmwjo8P/uFhiu
MfgP+mnwBzMfqbRozw0a3BqnawN8Hfm0AdXQZRvfy2WcICsbzHc5GnaohMvYLSBxloSwSbL/oxfM
ysVTlQXjsjl55PZ4WJ6uq+z1shPLj2Q3Z+0EE3MdXgZsSYIJk95IYPTJAt8Ij20jQEmJzDAFzLDg
cZbPzB2rkzp+FsNLkN9ZquAdnr8jUF3FKwuEO9lBkHwyhnDKsCOdMjhtuElbwZbz3fjXAKtaEMST
NZGFGbucHup6m5vPUfCg9CIhtu9HDCJLMTBkjbkc8Loxx3JoxhAUWFYr6EO1cFRLQ+Kdy0D/NJKO
voS6lH7OWtk+zkGCHlSTpYHgFsFpWOMngOKf4K1AMzHncl4kzQmUuaYZSKkajPTVNtiHP/TQaXQ3
3/vZs+5S17i+mj/VB9MbXi0HL9mYdwUZ3OXo5LRTl5+hWVBuWM4HlkRerUACFy5IHS3zlMPoxT+M
t24DNWwnP6aFQ337Ufrv0z3nNpVz1y2p16LKBrgCx5HRPyoiWQheyl37xOxu3UoJuLLw70fqsS53
hv1kJ97ldROZWD6UVW2dQxZb0iyYMKxrSd9DNBvi0YKeEPdbsDE3pAClhQcf5pPurRg8bQlsLBJ6
If2J6+VYgJ7K2lz2hWcHJC4YU4K01/JRnPtC0m5ElC997N7Ittac9g9ZYEFZs7M65X1Mo6IQRB3v
HMZTLVSTCHhtcUM4t4gbfaq2NYBudgbK7+53aGBoqUDUm72ja+PLZf94SUtT/pfjXjeA+T+3hiZO
NaiLdIA2FtvcMnDrEXV1uQ4pOILBbYiPiR0LNcHuquYGTmBZGT1q+OAFdGpIFKgfWvtw2Zs/284e
KAYG8UDSCzaU79vVlEmWNe0ydGzv2lflpHpj4Yyvw3UK8K2jfFj7YTNfG84TPRk30+108waij529
Mx1wQoNW4vLv4a3u+ucwH3M1zGSOSvycZRPHAAM40/NlCxxKDDBvrjxmvue4yFUlaGFC3ejXwanY
ktvWM3fmdX7o3iSvP5Qnw8m2YPfb5Ufqt8Hu8g/gfSBr+0y4ttB7RA8H9he2vCw7WvF1UEhegYvW
fzcEIk4EKz4LEHIykUoTbSDFMsGshJEL4ENOnAbwjlzbX7bDzV46DGj2AhJgxapHs8qnZjbxihz9
sHqwGwaZMxmCtxveN4Fm+b9GmMAwIlOq2sWIhqQS387DQ9Y/4yYCFUaRiB0vBtemmAApwkDOZg2m
rOBo2JlPu1ywM8vKsx/d2gITAgFEckqph4VBe83j3RjfoFaUy6cGBB7JazEIUj+vokdCXsbcUGYp
NuNQOzZ1kejgDMmKR6qmjqSoTh19RuWHZv6IqSAcuMu3ssY6F9jZgDch9OenHQahpVLwks9dPAs1
I5jmYEZfImV1WKYgKxjCHule71/a8KiS67TEe4v9ZgKhO7nV8PEX4b0qrZbwX9mjPZlyaymtkl7z
Kzx8I2X6oFEUnJvcr2hlZkkbKzO1mdv5UMJMpu/B0OkgXYPxX3BU8vZmfTgzX9FcqaEU5sDY0eGl
Lw/Efrq8Vrzctv73mUibU7nM+2VGR252Zf97UGPHnrZ9Lmp98LIBxptwbOEdYOGmO1+sSYbmMBi8
wYIzevIQObqy68neGhpciATpmrcva1NMOEsRBfFehX0pVTxvzqmnRi+VFXuXF05kZfn7avel3mjB
WwwrFjnkcu/a6YuB+Zi/MQK2NTBbgbdbYb6cuVNso7UXV5TPoHJNTXFb6PReNsINAUzP/WOEuaHW
IZBV4J7B0EubObMae4YCYEkqO1H3+BeWzEUjY2mRGjbjjlLitTuRUWmawElqwU0y7gLiY/z5shlO
l3ThHsP4Du53kHD/07Ra7c2YTrESo1/h9qbmVrr5nGimo6lzDfxi48x4ZZpyfYvW5cZopNfLxnkf
7No2E33W1KrFEKALrNDZ7fT6drZlwS2cl0/BX4WZLA1v7CZbbYbRHFHEy4LRCZFyOtp7WhMqHkiV
AYMrdHPf1kHqKVb9QrWhEzRKeYGP2yICRkVNjbvJeeD3phKYc4zTwkxQOYSFO5TWMbBawQWZF5UL
m5uGYSwQh7PkCV0mgbR0REltBL6SYVa1L7wWknt2tbm8YVx/vgxZ5NyfaiqGqFxqd5U08uDIddA+
YHZqIHjkyPFFXLbGj82VOea2hSf6YtFWgl8g7Ulj4mQJqL9GHPLgQnWSmGJgK/LM8aYrZ1GdxCsr
8BC5aFDIeCo0ma1TqRzII9ChboB3WM2+L0sQvnbVMUoVT5M/W7ABXvaWl/XXFz3GoGl3o9bSJevr
A5hk2ih0Qz2mO6VSbpMe3dNK8PVxUDrLXQGk/+bCaIsj93w3kwz4w2boMf2jAsqILz2dKKg2tUNs
gFwuR7nWtYmjxMSvsl/AhHik6ER4R+4eg3QevwGvZHhXYfJcFshzpf0hQ0i7Q4AJq9ywnKTuNp0y
OSPYhvvpNolyT44+L683L5bXhplUjmZ8hScevOaMEFTv4h2VKqcdBeUi78sEF6IuQwwTIzLf2AFK
MAQaBkoGydzOwZYkW8t412fRTi6xwZbcQBVAnheaNwaG9c93Mu0GTesWngc5vDUwrVJMxI3TbNfL
zR6o+12sTw9G+ZbKUB4JIShZyQeFigYquL4C1I6ZDosAv7qk4tVJIkmKslDqLkhqKFcbflKETl77
4Cy8vHG8LxOc2P/YYd89R0oaKLVQlKw0uVfjxK/k8sccEK9XQnCpfk6xCK7HO0QAs4dcFWY1gcpl
PNPmPOvlsQTkPVYTD4djvqsL3AOTMbhV1eI0DlAKUAopcEGkWPxnlCkw4xh2wusnwbWKTUTTmDdJ
PRW40evvyXDb57/mwR2bDUin//u6WioYXDHQuwAtGS9jeZTCVMHV3bBeymafJG9N/JGWbx35CO4v
m+K09+CUpikQNwUPKf5/HivJQLsJaQ4riiflrt9M6GkNGzm6kXUI/mwsDPeXyosiuppyn3DXdpmK
Y0xTVSJ9sww8bj5H907aNfXG+nEvPVu1Hzd+/SzIMrysbukmhm8WPU409M4dNeYM3RilQ+mbza6l
HzWQgsk/SfIUjYI44X1+a0tMPsv0obDixRLqPMdWnJL8HFJXCwQFFQfFhK1becSESfg/1H3Zcty6
luWv3DjPzVMEQJBER92KaJKZSs2DZXl4Yci2zHkASBAEvr4XfU7dstIKqVxP3RH34fpISjDBDexp
7bXWiK3xtk4/AylLDkvSJv0Zu51Rkc/kjcxTfv+6tbzxzX64kJ8ultzUf+9hhYrInF+r4cMAiQDR
vWWVL74spFyEc+jI0+MCv5uiYQmGdWNCCFOI+d3vhzRgSXxNPhfvXFqfyJsRyWXiPr3+BV9yRahO
/mtd+txI5hYSDUNsYJXTlwJSC8VlIfavL0G3zzh2ET+vcXTiFr9lQ+NhjWUPnSb6IM/ybD2NT6cs
fzfcE5OBWCmFcElWPLbpOUDz6f8krf35CY7OXltHHvNa7K6j9KZx/n7sXBoC0OHim0Wq0x9f+N++
rv+7eBpu/vpq03/8O/79dRitqgpAjp7/8z+ux6f+Hzft49en6d+3P/zXLx793snTcPXY/fpLz/4G
H/734tnj/PjsH7t+rmZ7q5+UvXuadDv/+Hw85vab/90f/uPpx6fc2/Hpn398HXQ/b59WVEP/x98/
Ov32zz9wNv7t50//+0fb4//zj//Tfnnsq8ej3396nOZ//kHJn1trHXxTmJmN0CuG8Zun7SdE/Lmh
wUPITIB4n5EQL6YfAOH65x8B/RM4BBEDvAcCS2QWsNwJQR5+xMSf8ElgdcQ0E/LGGD/6z+d69nL+
62X9A6XEm6Hq5+mffzw/Aei3bnLFYkP9o3sTAir4/ARILSvZz3kBysZyuYVzb8Gbt9QgkG3H9a0O
BLzMs8OA5XARCyjnobiCrUDH6Gg53mF2wYIfalZD8NGJufriR7KUSTvp4TL2EPjuTdxXKhk6ar5M
DJwzEI2ky5WtbcgOXd/mLqk0r6/B1VC0u6KcNIQ59FjfBhqsNVkJoRsf3k1051Mwd1Di6UdzumBQ
ugcBD0fFYAXn3scmLwbgaGzOV3BlU2VT1GfRuIpo3T3wUoGbi6ia3YJYZ7gRplvwLBLgi6KpoiUN
5jZYMjTXqo9AAkEVvNJen3CuhUinoDYOKrAjAMG+6qkAHDGnnwXzIgnOuKh8mDZ6/9QnrWiTte/W
GH/peX7qvJkh3g4jL0pjEO5ckbYpPo65L87zRuq7AjQ79aFmNlgwNNqPOpmN1HnqLwH1Ek9LeQMK
W1pA3MmS5amOGhnuZuLmz2jv8+syLx3b21Xxj9A5l/jeVhUiES01Yeq5Xj5gNHetDt7UodzumsLe
Rs0MvZHe0nFIY6igfqKByD9UYm1BH8bjNko4gkLg53wnLXJTYz4HfgXme1qS+AO1y8oSu87dl66z
ldkPgZ0rDEtOU5FOIEtfkAIIcmtQPGSHYOYTzyJH9G1tWOgBeagxHch0FXvQVAoW/8SsIRCIvVHx
Oax29JNYWXEPMv5yhL3E3CVFD4LTJPSi8HO5ooeRdDMNHr1u8igUpWqGidvGlmrfKytvrJmXL7Uy
Oki0cLNOhkqv6G0H0yKBGovpe8yvKAca1TXeL1I6oNkKgwh/MMa+n0fT4533kDpKMKoAtF5etg7T
vp2S6HENPOOeiPZ9OJD1hM2BeqpAJ9vvAjqbrKEmQo9GlUakVMXht6JGPzixUA+47ws6VZlfKgU2
s3GZ/APx1bSDjs6iPwaGN2FCbUnrhOFyBG0QJfOjkYaopAYKBt9e1l2VqsZgemepcxMneWBEd4p2
StCehkELpArMxPsS12FUZsgdpnmzOsgiTXNV4s2WeT1nDVQtWLKSdkSgWHryHVMclwNTa9nvoYcF
ODNtUP2Ao6bxDWUT7ZPYiKAB9WYzN8nIqWqA9WcSpEpeNdHEH6HJkGjSoACNiU3zXeh67BITtzjN
eIx7zlYjD2FVQusKAT0igAFiFGVqfCu8NOrameypMPp+mhUTCa4uNezAZ9hcRnwYWdJ4a3zVrb1X
Ql6Wy2+OLdqlqCcAkRtLMdidiqr5cQzjCMojfjFEuzKGOJexEMVNqIYmYJZXVVTsAlewJwN64Pmy
HsFaul9HNUGLqiQVPxOeK+7L1oxmR9de9XteyflrVzGcElJRBxZuOzUYP1iXGNzYqtSou08Olb0g
bMPPLvTUnLFa0es5jOxDVE3+/dgu/R1wxBC68RXgi1y0nOychHZuxhsGwbPf99KX1Vc1TMP3+VUf
vfnyd7N6epovH8fj3/x/0FEj/H7FUfffBqWeOWr8/l+OmvyJoV1oToit48hRuETV629H/SeQDXCT
kKKAp8ZUP2K4nxw1aifw7Ug1QO+2SXf/7ajhwwNUH7cPgqcDcdpvOeofDMP/FUcCqRaixgibRx4c
EjDCHrlOKiC/FyiganPQtHypljq6AVYArLAhFKqcr7tkUu1wms9R/H6J2vmQa+m9z+V4IZlfgF7J
24nZpri6T+vOLtdRgJshWNbqYVVwKBXHAF4Bg9uDqL/f2Eu+dmAdBcsbuD89e5vDQk8i1rW7VQuw
v9GhOW1DpxE6g7hsKQL1WZHqs1zjT6NxNeSw2Lld8/d+WLI91NbKk1yqcxJ3UL9c+/djSPSVM/UT
+nrABbsuGYog81vTfZAW8tCTtNEZpcN8wugMge+ORDvw9cfJTNb5a+D5d3iU7nIBmZcZjNoJA5h4
H6xVokZLrwsXV/uOYCqsx8FLG1HB95pwyXJvCLPGzOezIt7eFrrfuTh0+9moYjcO7NsQuDyrTFxj
bLU70XG53NcQKWPF+C1vvA/BklPsdMW/eys5i9cKComNCg5NZA5ioO3BazB4NHajO3NL3P/Vcv07
vH0Wvv0rZD6Ore+HDv87PojPguz/3sH+/yj4Jv6rpzpVw+P8PPz+8Rd/n2vxZxAAn4QqPSJt/B+E
8n+fa/YnFHpw4rc+AYrN2xDAf57r8E+QHCJKRci+jQdsRbWfzjU6N2D1gJ/Y4nn6OwH4dmx/OtY+
JkFRZII2OtuiY3Sfn0fEmgdS674qodOyLphf9Pos7tVbXNLseSqPqXYsg84mqkwbQQDigOfLtIay
ZcgDkGlWRN+FdPIfJFqdflIFUt3Jda7u0GAYLh3rkaX2c78gPvSFtwUV0BhKKxf5H8rJAsVv+yX2
E2JVOCQhbb1z3ofdfdnYtjtveIhzKACnuhKozQHo37delQBWnfe7VWAePSF+Kz91OSHvoIxYPyxN
s+oTi4C0zspuFu+6qKJxoqyF6GXcRxeyIaCsDaYmvo41E29NoLywMaDNxARK4EMJEhfs842xedPz
FmoMUIZ2IOUXV5GL3wU9OLjgRf7laP4+uj9nWlt55uhFP1vo6A04iAUSM2EhWegPdgSeso2TEMMm
wrAdodCuXNezWbXp68s+L63AptBD+SFssVF3QhvoKMErqkovrPfzZLJdny6DMLuibgG9zqN8HyzI
cyif32ICPioz/rXqpvEWo7uAsniwbcZPlSOJsmqOKzlHq1aLdBBLtWvaCHe17eiNbDqA26YILBKm
oS4r5TycrDYYsxZW/AZK5Qch70/7TlG6RZ65KYGB4VzAHT9/lKnrN75ugFKhEsjHbNElv9za2FCj
YKtkSQUujj5BbCyu4qIwK9qUcCwSFBrVoVgwC7n3Z+1jSo9gkpTlyn6o0Du9C2Sjbz09CHs2KkJM
ujQ/MkoP+mknQa3tuJcqnGUKRWYobmjTLmmpBv6wemwxQN3V4ZwQGfEvIOiJRgw6rdIhug5CRKlD
be/GYiHA1xLeoYvJ7bofMNoK9pCl9ded4FP9WdrGf0tg7ug4/NitENMXkMrjIEw5rsTxMCrcYLWX
QDRWwzacnC+haPaJTKE9GVfQWb9unkf8q7AUvB70adBAQXwFtiRcwT9bSjePU1jUlZfokLTonM5Q
H44n6Lcyb6xu6tlHnwiKt+mECOnKA1X3rmuluuX14A7QfoQmqGc8fcFZOZxZH0rKA8PA39qAZDF5
/VFf2hqgJsEdDjsCzGH7+U82HUcNevYDUle7TZ13tWiWdHJelQ2jP961wWjegi0e8XT92Bzg7CCU
uPGaQp7hqHaoSzVKCNUWqcQhu+NtFD+xCPrM167WFPJuo0ILrau9VSYQt20PnWXCT0zY5PGu4pN+
ZIo17+eW8SJdvNyeSlc1yLj6puGJ4d3yvgIbTZ+W1TLRk9e368ixbS8WVSqO8nuIDic5nlV2dpnr
PMCLxUG5k2wKm4Tx/jdRrT+2iAMljz4qB4oPwyvP34pdoPTSuhg3TRDY61mvmJCz9J303HzTUlCn
jeM6v3GVH/VO/1oU0Hdcb9FWB+BHpsCLiHlUd2BF8i2K/i63rj7hQvIhrQc9fgpG61zSq9aYbBqm
VWST9Wf4l5DV97+9zTxCf2wLRzjk7I4eJbCLQ4AxQICdFSwJZ+b2qEblu9dXOerf/PWNI9Qiod+A
DhWs7fk2d7yFVgEfvaRxgES1YTPsmsboEvD1HOjPqgiCz6u0/WnOQoyldyibLJDV+zoOY3U1tDHy
Fh2jdV9EJX0D6/GCocGvCYG5bkJ8tEieP5odNAgt2QxDa8s549r3ThHtFL+/ypZ2bRLqCBXh156v
MhbKG6RQXlLUZL6B0DK4QkfKPry+zwhrfw4StkODcw7AFFrWqAcfH/gonkPiVmwzYWW39yDtdSJn
0h1yjEBcrWFTHFigaeq6KD99feXtBR65SYSgPoAAaJYxXP3Pvx+t1oXXM+woAA9XDK9YNlUCc/Nu
68CKzJvX4RJwKe9jZI2pEmAK69vXn+BoAu+HjYUoFnEf5U+creM+6FRIXwfx5ntMBa44r28zVQdl
UjVhfefBgx5GNRcnk2bLaRCN6rypiT40JAQbZRvNZ6Q19hKUJzl8Lkjvfv/6xwHb3BXQgWBvPDIz
TVAdBO1bAUSBItcAF+jbYkJEkbbCLRdxS0a1f31DXjIGeMTtXkMU94vDWfu1Yj0jBVi6eQd6k8md
B8YbvvSFgKw7YVNWoWt9aafYfnx95V+CRpghwORwc2hbUNwuz41BFNrv+MAKVF8lojLFYJCjWcCQ
C2n4pJkAdxonmb9xlb2wKgwwhqsAfRpi1SNvt9JCLRCKh7fzUbr0jSw+maWTZKeY0WvCSQVqrnVx
3Vue6oUbBBBmQEVCRKxbMvj866pVdUaH0HCqrAtiGN0wHSYPs8MnYdjLs6Ifcr7D6MDo7WZEZWej
rtlyxjrtfbez9bzEdCgYHuTi+98rCsI5aDQWMZTFmg6ddM2LGiQXwrovVcccPZC86aqsXCM3JFEb
yHaH1MyhC9/G8X1cBN2STCtioAMJNLenE+0g5LF2burTiaEfcT41duJo3VfdgaG0bzOJGYz3FAAt
nVJMPV7FZavFCckHVIl1X4foFES6B6wHXLyYJV8bAQWJVfN1pzszvdWo3lzO0VWCxJhhZAyBN0e5
6vl2MuG1mvsO51jQ+TwvjNnVKF4zRLfgf9fQdE/rDvQP1dKaC48Hw7mwq38lRB0cbCOH09jq8bQu
mbiSs0+vF6iZvSV79NIrjwC4wHWLw4XxpefPaCkvpn4B1Iv6ffgNBGwGXI5y+fz6OXrhUo2h8Ie7
DNsRwbSfrxIItVq8fQRf5YjUo4uBp0K3pZBJPPvQ1skHewFOexZm8YzJ+qqJ/Dfi6xe/J8hPBAGz
Dpzj9vOfgtbZNLqyFt2UsPbIR0ItmBYELd4Az78UxSO1As4TkBJcWPzoiyKh63zk0SgvjDzcB61B
aSAqfGAHexgq10uZ2G4UpwOAPidoDFT7GOK0N3Ry4nSsGor5Eav6hxbifEk7B2sqSAmSM1u3b5HB
/GqcOOmgOAPyDfREiJyeb4gVPsiZG3jYro/gKHpW7tBJqj+MgymuWJmvbw0SHqH9NreGMjBYk7dK
EfhnjoG+va+EGMrJSyBRxg8tLfh1v4jh1Lfg+RYO5ApRtYTfUflhSVcU01nt1+ZKDXrIeF/K3wPr
//04aCDDhW2h+Y/H/ckiLLE59TvpQSOPq6wbDAaLLX0Lc0A3F/H8Eghg8tCwBS5ua3IfHbByoqOJ
jPGStaTzjjVAMS7gTb3pTQy6W2HapAwncdKR3t1Ag2z+NPolgzMtQRpTjJ3NpgpjRvvWZ2iZEV90
6VTzzqSt7L4EkYtOelmhb9cF8Rtn9tcTgwf/kYoCnAkZ7yPfh9JAwRhDvaDoW0B67ZyH8Ahz93sk
7H+9B+SsW2IHfDK0QJ8bYtEFg0csNgjju/G1dqqt0rpl76X1w/cYJ8NecBt+ef1CetEY4+0mAIMs
pjZ/ibE6usRq9WGMonwfYQRh7+ccVzNt/D5tbePKnddBbNhDTtVsApLQAZtioOyatRJJxcPxt9BT
f20DsmlUPlFvwBE58r1TLeoWyCYvGfOC73s0qYeka0Ok9UOs24Tw9k2Sol/jKgDgEGECa8coruWj
OIOVIQoFmI1NaO+xO21WWyWsXiWCDuGXojkM1GMgwIYAjdw1omFk12g7PYyoHdnEp3xts5gG1UkU
unL9KFpI4KRtWM71tZC9qPaz69CBtTwsyeH19/fio8NakO6gE4Vv8dxoOq8gEUCnHspAxNwudQ1C
q9gKkKpQTF6UU7mnua6BX6bBW7jsX30ZLg2UPX7U0LFvR0vXxClUKQQKNTGbII6LQOxhrrsZPFLe
Unm3s2inC1UXnD/5zLj7dSH1m/yGLxxOlOkBWN76aRDPPTo0GFnFBb0QPETQV/dG1hzVlyJK1Mrf
x5OaDouDEGjls3mnnbd8HFtZQSIUjaD30oD4G/NqiM7ysfTfCHpe2B0M7QJPCVwOau3HMtaVHcHP
UhTANRTEfdJmrsP9NFByWWGmzJ0Y4JGL3VrJ5TQXllWnI1KM8f3rxvHC5uC9bqVswGuAtDk6StbL
JzFFYBR3eSATGEifrbZ4KyvZPuXoYg9BLIZOBQEYEWb43AT72No5HnCDmEgUY8I3ZQXEmVGXoLW2
vhG+vLgYPCjKDsANAUZxtFgXihkSOB7y0WVIKlXHj0CkfNyo+x9+e/NQ9cSuAW0MZ308zdhETcVJ
sZ2sPpenZa+XXeO31RvV6BcqesEmGwcid6BhgcA9unsiaBzYQOO6W0W49SqdeSj1MrHTqhqmz2FH
S3oaNVRktiVt5gpSjwmG675RozUI1ecWCo0ERTUARb93VSHbxA8rneLDGBD7A60AQY/89t3vbw6q
HltSCCTbL3IsqC/y2DKwgLdrTHbVLGyConDwxuX2a/4XoFSIoiGkaNFJP564bzuJ4gdmMBOv1yFm
1cDl6fgK+McABiA2lNEFotlp//pXeylQCVE+w7tAYywA2vu5icmy8eCEAKBCNgDR+VV6HygtZcbc
pE8KtUKdocvXC3QJm7RomyWbm9XVSWUYzcamcqfQuAIOqIm7QzjFxV7GCqpPyJQh7cwuAjH30wUo
G9UbIfcLhz3EZBWUYWGwAunW88embljJGOVeAjZSieRUAbhlfbt7fXdeXAV1Pxx4tE7ZMYq6BAGC
hgfGKm7iZ8px6CUQNb+xykunnAPNiHExVHF/8WoOoLrA5Ai5piEXmcIYM0tGAcR/i75/9T+4UmJE
pDAy9P3C44bf6kA6r1qLgKPsyovKVOp0mFBWCoZCnP7+7uGcRxj1QdEIfuv5O5pYI00vYVqOx3PS
EzWdtnMX3L6+ykvHBkKjBKVoFO7Qtnm+SlOCRxhAOxhwFQFBLSKQtbgZDeXpDiQSWb28qUTwq1Wg
YYPjEhN0ipDvbU/0UwrBp0qNTCPbK5DWJk2wjtd89tY3LPxXq8AMGMRoKeD7W+q6udyfViGkJ6hz
wJ0BvNnufS8CcUTngAMhUVm8VQLCZz13algL/Upc/bgHkBg9X0vXRJUeoM4pcjk/kzFGkgo5uTcu
uCNFzy3YRTGPwSDCzdjp8VQSoIcWLNA90LbL5H1VbbgCYNcVZy6UBuJ70COa6lbdrToovo6NJSfG
qCdeW30AhnveN3UoM6L018b04t0KBPNlQF39MPl9/hYL5Au7H26oZKSIwdbpOAr32mVgVQfQKjCB
JUrriMbzJJqNQI82p59+14JRMqDAQgc4/FjsaPcDDiaXjqBMMvnRmLAe3T/rhV3aA2y4uT9VvKuA
0n+TA/IFO3627tF3FHOu12GAHXsFKppcscd6HFvghqB4N3d1fNIb//0yrZxAJWYOr8XSPHaNQNnO
es2wX+YOaIjGDI+vb8dfBccjcwyROnOU0NC6Rv/muTl2oUWfWTgIEfilHG8n6zzvvT+6tj1TRcfr
d65foPEE4jHyHezDlUpVlYd1Fqm5Hm/5uPQiVcrzr/pwbPm+LrUUCeq58Tv0+8LggBffRidVUdCH
mivbozy4QopnWYoQhOij4DsBHl6bDr4jNEFoUmIYA0oaXhrHTYkwesJ43dkinOMZ+loUmPGYgeCF
O0fqbF4bhgTBhP7TxAd+h/Ygr6AXN413fWc6msxzGD7Kzg/0XZ9HAwZzHXC3ZcPkd9+wAMLMJUDU
GQQVzfdhAnu4QGTrJ2HVgBh0mlBRTAAXsR9YWLflTigCOCeUcgeF/aLjOQqJQCNTAXrUrHGN+bpS
iQMdDxrCuZEU/ALIlznMWDtbxE+eaW8BYTFPoFjkflYudnUXFWhjp12hmjxK7JLXeudrjRDLHyb7
gSNmuAOqtE8MUld5Aj01DOF0bgjGdJ4YtZnxF3FrSFG1u1IOA0unBfE/iU3ENyA1cML+DGhsNvSU
fYpkH3ybprGl2Qol7rMiXzDBB1Hu5QRwZi9biT9GCQqGChEIuFaiJJ9m91UyPX4I5zCpasWwZWNO
Ez2tSAspotdEGTaJlHTAju55j0nOhNZqBqEiMAYQ2SV5fGdKdIOQO5WjOaniEihArypLdlKqqr3r
TL1+nIDi+Lja7pZJXZ+CyF2RXZx36klOlHxtFjl8yAGHvXFtPTSpBXfst9isYHFtmqiWVyN6DMCP
U3/x08BbhuksZ0gj046GHZrn0De/J4uOZowVT+Shb4FHz1QfwYaiehRrOuRQFLqcK9Oc5+HCAQOy
Km7BWlQV5tB0xt6GJPcefRVaADlI7H2YQc72tR5VgPZrXJTvWN9ZklpwlbgUKp1BmAaNiT7bPgb5
vicGdwMV4JO88yyqHSHg37tCNPauRrW03UEnBq8cLooHCQFI4RxmX4TJwsP8nTUtpUm7FOTChOGw
zST68xW0G9ovTd0Z0ChG85cG84P1aWRIfSpbhIWuX0MYKSHTu6GuS5JIVVU8QYXWFknDVnJuh0FF
Ox5q2iYjGzD7HJLVD3el8Ot6FwIvMqR9DpW0xApd9kkwV36ZGTnmj8HqPHBWiFljmMHl6N7ACLuk
7MbyZPVWwMZF5Pg7vkA8BbJqkUJ9NTItWG/XWLUnta6Xb/1UA1ciJ9JkbvS1SgfSoyyyNvP40HZ1
P2SQ0gE63kP/8ouOGg/D7pjW0OlYBLFLp44F4cmKBlEHzJfo1W4NK9udV74EilwKggFOb+HNdhgt
+9AokFQngGkCKpqj377ByZbvDYn6e6KRgCaacqPTaJ4MdO1EFGUQHwYvRw1o+9MgIGGWRL6Xfwz7
YrjobVwbgKly8Rkw++VjMMQt7gmHEjjmBFYDcoXBk01abdOeqS90d+213RCkHgqU96A6ch/1VrfQ
KiRTUgb9AALimUIjAkSc84MvDeuRI0BVwRFuwUDqOP0ULWV+U+EK12k5VfoOFQJ3KzCY0sP8AqRJ
lXTMngC4IMGDvU1unEnIDo545YrIpCQQn+6nof06T6RcMlM7s+NjHYRZUXnm1qmKf5FLO137ZlBl
MmIK4gtmPtoItmswilf70q9RGR3HNFZV810r7n+wtU8h6Ai6hVvgvSrQLQALEqY4yhxbPMb+Bk2w
UZAFIxnvYjpyDC27thBn0h9pe9lDJ0ftV9oxtgtt7+N2R624PqD7DnrkdQb9Sl5EzSWpV/dZq6B5
N9bdhhf0VI6e8TqBA1gGNTsVtoeXqqVEs5yZIUITIKrYR1LE5UMbixYMwUrnV35X9KcuGjjaysUY
DIlAyxtzIj63H5QcVu/Oerr7KFYn3QUYxwxJMXrxbaAbmsSwUcpdpL1toMVggAI4r/Z93ErX7XOc
1PUmLCoOpS7A4Og1Wfp+2nvU+GCY9llXJJgJgcxsvaI1kgBm0l2wOVcXEuZ8YYrVU4gNpAMekQRg
PXC97v1Tr6sxs1/mAO+jLqHp4zCNvQQOxxTnucJ0w5muKdjwci8Ms1pU5Arq5phenEHiSQ7UhtsE
M8uba3SyMXEAtBFGkYQcwDdSolxZA2CEKzSDqmN0qb2mCpNZ+kA2N56l2JyOThBEQlvpXSdlfocO
aQ7OtLBB8a+MZzLsIrWpJsVO0ZMcsB5V5yCwwdc8KwyOm/UUOp1NXncTSnnVSNFQ9zySDTBAeyhi
511NoSjLFNjo8Isso27Gz6i8JiMefwdy5/LAISJRJjFZlyIJVgKiBlcqZ078upR3TU828DULKkQU
UQ/V506ypU2WNsq/FrhoHxzy+G+BFzX+YRB+iF5kaOjNHNKhTjFPP9Ad3JMMkx4tpwr67C2Qd9PM
PcwLOe7ik84E8Ucabd/GC+FAEjQ1opuVEDRoVz9v8Z/Bm402Qx75IFdcwYM2+t5wXdhAVGm18tk/
oVaZ4qDJIj4uNNbVaS3VehnDBFTSl+0AItyedFlH505k3Q8k0YRhn+vVDJajszkCxFcAKDekdPRd
CC4ap+Msh4I62JLFLPO9DLwKA2UlCqG7YopbfZFXkfjGVWRAKkUD9BbqPHonYgeOklbVbZAwKbtH
xIWA4HZGTLDoJfAXFMENe7RrC59ZIu7zUuAZ/Qodti0yrb0Yt22uBR2zUNT0Kpy0uPbqeb4b87K8
Cp0srqEDGNmzfhqDe2oB8UUUAJF41StQQq1LjaGdeAHYMa3tZD8jAIwhA8kbWmc5OOcR9ZAKlPqj
XDH8hBBlugXBKv3USL/BReVsE2SNDqOrdir7VAQaUHgNxmI9SvG9V7S4X/SUf4m8eMBclSdZlRL4
TQhL9EUPhmMES3vGLDlwDGNBkpF6gL0oWtF9hIa1vAsnf60zPtOluMP5KMd0nYt8SAdeV23SFF78
yWCmsD0b67pvz9sg2OjiKm3r86grFRAsrd+qbCrbujmF5lxwqfsOKhNjJDVPPQQTMqHAHahLriV0
edBiarqdhCQLyzAg2c8n1LM6Pomg0TSerXHdUNQGa1Xsvdzn9YlYVAA0lLbgjfb0+r5VXv1uqKhY
dwothhYlmn6CzcTd+t4fWINYyPGFIGBpOlxD4E5qdiuvG/S8ald+8HmxtciGmjzwLiru+bB29IxG
a3k2rBFxmAcau/3cCFtnYx/Tm3GJGQaz8rg+CMJMfRYv2lz2dCIjCnbAF0BukukeEixLNSfLGrV6
N4VTxCCVIwWwNJVbD30TI1RjYoVdW+5FF3Bnc7dr1z4mh9qxAILSgdMIWUpPFKkxEwQ0u8jE+wHx
8bdlmYto78Ab0oIhm9P+wNAP0RnnswMNnfbwbAhQLtve+lc8p25bHOiGrEQ/8Cs85vqAX+JryoAj
vx2Y4SiVjN3NSMoyPx1prj75o+ivAeBu8l3nG3kymKUBmIF2aF5OI1lWqPvN4U7pAq11HZPgvGQQ
Ok35CKq1C+W0V+ycnxMwY8zreIjCoZ6ywCAQSHzLqdu30zbppcIOTDM+m37oOmpwngdNQXSGoRlk
AWPer6lz7YQhx0XGBS7r2uUPYdzwS7+jLjiUzoKMdhZT0902pmzGXey3+ZIVBCOESU4kpMaBbQjs
gTMLt/G/CqcaVmjgfAaOgAoM0qWEhtLiyRRdmIm+UfB8oQWICkcUbwqFmAMIjjWSmxZSQws18AGW
j4Aqz990GSDXsyUgVDHJsQ8xRxHa+F8mpdVZ6S8T5KnX/CkM1/L3izwhuvARWEmjDSt6VLyywHz1
qlNQQeUQCxi9ZnqKmj5Pqz4o/i9157Ukt7Gt6SfCCXhziwLKt+9ms3mDaLJJJBJIeP/080F74oRI
KsTZlxO6IyVVFZBmrfU7Ef6hr/59yOPCgt/oZTCmkIT83FU7VkJFbW3+TOnMKMlIKZxX2fwoNdMJ
wcTNP/Tx/0BoczY3eReY9y8a7y9zMquB2FDbTJVsN++3jq/kotRQPYd+MX8kQk3PrlNyBBqqeck1
v75rlsCOB8ekfUPLSH3EOHrYFdo8H/LVA/D+9yfy++iQLwiizXQXjorxK1MH7qZeuV0NpTnlW87j
JmANZlnv0C5p93294i+FFdQfVuD2Tn+ZbjBlgOGFyBOk6ldXFy/ldmRH8alWNVzQUSFEy3sZRLIK
1n3nERmT+RbKTWq//A8juN9/MYt/I7B6FIp4k/0ykjXTIMn9ks9uV7mcq3zyj04+6p9k0/dhPbTW
fdIS+/7fPmZvI/9YIGYA3eCEPy+8OdMC/NYcihhtGs60O+ps6UkTr8w/RVguxWcA8j8l7Lm/PWUI
sZttOAMdsLrgl+EWmeNBsa4QOq1UWmdULjQGK4UPZba48hfFH0ao/7DaOVSwLACehjnBpOXnX6np
qKebGoJkp1XVvuol6nw7KXbrTH0ZJoGbGFiGIQEPfXpwm36koaWB4CkeA70p9yvU3bMxD5CV7AyJ
4YQG8k+uV//wULgCOf1gpQAA/Mr0m+To18KcUwqQ2g2nnFm5Xl2FtPZ6Y3z8+1vf3urPyxxOtr0t
cjgwm2Lz5+exUFtqXe1x3ChnvASV12pHaWuBG1vCczBJDOz0dVgx/2GApAdkynWlo/0BWvn9S/BC
GNNjLwEXHyXOz18Crp3jphvLJAtSp78SB7WkkZyr4jagx0iPJfeMHS2WSSWF4ML/wIgg+JND5D+w
xzE723KoSN+C12xur+Vvo/zM8rX6Lx3DKFsTU7PVhq4e+GG95v6DEhVTbSXqQ1o1WJA16xIVg9Xs
8TYYj62U49uImiMe6i75w8b8fTls3wvI6S+h7m/6itacA2vpWQ6yUEU0r/AavGxBIZX62rFYmz+x
Dn8/+WC3gjMgI4HpCqL683PotVFvWH0A5tCgXhfgqTDr+y6nXNh6gHShnJY5c0VMtQkv+Pf1uP3P
f16PG+UHjQDrYIMOf3kJ7iClVWOascumpT20TT3tenqyPyy4f3ikrDdWPkoZBJS/8eswXVuNjXAo
7NV+zmFT37fmauy7cu1OfuEiyf33n/U7UMEV4vpEinC1w7X7ZVaek3qsaQ532NC06Z2jdD8qZenh
0QHl7L/+KLzkMGqhetgYrr+c46MyW6O3keNAr12jte8kmkamgGtD/M+/f9Q/EAX4BBYLBe3mQPbX
afu3LZN6KNBGoXMrz0Jd3KGsX4WtihossfRvxJhiQ5aQtnlVgaYfSXD5YY5ZFUGt1HcjFhxQlqr8
YLdQK5tBW2P8HZK9O9i4wjGbnc4F7Nc/fOd/eBOb0BRDaG5WdBK/1HJjMMMATdlNDKjk95rqnjlK
OewzfV1Pf3g8vy1mwOhNGAXDkC1M6fjzThpRzuXIQwW1kaaru3bIOz/qq2b+kKItu9B3x+KtdKEg
neVsp8BIZibG98YkQyBu17ZRO1/BBIssMAvzoRZBGvyh1PjL+PanDQdXgqz2gIYd6Qgc3J+/o9Xr
XVJgPL9bgQOX1zSbUyZXKDmCXcGcGo9hvGOy96zP1uTZrGZrjsxOd19Vxz6OIMTY+6ZuKjR/dUMK
kF9UXRIms0jvdCCXlSQoB9Iwc9atkPUJKg7xqKn0c9+nzrUegyyPdcqoePSDbDzpiHddXCZF3d12
szmYf9gcf91nv/xcpEEbzs2vJi3kl/MlIa04Z5JFacWHHiat0eao0P38CwMGq4pWf1AyTthYeVSB
3oxRjeYk3UMJXG7Q9czLtVurzAoHIALnmuVOoqEAnuYnrAaXb54nV6xHAxu3A5eIpDykzhq+SFWZ
DBJGeyliiRq/A0PMxNO/r7Z/WGwmjUPARuQf79eikSzmIqeqFKR80s4FrePt6naZ/sCE/L2AgihA
F4Rr7qYH51T7eb3wqPzMSHpooENSX6UagvnQlUsnokLZ7SFbfW19WdqkZIidlVgh+rIbdtlQV1Br
wTF3onQCjZ4G6CYCA5TeLXlt8k8x8L8/DTRvUGNBJ80tbG37+7+dTFMVUOBBQkKFVOu7xs5HbJky
9w/3yD99ChE75FRwY7F9fllNtPaTPRjwmbTM944abEiit7zGr/9AB9ke6s+rFiqItxnNQtTY2pKf
f43Gn5udcjHMYVAX2y6YR8I8JF5UX1YHmc7uZWwNC/rxbHfn1mFd7v99df1WFKAQ4Hmizob2pP/G
5Jn0crSalW9g42S572wdVQhKsysDzhxAgyFGzFebdlaVWH/46O0h/vrjceTCBBZ8Y0Pef/7xMwD7
oGca4GynuqiEHHyTNVXyyKljPMzIVP7wsP/hpW69prfJp3A78H952AnbvJRFLnd9neunubA/FuT2
0b8/z784dD//qk2/vZmyUO5stffPvyqh3+2LZZS7zFXOa+63CM1FsM3vW0oFEcuOtLOo0wRCm0zH
mTpeUY4uNfSviQlSc2FcNt5VWTd802yjwIUYuPDiDXY1HMEPilfLc+eviSYGzoGqY3bemdP6CHPN
vC08r/f25pR5QzivlYW5O9/0y1wbgRYzTBrtaGVPuTvP0KYEpVOnmKk5XjXcVUuN3UIBFRJkv9S0
pwz2X/LdL6xmPCKYcdO9ApAMYlDXBBEv/OAiyjHugpJmq36NGS8rOwpy4sj23O5zH8K3cl/NBIU1
Sc+1+UD3MVXPFUOe5TKb+QrHfB77Jp4V0m6g67kwwrLuVRnmY9rhz2ZJHNXS2pkjKUSFS4zLdP7Q
52tAGbFa1Z2mJV4fjUsHJNWxWR5S2FVWiIC7/hagfEmOwkQF81YDLJ8cr8b/i4Zvbf9zWvxXxij/
b64n/7/ZGW3ROv9rM7HZGv5kPBh+L97bofu78eD2H/zH+MQy/8eDbErTFcB0p59iO/7H+MS0/seA
kcEKYS96lm2xEf+v8Ynj8lfsTc7eAHI8x9//Gp84Bn6F/7mbsDP8yxPlv3AeZJlvE4G/bVRQTw52
ajdTp59hJPfLcQBpDeZfYjoUQliJxRnJ03tjbrwD5bV3TLvaD1fXOzhQXgl91PwT9eXdODUUCSJZ
i0tTZOhA7PJLsyEwRrCVWhVYn1y0U8AsGmjGbKNN1QwxQn8o04HwHb8qnjwNGlkxQRIQY3vGj4II
ZqkxRtYB32dNgpcBikXOghoHN5aDq9b5JSETLBQrPrKJ20X8W3BUp8yN+kSiVyrkusfdDlM+n7kZ
sZXGENLmq4d5hauAz8ZbbYObYLMYgYbkUZJ2d2WxkoM82VGbCBwmzLWJGvAxpI++iHWvRyRV1wfX
IpIgxAb8osYCbyG4pfuK+wSGWjpdVLZ8TKL04wrUPC3mYKeK6QZVW4d5udYc7JS5PNTD6gzYYp0s
MWDHBDPx6AaqurBGOBoAkXeqKbRjnnTZ0awybUfS+HCZ88ECYPGE2Pt2OTBxTwCWW2vVdoEw3d3Y
NvKT4ZMMrK8g50VTuZdMq5MwF4iXIODMp9FaqbTH9Wo72fCjH/xjH2TrY5mOZ3tzxxAKsL31jStt
v7ObK/OKYm85S5XkHJ1tI+J08vp4zP3vTW0qHG+9EYfUqp65Gcv5pcntjyDP2ktP4PU+aFv3TEQe
0XBr8O5oK+B6Ou4sOzf3Y8lYXlvz5k7grxNrs1NhgYBVI/5ZVtwb7f1sjfmN5lV4GAbHGS+pDTYt
gtPSVH0kOunt5sQLjtk6nKwiGWi/oNmMVTbBA8ZPIcUyc9f02SVrjS+BaLS43swhbEhHxoov8DKp
CIaG9ryQyXEv/aD9ghfOuttY3EcxNcklbcD+yRoRQDD+eNB7910awPQDqK2hXdPCiOyiifIcetDM
e3Tq7joJ+i3DvWI4iFBVvboaFJ/6jXcBXdxej7I1XqCBytCGu9souHxL06Izs48jeo87KrdlZ7TG
ekws1cS6U5R36I4HrPfgErAtkIOwPe3uUz8X0AcCjwajyKbmIrRkfK6HlbTmYTnkvQ08XieXtm1h
76zGrlkbGWJTcRjbiadXGzu/sf1jh4b6rsOr4JvU+jLULBP+Qjp0sa0P9d7WJ2wQRbOQAUYS6tXQ
Z+vcOQ16hqBtvLgyMOdTxLOoHmBHh7Uf2qU0znbHfuisMbuRGBA8FDBGbBaI+zHly22gUIPI7kBz
UUX4ERlIe8wRA0upR2ZSuDE+ZurFrgyUR1Xafu7Rtt+ruoalYjrLecrrDMKmaHeTNWxz+MFDVTuM
Oq14P9+zsK9eZw5PK3S60K20qouDTn7m2qUZkf0RGOwM28GKjGpJDjZUSu59fwPEh8I5D9iOorOa
QguziIPYkIlCh6AjRtmfLe/dg/NzGcdGP3pZnu2Areebth161hOmCHvPrstoMNqc1JBVe8jMDq3v
KDmFhAlHAQueGNbWiyuWt7UTIkTxdghyRZLj6MU5qc+h6wePeFSOO8BobacCB9UIuON+oe8+lHJO
r1mnyTj3E/ghSYJho5sazm1VJ9qjKTgqhHSSe5hKt57JweDoWIVmrnYrRfCjHhcWY0p9meVfHNwv
blZ4IphXuje6NznHzhPb547OVfOxeN9pilWrz6UT2uMw3I3Kra7SKfujmKnexkbdSuaVURB0za3w
neLF8EYfBJdkwxnju3DW6uncBl4dN61VHywIC9fVdLyDzl3D6CS3caRU/QCzyPbSUBR2DE8lwJsZ
5I9k3aqi2EOEvi+S7r0DqDMnFefCuCNF6W1ZhpNY1+ecOyJtvfNc67Es8asO6BsGj+sLHkng7iQu
e2oWPmGtMCzc7iuyg3BJPL52dk3Sls+mTpz9+zTIzjAjw2ZE2qGqB/iVTdSbFIEOZNioRo4SDqMT
Wv3wpjLtrh9fJ1s8gUvvCrngd9v236oFohhW5w7sohpRSXGfesQVTthyatgtcTDBfLE/dImg2vg6
Sv9mMdc+dOA0zeyzTDx4wtLvAjiKV/iluE8W1VLtLHPoIxzwp13ArPgEPyN4rlP/o1LkL/e685LU
83RwQI/5srjjhiWSnMPiNONlBNsP5Tilca+LH6ww/xgAbpuR02AFsk1rYnOesDHs7QVRfz9jqifr
JJJ5m9whE7dDlNm7qZtBzK0GRlzZ35iQbazQ6GBsFH2e3ZjNUuRbdasOYplIIpka/7Gu/PRdc3MD
NDbjnmqk1zMAU5keJpiK3cyWkZ8D1D2YnOnG515ax7lfrK/CYyaadtL9Cg4rKF2ZRFvBRL1gzZoX
d73pHDV32AZn+oRcudVIICuL5hkSUnC7eHp918HAgs2VV7h5YRlwAKBvWHPbn7kmRs0tBKgscE/t
EEA56n3h3ufS+QzRYSF2gxxGzoOzgKv8Vg2dHVUpNryLEGzOoh0eWmRCMWONKO+19du6AuBzMrVq
N4tBXYXRZV8mjv19ZflPVYK7K0E3X2GZAzaWokNNmUNtwiaGBNC62XtV0MYwk9TXcRTBDQvrS+Xg
D8Yrggdh0H6cmqyAQ9M6/qNQA7QOJGc7svhc0rBIFfQF9m1mf5rr9a101BFnceLdaSTDtl2cHVQM
/RnuqH5iHFQchwWAs3Tm6lWpytlh3xzw0kVzo00jRLKC2ddpHSb/SsZ1EGs111kNUrJnDN/DeRW4
Mpb9eiWEvD1MZAqxo+o7GZQq7HNSyTkmJje0g5S9B5NSOnV7xPW5eGUsh4NjwBoqMZ1Z3rMxqd4Q
Z7Z7u/bnc9LDjI78Dtpnx+wvklYHGyhwMLW1/Ie898S+7VR+GJxOxJRc68ksyuwwGJP6pAxz3Dk9
t9c4KYyWxjaJuqZWh6Atokw/U961N10K5bihqIwm27nReubeiDJeaMQjEImnplJfGkGIKSS+TPf2
fT/eFx0SQeEm93BjshMv0QmR+onIMJQeC315XtfceYWjimA7W3D0rOQ3v2Gop5yhPHelGO+rzr9z
F0A/mTvod1XWf4WeMN2uHe0mlreQWp3aR+kr0vu+HfNXT7OdFws2zJ1bw7kDxJw3QlMfIoaongue
4pWA6z7KHGiA1cjsbsA2mnCaycx3TjBSWgot6sdk/sB0Sr80vra3VtsIewxyQ5mob6k1h1B3NmZq
vYdVcNsG5H1jDee6086E3F35LFKnrh+9eT3Z+fK5StOTO1iCasCGqOJvZICzKf3P2Ty/TnAWIDne
wqSmsJvTg+4iX0a9DB9twSwmxfhioVU9qkR8kq4TL/CfoGoMD9OwUrOp7uxkwdlYdOwXpiSaxmw8
rOvw6NdunDvFvpu0uCm/6QMNrdAvOfAsI0nRflGa/2WokpMoat68X72MvvrhL+Y+kS4oLrsVUOfW
quW0WzvtBgfFg+X3Z7wHY1FBPSmrJ8moBaTW3dWrATvNfCRzUH0fp8KNoPbMZ6wgmdzmgx6vwpUX
RhTVbTct0Hh8O5JZUmPoDLVUSz2KJOS+NwgXslDo7h1mC28ITbUdXCETEh2U/Iqzjq+UFUesVV9h
6TYhjCCWIbRMLuTqnBtEzW4gV+ks9wUeYtlcnLw6i0u9DKjhuzTK5VLceL1vHcc6M+7h+spj6dX5
/byK/ZBOt9rkXK00MN6Maay+9I59m85QFeU0Qz5UgoTZrJwOhWGlj0pNJGMsbbFfcxnEUh++W/hK
x+XsgYyLdNikLRiWJN50t8BuiqHxQydbHetOKfvW8oeHGflUWNXSePeyot5TQInvEsPmjXwtv4Iw
3c4EK54aj60zjq8Mm8qXwKj3ky0jtxQHYwMMyEflUkiR7OHa5+X1fKu85sMtjTqG99rflis3qaXj
Q1DmI6wnx/0ujIp6CzLtTq+dPSN872bB1KoO7bpxLo6ZWOesrL4nQwdFGefKm8BKXzqzvWSJXTGh
7b5KufRnNRRYPZKpcID6dWP2Mn0PJIB0CFQlCQ+y22SXMFyPi8VV71gTdBdnxCtj9Nc4t7IppvQ0
8dUqxN3cefvJU+BsXHvquGBBi9bixvXW6WlZ2gfXryFHl81D5YgnkYrPOALfuG0/Q93NviJgQOCU
ZvGkBUdNVmeuNwGpe8jOmE/bN/5IvcBxlEGhYirmd6gldKW74SyLa9JRuSF0Xw/2aHD8Sd96TfAU
iHA0cN/LxurfWtuIrB4OuaWhPws8uvc+rhBliNr5pPBk39ECHe3JOhYOQrWhDcB5c/NQOGxqPMRH
mKkVZkfpC5wpDcrd8mAW2VdMJctYV35+cMf6fawMaI/Od9/J33v4aLt6trxnzET0veNQRnc1R1ES
WCGMUi62TG0iTljwTV7c4yR8lyS6F5q9dTS091FhCKKNeweFwDEzYfkp7R5RSPHez6MbtqYsTr49
Uc1uZo4k2rloXcb8mE2O9ex4LGDDaf29a/WXFhN1LD2aftfUhr5D6PptQGNokWd7QeYmb+21wMAR
GT85SoN/mcz2KchpaxxELmHl1V98OOxHf/TdYx7ggYUpKhbJ0uBsDdZ7S1MvjlF68WjXN9nijRG/
52xlzSfmk0yxtbE9MtlAjZHR0F3W1KW1osYvo3G1G3KqZjpnq5V+6OuKYlnZL0zgixcEGB3ll6md
+q7oXm3cOq+a5zRR242IT2ABPyAswA3KXtcktkdhoLMv6E4Lg5A/RsfiPqvTNGwMUEhob/CwnXK8
Vlzz34NFyePS6zJ09Wy5Ksd9abyyPlpmob4mldE+55oLL2DNyu+tstwzcE4J+dPOo8VM1E5ZSkRB
MsBPNK2EM8fK95Vb5p+bQgZvtaWGd9PzGeZmzndpDvop90nDWiuv2WuyZp7iMzIRyt80vnp17Gw1
HKBTduGWqnfW/aXaJwVj9lWt69dc1Nqh0ZCyO0s9AbgVWv3IqxmjrghqWN149eqLi1nvgME2HNbR
e7IHCTbl2uJhkpX12Fte1kYwuNSxh265X4aZ2bO2tMgLneHeGpv6nk7cv1alPoV60HuXWYOFjv9G
sct9Mg4WCOlhM8ODHapqjTRRp3G5tsu+8Nzs5Gea/jz6RnaTFGYSKZjUN9LMokUZ5B0lsjvLJPUF
H6nGz83Ia+jnYDmBLOinRXeesqI5ZAOrJR37ce+nbs3emThay9meLkNp3pktZH1nnGY77j0peYRL
T9vcrBPmK00NFRbNc2no4ui1hnwcxPrZ0tVNOg3NrV7UfkzmDSsz9ebDVPXGR5O0CbGFkusfSqJq
Qzh+BIlVc1c8zcX8tWaOvQtUkz4VnVVE6QLBALex5M3QIIWHWsIMwaS33nr65lALTcUKYhrzwY7x
y5xM3u1iV1Zk5umbmaFQCjNvNHGWzW4CDX1R6mgWmSKVNN+SoeiOqduPnFA1z83O3mxV92GW6F8T
ZyEHgMdzod5ErWCv2XtfF08iWd60qb0GSWIwNBpV1IxmF6bucsa1Z410yLSUoqNh01Ol65loX+84
elJ/9XONpAI48ptsSbPnU4PiJiDzYItlkGkWGZ2RYtPA5KIfdf/oVgP4wmCIY5kpgydmrJeWxX1J
epHd5ak9P2awR1/9Qr+DwoFHUkdACIfaSlqLD3pM/mSZxRAiIP2jCLtO+jqyCtfl1vFyh56uFA9V
1aizvloEoKSaBTaCmTvlmbTZEP13pjRJtBrzeraRxmAjr7WR1KaLKy3tAH/FuFsUFmOUoU3pQ9zO
57Ca5+S5LqsfGEFAgh+oE3ZyytewDYRzaFcT9s6SYnqAdwm1WqedWoPG96/JdOiCWmNbRjze3CV1
vAQGjeTcMQWtskOuqFTQsvTmyVEVdWKhc4oytzXFJdXTh8kPqgOXp3dtAlJhlVbPT4WRpNduTsz9
oCXpaTWLaV/Ti7y5SPoKHDKPbSnaC/IxSinbuYfCeZsLr3iunY6eqc4YodSTf3KdguIThd9N4jbW
xbQTrtC52wD2Zb7JimwBs6GYpBE1DyawSSTNlOGn3R5hXPRLiORl7yQeL1mN77rpfSQLkzmRUeWW
eqj05s0oLO1YBy47aiZIvREGs4kOwOYgx6HZFXnhhpYtvsymszOTZ7jqUbJuOo5odAwsXkB3jQdi
AE4zauV9lZMlUzZBcICYABvAaB6CrGcs3d81bnmjr/XdFFANLzoJFw1JOzbjlqDRTM6ueohdNXxi
WdM/CudBjVoPaU//THN2DiYKcc+JOHLGA2ln1Q/mGFEXaE8lDHVq1yb9SFyaHwg+ePigLyTtwgwn
jvFXmBHnfrQfdQdVf2nnP4Sg+mPmXn6C84UqSy+byF2NMWys+atRymSfTDnC0HSM2yKZXl04LLe9
2QCLyaLzwlGlkWuIt5qRylTbj5oPX0qdK01edI0HGRTBj8as9sxHdlq+mjt9cOHoiO6CFVBLa0+y
jtsbboTnCETMlmhG8uF8zJnDQA7EEwzL07Iafbyky2e7dUREd/ED8f6+KvTkkNUktxSLGQpt8g8T
4+hjJsvmMiPVjMdanBdvGTBlVNPRGgTnCoZ3lzzw3jx3Sj5MJp1Tsr4YzLafU7fItlvUMi6T6r76
Xk3fNMEE9bNkxg7Q3TFqxDUbJdB8H0hDliF6tLaOSGxo26vRVx1SC7dA4TrWjLOpnBG7DaVd/5i8
0mxv+kWv9khPlyEs0I0yh8sHo6H48JLiq4FMbQs9hdCEGZqd2jsdhTA13lrbySWpoRjtsjFbDyXy
Wxnb9kq6kY9p2Ye91ubtrFV1eUZ0ACs+8TP/zRitDtkIkuVvVckqjLq8ll97Wc5nfHjRAmkG9knz
QEBRTdDUp8VZFEqI+QsZ1SJkmbzqwKAAkBxwZx9nJqdaQ8okceXEYNSm2/YV/Dh4Kj0ETPZs6Ydc
A0Z2nT64xTdNPeFrLC6ryiBYa4GDk5XYwimTcdhZmg1wU2IYuh8wSLlHO6jBy0/FRa97eahd6Z6g
UEaOkAROaZn9gH3QxfHsL7VwCgYqxDnoQYAk0zss3kdvs4tmg7Bfffk+ZFK9DkyU77zOTkJNoxZH
buHt674tQwR0zQFHYhCfVQt2KPqYqYna34E3i4PeTV+mwHnojVGe1lpVMWTN9DHQAJ8At0JH4wTS
yjV/SRJJLVIDLicAZCYFGIfrJA+r08W5V57b3C7OY06jZ6QGGUsSt07DIjkjKeRhNoE4CsWAW/aJ
HzmyeTQatGm5eEBdGnwbEbm/d4smb7N1Y4JK9CkhnsZV7JbsNnMiKi4cy2R4UMNyjwCdE8PaapXc
vV36dortamIDT1UxUcqZBytbxalL5QvtzYuet+auNZDBWPqbMJPY89PnwV9PuO0/lGKyfjDzQkKm
YaIX6Q2bR5R5EQ/I7ESYOO2zv8zeCebRRzrh1FWMPtPuycL5ys74VYluhrNX38rZ+W6vXMYw5q27
lu1gu5nLCFRn/pwg/FAhKpPdQEzUF4buZWzM5XJIrHxAhZ3gR28iF3cHAVqTG85xaKsIbvy8g8fI
Psyqx1brT0mXABMF9Myc9EiORzXG9SzsWK2ePGjTmmHUikH3fY+j6E4lati7Y5q+MQRHYjW3+d6e
PfdzgFUSx4ue/BjyAslHp7TPpAKrxxU/ZyNCz14+kvhVfAZwKyNIsgUNcnnTzdmPtW53QHXfjLpy
YouotDe9QLKbJMOhrsoPn8XNpY7WG9eRxj0VZgZ2kpdVc0wquuh+bYIDjf8zBM6BWTeFTwXrl4sP
uXOd7JSxQrpKyhtpOcuF2TsaJr1rn1AwmDfbC+w96KtOa9mIEotHXUeHNjTweSd0TmQpJSZ+DUUF
a6eiHknWOyXr8lB3XRd5o5vF+PucOpcgtUrl30bbe3Hn8jyJNSy0/JiifAsLkTPbK/xi36j2kw82
FOc8awpm2eytIAGVbbR7zyYgjv1gqztzViONdnZ0VLeEqW0tIRrz6Us36d6TAQvv0ySlG6Z940Um
7QEmBHlAKZLb2+Ccg80U4grIKB6bRbY7A4DqAZrjcO36youqMTii4A/25cbeKzIdjXW51sVzR5kY
ob0MohkK5smHwvvUw8jas+yGHkO5Zd7hErfslac4sQfTinSc2S+p2xC3pZnfuCfNQyMnbvYWGBOD
BYYfEOgOfZM9wZh2L5Zy8IBu82st0FxPtaCaLbpP6brN3pD7dW7zHa7LyShWbnmV1S+t8G+gHVqR
X1G5OH1k1lpUJS2EYvN9wN4pbmc/UjI1bs1Ur76VzuCEg2cVqD2LIkJ6X7z0xJSdliQob303cy4w
hlvkk4RXqRTTA808p/gKLPmGYHUdngU6qDHNZWlfArKuuJ7ljhHNa9+UbFad68u2+htUvPa5cbE5
qasl0ua+fKYp7Hb2ZD5rvUZEiFPdl0ZXxX4GOJAGnUN2ewUbcAGrEmvBWsVgwrISJrtqiGmQShE1
ZkKHpM3f0MtnOOyQZPjgVtiM11qpH1omvrmrfWhDigkB/zcwTdmjr2qCG7NsiVvwTdMGHW7mG+Ic
HM7q6VM/DN/7ifyyqqRD7woagqr67KfzwoXPHNYsrO5erPNubsU5SKa475J4RL0dKQbGu6oxnxuB
dUkvL03jBhkl/LQ+pKt0b7nuq3g1MWuQeh2JfLo2nZEhA+Q4TdpOhr1KT2hRk8hzWWV5DxrRkgs4
alZ3gqpNZzY8BKObn7OuumZjc5s2bnaTeY4OJqpy3KsaZh7TpICAPftlBCo5Ymkm75IGGwmvlQxu
tbxlJlpa/rmfmSgHNEdztrwpAIuUHXriCd35k23sPL9krqtjxG0qUgI34M8GojkS5WIfDCGHD+we
aKbntH/EE6WmWh2dhfDpmXmpmZBRW1beGuJ9MIekx3xxGAdejG5kXN3jjVdiacySYaxtET9gmTu/
au0nWKwS3Bp5nt1XCDTSsrz4YpC3TWbgEgFza7dqKN7VUhqh3jD5Jd8wPdbKuMd5sb0MC9eV2Awa
g6xYeYkddHCvtPuvjpHbx0C6b9N21OUJAeeu93+4O5PmuJEtS/+VttojDXAH4MCiehEIxEAGZ1Kk
tIGJFIV5nvHr+4PeqyqKzBY7t/0WMsuXQ0RgcL9+7znfwf452kwb80LkR7PMGp8ILkzcqjkzlkLb
g1/1MUZ+batu4VsBbACS4JPn2Pt1zCqbzpq8GJeM5T86hFHzoxWKKzJ73VTvky67VXaPlAr5duVF
Yr6XNa94zLDXsKttUD0Z3KB4ATuZZBfEKQqvMp6yim6yU99pFj2UeOb5xA67sej9dvZC3z3ZjYLe
ao0MC+qEPeAunxyyFYcBK7I7PvK6no16d4fetiYhQhyhMdBOG3wdyW0+FMhkSw4JqV+Jbj+N+vr6
MwoGpFJ06bxLc0kfgW2srVillx5sQy6OWC8BshvPKjE8wZuSOIwGQ53ns+WlNCyiwGmXLnzzqKv3
yxhzqBy8wpFHDgI0F7QzDMiK6XNOZ5/xYJDtjWRejiBTjCuR9x3PTF7GDyVs6k2vdbGfZSVUAiO9
JkPP2ackB11GXeCLsQKGZDEboqnENdT1h2XU9lE5FdehRqi80TssV6YTXYm+LreVS4ghqpt5K0hx
OdgBnSiwJfWFMYpvSsVIQkojPfJumOkpDvP6WiJl8Lo4CY5dDW0OXW3p6W37PNmWtmdpvFqKWGw1
RqJs2+ZD5zA2Qd2WPbFbIBEoysXjDOMCUUm/kr4HCKOOMj+D3rNVrf7qFMRUxKoS+NABzIkqnrcm
Zjga1sp+XGCK78aMqR6ddEiwe7usNk2iOIDLr5LDSVkWe1c0BGyy3Dm0H+RYbftaMVWfBY7OZPKt
0jgEqt6ats3lcOIfnFh8OAp7JWf3EMbtmYHz2XfA2EGZ6AcyK4NE0KgMSOigK/bkzsZRxjAchhFL
HjCHxangPg0cGpuUoNl1XUxe59rdRRjHx8GOWGrjhRA6eaHGgg4U9VDbRnfoT6y9qEWxUFIPF3CC
dxaIOnLSbpE/GjfArtgBBucWKf+ThikMOSI92YBYCctgWJNYVKxN7F5zJ7SrinPCV2m0HLFBNDj7
FQF6HpttLC6RW/ItaF/BLNkqtF7VT8mBjgEi6aqHYdBbT5tn85gmGBqtiL7/5MblOv59YA5+3oaM
8IXBtpbIufejzAlPQMzvgInk531g1R5a6NajNUOXL4g1qhg4eDI7DznblwkJrIl9bU/xlYrr20WL
v1TasJ/acI/0FDqIuhVxLjcLLT+QLGR7hoZ7F4qaYVU32L6RuDnztWg5L8wahZPO/YLvEOk/Sf/F
FmQQOPBolFHu60YkXQ/Ja/JQGOxl+yGKwmTHGLp3L3OHnvdSy0udMR8tanWzZtUEc7vLK7j5icGu
5+rcxDGxltKnAkXDGVk6LWhVlxGEG+FGe2fgjdyu9gL73oUMtYVcHR2bIdQfpngiWYcTvuVu+XBe
Z6sEImTBREQuZlc7rN7lDRzE8IxKEtGZK9cOls66NBhG+BqpAKFe4GzmZtmWXSaOnEmz7VBjLVdr
W9NAYYANmYJIM4dLq1UZYn7jSpUNi2jFq1po+rZ0g7u0stclVnaE7YrwCA6uuYjQOfoKyj5dpOQR
VRyqebt7RDjGiQBDwrFs8vCGjDJWJWYOHKt9ZF2veltvl1GgStWc2ZfEDsJxkgSpuAPGbTvRPNFW
Ophq634uo2udZWjqxpuEBw4CSHNWZeWlPokrlZYPa/cT+6pRHsGpuZ4cV2ydZDbg9ivAoozdh3ma
GkyQ2mWTChYFm+ZCzxyP8Xlzi8CMYebiTzTbN1DJdma4XDkpOFd7HQz/wkUZ8tbQZp+mqEJpk92n
BWIF3SrvSi1YmBEr11caRlMhyWLZjJye2MPrCHVfq11WoNz2WuT2sK15WLZROT/nGmiFSs2uV1u4
YglSsTkj1qdBUa8W9ZKCrkB9OKq5vKWetJFB6z27T6GdjJy3OxO/Xil8HJVZi11ZQHHDt3BXzBze
Op0+M7Fmvgr02uuj4ZcaGpCEFjIBH0yXV2pE72T0+O5kTNLEIsVujqcz6pL6vKpKbd+kZXfiiiji
urL8a9hHwlNL5ZyKmIoPE9tTZcsRY6VeeQBwSa8NRwSCS7PsmdU5l3Fbvw6MEtA1h6NP3GV8rQ2E
0Vqszz7Td791g5e86KnponBbINqCUOSOuxx0CXNUqjJaM8HJ1cdvjF3bA2pOtk8S1bfkeLnbotBD
3Fc2nfllDK97urEgXwwLIAbTlgDe/SUyOphPopruW6qWMz7rIZaxtV2iWbtKZ6dkOy3q4HrRzMa3
EtaHRhAAaKshvafSn7yZxjFJXNK9bqK4uanLFUteUQpx+jCfw0Yfz0ntWS7cagoJdu+z2HedwDqa
dkVp5PawnYy+Z/CfJzcSn/05vMXxokKfSb4v6hbCcWdE3I5dNxjB5/kmb9Pux5hbFcfnJHDurUFc
U0ai1McumpYUjB0jUj1kMvJEmjKRSymytmybzZm+1RgJM6xgArrV+PbbobGSzSyb4mdZiaj+VgUO
eYIZcuCfYqgtFjWEXJsIKrLBIcBEwxtFgLBa2ZbUR1V7QWD6AFN7XjUfGQ+pA3RHhtepKJebShR0
ZTAiUoyVhElDrakxOEE3t9HR4mqlkIkXPIHrEo1qtan9SlYKxB9vBqHPL5U1d3triTDc5wrFhhlT
tZlR0h7wzW77xbkWRbaLFOeVuF/cmx4iwxbJq35uNkzHfFwFgzym5mi4nCZRg2h09tDgT+fYEO6r
0s2uIvJydvOQnkbTrW6MQfS7JOu/l7V5ZWqccBKTGXFO0O8Z2BHtMAUMqXE1UesRR0f7gf8ybNav
XbkYF0YXH0Ps1ZvAMa5hls+HoSQCuVBXhUPjXQ1PETVt4PY+JI9d2w3nOncnTurvpRs+Jg0D7Chq
t3QCToHtHqc+83VhsYHN9DGSaY2kG7R017M7ths0V+EZaYWDpyYr5pAza+cLKT3bpIvMPVWQ49N7
lOdhYvGZaHfXidHwTbTzrip1ctqXUe2MCIKuHVICuUwAz4YptG7riPHnpowC43urkh5VQxUMX5ZE
UxdjESTfu5TAlGjuXMj7Msj8Ruq911HcRghGmuBEJnX3RAF2I516NctOoXPQwnbYg/swN1jCEna2
Pnm1cyxwtLZvS2lOHIHnq0joryXea2Z8Rz0ZTnpS7nhIL+sKHB0xsnFjnrSyuQsK6xm/EFs0+d7U
IK40gSsF2m5KtOrBFkyGN6i3L9Mkbj1Rpw0i3TzZJ7nlV8PEpq2EY4tt70yZ8z1rFCMB2UkwjUsh
vzdak3+dOiq7KIQdxnR5MDnkZUc5FpYvRDFdl4Vx1Y9NP25dGpAne6TpvOFwH36NlvUpzUr7SzoS
eJ5ORXakY1JSg0rqYfZENXZXeaSLh5zIRdSLMVKfuo/OFR4YxgoAPqSmia90WW91JkFnCpMebbFB
+5H3lobmOS7dB6Bx7TYt5/xMVHBlJguiZEB6zVMUk0idMzF+RT9RXphQUe5jxLIMJDTtWIia61EZ
3wdLvFQu1a8TF8mVCIqvfdabFxxX5kddiOCAeLq5mZH+7Fs0LM82Z4QjwKD6SgcsfY2uXpwLO0lO
LRf3ilWZqUWTZTSwuZNpU4xHlaTpcwfAyM/RZbgT0ECzp8kn56Y/FWKJLoH65X6YN9uZhEG/aQz3
UHau/phM6jmJhu58GGk3kx7XHycu+GViEXRlTeZN3oUpfME6k9/Cop22CgDmHe+rx4y04GRp60d0
0ScAhD8JlzwuXdidz/oQoCkZkvmQ9VUz+JY5vY4F+q84m9fU93lXBn2ztfr5h6aGzm/jqrxx+wox
f4rnr1+M7EYNM61F3TF2QZlBvCzq2b5L8FRyEsYzlEGf3AqVPiLUtL51ZgoyqGqTbds5/Q/FAleD
FylbjtK8XhU0j/u2XYxqD/RTXFYjhashk+cy1HLokKZzZkfta5vFQXegAZXvSq1Xd5zAwG/Z4bAr
E65OHFffkoEB46jFvDbYsLdVPj+AtoYUQnvIwyF4FJCdLukHmeeSkw/CAt59sDhfVYQck9Gxix9X
FHfKSNkKWjzgh3a0v0W9657y2pppjBbFA6EPUAFC7ALLwE0tUoQnSoWs3/HwWtpy9gaRf6FzSg94
KXSxo7OHEKuf0Y1IXJPbQmrLboQVhZg2ytShKy3aL5NsCx+tGFFJw2AxTgdoOpIf8pWzB/Pizj4a
sj/vaoHKqgrM/mDrVnBupLW5V52WHmMOsnQ/jOA452bi9UY/7Go3Obcw2FyST+3Qn6hyD6gkXk0H
Q5g+nmTZDLddYaMFDuiNNVpEq91dnQbRY6Av9cp/YvTRDM5Guqv3N6MGKRy3O3MiVJbUD9lhWZzE
GyHn7HUqsO9IAhFGCpq/ii77tjQMzNXIp3yrgeyZhcbjENiAJISLuBdyxsxCroffaKJQKdmNfod1
zASQFLpea9vtbda6Z2D+gEnG0wVkvpd4qXpIR0VyYi4KNzQdpZ8gnqg2NEhqT6rGPjjxsPgVKglv
mNIXKxu/VDEH4z5MUc3V/bG13OnQaWbvw2kzdqBS723Dmb9MkXaFIJsOtXIf+lgUm6TUv4KPZR+j
WADJuGqJa/doF8VlkZl3rmu0yJugV7Mltt6AH4heu/UA5iLcF0Wg+3jgbgX79s3Ypu0+18zANyI9
OUjNLvUNKCtSvjHCPIiiukF8YHkJLUVEtOswdqY9qyezuwlleslIwR/rzLyvfz0tRQGvFhHHJga6
65cRpZuAm0qHhtbjpnMczVvmdtzqjY4bmPNs3Nhbt5dqAx2xOyLpjA8U36xD9uJ8wZRlsrnV9PdK
rT7UY+yA6k+JeA5iLCVwCw5Wk1inqOMhdULcBghwu57DZSOLF+Q06hCn5tcwbzlDlemFrsX6Zd9r
hhfVZsB1EfM+ZzPauYB6vdKixEElwjm9I74AnApPf51CaMNh1eMgnSCpbaLEqK5HUcur1kF4L8OZ
ST7xfv0XVOQjmarVdKIWa5iwaS/LgKu8qA3p8ZRfVW1N8TMnOY2mtfgCQ7d3Fzme7DaZ/5W3+I8c
fX/06v2/JZ6vn/c2Sv3fn78a6f73rwx11NfrX9Dcirv5pn9t5tvXts+6/3K2/ZO/+W9r3v1cvf7n
f7yUfdGt/7WQUcdbg56Em/AHR1+fhd+b38PM13/jX5Y+4fxlAxCXvJq/HHirg/bflj7xl7QUOYEA
I3DX4vr7b0ufaf6Fs1gYhF2thAwsgf9t6TOx9En4Jy5eWcchc8T9J1nm8Pp/d/QJU5KPyJeDjbEm
G6l31ltzjIMRagtS4zBMCG5bZf8aRT100lLfU08hm6pgKjODUKb9St8HM0wq+9xAOM253XZq22CK
bqWXjRkHrTcjrSq2lPBG4CWiW54MqIrQjhu40AzqkCswZOkWRT6RJUqKxKlBop8F9GEkRwM269Ds
tsGv2QoQROemx/FNmuEkoEwFDVHHGxilqMelGyJTMrg5FHHTlySag1NQVRzzY/qjpYd/VulHRQbv
vEkDxi7EY/ZpWCH1S2vE4mPxOORkRSvrSsj8KrK6J20JNtPoXGgWI2y64C4e63FIwZL2noU9TIST
H4jcj6rpgKl/A7DvwD+Hzp94Qch7qxLf4USHDE9215Ory2dLfGnckuGsHomLhE4ninavChofoMCB
ttf3ulOXYEG2hZOcV7XL8HWiyiKpHSCkD7gWZaUaERBXfgsF0pg4GE3EebaIM9c/fCRbTbOJHH0c
qKT4V8xlG9C3qhowFL18wl2ym4v82NRmMe1yxrYSQ07nLIcpZtPJIuubqCf3a8auvYu7hOEj+bcT
MT0l52Fbc8JHWpbhkwHbC+WyzLTXUcyMzQ1a3RdDw9GThYfh5aQLg7GVbHCrGBHojE1V5TTG3EFP
H2JcZpeJowEAjUNpnmb2+31XVOo8S3EsihTL1ZgOzQDSNYpvOxvlfYy1YN6m84hfgIWM9oSdDNWu
McYGCWpOKb6NWxnfhm5FKYBzKD5HfUKvg+2SCXuX3+h2P++YV+i7caZO1pvpbhxIcd8qyNI/9dhN
WdyHgETSImSOiTPaJ7+j+DlHY37Ok8/eCJrQA2zhbh3EkcdOle2hbkkGb4s2epm7AuG8ZqFWpdRJ
r0ImR34YVC+h2ROhOAU9NE2EJ25tql0b5Ci8XCOfnTM1lROuq4koEOA+dUzh1I0DBXsZlD86TnVP
0dhVj4j6+uIwNkG44BCSLs2AZERxUrbcYNc2mh+cc5ov0+Jmj8giYM3gzLKuJzp0LbwmbOw0IdvH
Zs6t57ngozdImWcKr6QtCOBOGAfUaSdQk+i1hbw2mS0GGoX7IikpeMYiQQPMzQfDy3MFaS7Iova5
DZfe8aI5HGM/CRpRAkzHGLXLbEp0L67c8cS5D8OtU5pLu2lNhdKXZkpzwuIX6B5GXX77oM8zZVCF
z+BUZmb+yhxnfFGy0aNLWMJlA5Q7NRjCjG2xrzEZIqhWWtXvIwdH5U41dDIPyErQsxYzAwCsNmbQ
nE/tLJ94eviRLE+/QD8WQ5XJVEC72cc5GoxDXp6yvE/iIzIhuz2WnUqdC7DZlldYS2rcZH2DmSpI
GdoBdNQcNIKqHWnYM27RKFiA+J+WBM/cfpy6vN0YQYMWNOKkEuDboIJjsqhrpj8hkwnwDVOvr3Ns
al8ahPic4IzRbSyyEalI1Ep0VwU2o3abRy7NvGIaw+gyNHivt1yqWoEZa+UhkTx3Z6ZRUYeZpb62
AUSs+5Xprgdq2+nRqKfKafam1KZx1xNaOSDD7KW9y4m4qvyIhlvl420JpkdaCuNVTECJgXI9B2zD
EmuXvms2ujw4C1LTrTEyEjufKHJfjKVrENP2FQpLc6ZNAs61aLvtmBmMVRPScEs474VbI+lrne5Y
9UFneG4Gw35XTq56ckv8OIdoIEdr24xO0O7qOhuMI6ZnRD4iiOoU/U9hEU7lWBoSr5ne2ZmmB8V4
ysO+yPwAw8w+7Funv544BlzO5Qz6izj1LvRJDAvLgz2OSHMngznFrqk7xipAEyrhi0EGxp4NoV3P
RnomcGqEI8IhAj+q09R18Suyi6ZlztpW8xWQ0dw+qUEYkc8UJTliRJx06HM5ajoVVo7p00W0LQj9
E6Vi0qRjdxw5bX/HSzScgnpkPCPcrD/Lw8yW5NNJVJr8i4NBS6lFi75MNHnolHI2AZnMO9nqXTx5
XcPJ6qi5ek+SHuhIJsL2NOM901LzW1MkZugn4aBnW12fG4Y7Bb4+mQz2eT9VGsZoLbVPY2tlyVYP
IrzO7Oqo8jUDhMUWDyeH8FA0TOWZSaF0t1hcW89l4+H/wXFVbetJddNOOqNQ3hg1zqobl0R4ta5s
v829QnPmVsFI6G2MTc9zkiBVW3othgkiCPXdBrFIhLRCRvQQ7MBmqKzKWmE0y5byR97Ww3Mv6Uqh
1uttntg2ABnEafq1rcOV0w51csY3NAT91qRj1RriDvy86Rt5RF8PTrV+l1qyZ6ifZfmhh7oh6TVl
84n+7vhoonVw8AYQLG20SQmXdxTPFk0t2M7BuBq+RyNGbRW259mACAKZVFBk+7zM43jvmJZ2M4t8
wbgRluFXS33R8A94GhNattygJUnbGczpgQ1KcgQNUYTCqwrdFxOtqMnBoZuv5lnrci/qRxI6WJkD
Zt/ABDYk6zL+4grbd6oy5YssO2TcYrS6fouWvHpxCqdt/KBuSrnPA2Yzm1EPSHFhlKQfIxTlC97U
nO4ZUklF3vEIGwHcuk0N7cifVjDKHzhj6QbDU5ffxCitxO/gKSKSmm28mWYajax9umHmzFcc4yfd
dnpushpocNALSLEqLOTAkd/UIS1wrJqu7ZKW6rZsUUFv3CVtX/Cj9/ZGjT33r6vtAU1GqXOXpC3Y
j3SXUoUQDXT2DvO/TmXZrWxqiF00gJCylLVbAshtsfmRFZsj20S3w0xS5OvJuC2mGqLAYphnQyVR
iCNDCG0M1+m4myvlkKkyEJ+wHWVZ30QM8xCH90n0jZfW/bG0y4g8brGDYGPNDpEoSQghggVxHJId
7evpNtPN4qaLJRYkF04MPwiLlc+UuzOoWZxg9hc2zDO0BFQfaFQMZrbQVfDdlEnDQ5xjn8Op3i6m
v+j0lDZuu4hn9JM0s/izw2CgNOVleYM0lJjS2PwXg+cfHaz+/0SluJxG/u8Hq33z+vry+vYgtv7z
/z5WuX9BRFyBRDAqhWH+DynFcP+SqwydLrigdsf++j/HKuMvBZ6KKE4hdfhRawRbW/Zd9J//Ic2/
wOnCNGHpdoQuYTD/13ny+l8AlPbdX/+vos8ZnRdd+5//YawIwzeclDWojIwRx1EElCuOa+/AYGM2
xIWG/IBnaC7PgsleriCmRgdtcjtfLE1/SVU0cB5HoI9+CU3JUFqHNxfr31/q7Zfgd374Dgqyo2sZ
gGwtwY99S/0ix2OUeYPwFju5cSgXvb5kb2zOq5nE9D9/1AdKFD+X//FrOchiTVoZvm8AY1ivWmvQ
SRoN+zLfUmaNIPnrNv2MHPkLDfnbdSWzmjMxfFxIi4ZcKThvPyhFC0uyOL+pnAh474nUO5CEVcf7
jLk8DtOcvdYK6kRu0LLxasIRtzXchf38YllzcgEDzroPQrq0LF1NVXvOYrv35HZNxmEcCgsIxojd
ADKIgdmoI/TLRnQ0pHD5tBr25zzKGPt/aldfp1hYflkpvBtAmCQT4bobf6jCxoBOBceOlqTUj5Gj
sLMLWjasMyjFUAfg3jlvis5cdth90CIwUVURok1U3Gcq1pDz/8O7QxwbeCB6DfyJaeH9g4BpixUK
MCWsihe7nkLOs1r6T1l4vIe8jTjPAAnTyzDXZ+TNM1ADPBSxxvBbhZyKtRBf0hzQwZx5WR7cQTa+
oTG623AGhCwfGsbViPDAixtUoanBbkjAgeF1Dor6Ef3HZ+lo78FpQhi6Thjmii3XlfkeP4kjocuy
ap3Nt8KhB2+nOlNtcgzqGrYMQQPa/Z+v+oeYSj7RtHlU1wtCe8d6hzmdcoodGRBbKMohfjDylPZw
pJOnE5ZZ/RKmJtChwhzyRyUisnYkGQDPZNUiuTUwxjPCG63oTHRukO+GFOaAlzWmluCoqObv6HRX
+LpIV/YQwh13Q20PivfPP+Fvrplp46lQUpIoR9Pk91vaL0UCOIzwu0jPH4i77vaxyaG778x1Fv3j
zx/2frnicrmUJdJgAQYupb97frS4YTwn6fSYqQwuAli0+7zI5qtCC+QnCHtzbWq9XUbWz7Jhabmu
if/wQyJuVATYF7EabYqBzHIfSCvn14EX3GdEtsIiHHulBdHTZhBumeHrYjXu9RTOjAvyojKsjZ6F
er2bbC1xjgQepA+tO6lrO1ERWWhpLcUKj8e9pZuZjLa6O2eXIUNthqLYjwbPVDkl/xgPAAAAINBy
RseV+YMQnebNQavPHowOzIplWIjrzrQD94q/ad+My2w9TygPEct3WnVWFg0zpDxsWag6u1xIko4j
/bLlIYkOQ1RH4yfIWPF31w4EGQwuqYO/fH+fUsetxWI33KeoDLCnigpzoCMmUDXORMe/oJB6CnPL
NbD6dfZ+GYwq8muh3KuGAIwfHN9wIsIrap4bpEFPbV4gxarRYynKVXJZsaGJXcNp+kuDcg3FCJXg
9z8/a8b65L5/AHgCoIo7wJ1te30Y3yxWpPukQwabDKxzmZC2NhfDudSCcsvMIfZAEzC8pS3r7DsL
7XdrGhNCBq3xG7sOvAVQJ0VzONhnOuLfB2lXcjtqbDsIZVNctn/+suuD/+G7ktu8IkbZx/V33zVw
GtaZdWFNUjluAQxmHkqrxP/zp6w75++fInTqBBe0pMm++j4sHLKrHQZ1CWcdJRjqMDWdDGAzEhpQ
icg2HekdyVDytxy7uf7zZ38ol1bQOJRr6i6Tt5Ku+O+3o21myCYZROguj+bn2qZNYEXVfAkBK3wo
EbrjqGJ7YPsFeuBpNDjiLSmn/Sff4+N6xzeAhMuKreiwv+fhqjqwtN6kjNGipd/BD6tPtPZgBswF
Um29AAPx5x/+dx9os8SaivoJDc/7nRkS5CB1RH9ijjr6WKV96ND0IIyhWbGqyj7Zkz4+SrT4WfWA
/dsGANYV7/f2seexiQi9IQwmq6H5kq3ltZRz//iB5VMoAy3LBqVPwfH7p0C0oxUy8quixgVyMOrI
a3RDfVLe/u1vYV5hM8AweHLfDS5Gp1DO7PJbXBdMgaWl9ZaMu2b75zv0d5+CNdrivXNs3ot3vyUP
WKKHNRAkrbVla9Y46a0uzD55+f72UxxFlCr1uqn/CoB5c1+sMAfgi83YU1WfDdB2ZHYYu366/fOP
+fiOg0niPCJImGCP/bW0v/kYXUyxZdMM9MaUPk4pJ7mr+Ef3dFrtI6/1/AVHcc8kuZCf/MAPETZC
SA4htNRgYPDHL3j6m4/GrC7rJmARm2v+4ySQlvcdtq9dFiG1KAGceGgqECR3fbHrzReM+/cUQcA1
grj85KVb18vfVzoGXs46VePYSFd5/ftvvoo1iTaOIPStF7v6HtalQuxmVgcXutUn4fG/HvXfP4vD
CidRrrVBAWW/qwHtOGwm3cwDLFuL+4W3HWFFkfSDwnCjTNOzixjFVTzq+pnVpNgHnSwJTvkKDuac
0Edfqm5UwVXOf+V2QrA0bXSCebVd3kcIcWlT03ebl5jGE106zKbmMNP80AwMPht6x2hwjEYfOm8l
TZQwyFx7DzFTHkxnGMNPXvuP19XkoTKFqav1kKbWh/zNdZ2aKhrnQDCkHyiri1AaJPF1/WGRdv7J
W/lx3aR8kDbPpo1AVsh36yanBVKyDCS6GkDrV/LdupOGAggUm/uzXOO//vzefPxllguAxxCcHVye
nXdPjGvl6KjItkWxj6sSPRnO/a5LmPy00FI/uYzGxwKLH8V5nT1YkJHwa7N8cx2RsQZm2uIdzejX
bir8WGed01ZnWNgwWiOkwW4g1Zc8c8RtT77pUZepvsUBmR7//LM/Lhe2gYQcvBEVgbDfnxvlgHoE
fTsp0sPMLCoc2308NdjU6wZ9NoilYDlmmW75kFqsT0r0j5d8XddNlgwOrR/PrOlsGjkmEwQcVWp6
ycK5ntBk6KPa9NkFf7/4mljrTRjXPLrAsdwPp5wVegQvEfNn0r8YhamhyhSfxZX/2srfrgQcNECF
sLhzCIWP/j4dArpXKfISyTNqnAFyj3KDPaMUWkSkF5MMYUu624chm/X4qNkFpoxeFtq8ZQiJNjkE
PgpuvGOs5k3cbuJbm4JxC8A2NInjNKgbFgOLlrJFIrLXFVr8OGRuEWKsXMbyOuzrtNpl9DXjTx7X
9zeK38URV5mcEXWmUx9eRWVXRt0PNfr8Jb3ENTfsZtRDp0Fa5Sev4ccbhYQCxyOHd6QUwnm346O6
Rb+yaKjG27w7TJqGq2HApfznp/7DAYeH3VS0TEy24vWM8O5tnyN6OH3WMCMphvrrlEVoU2k7aQnH
PWu8GhIrZwbvDv0dGiBEt8WgsRREjEaf8rYDl0Fi2TrVsmMBMmIo10TSCJGyV5sotLdakReMI/oA
6PYoJQFjCvBfhJwwCT6rLz8U1vwWGg80DXQWEhjr60L6Zi2Bdox9OMEj22XJveHmzfd2pJFvzrGC
wGqy9SLCuJ0Ayd0HOFZPiN7l1Z+v58e7xgvGNusYNBAAK4nfv0KfZ2rIQF16YwCmM4ZHynqxhJ/s
CH/zKZSB/EJu2/pB7+o0sDhJMpYAaoyaM0slhHUEI6D7n/yWv/sYxQxyDZWxWS3ebTwRs5uYcWTn
5WpisBE6IwZmxsfYrZkPfWXSPVw1ztTeViqeLosknR6qCbfDvqlcsEYUZg6TI41CCASJPh5a0q2q
/ZBV+s96WJqLYIFuu0uzRQ93TTLk34IGpA/pNSKeiapkWuPhylMP9K8HcJ9wky/1cGW/AacILuLI
6B7LrAiJ5Q1mnFohQo6LJW1MiHwTmloU04SsYFiYuqM16VPuBQVzubySy0uGvAMOaW9iy2oGt3jI
QmRvRphDJ/3zVfyww5nSRP9uuhQJ/GmId49EuuA9Hoyp8SjFxsda5e7PPlbZIa6xLvSxTPFTtCXI
LULFntEwR0zKhAIoDA+w+uzLrLfs94V5rSEUW/t6/vwQghYZubsk4C4hqN6mwcZbfaOEG1KpfvZJ
a7H3+yfRSVuVXrwHHDPVu2KwmhUgFA3tCPHBVn9aTGthUkrMG/eliRTGvGgIwU4ps5j9SvQ2CLw+
V+Ja70Nx/8k9+PCzWUeFzrdgzbYJHHv3ZaY2CoKZfFRGkUzZvcBiYsHzMmLOIH65/9kqq52ALVhZ
hZIiFueMLww6XqS04VMHtveF+QdS+K7S+k/2/o/PB9+NyAfOjiwXSrwPOcyNejRqLS29kLF1vzPm
OPCnxOl/WlUK2zauXeJ2y1TH4w+7L4d5PThd75sky59XIyLnT+7cvyq8d7eOhYVrxWOLAki9m+f0
RD50YZgTjSeSlgkOUeI0D4nrM3ZTNmK14ATh3EisELju2Sy+Jh3e3DW3SQMEPOsPHSkMj2ZhJ3d5
OhOyDibuIevFgu1Z60eQO+10T58quA+AbaVb2czGBeQYid6W64MoGlXHvRm0WggxlMBVPE4INthS
ZOKcWegPLgSN/29pbGg/c9lAnR+EhVcEW1HwpZuJZdygP1HH1ujcF6pnSIg5K5b0I2cxnU2YlxLF
qBshO4iol5h6uHnyTEnjnAUMR+YNQdbk/yq6YK/4Cca7JUFv45s6gpbNWFtYIySrytPojuGyK1QE
4t9itaEvbQBH70GMIYuwGzXsjHq2XmqgPyxgDqG/24R2IhAia4YLkuK/MYmFctBctBbM8NOE5iE+
OvlsfbMw5qx9uaj4YjLBYJ0KbX04c8MMOOIgcO2AMe6Cao+oCAsE1AC9ICw5xUSTC/oF28BCztwW
xaztY6TStz2674egD/8PZ2fS1LiyddFfpAj1zdQtxhgo2qImiqKg1LeZklL69d+S36QwBI77De6L
O7gP2ZaUefKcvddGfjIxnyPLIx5n7EnYZdcZnqkni00Eo4QvsvcapsovPx7TqyoU8eyl7vx4Rc4A
5FHllmuzQEizsyMwrCxUgEhWbdq0+wBRoyIXs9LeG8mIfglec3rSUo1H2OojzUSDjdF5lZV5jwtQ
5CRxy76atAXlgvdaORNyQPCCPxyvG4a1P84o2zHsut/S4PlZVEY64QKUbf67cMp6BJYwTYcSEfa0
7TtdXtNQKlGTuelzU1cM3aOxRSpcd8zsNjanHs77rlZhm0Gc4e+ruCHrxbPC4oD9MlArhe6yo4Ed
ov8Yu6KAzd4IHzaqRfUAerprkTdbBQGAWR5R6Ywh6k8HKQnGW79BadKGICcW2CQDY21WDSnTlRWw
sxSi896rac4ItytzAMRQZi1Dd7dDhR/aNN9vsD97jOgskFXb3kedv1Aj6eoLp2kz8uGZDoBSTIkj
kL2TGAtPl7a9yBAU9hszN8xdoQIcK6xv6MKlIfVV6uiTh70hGbKVXQqx16rABjlYZJ7aqCKUD3Wi
9UxsANn8rECtIIWZpv5XEeatv3Q9hW6U2OzwMIScmK7CKY0fe1PG7VOHng2UulUP6TrI7E4siaQG
rmjFZJeucw/GLNDWGTYeZwbdjl65wA/oddePMBBJSsJlhkOvmMz6R+7FHN+p0cZ31fvePquFmW+9
cugfYHC1OKNrSn0+TlG+yN6I0QgpT1xFvl9THgDG3BmJ473kUdz9VIhEFEBpD/j96KSSF9uQyFK8
KcgeOqiI9j4bXWkuaumXV/1Q4yjOM2rRZZKy9gLUs0eGFkI30ZGrTr1AJx3HhQcn/jZRKMoWutd2
9mVd56Z+aep5Ifc6tE1mril5B5XyLSjcfVbeYT4Lq91Qa4pMsxi34T4oySZYcgTuKbBbzt+rRshg
i+AJCVWh8nrYCGREHdJ5C4seY4TqMMKuBpk7pMHI6fuoQk5DfRuAUPI2cVoPeFP8MX5TUTNhSZml
ZprbeJduGWhXJnZ6nhstrF85W5EJQLaZfZtHPWZ5Jj6UyXihzT9RbNve0qo1DftkS2WygLEcH2D+
+usxg0sPjHmEiEbKR6mYdM4AtM734nqnAzxAnun3RX2h60XyKKUJDtopC0Y8Xmhl1pIlHOIXBHtC
vvtAkYICuyGHdATU3VzZMiubjR206H9DFP/MlutOvCWBHiFFRNyDEqVwpX6hmkxH+2s55Z03NeN7
XsLX3XhSWj9tOcZ4dyO8IigHk4C0BmUGUPHdTKzyqp2AShQjngtOjSXgvCnpYUSLzJ5uS7+NXzuP
DLcrJ2DTu5C+LmZy9sCMJwk4uuLVI+tslXZ6BWSNbRfbXjL9RUA03CsT4SEeSAdcooKcsjBGeAWa
vyXdoLmf9NTZxI1xoBPlQNfv914LiqIp9OtCwT/0olcETq8FzIYyYmKUhmRG8LovAHuicoT2mnUP
ZeLdziQav+eZYT6Jr+gmaUD02dmOU+N6yLJ3PUk3pm7vnF5HjmTcYLK4Dl3C7aGywsMrVgXPsu9U
sNpVsPVi/FpN8SzY3O1a7EcjTO+rNMFm0u8dN39NPdKe2uowGS9V95BFxdq3/hhSEkft7Wz+ghjR
vsp4DTFgw87qbTykQavEbg1+VRdWndU6i1jyNRZRGWJQi9m5yGzCHRTqN52Wo1GDzdrdhaVH7U2L
Ql0wa9jTSeW/tRrWNceIyLfRi1ukRmqlN5i0PfHQ9ajXQf0YgDgO4ZCz7MKmAxX3wwYLjasH/5Iq
7mXbPlNvPAgto78o4+GXXnrthT5622qcfrkxLBARHPCy7Ln/dxA/Hh2tunASoiAQB4PZjn6krrdz
skc/OlgO9ryOGMwFeqdoz1Mm1/XwN2uiS4/qPSwwXxWRfAQNcLBjs16kapi21kwXU5bPdHK4Jy1x
O8CWW9S2t2t16xFY3W+jLYliIVko7+st2QQbJF8wp3Kosob1U2nmrRHTe4uZzuiVfg88iHSGsFzW
vkP/GlYOX9MlLWaGrMT3hOZgm/GxfPdRirlsWuN2xmw13RIw9rM3hmet+WkNBv6q9A/YlzcRMuBC
5XYwU3VFout6tq76QXET5mqO8zZ2EJisX37CjVfQuC1tUJdGXK4igrkGVLDxlK4GU3+reIDmvNy3
xPo1MKMf8LBiBXzOeZ8WnZusJle/iDqnuRvImANJQBmHr8Ec1rpfvdlGdjGq/pqWwOyvIkkCSfkK
LN0LyQPgzZLsNk/aiwpNs5cC09en7pUX/6byx3xXjWW17jyWOKT6d107EF5vyT9Zl/XdItFSZqlG
0VIkKbAnfVUeBlnrV60O+YGN2X/G4+vZO31wDsgoLvxRXOihQg5ct1cZNKvC868ax0bfV5EJBgbz
2k0Bhs6e42WVYIigjtnGInvj2EusU9G+p2bxMPjGi9fGainE7753SfQR9ezLGCLFacuRth4uSfEI
8WZi4nCxBP4yZ2NHcfR4YJHB7wGuAe9HAW5BW+RGFPwIju4Qh6MiNeTRNSLF2NypIMaSBjMBXwkq
2dFDXW0aYukevScxxklrmc2WlPToThnjMQGyHEKcIUuwz649f/ayACtLnvOjw0WYEW6Xcja+QBZx
fQS31dBjSscaAwscl8xUE05jYz24CY/Kv+KoAoyPisDuqA4MZqGgYqb9qh/Vg/KoJPSPqkKkMCgM
q5r0j8V4VB4OWNHI5qDIuhyP2kR9mnWKtH3RLGp+hn6Rb238LmZRYzPLG213VjpmR9WjLFMUkEae
oYbUj8rIpvX9N5zV8S9p9yHP7iyi9I56yiYnvXLZzjLLXEoNsNJRfdnTF7qUR01maE3QrOujVjOL
JSyqxJtC8Fphhp5THLWddjvrPBWby52PCW9iH4S2rGHdm7IEbWiZWdrMu5k1o/5RP2rYijLEUUb7
pz4qTMvCd++Co+4UpYNLksH/9KhjhTbV62tj3MRHzWoxy1fH0LYKXrWWnJUIFbmNjCfwupV1VL5q
3kB1S9RBgVCYple/b7wJOdho9NadBQyuusY2qLKlTo1GcthgRfsgbRPo5/ogikWvdc5f4A4IOqum
i57t3ncs0v7y+JU8QFT0bibbJ00agLJHEc3qhG5k/Bh2MDv0CSk3WEKRHjy/YGt3U6lBTo48GAlV
GhGEOjhDRCIYaHGenaAWtxNDzGadKGN6zGE0RUCArPDJa0T56mDgNXGXlMZvJPIB/9qRXAIKWx4y
/H7FrugnXAOGBZVkmTTzYC/GSIDsNR366BJkcDCu/C4KUFSLBl0CDVz9il6I9C9oeWTtMgJ3dpcN
RrHXmrx6Bq3fX+MR48sjZuZXZg4JzUyWA+xjUelADX0T6CNJUYymnAqs57LLQvMXi7eJecUgy23h
dz3lG9Rs2KP2DCZcNITm7lKwwD8j8iv7lXZksfhEeLIUge171e2outXb1OLFtjGxuGZaPA0ZaRkL
GItMd9HaOCgwQt5GnLOl/zMNEOosptEvSMYo62EnLAPqEzKDYp9Il0Rli0YWIn/gPz8ADXTBio4Y
c9uEUO2b0B3w9k7p6FoXztT2161VABEdMKm/cs5I0LNYk5SbGnTGwcAD16CR1+LXmv/DTzezvII9
GPzDqmHUTiu+qHxqCDJWFx6/tryF4Fn+xpPDsK/vNPN35YbVARlShymiJ64Mbv/o/gES1P1IYLJw
MvAKw98WwkZ03oZQJ5eUnXW3gvIU84sOHMU2cuoMb9Haem5t4EmASgqQ1gjcvVh+LqIa+eKtZdew
Zr1h6v7QnNEhhBRWcO9GQ3nLn+1fcqPiKJ8hR7onQiXmoM1BMoNC3ci/RlOGd02VihfZuka0HsW8
NsGC9DgE1XbsLugUBf0hHWR80cJjzjeRPmJLayubitYNM8YaBCbR9hhHMdarIbE1tUjNiSR4PzCS
ZwOmxHMYIH9d2BB1WPLqrGWO5ZIGreWEj0ieF6iidUQMT0mrwFvUxdSOCws251WCKZssqJGEr2Uv
ObIvrUjxvvSUATs/4lDDUQKi9YIhvf6GDzvxVr2jt89VbVcwFoLcg+0PLvRyysLSXiptkBjBQCvR
x9WUMlaZWbhbbB77VBT0T9o+jZFoldpe55TKfMPxDzmBCx0vrtH9IQq5nInqzkzALKkcha5hls87
4IU88ikveGtVBBCWbapQ+Y8ox/1yCKlsM6y7VLSaWBt2SJWF3ReXJeDt+HYcy+gh0l3xWIk6ZgOL
CkjOdCx4JppUsnEHin7HSmoAYDYxgC5rORgq2PHMgfV2C1U7oAKyEVS+Azdr61S+fmlIlKErEijg
aKVu7ONqnILolhwl2AMm4YtMofA2BQvRO5xFRFBhdJ9sTe6RPVg2IFoOIyuYlt5Bt1MtWhtG4700
JSaKBdJg/ffIekZgX93qL53bTu/m2NevYRTaYjfhYDrIwY2ByQ1R+GOMk4DciLGV9xqVBBBCkfCI
he0c75NiZYAWPxBiwnBET9+NvDN4GMDCj6tB0H1aWOh+Xom5SdIFaxY+L1s1QUKUKRAx6olObq28
x+s9iAlys+9207imjVq3pP+5YczmVaY/aAfY+uXI1tXyKkeT2JJOPq0yYUc3kp43UEs9pLiJo97S
1viGcwLOGvYvOFpRdOu0gIoOrqAnusgC2EBL0Hhg14CI45CPQef+JLPMeTN0Nhn2p45Qy84ip0XT
aGMrc4LRDKS2+gVkoACCpfpiOeba1Fx0xZj9of/oHiyVyetKuDxTGTWxS6OxHX77Q9Yceux2s2fP
P+oBbK34j9IathhGRpiPEQvNM+iTQZsJorwK0wRzJDGEewWI4MDh+Iw24tMohYtYQFVslCGmx/T1
41zI6EH7ULoBaBBZAjecHwooSnxmhv0potvmDSAXFfAzwjKGYCezBlMjCIhWT71s06g+jEQdsxMI
oMukV63MODf2dRpYN1ZJW5tee7nW8uLB7BR9AqrjywaZ2GoUgqOeTVH1fRP+0+z0+NmA1aPPdgPj
tKusysovC8rhJUx6YwHgNN4AaLvDCazODK6M01n+/DM4qBF908c3ERzFyv8MAlFIpCY20prlYwDd
OIrW+xtUNpUL7B3EI321cuYCr0pdCcgKaJ3EK/0yYUIi3Y3cNmCHUr8SEYDqTmXlpS91+l0pTYeq
NcPH73+YoxzoQ7+dj8uxFiW5haycIezHh0MxC89JloNKbMcFtHZcy54XiI1qhbnrkrjdxDlRnSkL
zqXLh19TTHSXiR4+E9cWrLBpyjtaVBEHG0s/+CIyZ5qfHSPY9/1Froxm+f0n/uJpRlXO0zOb/ZkT
zLf6n9+XqrDUjBEdDoHNzTtO7eA1rsn2+M9XMV3LJxqYW4iA+eRh1q22gPEp8qWUYXJFYxeXai/6
zfdX+TwBZ4xPu202rjAVc2cwwb9fhoNHUEHQgQuZQf6ofTPYoCdu35yCpCqE58GhVKW3nNqYRbWu
3EOj5t57YRY26Z6G0jau6omigre+HXXp+csp1KY9Tb/4Ms89AELKd+5t4L3riOJ19f3H//xW8ekd
jDdIdXD/nD7qSWUKv9QJohoSagfuF166GnWgcMR/FcjPbxWHP59nFdGTbs9Dtn/ueo0BdiAJqkLU
QXBElUTEEgYV77PpApvQk3Nv8ak0iOvZJC/bOItQi2LO+3i9Ttc4zBu4p10n7K9TNud1ZdvNGl1B
u0Oa42yabtLvBs+swcR41cryekL4xFjcfv8bnwqw5g9CZYNYmBhU9Pon76dujIXy6FVD/ezkO/HL
IeaWody49Nhou5fuGenH53tqoyVlUEmzh+HpqTpZhTr0v5HzU9C15Y1ri/Jn4fYegLYsPbMvfXUp
dot5aZ5v7anKxNdi+goDjWna2JW9QMQhl1lIH5yYgyA486p9XjY40PIz6i7EO48v9/GGckpSlsXG
hA0Gs5RPttMqLtgGvr9bXy2nONt4QtkCAmRzJ+tGlQ2pn1oJyhklQ1zugRM++8jMoPP25YSRKrMM
7Jg2WSm3YFwTtTAchCGLnClsvvIyUODrvAZfbU70yhctdpQbE0jFQy9SoVH7F7BfmT5ETxPkqeHM
qvfFHcH2ZSIX4N4jpTz5kbQ6SWhexDXSB7g4pgLGmZRGeRUanfv0/S/1+bnmz/vo3agY8AaYJ0VJ
04etMfpTsayBUVwAnJx2mlHUu8ZiHpmRFHhmrfrqesdqi2Wdfc49uTEpvAdQr0ax7MLR2Q5d1BHm
4bZrPSj8m2TCNHSm5JgH1R83Vodtg+k6RRfCIPtkBemlMXiGYJ/K0WZzCjDD+9T0m4PXGt42Exm0
6y6S96PhT/RNSXU4N9v/LIRzEeqg63PmeiTAoHjyyHMCl4hhi6Ury+INtlGwT6syoDXcwJ0hSCob
NGSwqjUXosz0N3hxtrgqaoDuC4vXENJwBNt9TXCQ/+ySsKKYrBDhxsDNYyTi61VIxF4xYqyPU5sR
Qdjm8R8vidEJCHIp63Xl28LdMe7U8RqPTfZiUUwQa5NkozoQb0+bmmk9HBRg061aeqH0uUaQ6t6q
y0gIRwuu5CGWXmMTcz5490ZHUCi+9t6dYXalqe+pfecDKoolhyhNnR4hYofoqesC8+80hDTU09h+
FkmT9MCTU/FXEIX4WnCR7gJZiFKrMsPXuCzawn3HuWmQM2D5CkQ0h+DguW9lhSrSlI63DHTwiCtV
dmHDaHxIXqRZNi90P+ScSgrek11ePsWdpCk7Vinks4CWH+BXgTjsagK+lzKzsfEtUXABxQekKIkr
zu38Z5tkyFCr1vFSelscuS8GustA1JlWaMtk6uVO1H6A/7yt7qIRCdgaesj0olL0/gtNTqWx0ccB
W7TpiSbEF9mDUg45TZKWzugbQGDdPONMHx5Nu+o1BsEpM8emd40GhJ/B4XlAKRMtWjVHBuWayLkd
ZWJc20S7hkDxJxWtkIzn6bLv4vI+ox9G348mJayRJP2b1D19QDkSjbQWnZ381bqi2SGsh5gjCe5+
SCNrMhbZ4Ef7pM8F0OKWcWob2gxcJNQWop9Lj+Ad4ZH6Lp3+4fvl5vPy75o2G6ihm5S6dC4+vguN
MpOggES+JP5QrBntm2t3wDv2/VWOy/vHl55akTIOkRQXcv15FfqnTIGVTRo2Glog/A1MERB/v0d+
H6h7DBZ3HMeTtZzyeq20UC3LhiS8HuEvCssa2lzWevvUF+ogKbWWNYNUME4i0q+wwCGNaIN6haVf
XnJQByKhVbAme9ol33+FL9ZJTnEsWRQ+vsGW+fEb1GFZ27xlBAsmpXMN7g3wr9m0l5GlM4KxeHS+
v94nvwKmHPxWXJEnlcsaJxvBEFU6oBlKOWOl3U0Xzs98U2zDi+lvfgnJHnLNmet9sS5Ta5gz2Mtn
3fFPNoIqLfvO7Mp6ufq1u3u/2+22i/XyYlisfgyLMwXO54eOr/bPpU62U6Znhd72XEqJZwWPiU7g
uW/zxe36cImTX2+MWEX1+dvsNw8bvsp2u/17v/9x5ot88VzP3wRtK2Z+n13tRJVVDYAWefvrZbMW
j+qqWY63/YWzzzdqiZxkKVZqi9oE7ugiWk232iZ4+f6ufS5MuDb+cs5ifIRPnjlaMy3m7hphNo1I
8ux7f8e7BKGK8KUz3/XzTfvfJSweEE5np8b3Go6P1jZQR8fGjJ4FYmyK/uC/Gh0oRnX+4TjvznbD
U6uh2RTMaMc2oU5M8ocmAq042inzzCw+J7P+LE3mWr6l87xj4KCjcHLInFzwlqPTJEuEqR3prXiD
2p5xRoMEJWdwCQszL+CipThBNmlpxnBZzdo9/PdbiDXe5s2j/raPfZN/lkbGd8wMuJE03MmPY9g4
7Oy0fAraWD9zhPnqDjIO4CmhqeZwbvq4hGEaSys3YSdNtWTYIVOedrWarHML13zyOlnrDZ5J+hAg
N3GQnCwkCH3INfNgsrEX9oSmTpE9i0sCiZbH0rp1pQXGQ0USu8HpvtBfklr37wvgwWQO2+YV856J
9oLjCZRK+SxMcZirSUCrQ7CJqkb+95YGzAj8ex7LHk3oU2yASBmfoUOa24Aw843Z3+lVdXPmx//q
V0GZ6hnYabjbp1aWTg+EMTJWYkzfF4C0S+9HbPUClLmbPrY8nwSSSyXOPFxf3HLsidwOTi+cXE4t
in7jaUFu0eJ0YHzvgsarV6MXFme+21dv0tysCXCS0lF1T/eOxMgZ0FnElaXgmAhqViAJl5HdpJzJ
ClcQ/WTWsbkOrajAVVZNaIz9NO/3YPN0cWbp/2JJNDERo1UKAqrb0wONlmTCOGqZOSwTPWHSREai
Om59s41X//nVpTmIlZC6kqbmUUX8z6sLQh3qfGwAUxIe2RUtikOUUXumff9duY3rBEyFQ5cHd6Zj
nBRQWHR7h3qftcqaOKxPPcIsbNL1DTxDavneJgVqitsfWTu5ECcJiki0MvgfXxXcKUTT2/+9w//y
XI6Hz5NXe278cQhmraIfcvIpalehuPE5fyiZuWIxIqk9ONVoIx8PRb3S/Phvq2JrHUWZvtXMIfnB
q2W/KV9BAKMLzf/MGY9VgfUX5N6unfB+GkhPmm3YW+xgaEIUyDCP0XKak0nQQ/Ze6EWTPqnRKM88
KV+8kpaPg8Jnbsbe5p18m9Bo8AQb8A/tyhqfmHP498wsYVjS/l4b+hA8AkCIz/yGXzyeuJINHzU2
G9wnB2xeSSTH8BaXgDfQbXQGuPKuQUjnx/qZky6H6s9LMUMURg8+7BF21ZOildFzFpOBBxmTcFMO
Z4D6h0Ucc57p0xy5GTkrTNSFrSNuQ/SdkYQ+BWs9shpCFkWAQIBgJ7I/rtqOhE1K30IPV6UxpQ+T
O6sSHZmj6uxmVe+aVLpcbLH9GoSChpXlXEZG4P02s8r4XbuT9Vrh0inWmhzNa1BrnsaJ0XGxGodM
HDGTiQKuh1HpKNWUKh7HpCgoa+oKHiF+Yu1WEsGTLo0uyK/xs7o/taz09lUG9nUxhbq6zggeAero
N8Y18vBIruze1OKlJ5v6vXOJxF6owqwQWI+eaJH3aoTd113qPnTSMZ4JLq1/WsjFm9kXW493Gllm
4cZkOSMdqCBQXg41I0kmBullEMQjp3UGvqC9IhfCWaBZIQqeAX4X/U/NuakyICLryJZmtuidCKEJ
zp1LpnPIMJtobA4xPSXoZWIi/GMcfcHb5A9DgPGftEBOtkbhY4WxNHInwgJtX1CgnFqy7SLdc4OS
kY1jRingd1TfRDAivrzxI8chF3IUsNoDMYzXHYEW1mbUesTpeeY2hIblUfrUhgVUU4bS7W9Qg1Az
WpbudO3lmMRA25f81aBUk7nClt5eIZjyNVJWwGIuCgK4CUrRpJlsNJCZBN+geJ0Jm3VPcqGSk9zC
kkZYiLh9guDItOByCIoQ5nzt94/wVxBbaczJmtWg0nqXE3VcXBWqB1FVMBdeZHRW3+gRTNOyEXqS
A9V040PfJbAhUfN3h7whGHUrwO8igVM6omgkqf47AcEclXO+2pVX62a9tvOO3MdSZcJBuNj3iCYV
ccDAdbUKKYNdK3s96pn/RqdIZZetOZI4Sn4qio2uHrUVWnLlrH3iOV+ISOmgI+r9ANKTsRDigZKS
cRGXCRJaU6HXRGTg08UYnCC60eVo8RDbIUxBnogRsY3JFHNd6W7+hxWFDltTZSVZm8P8U1eu0cut
lkSyWBuZqerNhJ2yWXcAZwngxFLmo8QWIl0yZW6mTeEOdk1ToOrdiwlXFu0aYdREiRNeBS9Ys4iD
GuPK2k+9Bsa40bPxV9saYX/pmLXsllAaiXjojrOhMszrGkxrEGNkbkoIjV4L1nDZxFE2bcdeAXDv
kWzU135XopkM0FWThVaEA/KWWvPMVdYmXkkKbY+8N+L1Jcyv9Yd7kL+RfcEuZZPBQ3ztVYWmHty8
V/+OsdW064xNMlnifGr0FYLQ2lhrkdtZN0GXwdJKlBlhnkiit0Tq5cNQZZThnjCc6soWAwtlq3c8
LKlLm2cNF7FDxN2G4as9jvJJeJnpI1kZvPeGugO3Wy+yYV2iTb0CwThT5Eky0hcGgNQYR0EYvCBk
DFH09Omtg8DmUbOUeRcXAydufSC5DjVpWS41PwdemTvSuEy7orXWme5GbyNm+kd0EdXT97XFF5Ub
pTr2KPy69M3dk8OJg9PWKcgVX6LS95c55RPZFHr29v1VrM+X4W/jKKIdyGkI+9nHM4Hrk90zSS4D
7mc9reSqXuYHawcKZEWW06Y5BNfGVrvLLtRFvAEMtAm21SZfG+tq46wxmCzKw3jhr9EwnNknvxib
f/xk8yf/p7hqa69rI4NPli28Rb56B4m2fkfLsrjPNskKQ8+ZauALz9fHC55slhUDhyGZL1gsXu8W
u5fl+seP73/tz3v/xyucFBzJGKEZVFxBA3NpNlcRYKsm3Xx/ka/uKKMcuJeMddgPTr6GIS3JrIjd
umYEufYaeNW84Occcl98Fc5K1Nl0qGC32ydfJRXI5GKYQMtMy9udIx3Cp1JV3Iq6qlbff6HPjSmP
6mWeaOsOFITTY2vmlOjq4bkgnK2QFkXkjizr3q1eyUR3L4teYSYBjiAeGq2NhgsnjbRzj4b5qY7C
A4hHk+ONA6vr+Bb98yyiM2ROJgaiZPo21e9wIxb1UnQGqFGO9iGWHy2KbweEJi8aaWiXWo8FfxtA
kV3XeLU4WkZTcu4F+eJGMx30PAoqfh18lB9fkCoGuKxAyqGnEvbjiMYEmRW/4d6tSqLGCZq0/wxd
XlsownrKNDcy8mBhJgNCrk63it/EBRJW7ybEpIxjXP7+/rZ9MWaBfTl3+TiBzl2HkxUMf/LoGT2i
+jnCpbxi5oE2UwgD91g5opNGQZs4qLf90GvBsQr55qjQz9dlrTmk9AmR/W4KP7klaHyatd8myYKK
+gOfuDFNpMhlVoFl1sG05jWN1my1IM52rh/6zSKuGywlTdfU4szT+AncxZQU/QqTQIc+qYsF++PP
Xk5T1OGVxLaaZYzzM5lZByLg+rd2bIdbymoSsfvCDEhGscb6D5TqOoEsWNv3WqxcicLLUmtrCHxt
5xhZdxeTOEXsdQMPcFlikLDX39+HLw7nHp+SgSJUH5+H+GRBoHPWdCpgwpfPqhlwftO9bxXdsvHK
7F708IzBkRp/pmxKfsUclTc4jMzizKr01aeYwTsBp1gLxYJzMnTravA7EfwYWgRDoO0p3pE7QapO
nnKL2muZBfn4i4CrzF0k9aQGEprq5reYyuz1zO8xP3cfD7Echzh5cX412PhOWSp9Ds8vY+C3dFoJ
j7OWFfxv5e4j01aXqVV7O8Nv9HVWJuOtTGP1yAOBM8fItBuvDMPVQAeEqDRzvOAklW0CI3S3DLXt
g2RSf+Zpm5fR088KjxBtFgstDIWTd1wHBkbPjHcIRUC06ciIAbmjWRsQAHNOZyvO/DhfrClA+6EY
gFyZaWgnd6nvhtQrQpUvXcZC1wh264tGjurizC345EN30XjPLTcoJIgzT4fcUxMVQRol+TJJcgY+
oRKgCYzIIda+UdoUoXQUELo9MhhQZ+p9OS4cRvAv0aS7Z5bRz7+wr8/tZjSGICKYtnx8nScvV2Pg
05eTXdD9TIzKX4tcjk/O5FiXiDSTx++/+xfSJhZsRGUGvQdMYKdQTlj5jBItRmFl6wty1UyN6aTM
NP1v6g9TvC7awP3jWnVpcnCU7a2DZeGvmxUtji63Y0rsWZV9APgwkOsUWuA/JpSirKzVbL5CuNP8
jvI2+mFPo/faDq6u1h0u37Pd888VAN8DDMoMWINbc/pCE5BUEdBIm9frA+09F3AU2KaNH01Kj4D4
YvtA0dngcrD7lUyddBf63rCycvytC23UilvCy8YLIE20hqbQO9P4/GK9YeuhY8Zt5UGGtvXxvo5p
G5hRzGBTZBXyVItAkv4wVpGS7Die9TchjuNOdEP01NKORADfauYhGNtKnSkevvidTJqvsyoPghFF
zMcPIkwyatRo0tJWgXMhcVthwpL2ns77OTXnF3sTyjxUs3CQEWd9UmeZFnB2wO986Sl1N7ry5SUB
2/m942XJvQFUplvw+kdbdgPicX1D3OSWE+2F4dYXXtn2O/S45XUWyGCRJU210wjwvDA4d2VnhgSf
12AaYPSkGb/oFAmn82BJJnEjwV8uR2vQXywlJD5CXe6rFJCWJwg/S9K+3qFYtc9Rgj93/bj0rPrw
qQ2Y/pyUJR1o+3ayKgQ2XtsT3xtAxtlk6D3xwKm8YoLsJ+pG6lGyD1NiJwi/aYLXPu2Hx4AkZmLE
UFOTJ6qVgjzZuCxXkyg8d5H3I+ILN2oN68wm8HlRRt7m0XZlEOR45ukS5Yl+mmJWyqWV+fkVXYxo
5Rrt+P+4Jb6LapHuMFCF08lb0HBE78hoW/pR1d9nhYf3lo3pTVG13ErRkNyjh4IEccrxM4Ceo8js
4zZHwAH9SSggyN0Yp318R1wE77k2+BkppODaHEBAe0HSzlLiw/qLtDBdq6AK1QY78niTB4jhyNS2
mkcsDO42IWv3R5NN7bn+8Fcfi7m7ZfO4BLzBpyePyAxapnNVTiKNTO1Vgf3nvpror3hZQAhDbKav
dutg+ilMFrG2NB66jPCkNXgmbxc2RW0v4eKe08Z/saDQ/wcHCdcPYfJp3a8ptJVZjE9nSrvpvqD/
sqZP6Owynznb95vVF5fiEMl0A1IOcPXToZU7GhZoFiK1qgAIRQuyYUU8bnaoBvec3uEY8/XxGZgl
di6wqHlBQGL88RkgMESETWzLpapz4u6xCRbrgFFiuouNqL7GDU7WdBbXpGtpRHLycdwQA6kIrOcs
benPVMUUPzQICElZ0bv41vIrAjlQDrXlyva02f2XTkSXeun4PJkWwOuAWsfBl1PoHlGUkpwaiTTl
F3pW4xnKinjOsWc+GZrxxwxq/QnLnf6rdcUlE758M/VN1q+noE+AlxAiwwgka4jJGkQbbavUE/qG
wD7rhwiE7iDn0tESyYavvpBWgvUI/xGYFS1Hrb3U6p7JXK8VMfkPdRC+GwMGyW2WE1G6idHodAsg
+7BuqrII8kU0gNygr5aTzDh6mfMeIH99SsLWJObVi9Tr4PLrLVKygRSa0X56dkYFBcEosGgtKj3R
KBek2yD1Gyz1NzdZTrY2kpYRY6mbP1iR6547xX9edpmSwR2aMabz+nLSMMDtjj3LphnKzxnuODvb
K7slM7vOHPMCbkmEpVGJM2vacSx28lBxcGfAM1Pb5tHkx4cqG1Q3iZYyhCBhuXGQf105uORvp1R3
6cuq/+PszJbbRrY1/Son6h67MQ8RZ+8LEiBFzZbk8QZhWzJmIDEmgKfvD6o63SaoENtdFeEKl4Yk
gETmyrX+9f2O7bc0ciLCU4YLSW3Lp5bZ73Oj0D80qjfvEI2Zh4geLY5zau3hi6lZZyLQV6ny6kMu
Tg0UhhcNAKHh6kMKqepJvGjtrLTSfHJ9A26PTPWXXgrB2bg2rS6IR9V4mGiFecL+O9ERaHoKaBJ1
tJoN9J0Roh9vgbepvBqbO9Obl2iwVSV2p7gUEIjRqndjaEPqoJhvFMXXLFAW8KRdYko685MxMOs+
8S5oTosecMotn+kBnZKtm3jGczIvrkJzlqV3zWSHP9uu7PtdhGX2HQSX+pKdMMZwHNuYl66jn+Xc
rr28/at7tKQoF9LfEjaswznDCgulp9SwdcAVBI7qZT7p2jQoEXZ8SyJnuEUt7CLJpDBjELrfVcSY
1/lgj/u50OMtvsOUT95fHd+Y0lTXkJ8vjCiUwasQE0Fj5IY25sXmjGVvDXTvmTSQ5jcFfjspxTaq
WvE5ve7Jkuwg3UBcQeYH1ba5Xv3DNqEXBQ4JxjZKcQidtL2kT49oRjjnItfTcJKxXB1mH37qSN7W
pXR2WMoqlkaxvoQjFYSjUj9TuNCekjBOv+HZSjxpRYDhqbHKR1Sz+EyQrrZuYn3Wnhtd+2U3GIoW
kzE/WbUzvQCP7D6kjTt/fv9JvIrhjqYHugqEUJbBKqgR2y2P6rcEHYeAzmlFLbaGgo3Afo66WuJq
gdfGztTqKbnRUhpKfKGJEqJBM4cS4MEoKXO6fUyqFJTjvK3I8E8bXNn66q7ACOjMkeQVdbj+kFTv
qd97NsmYdVNLyYvB08PRO5rM7PtIuurXZBXoc71CDz871gyU1xnt6Wck0vTTMKsAj2jlJtgpUc/j
xKvRtrfNnbxGEqvJIjqog6ADQvaAEw9wKInkvdcjZEc3yJ7rg10SmQLVMISZbPDhILki0M2cApKr
oF7ce0Y1m2fC1dNEuoMrDrnaBTFHj++6qczE+N6RGTKadijMw5Bq1F2M2ty5sTOQb8H8ECDgEPQk
inCrInfp0UZL/x3F5jPTYnkDV3ecfm3S01iPEFuum7g6NlEjp++VYYqvLsXQjW61+1hXLqMk0vb6
MO7QqhycCR5mPReU1fJzK9fr6n36GWzURZZpkjxcnf9Cls+qdZbPoLfyVkYoBgEj6/ZXOzLdcNNG
hbZFPkIQ4agUnCIQMVLVcEhB9XC/yEv8Ni7nAyb3zkUbxeqNh2OqH/ZqfN1Iq98lZVgD1RnHfV4b
mJ2EpPYoqKm08WeYjFVms+PtxvG8bmiqb7t655bwECq1A1deufqV2zTdp/dv/OkipSOJBF3EoReJ
v7pKqqQpgMrWwwJaab3waVbHIeiq3tnBlq0f/nwobuzSV4goEYXM8ZsPySZruoRuut6UFJxze9yJ
jj5wJOzVmbTVq1rq+FFyAEP+yCuMEQJP83iszlGmqK5T9tJyhotby4mYjRaWnDyEr2V4z1WVV5Jv
B7e0GTjn+DRwj5jzkNaR2gIMU8Zpozq1mrJx299UkfeHucppIZdV/Vk30PonLo/TxVTyvogL5Y7k
t3YfeQ7eK2kiLsx6iHZjVvQ5KIZSPRj2VB9K3ESu66kS5/QjJ2k6Ci+QUw1uLWpkCh/H16tNYnIg
+eNU7kz2ixqXeelDX1LusxA9yY69elD2+dj2dByTREsuOCCDrYyoD4OQGqPomcCkNrfcU+1i7Poo
3milZQl/lKZ6ITSXLoNaOnEBgCS3PumdMH6+PztOtmiuAD8g9jBePzIiqy2akLCZ4zkD7JMOya3W
h+OdwMz24M16htbSI0kyJ+eWnTcHJXfKC7D0l6yBxPhwdImJsRK6Utndc4wrwQkCEYP9Z3+Zs3F+
MjtXnJHnnurFuVTiXCRv9FiBEV3lNZIK7iF5PpoOjay6wP5AuxANMf0GxYp3GWY4ZM78wQFDgUM4
LTwbqcYALnqtoXkhVc6l/E/SFnwgZgcJJUT/BEmrRcAwAVDKHL6nlTBWTal/v4hGz7yUbwQpOsD3
5bLZaU453VaUiNIzoXCMgP0fQYoW6UYNU9f2U+pdlxjpIlkoxnYadnE1x3Boh1ii3unr8SMBBSbq
8G76OFB6gUBmjtwp3JBOBIbKaRRFRRwLEi7vT8u3HtbSSWB7NEPYfP7VvCTXkGVULtGIT4173SZF
9HHS63xLM2d86LzWwvu1MG8rwGr3k4loEo7MeG03Q7sDNTV9ff/jvLFck/Yh7U+S8tX+6Pg97+dE
SkBuxVZL+vSrnRaAwSM7/KZGHiHV+2OdJmbJYLEb8qSon1EFWCL930K1CZQA7waLSuSFYxAn9iW9
dTuy1RJmRVuSG06+Mi1BO7kQJIp8f2b8ZdFaLeK6jVTeZFlbfPhWt97IM+ShwGe2OEAWj6lVx4EJ
hQbpN7uimFP5eaK4fYcDTB9orTD3c1I2QLIK/amV1nQmKHzjJeHsgAKDP3hN1hkWpRlqrTTikgMK
qpzIVqwLC7r6uZdkuanri17yNxoRCCLSNQLbMedYjwePWjFHXgyP3PZBn/Tmi+ZFFB81fEOdndop
4F1IHTjQDdU2xnEyy/k2k80sK9UoJaFc5HXw/vN44wawb2O641IjJoZfPY64d1V0tDyOyCK52AFf
vbIzbGjfH+WNGc4Y3F8ABKiD193C9OdMjplg4jO5kJ/mIcEKL08RYwNFOPNuv3VBiHY4mZn4BqAO
Pp7fbuVRIfZY9vBJ8K44gSNrdWmue3z/it4axqUTwyO1QTPl+r7hPwG1raMfqZrRybqt6V1Bpjnn
tfXGfSP5SaKcSbNIZVfnqiqudLdLSHGmWlRCgFPbwFDMokaiO2tnXoVTxQ96Qk747BUMhNBjFSk3
FsCfmPo5aifJ8UCBtlo0WnlXFmBM80qDDDgbs++WlXOjG3gpZlWpbMPI9O6oKCp+rw6Ew43XfRgR
fp3LQLxxK1C48wGpYlO6W29nmkCzQJ9WCQu0CfsNNSv1RZ8j+8ei0HBvppCY8ZDSunwrUsOsgi4v
hwd+E/VNhwkXAnBScep2nRFyiqGzY20aBMjntCpvzAsalRdFOtqLBSp+PP2qKCFniOxwS86iOfQ6
vfizcW5rP82MU2AiR8v6bZKy51cdj4KXi4dEtG+w6WpA+w8jYFwx976OQyCq2iTxHVBetyk28bcV
rNzch3EefwWV+3nWFMO3yWGfW+OWF2u1xmEuaSxgAptAYm3wUw5Vg5rVhJtUOfKDMLsFQVdnv2A4
zztTTv0FIqJASYsXzBGGwBw9sZekhc4saKet7vQecPpdZgna0ZNjvtqFCppQlfSipLOTYtIvT9bV
HlxVHlDeSu8bssMPZTR3UHlhk6bDNKGJl8+Zq3/QJYwetxnMX41awxhBGxPYdTUfxg6Dd0s4zpn9
cHlSx3eNtm8URKT5+ZdX/PhJgrr1LFHyEBUFGWzXVu4NPFXvKjdGfJDoLdsruXTPFHzeGBTwPm86
bRN4rJirSTqLcmitHvJSG84s+mCwbqDxdPt6rKZtHSqlX1Eh3L6/Yp4mgzHlZYJg9cbrS8vrKkIe
YjvTzb6tt2NTtF9jJtFjhUjuiyukeQvtESwaBDjvu23HAGbJtujatrQAX9GdHOaf7LiLf7QQXm5R
EeiL5syZvvZ6aX8+8znfuDuLOgXVDXodgqTl679FSDUyiDq1RL01B7TPLPTY+uWaOX9x9SbC4NvW
ix/CTKd7TYnGzxMguqX13CxcPxSdFSRI9fWLqiqKNGiIXi+bMM1eIDIW8I3SEbDz+593uW2rGcRs
R9FD6IiD2PrjOtVUC1nycZPcaPxUpSE6p51rp8SF8VGWrfHN6RJo0jFKtPdHPl2S4XHYmoaShyhB
XVtu5LSQLU2RS01BlYSQUXwbdWQ5elS1Z3b1t4YC5bIUwjgI06x3/Eyge5MXNMjiDLS5B4AUvY1w
02Ezwbc9c1VvPH42GRArRKmLUmRVs4gxOowUlZqFU4EHRbxeuT9mQ48uFU+dIAFDwkYLbjTqOVeM
N66R12LpgCNwIYe6mncgvXKAhyrgFq2pg6gdPL80y2zjmUN0Jh47FQc6iMAQoyCjQ9hJqHR8P90y
ReEDvHuLEWrpbgWK7JeyoVFv8TyFcJuNBgdonf5Ebzc6oSUDh7VpvhC5DVFfUQBhbojosJ2lo0iB
b1tQpbQLN462UPEa/RCNcwluO+rrwIv0OvQV+KnfhJ2WzWZAWu/hkkD0fWaNeePZUSpe+rYXrzXm
y/FlidpDRVGEYpuNVvyJiLS/WhpQry3MCB9Ql6h+Mafph/dfg9Mtn3AJrS+Hfs40aGWPB3UjMnv4
tYBwqaswEGREN0Yq1T8PzxiGigCSYprAQA4dDzNqvaS1zqNrO5l0Whgm+4M9znSn06xCNZIi7QG4
Jl2GpqgvhWrVTNgUK+ElCQxREkQRodVmStpwr0mdFPT7d2F5LY6XIRNJFYkqZC8Lz2D1hrq5yfFF
qLT24G/wzc5jGhJAE/mTDdd10+V2vH9/wDfiVdpo1YUgx5mIJ75KcCg4cEy4HDRbPXbVATK07fl4
OlgeyB5t9rZpLGkwiHGXVTdmZDi7XuvrGZZenecQRkMn2pRt7nyL1SK7S8K2B1jZ52dSsW+Eakyz
RQgO5mHhCKzuC8t+NHQKtqpFVRsBlDl7p6toK1KII9+IluOU1trGxfLZrC+tfJS7psWCEch89IDQ
1b6iNH1OBHcKg6NexpPiKRHpcfxdLTWFUmrwh3XAPZj7CPonXednJuL0a2yJ+aXKKAjvPFI0YZAJ
mlCCoer7RxJXRbULQxcHhZxSCvQIuJWflaYznpG8t6bvtrOmbscZLbFGAeLnmQd+GmESV5I3YJ7h
14ZU4fgNkDUiN7VRFYApA24jQ5tTZJqs8aDXUxYg9zVpa4zHndbY8rb2nM7yB1UYzyCR7d37n+V0
rV7WTfRkrxECBbrjjyJA8hKDA6NsI/GdJl/tyuuNn3KsuzN5xdPFhYEW5AXJU2pr7vL134IRJXaS
AttQBmpkuNW0LKXqS93i/ct5axQUTsxSyDxLDfx4lFYP07juOAxlbcykGEo3GKv6XKRyetNwGaJY
QN8hc4+d/HgUfahgQthatk3iqtkugskdJMzostWt5z+9HuoDtsHisNiWExUdj1Rzbl7Q81jDZmV5
5ZkWOX2cEIL3R3ljBUJQbZJHXKIgwtrVyt9hR2VodUg/rsy8m0SM8iVCKOI3LdgmydT8HOVduqEn
F9fkfh62udYPPvTVehuVDRVP6DpXeZTAhc9658wef3q3EXVpRLIwTCC+rItA1BW0MMxzmk/N+jnM
ch0AZms8pG7WfTtzH05fTBgYC/2OQh/a5fWLaUD/YQnJlA1owo7Xb9ayTarp7SXizzSQ6Yg7vcKe
tkUNq/uhHbdPPTKdT4TO+h9TFqj00XyO6ESDk4du7PjRpyUHQ0mhiO0uwedOnceDrUfZudPuaW2G
6NDjGI60f/FTXs3lSOkn9EaAGEu9yT56BAGbxKU+A3oZEYuppmQoQOZn3dA/G5wufTAYw4/37/vp
E0YZTfMNlTDq2hB+ji+VNmb6Hdmy6Hewk108cVgkudHD6K/P3dU3tjGukRMROxltFwx6PBYOfqy5
BR6GblxhB2RV+ZKtT/JOuxoqqwTWG1vWr7yanWSzBDE308T2vA1VE/GUiTMtfl3qQDlkbt3UORP2
vfXpuA1L1Pyq1F8/9HIyQqm1RUHWpSf8GiAy7nV6f5861JZPYN2by1Qd1GQbGXQvuXkS7eF0P7il
SwvJxEHiEBlAC858rNNVFQ0wGnsKDIREvBnH9wzjiTxWuqzAfqXP0baZxcEGx/2nWxEaa2TNKNn5
c5kQx6NoY9qplLfKLXUp5YfIk+qKUvpMud9SzyThTi6IoZaeyGURJ2W+viD4V6YoXQQpnsSSb0iN
aM+p/Y8zuBQn0MHaC0YC4uMa9VSGClaFEpg7HQriAsUV7O7Gdfz3X57l5TiKV4nXF7ILk4Y3+CTx
neTOPIawb7e5W44f6ywxPhowyT45Rqse0EHbm8hWm4sRPDuMy7n686dmGjY6PNaO19Pm8VNLwsGr
SpszFmKVJdnqlXvh9hjEVBg5vX+lJ4cixCCcZHlsizUmkdPxUGQMilhp4XDoegW4qtiUuoZF1WVM
pGx054ioCJNO7yyHLxoT+YcQaS0GciWLvFvjCcLZHLsx2QPd25JNU5GglLr0tlY24iExFkZ0Z/cF
JnYT6u7veUOGbONWhvmcRIgC97EVye9zZ0xX1JD7fQ0OVd8Wmq2jnS9KtphIWBPN/9S/ZyQ63tyx
GOeIOudI6x+QPtgdHSS1aj1iKdGbG5oPEGqRF8V9K9am5ikO9c7ampEEOhF2EtKd08ipuDQdHZ1m
yYK3pRsbGpsaKRgxd3LQ6GPuzCzxY7vSb1vFC1NYIEN71cNLAoFfxu5LEU/DhS3GXMHsKJ2B4aMr
pVl6sJvbheuUQjWUGC56TW/EWyr5yvfUSeSVF+OIQyN8YjAfogjL7F46yrcKSuLnyAl1itjN9KV3
WuM5Sivlm1ATqwTpY8XVptczx2Pd7ZVbHHIV/NVNKSAGEpHU18NCu/HF0EH4JJ4ByZepMxgftC6p
cpjVONmPJgCefRHZ8bypdQED0q0Ezf54yKm+0uretwK/AS6QZrEvAtNbc6P2KmZWykQX110XmywK
GpxExHjFiC1Sn0+2HfRWjddUns5wnCHX8phGnNLTHdVU8XUoqkIHet7OYLq6dHzq8lo3fQeowEd8
GIrS770OwxLUt42zqdCi1z5NL5QcLG0CXtTSti02chL9pxl7wydo6FSXU1F35S5nlkQIAcVYBR4e
itXlLEAXQektC+oBPXxZPApIrvsD5O1hwyyzLR+uMtUpXIRwuRpLAViOw6M++vbSruZnzpw/p3M7
8hLBtdc30ehqXw0Nyckm8ixchpBQ9Z96r5hV2IIDUR2p38zFyExWz8gj+vHRU/v6U2ZaJpo+ZFDM
EE591yToVW3baS2q6oSAJUYRZQz3agdycVvGTrM0y7uAOIopFovleQZEgvcp3kShdD5C+EirrRF7
7q2Ym+Ha4G7y65xoMZUzBnMOZnoc8cStZ4mUPF9MCpiIzqK1yzA0qyqsNcjLsuS9v/CcLrFsTJq2
ROFL6m69M5mIAOY+J9jVahpittRx452HTPC6ThLzwzxa00eZC0AluA1uCjIrZyLgU1niwl1a2svI
BmnL8eZ45WtBPXliIF1XQLSgnc0rfd7b4lDb0kWHMdu+nqXDHtivsTVcXMNoXiZ54yLN0pCobIjj
k4Alanh4/8a8sY+SAjXof/ybF74KDBAyzVTpTbDrqnDvqjIfH9tW9c7c/tOoiMvnDEDaaGksQZh5
fPkkYvRCjdNiq0hKH3LehaaHKbL6ZEXWzimtT2iJrlN3hgqJ6etkIsuoI/WuKYYzuauTQBVtNa3j
SMFRnmsEzccfRNOF20mdLqbQmMIfHqYQflnN7VVth1Pwp7eWV4H6Aq4CBOjkhY6HkmYtc+LPxblA
OHth5OEv0Tp/bF1AeW8pLpFDpUGF2XU8iulNltNSUcI5s8t20ozMpyRpozNn/zduG9KaheHmkOKi
mrgaxR454wryM004ZHh1NPMOe7OFeuqcOcGdTkhEWkvlDiXPG3qYxqBC7mDMvbVcXooscaZdKJDk
vv9sTmU3PBFsMSkOQhdc5PbHF9RbbdymCf7tHgwS3JJK8jbbWc1mN+jDMhSbqh77GjALvgQbJZ3k
59qwZbUdLZkuoPm6P/RGnw9nXpQ3rp63BD0gGR3WqXUFpY3r3GwGCWKkKe2ApkQ3yDTIP2eu/jQu
YtchKiI7SpL0ZNLoFA8TvVrMn2SCpcEYZ49wZWi170S9o5Br3ZIs9D5oo4ENd2nRIqcrXYz3hLDu
HS1PP3JvcE8jX+89Gblnb0i0yz+/FYDdqQt6C4+EcP/4CYXzmDZpRjHJi7A6UdWOKNyjW+b9W/HG
Dee3v6ZuiUs5JB2Pkul1izknmVsn17CU83p5q+a5dma6vfH6IDHCVYl/luTr6iW1+sweZKqJxfCm
gY6D1s4qkvoiD83y3LM9yYAsPfrLw0U4gdDxxAcgrCr285rThDOo9zHOMZ/S2Zs+9okVX+h4ut/3
vZZ9iMIowcJCtz+bQ2Y91QOn5fdv7etR9/hcwych64UuYHFvWT/BWED9DhP0eDZsseRyCmf1S5z1
3Q/OIgmqL3rm242sZeleQQUzPmmyTuPLwU6mfFu4nfkYUqn5qGUVBoBl1qubXK/6w9Q5Yxzk0Dp/
AmRFU6qT5L3KvUm0u3mW6nPWSWxRiVvJqqeiKH65oWx0v4oqEoqJOdsf37/O04dLoQVxI5UGbWnj
Xk2hLrVHoSE23IKaTX22dhNucap/0egYOTPU6fmJvnRYqByeUC9BIDmerRYpZFpaOoYyjES/bFR9
djcircxb16BwduHwH7Th0qrPeYq8MTKdJhRWyfKQP1gLgO2mnsADYS406rL7VKbArzHXaHeGUxvf
9Dgbd2ZYZ5/ev7OnyxTpMxwdeI6sV+pr6fC3jDM47JYZBBDVnVuEo6G0rM8QvaybNkxmQonsXDPy
KSZvQc3C/ySBQdWTx3p8gzPOPGpu0kmRZVr9WLgzJskafZ7Gro7c3jhMkRE1+LQZykOse7QMupnI
Hx2v7LEk6/L4PpEhp51KKFC9NHSkjxlYb9/ATLRFbABJ9kDlp/5ZtWXzELO7UAa04uQrjk0e2E/c
uO5b2p/xeSwpJGGHpfQbo1fSPBBRlWXXY5jZygar4ZrerV40tIS5SqH5tomYxucYZv5SnKktL1L8
oM0N0S4M2brBqDSZs+lLozROvEgbw/5ijAgTNiWH9f5PVzs0Fbz2S+JkcYdaB3uNhSkpBoZ4k81t
e02iv6ddAQNlk04F//0ZcqI4IGXhLmpVHhr8AW9Z3n+bIRGtVq6aDD05bSe/yXQawxZGV3OBN0l9
wYk7ooXC0W/DKoMO+P7YJ1sHY7OaEz2Q76NuvZor9HspER2V4FPoCLtEgUAPnu4Zf58c/tcRarP9
z3/z958VxjVJFHerv/7nTryUj13z8tLdfBf/vfzo//nW4x/8z03yE//Q6le3/q6jH+L3/zO+/737
fvQXkgZJN33oX5rp4aXt8+51AKCgy3f+v37xv15ef8vTJF7+/RfmMmW3/LYIl56//vnS4fnff3Ec
++2GL7//ny/efi/4ucPPl/x7+XzyEy/f2+7ffyma8a/lKEdzCZ0JJOiWEo58ef2Sbv6LVAjFdLZA
Viz29b/+qyQpEP/7L9v5F4XaJd2l8lO0ivGltupfv2T8ixQ6wid+Bl0y8r6//ufa7//e1f5+LG8D
Uo/XS8pjtom6SMcZx/WIZS39eGJOzcTK1VdDgHTjrqmqKJjSetzX7tj63gTWOFehJf52f/75DL9D
WY+Xy2VMSvG8dYgTl7ar9XvX21YchrFog8Zpk++DRLalSY3GNne4HyQ4zfeHO973/h6OE4eFKJQM
KY/h+BI75G1VZtRtUBKJ7AE/ik2jz7mvpuLPbJT+GYpGuWXzI2g/6ZyCXaUStLRBhL5n8b+IscCj
7EExpzKz4P3rWjbR/xu2/M9gVGw4sSKFX99GMvSVVmhVG0A1yW5jo+n3SZYb3+o0w8Bakbbf5LrA
XNzumxv8zc5hmt56jOw+RKVLpzLXe3xfB1UNcZpXiBNtt7gSfTtv3KxprjHdxNYZD8Qzz/HN8VDe
wG55rYauznZeKIWuF0YTzGFYP7hzXd/YozFcqdJ1rzyqdu/f3reHW4SGILDRjyxL+m9Ldl30nrQi
swkE3q6+p+S134lK37ZMtQvpufnFn4+3sASW9hO0Bq854t/Gw/0TGZycmmByR9r6I1u7V2Xu3RR6
VN9Juv/PXN/6taAjjAwDsdKyAhG6rB5fbrn9bGZjE5TpbN5TxU53rZ7HNHOXydf3L23VX0npYzXW
agvydImKyaiboC/L9pDZlF6inMOMmqHlV6Kov40indbBavzghkp/K+RoXocC39P/j4tmwqK5JUrj
yLZaC/DIHKAI80Emj2zp5CgSpkKcXA19LX+8f9HL/Pj99eSaSSDR4cOiz/F1fb5xLU1E1hzXgRV7
0yZJPHr2Z2187KYq9zjByp8RP1gEcVSHu/eHXq8MtC9abDnUHQ3OctRrjqeu0DIMgCFWBcUn7DNv
TX3bf1H2/eSfk/SfDMRKx+bGtSzVOopCxwMBC+6VEIZ2kEmythXv0bYL8f7dOg4Z9cKLnANUAAN/
yKH9Ijo4Be9f6Mk9plyCFhfOzKLKsdZFzCGh50Wpmgh27pBcGTG9WrPVj9eI6miGwhFdxmZ3iObS
+cO1l4MNmyXkBOaSy2a8vFy/vax9bpbErHEewGZrLhikYbF3U9xRJ9VPSA0h6VaGfT2Utm9EYX1m
rTi970uWC5UCWxqb6FrZX3uZp6VhGwftbM07HUOejRFyxDQEAJxAz22MCozJqoC741tdEV6cU16e
3nmERcaSmTEd3qZ10rDFS0iNuxr/G7LTWwrUzwlM8m1tx+Vea3DGRFfo7aSmNmfm9tsDI50gkuX4
s06EiKSPNLsSmIqnWrHzvMqDzJuX+5mmnNso7c2P4zQ8gCZP/Pfn2jpSIm25nLeAVRGRoZVYrWHq
FGpaAsgicGjz8mmLFTvMZNutig4byiPzX1TzOcTrG1dLHZJ3mJo4m966NQdoTdoNzVQFZT1G1zL2
rF1r68NBFB49T62uPUjq8Y+Y051T6pyOTPzpEh2i2HBpRV2m4G8z3ABGPLaqLAKjsCZ6+5Tqa6Rm
n8RkGhdubxoHDr03eaSeY4ust11y7gu6YVHF0H6ir19pqddKXrElBBYa0W0q8cfCStq4cifjg0Zi
7fD+U11J7BdpFZstfajLhrC0DK+iiqRSdK/GkM83Um3+PiTgtB097tDqJlK9cMewuQ4VJ0o2gs7o
a1TUyY2jKMaPrneboE5yYOnmZB6EFO2TQk70ItE9eWa1OZl6vOMmpGMqQzAxOTIcP4tsSqByoCj2
bRHHW1CtON57srqwzTy9UMZ42LIWnfO1YSU/VuwsK+trk9trzEWU6a3mgENjNxYsmu2HzlgWqCWG
Zv6mGZWR/zKzrqhvHSryIzD0RFGvoi5JjSCFQGbvcX4w8r2YpZ7uRzmO+WObVHNj0axKH5qv9qGe
fOshAqi3qMVM7TEEd+BtzaYV49aoK0CG2QjP/yI069L6NuhTVV6oEL4zcrtTo3SbtCL9EBROHs6X
bgxB/KI3NFUuth3oqUhE5AWWV4b7nbRpYX+mzBpHN8IcsHqH9A8jJuNMjFW70nU/VAgW+qWCbzVl
0VbHsEtpYC2VTPVkq+r1/BAZY59tYwSmi2NrlpnBaJB+2YRtFd7XWOEtWlWCw13paZP61LvSfMlE
NV4szRhfpmikHxOPoBKq0uBFHzkgIaxxCrzUq0FIl2qFp5T3c2zI/qDEtaf6Iserk+VdKNc1i0C0
o+Gx/e6ZgyF2sdXIfeERVhzqKAWaU85D2+/B51DsLkz1Q1M7SI0a1L7fJvpkh8uoURD9A0d3bnG2
UEg2cBbC4sYNLbHPPOg6LGixI2DAG0rlkwZFfKQOfG8wJnq2b/QpMbZtorffy4YOt8B0lO4TNN92
kchBS9kqXRONhxRw4PfRLYfbvnJsuZNKFw4QAUYkREkvYprdkkIDyq2JXqIWgSib06x3rc11t1no
wPVWR+t0W85x9QsvxK7c6w1dfofJVgDBc934cc4ynqMLKBX6ARNDNPPkx+LJ72MVFXccqUqAOtlT
9o1lddFOm5UpRb+RFHT1d5Nt+lg627dO7vE/7KarE18gVUwDxGYNSkOpOzTaxrGr76Q9OtllYqaU
zmNlands+gatFAR10d4oKFL7Gtz6LFDbSV6NZrT0ZNdp1B3stiiHba/VJt0QhLU9XECMjHb6JMIX
KEjy1m6pFGxTL2tk4BoKWCyK5cOTIRqauRMhCMQLqceLHE4BoRraQ/U5z0xc58ym0yizs5qVO5OG
1yejjBIeQ9OFEbSMsNsZc9JVD+SYlNzXOjwXPqjSaAOqiWNxpU5zUuwLPe3cu66a3eFAPb69lRKr
m6uacOtxtA287eMK/EygTmroPoqubK4FpvQG0gCnYgREHy6MzKHXIOJPEdKPGEzMvpk0uVfLPq32
vWWG92ZOPfiCCCKt0D8DNEDU0tYEwoVAfl6y7dEchBqLDSZX04+U88NP7GeL5i1WkewaXujd92NI
B4Td2fBVizwHwWILnSw78K/qhx217FFEqIq5caQ3JZSF0nq4j7E4UD/gVV7UAUmO/IOp06q8NypV
7BD1l0WQJ03VcTvU3rufhF179xx8PEpNbWKIG+k442MldC27BLbWXyeNRkVEn7Ly55glmYSN2Q+h
b7lVeCiTUZtJOCNh3HoJmg4fkaaOY0mu4kGZWTXGj2FojJVfekWPC2eVW9Dgazkom5LF/DnF7nIO
otnVb/CoqDwfr8/4YpjI2GywRVPvcBnfhmmb3McxBvDbJLRin9WEw1NcAK/ZqjmIw21fpFrzOVIS
jAYA95TDbshEF0Nqdrr4rhdaQm9DE4v4Miuk6A5VJXnN44oeit1EM2K7jfRcyp01CU2lI8qzbns0
1tPHbMjMgRAEEc0+7WiTe0AebA2+matdConbQsKjDrSYJjZH5CCx69DY2M2obsYUos62M8T8CDDW
XfQ+2ribs1YpIbk5vb6rG4mlaEa2u0Tl483hRjjwCw56mqZ35STK3M9zLzLuetXsPzlq46gXkdrL
D54XxU+hO9lfChBzE6U9BAGL6iO8oDMdxZMNS4dmhhH10gbLLBMEP/ngOrAdtMebaYQz6g+FokHz
HQA4s+9IicMqAL2PWRRaU5CEZXpvN+mCKKvjaXGG6mhuFLVbPI6VO7GATrb26JRl9LMFN4jxYTKR
N7MbEo7ZRDx5qOy2mg4Z73m0KyNvyvZz3w3twUTlspNVDF/WbpOe7chNopciyupmW5EpjvZoy52P
3pjEna9DYjFYGCfaQ+H/DagPrBmQlcinPRzS8tKmFDyTYgq7R+Q7abJBki6v5pYCwWZKw7xlGRgj
7DFCxF5bmpGVL007z7/KwhjxDUqh6V30c+huWzA/FqqTWEQoZ3AQ3ZBAKnBOSWyWpUif05vZa2S7
0WWovGix1X0osI0Vh2kIRYCswmRL1YRabMw0BTUfK6p+ac4GQF1MrsLcNwxY57swDXkxZGtYKIvA
gCPmLqtp2Ep0UDGy88YaNrFtlCEWPwOVhSgh6OD9mPQfMs7bazVuvR9WbGU1qEFscDfhkNe7STRj
6o9VQaNO5iXzjwjYi9hWAsClH9kSd5dMcey7mt6HeeNV9mAFDn4qMV+cRMfJVc740sTtZVxVz6CO
/jd7Z7LkNpLm+VeZF3ANdgeuIAFusSh2SReYIiQ59h2O5ennx1RVdWb1dPXUrQ+TlpamQ1LBIOHu
n/9XLq62bCQSNDk8jyjzvk+qTM+Dm9bG/sq404XAAf/u6hKVnKDR6pZTcND7Au8+5UHdYIVBZ7b+
bpmsTO3o+Xa2EAMOGYfL5hfGTTZ27oDFth9uHTPbnpVcuq/lOhpTmKL67Z9WOScBMkcfy6BUpvoh
JuV7B+JczfSl6rfiviGNB2WcA7sYCpeI+VCLsvhY0QOcek9NXpR4iV0ddKOC55XH2kFdhhk4HIcr
+EI+Xk8upS4+kiTvqrA1J8pcB98r5nODo4Y512b0QffVoc9nhLuscproK3eWoYznDVGkMZrL17ld
rWPrk9Ab5s7CsFDyhVf7dq1rEWnTVy9qkZp2IjaXaE4T82cyGvNKgtnYzmRKsv0u2ZX53eS1ULcs
DfqDSdU1JK0Qci33TEz+GSnbaOy23lC4pUu+rcE3r23D5tabt0gohiEup5ba2623AxXhP8innVOa
tTqYHsaQ/UL0VnsR5lBTjLNp63vjYm7aVcvC7lV6fe0cO8t06ihgQRsh1d1rGluTatdzp8rgdW7a
MEj8d6ZJxyab0EV3sKXAVPaIRzxDGbhzl/ZNm0v2WjsZueCqb1QBciiHPNSjs7wIY2oihwzO53rL
qZYNumSdzynz94+ZQRRAyEut51po9bziRW0Y8MvqDTHe3P4wAIIPgTNuNqowOqeI8ffyMtQE6WQ7
qnUoLUuQS4w3w5bmN9M4uO29dvvunF+D0eNW1i27mGjt+UT1PLmKQbVWx01UXhk2BZgRmcBo4cLV
1V59Jsq2SXeebEEWxNwNhJlScXm1eI+iuuu1odPYF0O67WZv0NOxnbulDVH4F+lxVflsU+LloOAu
22s7uKKdxtwBwM1fS0WJUrik5IlfGHnH7Jj3wUaxFqGTNHgR4PA9WCvJ8k80UR7EhpaXazLycChU
XzHZ+Ik6wpbYkiTjFmnqvKT2UczXANZyHgrUrqY5vAt7Mj9adIXMRSrxdlvm9vZ+nmqcbjp1KrW7
anGfjTzL1tDbsGjuSnSZhEYaeAN3rGfY40VOVSzdbr4THdEs4dJjvt7LoKP5yqUqm8ZsKw34C41t
YPcpmHJ31lj4OlrWxJ+AU9v8Ie9G9kSL4JSjNXAwHtslbWmNswJ+Zr1a/o8xcyQBXc66fIgUyzez
bsfOJ515RDrbrvkSVvmMKcJMKcA+jgqzdNhpYaDmLeU87ufKMpKwl7n9zcZO/V0XgEEHqrWykTaN
oL4ltz7oo6WVGaGs2i7fchAWcp6KnhWa+ZMsQKpm69S39sjYCY+YME6aThcCTKAFHnv6MUIKtrsg
FoOP9sfK6Wpjilu6mkG47vOTv9GIbgxBjkzaKdzxfvU3P9857XhNAnMGwRQyz0zZ14ClPbRGu0br
Kgx339Gj8KY5u5Z9Sq16ODkLKmc8syUlsZgyp3AomDPPC9n6TmQx6s1hy/QaarvoPqfVJJ/VYgxn
OS69iIs54aKHdWaOG8cVRjSxtHuYkGwyGM7E6OyFu5CjRL7CsUatq8NJTNNrASZCXL1sJwtZrPD0
oUH8xBfKx8qDKdcmDeWytR40t6V/5DPo49khV9u45FmHzNj3x/XoIFSforzM6ne/K4kRJMSr+sBb
ubBSiKDkrKil3e6LGeovJBDarsniNPEtD44sqWaxx+1AafhIszWfkyCIQVGGsdRLHtfWVIp9O49E
na9euR21rMQHnylZp66s0XwRV0gDaV1qkqSaZX3kFjtxgJMfG2JLZ5WZhD3k94Ic4FNvVQFhOp3a
Lp3rY92eOlvMR6HlNkdlvjSPhW5H7q6zGxBQN109zFU2zD0Fc8523/SFQ74p9+4XnTMn8PI1yHlL
evpsMni8Cq90eypoQFHJf7SSh4k2NYxdHSdmlG0d2SikSjD6pgs1aBPggb272tNeaFnNeEyUw/YH
vjuF3GMyK7TKktvZwrLtj7SEjjQJzCMjXdrWxDNpg6KC0PS1RffZ4vnxMHLk0HF3LcQrrTLb9W6W
PrlVx8jgZ5nxUvoVSXadokJhWgktPzjJ4PDHTmDEyjCen/yMDbLxKwP/mbtkSzy2aR9P6OJFaCzI
JSLTXhCou9m1TBQmbs5Dac+SKIS02I45XaJ05imHCMk0qM13b1rSOe5SSz75g65vMoem9QejSv1k
R3TpwoTXrAH5DaY/WntbZpx6NrCIuoeP8p6didQpRHfKvkXELwlPVBbR9wwFlYzovRP9RVTl2pBd
MCVGmFGQN0fNOvYa/Gps79JATuupba1ZxRBtfHQZtRU88rVFnbvVpXI6sOnju6vrpXEO14a7ICS1
2Yv4RJPkyXfz4npBbdxsN+WVM8TYX9v+fvLwS/wss1yhX3An9ur9xG8Fz2PZXLYmWtR50IqhCE5d
LtVKkkyeryhURpqTiSqn+IlMQnc7qIbxGtyt9Z+9vpk2FF8JfaWNP62vvlHMVuyayXxKmhqHgFgY
6LASZsu3zWoF1pOUHclTOWeSkbXTT6cYthucZxvbiOPS6pZtXooQPrXqmoLBZjD3GWPHctNYFAwQ
gCSnkYLbAeKb9p9p2A+qScSpJdR7iuxCdw8UN6IYaTg9hvtacIKHrj3Z2d0oZBrEPgeZQOlkSXWs
JwUl2hXEZccls7FGSR3IbL+JfjV2yVBUjGa4rGON7ZFkS3upfjlYnG/bwNqs2FbXr8ToHcoPHN15
e48rFnGE2LKpslOAlCGPwfBVAof5kV8Q97NjaVLRaQdIh68ytu4bxmMmtMWhw+Fl2arJ5eptmWcy
phXCfzjqB3TzKn1aUod4fncKMrlHgj2WYe03IM6Bt1gf5BA7SchWnPc7wIKKEG6SW0lCdfp+uRnd
DO380nCYh8EsAivmtLoWo45E2l2VmurFYAITO6fW9NnW44DwyC38ERJum/30gOM6HcIMJR2ugE4Q
BLRVhuj325qkMipK7pBcLXr69RBS+fQdM3qeCpuX4l2fp1uwBLkBIySEjNJ65S57MnP7kaOKlPud
MaEoCmH6su+LNUx3KUMtC5WSTjxZwGkqBN3Ici7SeBFCc93Uq1ll3NUTc1luCCwvvF1rpPJmczCm
IYxsE5o4vPK9Gj3/pRfDQmQ+hlZ+A0fDuGx+2z/xI931vNFQ8Go315JD20uTHyldHeRBBKuwjjTj
4mbdBpfqC5JI5D0T4rYePTwQSKv6TS3kskNz7HNSUtZdAQTC3rP5vWRfHoe7nGDVeVdNTf8uzYyW
3YrJ7KdYS/lOTGpz72zDBGqx+D7TfO2NFSM1qMulAbhJIzt13Zscx4xJYwIRvaeua41XcqjGN0dX
Mx2D41y8DBS1/+ikuVh3bVcDkWmKJ+y94fDC01bOhMa3nfLitOzyo+MqfPojWNlIzozzAWV4oERV
WzutbE/tcsoRD9Ngc4dtegZ7zATm9tmbc+e05mvxg+RmM+BkEOY728fUPTJDp96RLGGCZj3JALEH
Zyh43rmOpRHqeaYRoCHk0NyRux9qEORWcWsmOhOEzIjcwQaxGeTGF42YUnzDhlJxYQ58/ispH2su
2VZ2BB0YerL3wcwQ1QKY0KY+kNrF9XQQznE1UiNqp6zN94ZdYpTf7H6NSWQHawB7pA67rSwC/udi
05juMjl+qexCkPhvcxrH2tTG+0RyWE7uioAWc1GiPOWeU/iXpF/wVFjOSGC6mZczT2zARfLiub4R
q26qYSJGlXCxV3LU+54aZZ881p5azCCoiphnAW6PHNIlTGq7oBhlW5hjsP00YGMY1A+WL2obwwx9
uNzKPG5RZKmn39jqivr6PKi7ogjUT3nNAGfoHfI2AoemDlt3cpoPLXwTWdiK5bCbiDuEeuhW0cDf
VywYzYQx4VSGnCr4GnfNJKruaHY29ym7rZIy6vQYmGHRT2bJFbvrNPCd7Hdrp5uvIsudLfYSPT/W
sqLVpOaL6skGuHolKaleTuZY9WAOnVdVx2IAx+MnDOxDRV20r8qA+zoFmk3/CcCmD6JqcygzofrB
dmLEbsgYaXVNQaqDpmjiwiSY5gASws2dncLsmU+bRlKCOqpx5yXUroVd3SobRkDr8sBDN94bDRdi
0y0DroaZ2cWB3JCxOkmrh/26pQPIrb81wS4TqhopCfequ7SdUqCo1N1ewXIgz3yjKbnLJ+Aahszn
L4ODp2q0vPSN8ibt7tzc0+lu5B7ShcoWOfa0kuDPfQ9qnNADulLv26prIgMbFqCSdNYDkkm7CaXr
d4e56LsXPh0k27Yo0wsNpwpXm97Gi2wYgcLBqt0DGwI3GT1vy7Rrq9Jv9n6z0a/Eja9FotwGLEfR
en0C32LJ5shkYTBabN1kxovZgrzXjM/caPzcX3ap2lAUoDY15Q4GVE83Y0HJiciSJIjX0nSHmI1e
NzdGw6Z+wB4RBMdFG9U1lWr0i/3iZv0YW2bbfQXPLbgBbZhx9krX3XGVPC67GaWFPojOKp/HfE2r
IzXB8pgi/zFDyfXvawGa6+wS0v0ePJtCk0tOrfEtn/247HMkJPeJS7h9GHAoJDu6RwzmF5XX4M9D
4txka6Ks0HMzbl+W02VFBMqFj2+UZBOEtPB4AZ6+KnHi0mhwHGa0gz8Gqkq5hZT+/D3NmsoNibGW
IixnW78umS82SqGGjVMWNmjfjn7/RSgcgXgZU5nQq2xKKhKkWw97XBrXCBPPLSms4fn4Rg+fyXVI
D3V9O+YbTyGRjNaHpa+p+atV+x8ETFrPDirfIrxivdM1Cz5oWeZWEas1tX/KoS/1bq2n7s3Dm3Lw
Oh8oMUiEgN+Q1UpwJPNbFmepbRsRXLa9oGSav6Bt0O/LPIOTJFnS4Fycu/JQddsKO9Im7M4JEIhN
WnLJ/Z8q69KLmrpJi4gctrY50FSVnQuPSg/8D1vnH6thdR8DbkY5++jkDZ9TbsomcNCgHgC4t0c3
IDMxap20yQ4rslXrlumPG0sJIJdcHLvRyWMGPzHsyzo15l8deW9lz1cpB/kC3UJYBKHcLlezjvV6
EeuSpw9WJSv7bloWvd77JNoEjw0hA/LGKbxs/OZSflOACeSgy7CUw2fcTiTUQjy23n8nq/pP/DUM
LZoID6+Tj+X7nwWVTtWuHpfGZW8n2UwGnu3dY+4NIjY5O7Y2Hso/COy/6V4//1nR+Q8x7T/rbv9L
Ne1fFLj/Up37P1F3e5VM/e+/a1v/k+72qWz09yL7/hfh7fUlv4W3lvUJaxJ3T8qCMVP+Icr/rbs1
vU/ooiB5MI2im4Ra/4fs1gk+8cWRUkEAwTV59mrXH37Lbh35idWPTgB/DFEsGEX+HdktL7xqo/5D
H0asK38NVkN+xjXglvf4V1J/GNYCXKvVpD9R9/E1gYehm5g8ciMS2txojLV6c8An62VcXG23/OHn
CcTYxFigp+Y4ZwUllGuQmMNOlJZ/2BI7/7bqrD4ls9V9beYRQqYygy8kjS0YFwd71xvbs9sypaLp
mPYD5u5nbiPuYdbBgldDErpHFcpFO0X6ZeYUecTatK99rW6wGIgj2ZRLJHtdf1jOCp1SL/qVw9CF
YXLFA1F+4qbNZUB6rBy62JVzdbQMxoa18/oz4drvvfGq+R0K9a1MZcwI8DHn9ecAp57z2iZJ9dCQ
AMKwX+kTZqedN83ODxZ59eQMNJzNzPLTvm+s8U62pvuuVm09TrLZHiRJVl9qytFxqzL1HyyoliN4
mfeQl8yqgcbXnht9CcJIwVxr+zvpAiABF3CETbl/TJDnhh1RbXGvOCuCqemO8+wmXxgxnDtUCOaO
OqkByvegyXWJ2VCvRfb+BlWdv0yyFRl15KrUkWeky43dtfOlsvCPNroY95Oj0htGkuSQ0MvpDe4H
BbPTfpzN5XMt3eVW21V9kxSWuUsczuXGyT7jkDH3o20sscE2/EBazqtFiQnmDMO/TNXAr1CSqQ//
SZ0KoyRNIcOZWandc2X8IXx+7ezKo/he/Sxc4d4GKXMm0+FykK5X3ywWfJVr5+pt3q5ZJB5ATecN
3kueuV/xI7if4e4TJj5p3zQqbQ9Jli3h7K8cO349OIe17j6SvK1D/P/2sXA3cbbSKons3m6+T9Wr
BzILwpr3D56YrNvZHucdiZm/uN2uHJvtZN5XBMLsa68ZbxfeF9w5F26PYqoLRmfwrMYZy0df1RMB
ebo6ykLVB0a7HtoNRl6Py4gVS86vi+aD08VqvNkcwK5RogmWlbrACBLrRihBbLm0sSvyMQBjUXB0
aDyIgiH31e3HdWfhFTpTW2/Fnp0630DHu8NAPQBIZGvcwvbTfjtmGxRKZ0UOXUL3eeN3XNP9nCjQ
LkdJKvLlK753AA3KmLAnX4kwvS7UKYzrm8FLdhs5M+pU2WMVDgTsHRP8YUfGSnDmzpX3fXDFO8ci
aOANNi58MOzcwas1AguAoVoseZ4C4VG8tbVRn2XJS9Uqnuh8WC+WtroYnKH/GJ26gfs1t31HFfkL
6EJ/SpLMYGxyfRD9sjVPaPLsWOXF11mORliPNWZv7kFRqfJHCh9NHRrtHPzg6flO2gGgJGPjOZ1p
ybYHANd8rRG9zYTzD2QDHFKHnLzBaCh52Lxvm58ClBirCKJ1FiZLJE/jSnfdpWIwPc1uYQBTdozL
2+YRO+FIdqBCuGThbOApM3fnKsv02ZB4OZFW5JGVaX3BglpdEuzfXTibwbOXz90FgxMQnA1WXPti
ZZxLLHGaZnK/KN22jvU8Od+pIUkB5SBHg0X1u9Ic2tjlunrxSWx4EpllRap0bqytuXXx+n0lFepx
aApuJ8NED3Zh3UlHtDdpqtKTKNTTtm5r1HrefVpX1ExJCvxKljR06ALZMWvgfmCd0O38cd/Tc0bs
46x4Pw3fYDMXNwkhTDtDOfLdKdb1ZRkW+odg8J/grosthNe6JEniRvk0ky3PQXTTV4HDmhhVxTpj
921abaCGMT4rM3/PLEB1MUSrtGJ6d78pcfS8Kr069r3QLsgKa7t3x7GcJq7S+WbFyHhMO7IQwlpk
4hGaYru3/ZVIiNY+FWKOXBlwBdT9FBrci3A16zYCjk9iVEr9CTvBEAbD/Caox44Mo9pleN5qnG9u
WG6omBR0ue2EmAaQ01mFvpBIW5+ufo9wGmvrGGzDk+Nn96vpgei52orQr1R3E/flzzN1wW9GMrbR
ZHFX70jZXZTrf0bUYMe9V0eZTr7Urjx1GPuO/WoF59kJkMD5Z8O1xie55bGJa/MgZnmSdMaMRJJe
QNGhm1cF6WgoL9urtWtiNYvzYge/7Dz/7KLmiqBaEgQB6rsRqDYSmFHugPPbM03jHUg343bf+9vH
qIm19QfWKSgQKRuoc5TnFjeiMFBZWInnhpU98O2v7a/eKr5C8aBMFsTwi7pXsVHau2Ik8CxzQHfI
rUTi4STlcbOE+zXzMloVWgAv4REz4XTORbfKj5pEdyW4uhMumXbPDUf5KfdlF6ut6G58EkcW5C1n
iXqut80HFllseulMck1WwFVsd6ZPAdqETDHwAEeixtK4A7cZsiFR5hD72i8Pi8byFiMupIewbNJf
gU70i2va7bF05vkgN9u4a+byWzNY9oE6IInAabZPeIR/aTKiyU2idhKapvGfijbBVkqwzm7oMnUR
/iAOwPAD6ScSHjQRifvYba5zp4Kp/ewTtBiqsV4PoFLVozsWxmGuAu88bWNyW0F7x103tadtLZsL
kp71JLKZvNR5GMOqz8ULFKS1cxtEK+uac9qNWzaNoYF7loqmDNWR77fDT8dH9BQGa2fteypwdpJz
4r2g3CRExuacg5pLPB3bIwbkafqMTCkLMZ/NP+rWbopwE4665Eapbqtr+AdKtJ2a9Y20cFs6lXd0
kTHGENbdyRgRBXM/3Ts5NEPbOD+K2eGD5cg+lYZd3Wh7JKlmcJYoMWoz7PnwCYYsyX0xbJHcL/nq
HjuGrH1KKdhRl776NoiNUc8/4d+6LNZ6Qb0COSdirzNi7OJALZQWFUZyLrIJaL0+9kF+mXzL2nUb
m/cs7BQEqLx125l77EpDtG6dUHjoVOwSyrqYSoruKyfuhvpQTAuoZdI+rNqTD1PiVTFhUvTmqPVD
GOKUtEu40XhhLOvndbxkowL2yA426JjM1deFpvjIXZpbI6vvfAXdNYj1MroCdIgHGU1Y/2YW262W
dehcr9DERQ3hekV8+3GXVNC+xWrtREFJjzWAvVACSMXUsRLOqVy36/3ZQFgefAAVyn2a8xCzRuLs
CmeJfgoOKfDwVMzvnfg2tkjSWKPmcutzlO3tra/CPoAP437qJ32MuA8ZxmDaZOs4N/lUvGgFJOuV
zTOpODY/i6lLNQiPy/aQ1ffBmqLN2dzDoBAUrtdyvnwYs3BcjQoWS//oTYu26HlsCe6pCdssO6KG
/L2SzOAhJMhJWMlHo4NX1zuvFrg1o3dY2+Cqwqge+8Tjd9AXu7vqBPick3K0WTRsNKnkfCxNkGo7
tULKNrfd6mQHR5nPCFqOJsnb8ODDep+k4w9YxsuSgheSSOpFVBW9jo4dFcYELdw8NWP5Q/fqF0F8
0Wzkx7QuOpghlHsZE8tarHiA3ewhSWbIEDzpN8Lw2tjWDL8TQM+6jsHeNMh7UlacTp4TdkSvR8PM
fF3y5Yde4fpPAd83NwLKBD0beEK/pTZsWWuaHfpaFYMi3ykXkIOWUBKjfY8Tunypr2Db2navMBvn
fNlr4uPRIVRUI6gcMF6dCKRqzmaXL3CXan6zrlsnQGvQvovRftZbLeDizexGsJp9hp0WxcW6TMe+
755bl/5Jc0QZUmXubsnL/A7lTn8WtDsdV3jGfMeTF3wB5waErIT1q9xy91sJH7c0YpcSccXEz5fa
jFGnhgZA39qVS3tX8Chyv1jSvVsi9oSpRXzndrL/qW3KOAlzhknqeNItx4ntTm7RSpQtA1wt7uYe
UHv0zHd+u3MpxG2lR28v0VLcG7rwX0bf07yZxbiTvZswGBH60QmvR7s8dfveR09Nr9bwZubDvJOB
vq9MALt0K5uDHjtxEW5v0OQQVLddoLwXBEfoezyvPViNpO2hfVzthbdN+C9CZNckXzS3wsyCZMrH
7xoOqAz8Pd1MMR32640/t+GwApY61l2TZOeW7OZrj2x2HnyQHJ1/Xfuxuc9Hl9zCQp+L+ro7rbqA
jVfROPt3GQGnlwEuK0bFaN4yl3ihO88mi2CJWXe3SIu+FYb2aOLabtGCcujhkaWPrxyPwzbnp6nz
r8pOKxRbchkhwaOS/JM3JzG5W3TzT5SnCzceBag/JmfySRj2ezGH9EwBPnf9ciCl/zbNhsexK/OY
m6THcm4d1kn2pdSS86PCbF4Bhd5rY/S+oJ9QXNAD9jfhDBHZhO9llnm4axS/V0lCcuCpGGbh2Smr
19oo2M4D7xdNak9WA2bY+Pua5KaQdXoi2om4fsuDduY5xxzvsI7LlcTHGVgzc4IENpv32QY97MO4
PVQzOkVZl98J42zZylaxL3KPIYKCk8jIQAgpED3U3OQBtcrdDNJr1Mm5LppyLwixjpTfqki5bfWG
4SJC/GgiXnPhICZU8IL6VpnLV8tEO0Ro27lo/F1XBjepBQGEzX85UT4Jzozl/7Cl4pG28DTaXPe2
9GXEBpbsoXE88Gq8J7i+viY8fZw3XnnbN94a6cz6GC00FcZ4P1HE/Rn0/MFys4tbO1+tvEOHVjMB
VSC/vp8kTCa5eUhN480pYHwwWDGb+0T3IBCla6hvXsFEYR7T1Li1PQpJGHrLA2Nn+9PPqvU8IN/k
Q5xWLnWIHKXrTj+m3PR5ipd2gQQLSv+01iL/0iDSuHUlinnZlQqicst54ttVfq+rzTr0nqNrbkRF
ebbolfoiNm2/4QtYQ9fLxCWDcyQSBDNGTj5K2NhXXWVaBae+39oXdMlVmFSDjczKWwrFBs6QuV4l
bWmO62AJKvetop8CUUiQfUnzEWBgY5cOAYzgL6SxrndeZ69xY5Tec1tNH9MyVCeUt9W5axBnFnDR
RLAxHiMRQ5mhLEWat2xuROY4p3oaJaxRIx9QAzWhUTTGiV0ve67pVIu55Ym7YFs5eeUoYa6Jlbob
basmvM4Q3+ekGB+mMah3ozO6v0TFva/YVvMWPc/yjP7r6sEoXRop3a0OOxZpqN28e8v0YgBkb8WJ
xajvWVAWaSdrBW/XmtWMqqVKnkyXZkssUkMTeW3dPc50inybBs/g9tVTIZViFYFTEY+0AW8Xn+sA
Gdvc63v6T/EgOQtnS+LHZE4YBz/HrzM2WRlLU5JB2LZb+hBYJcNj75FjBXdyKWFmQbgH7x1Bk7yY
0xCc+RQzgHCJhsQZND8U9ViHgsguI2LOOcaX2iG+rEVpa4fCb+ESlLXEc2D3cTfN/qUoFt/YVZpQ
uEHIbENdLKfd6BbmvZ+2XaSlj3S+TgZ9KTOXwsy1Mm7hoehR1G65l13REcAQCHL2zOFk1YvkPCqS
mGiu/AUtwPcO/O5hket3V4AANtgsDl2Q9ic3IZ2jDEiInFO2q6KrkbuP0olcEusKo9mj9Nx3dnVb
MaGQiAdMl2wIvPEhjtvOqrjie1tMgRtvNn0mYIhq8YKEjWUyf7iT9M8M+sFe0Oh6zAQovtu27SGt
J+NEFJH9te6mXV5DVSOcR2YKUUVasdGLzzW+I3w7S5We4WKyYy+c4KMxmvYYTD3RqhOC/LGxpoN3
1Z1HIzrVF38d3Sfovp85YZDnWmoav2tlP9IHUFN00ObogHv1WSRADJz21D5Xfn/s5KJxCFOAi6pZ
vrG7lG8BJRfPisaZO8NY0gOJyvZjMin2gNIUgJfEYpw26rFf6867sxwleAdLPW9YKxLaf0uHiQ77
nQgYr6zlWvuXV3fm0tpvRESat4vfVWmYKYcbWIOd4OTUnUnNO6lvkaPW4qZopqtHzRH5QaIN+6wM
FFMOqA2wAOTOVyTCAno6c9WXmWMLCQpbwlPq5YStub4wTGAmZB4R/DjJQHb+tzTBf4sb+Jeo/1/4
gf+SRfgfyA1YV9D+X3AD3+v/dfudIar5Mzvwx4t+swMm7AA2Qz9wSO7B/H61Bf6NHbA+OddkYP7B
fhjQn/Uf7ID96RqLZV6LWy0HBRaeyb+zA/YnWrUBfIkdsiQnqfPvsAPX4I8/cwO80WvEF4LlK0Vh
47/4Kzcw5i6lB7PDNi2Rqtfekh0Cf11C2EMsY+sQHCzE6Yjo9b3Q7sHsspOTjxhSyW8ucwub/fyE
OwRF7ZJ2N33jvtrMvfR5rVPElbyM0qAj7FODDnolzdIlOMR+gJeP0wLRjhTJz9KaaUfXNlXTHqq/
xZC/aFUIMx2gzgrqN6nKliEdlbY3mU8a5zXUMyS6sGgrgbL33eFrq6ZT3X2bGjUj4COelerZZ0oU
fncz/VuP+XNT8e8/p8n8vz3ff/m/Dj+ba67L8M9/1f/ARYD09F8tgpvs50c6/qyH8Wf210Cb6+t+
rwP4LpsHmTZeaDKYL48n7fc6CD7RdwUTBjz4mz77E0smP1kS47cBO+vjDbl2M/59HchPeAco0fZM
UkSvROi/sw7+iCT7M0dGkCNpDT5B7/yc33Tcn03IkzEHQASdF7ZW1e8nbx0u2+jcgwsX+zkZp1i5
pX2HH3IKR+cK0y+b3Nv1WuwNY/KeJUraPUfldLs1MBZIdJBmq3fhZF8QftKC4uIBrDz3Hl593hek
KeZjcaM31BBZ0b8hawlIqPWtU9FKWA9mRLTUfT5HLaVEFMpkCYUPqmp+pS6LgaZaYnmrMkEQMm0v
omq4fhSWPLU59DYOby+slV/HPsUv92vH7dTXFWoAI/0sBC23voF2tDBnTdRsnh3Guib71azTQ4Ji
8tHppr81RP3/dfPfBTrxVP6Lw+NmWn5W7xzd6s+Hh3l90e9F433iXuXwYFouRRnUQbGcfi8aF46Y
Lfsan2ghw2QB/OPwcI1PxAsGjrx6+Wlbu+7pf180rDWs55JlyPHyx7nyd9b7L/z//z3RyXb/KkGQ
xHz9QSuzssHDfBjwv54ea+umyp4U2/dAL5U9LWs0Vng0g6bsP7q2DXYLepfj/2HvzHZkZdIs+0JN
Cgww4BYHnz085ukGxXAO82TMPH0v/6tKqmqpu1W3rb5IKfMf8nh4gNk37L02mFvjgf0xa0BgPWGm
Z2WQGJSKY76WYQcLF+eFK3bkFrqvVNffdrf2u9WYmHLdlFJe3H+lpfxqnOi1VtbHSjhw0tISu3b6
Fw3Ns05IvS+TAuFvcpuXK7PZ9NW5T2zv6CzxI1GCv9Yt7KCzmvYwr63j4293WOHOEvJ6oZ0qAqgY
MUXf7exNH72BRhV9TfqE4ndBFpURahnrzqU3bn5DuVTM4ei/xlIMYYWhgJ+zwwFXdaD9YyyNCd6w
Kw2Et4/kNJ9vTjZaOWwbHUZjx1xe3Cr6jJnCHHORPySRiWpY51NuPHtsd5m95MdBY70N7VWivTQ+
SdbCY5rNO6RLP6jWiqPXF5lf0uTMRnRykxkGa2y626ouv5Efm7uUqGTUVHG7pTqNEBlSluuoQjb8
clo20GO3WesYgXFp6/xI7teEQNMfp7QPkGL3R0w/8anr3c+GNBDMKUp813o24xBWjr23OCZPSYYV
DOESuG1Q1xXrUFrFcrngK9MQFWBSzVjOkEAHlW8p1kPpaucp7QzaQ9XeTfXC3hkL7iZdlikgFvaR
FZ/NFtDrgqaiRxWpuBR2B8a9VsywU2YALT3qxm7Uq7kIgH/tgiWvvckPvPbFzJbCp1xe2LTbr3Ko
n9ExuxvXntegSMbXpul79HnLxZ66m/JrHu5ElLY+m1l3wzfd+EVCiFyqLfs0ol23iIdizje+9RPT
FUu0Tx2BMj7y/UtvMfyvq6oOdYUbIW2WLcYAENV8gswtviAK+X1knO22t/ApssJr2+RuHW/FTyS+
dSKkaQQzvr2m3jaW/jFIyCo5K0WjTEomo+apYGfmxzEXAVb/bzUyiCiq9arF1cvKtiKvGf+JGUBB
Z78VrJW2PZCsLcrVNuxHAUuccKiNEgw3SnNQz1MDY8JMHF9F1m882QwLq+lNdpa1gXCgHRJcXn5B
vxvCvv9QZvzcIF98srUW0EQMb8FMkh1AVxksljiKzt1zyYNUihpJM+6ImU+eGtu07rG0gez1ASx0
B3YPHgYI9dHd7Cbgs0C7KyfaZwMbe9Wzfh2HeT/25kHPXHfvLeaO+KYM6YMo3/ReffdSzwOjqoeg
vv0SYsAFW4k4dJuO7qc+xD/u2L4gahD+zOogcAu9IjizAcfurd7OGGpJF87nLMbirvHmZLNafNF1
55zygXkqss71PCdxc+wqgUUExFGQ2TVTdFgXGEnST86EZJMwmqcDF3pgyPyNeWixTa0ceUw3PZl2
9pGmU9ivDfm71LE7zVRFAHYOg6SxFAfORrGzutphEYnpzCvbBIG+gWvE1fo7WzGodRljILlGzsIi
aE+eYrpFIlL6MUQcvrXcelyczn7G/+sGeTwVATYDtucrp39gGMuJZf+BkariVZMpfiAUhiInvX2g
x6crOYkKoUGmpWR2flmIMx8RkBwis2EDgk42iErsg96qk3CN4sWLl28VTflO61fpbuwIPXmMlatt
+E+KVdhDwhe3jO6I/uz9lApkqJzvEV9NMea8onUs/TprTeLI2rdi8lBeTMm+QgAclq3+vbIbIpoE
n2lXZBEWXd5OhVG11obllDmaHWAywo5OaDC1/AyAIXX+5GpABlOwQ3DN8TKL+bdeQB9naeGbBMoc
4GU4TCKQOf9zIf//yuX/UrkIB2DZ/6Ht/aO+/6sg7p9/4d8Fcea/0MIJqgyo3dQnBjSXf2953X8x
5SANUOfvoS6nnP93DKUl/8VMnoYWZKkk5dqhnvmPokX86x+JHFI555bqJP97ejj5T7LAf6r1BW0E
0n2IQ1RI6PX+Ycj9J+AQMPjUc2IIIDjux2Oa5PiGi9o+0lbWX2ZtDG9CTeyouAbZuc2fpndbzIhe
Xd0uis7plFrfUYuPH7cg69ZkSd64CdetDebu3GdZynaIlued5Idu1xRRlZyQO6A+g4d7nuou/TsB
p3nQGNwdCEbR7uwoV2SiTO2dwcyXS38a7qm9ECvJoXntVo2kCYS84WQPdiBmRwtzUmND5QntJeuZ
bze9ztbKWEoEFimLzlWf2wfXXqwnSzXrjiFa9l07Li7PBKkoxORqPzcsvKZlWk9zL+09OzBxXhNj
DetuLbcYZfJz3U0XgNX3MZE0eKofC4M0tVXA0NHRtbmeNHFvIPT2MjP68lyWoHpthPibsdOmiPHW
RvyyceCzx2mYFijCC+eIt7Pdkcq7BYLEuyuTozCLq4xfpqV+xFau9klsT/egLMttidsYoGU8TW+I
wpczx1/Mpx/6P6yIrB2RrOXeWIXpE4wORWaZlm8jS/QnayhbTIvWc71W00ceeSZ5Kpa2m9A+T4l5
lwnLprxU1UNU1oKWzW0I49WXEPup3Dvw1J7jlK2wkswVfKEXuKbbSSKa6obX3kRVznC0mJFat97V
G5KfAQG+kZWoHV1UQkVUgqlxTcQvTh/9DMmYoHM2+wcc4R5+SXyWDSmJQdNYV5vhYyDq/t7p+ndt
ZINEYbuZFubv+syUHdcgEXHBZCfDXTvMr3GDYnyZ9U2cD9+OmT5i80jDOc8veiSao8vucNOXa7I1
rawOa3s99eN8ajUcFaW9KRr1nQi0RPEQ52FVji+jcJObGWJIzlrbQbCHtMaH6AxFYDmCucDJ3QNY
D7JTnCw/GYk7nSKXb4eSb/U7iVkC36K51QkgC+KMjOO0Cqf2V+CtY7WzTj7pvPPBaY8R7MZNzJw8
JMkaZo6cArdnzyJAtB5rgDZzNeYX5bEPTtG7BbJD0Z8h8mlizf0xJs3a1q3FRq7jQg9GwxjuFwZH
lox30q28zeIsuxQ9mG8v6NMz2/QNBaDHGre369DshW9Uq4XABVhSK9L2KEbvj1LGQZvdgf1UfzJs
dnqzSQkY9858wb+F/s1mjSxkHEKrP41iQEk22LxwZjKGk5WfzCY1jjAhbi4jfWujo4VBUpmHtDHN
u65u7rrRtR5mrSC212l/Ok29OONUX+HIPFQCNhMyWExjLKf4zkmDAWf4NTcqP3cyzR6VTuORLaYe
OIyoBbiDzVzIQvqOpGTVrVr5vAiKICZLnlTiMnlYuDVHW0P/E8XXnugePILJhyhKfTcWxvRKoclG
qG6HJwAcl95lr50lWlA11ZFqBnGK+Tcr04OykvQi49l6zatVAIm69p1HUOOCH0e5VoL8YPqplijF
N6Obr/ZctsGg3PTktdrWBE7CmER799pU31YqX5GKglBZVSD7lLh3nK6OwduEOyR1zvgim1drMSsq
UfVTJNmDjfHgPkXKk3jWRTONQ7r0r7UjcOizWWHt1MDxSn8rNmnO0N7dsBh3TopNUxbEx5Z1tE8w
iB7thuo7xpF9AFQxvrZaWV4QXYMccqDCCNrAbTSDsDBHT53TuNT9aS7WvyqrKVnMAj9rIeMTnUG3
I6+A4w6U0uJnVYbTg2H+EfljsQVERR2SFLxPaHExFVcrdCJX95Mps7dzQu/FwpWoCJk4u5JOZ5Ov
VP96aX6vkyWxdURi01jVvIsxJJ8WU60nb9QSSj5HfKa4yvPASXrjbpSlusJ5RxKRP0SibaoQXk26
ja31UuQsdz23Mv0KUdav1HK5N0Yve4/tdGGp36k/Xl7af2Z+bWzaCLIYMwvtwjR/25nmfi0NlRWr
/xM/CIOtIsYk08YgNSlsUY0aB+XGxVPppL99bzgMoFoz0KBDvdb9Oj4yMyteu6Wk6pTrIVE68V+x
qB6YNWGoXTJPdD6wtncNsS3dTIkiYP5cnOolKq06mLJVAzqTRHdjm/9MiU4IVwrRv9Uc0Ml4XJB1
O634atimN5tBE91r6ibQ7ysjSnAemxhb57wgrUFUbfuIxUdqm24qNBcoAXoeF+/uhzk2RF47nGZB
Dubj2dI192asaYYPIHs3waBd3ffaMLKGyuszQkot6KxMQ1OJRaTyzXhUZxMv5LQxIiVe2BVO96yG
OAbSchi/B92l9oyqMdobedu8Ir+0ny2jRqNDdi/lNRxL6e17PL5fLeLyx1EI9aTRQj2KJumeKEVc
X0yV3BRy6NBixJGPdaZl+cWhhRVlvjLXQdCE1eWY5AiF7GjNX2rLeK2ZDsJ+LusTkWLmMV0VZLS8
gN+3yrb+swD08FsUmX9j/qElwB9jvjhoEBHYxoITkijElLPSvM+rXc0EBtpjNYK+sMPWRaqNCwU1
Y+Q9ZRkakUy/a1X0qOUON3EdbQai2VgwFy94/rCrKsJ8F1PboxHaFTaQAuRSurPrwfLkcHJ0sR0j
8A9JAusMdE60XJEBRmc3H/oNxv6DZYxf7qiBkCs5KJAWas33rVw8mTXwLJzQACPmNepI6HKwJg31
F6ZtLVjiAdS2HV3sdth5qBpxBXF/eT3WrjW2XyxjQJU9TeZFLziOwfQASWIVzvplxeDpdA9jZsgX
xetE09XPGCehUIduZnn3SVx1X6kaoBUNXDNRIdpwWOlzyixzD4ktax5Bqr8Yd+W29yb5RzrdN/bY
9aVglcuXU6pdow/Wr73YGGLXquMGVeVmUBRpXWuc7HotnuwcFS1jXhg5s9xNAD53TmJ8O5n+6pk9
ZoTOru5qT1n7OGNXyZpw/iiidK8v7U7wXtpadY5dkjUjh1PSq5DPCUt/xSbPmgTwR3ziEqr+jLgo
/XKdFH+7iXekkUw4EYss/m27nLBkV12xvoVZM9tn08yrR7tBXMzoPrk32Ep9tAqRNHqA+iUmb+4K
UqXby4J5WCdnY3OjKe9aYnV/xsqLwrETyK9z03yZkMRTClSt+9ckO4JX1W7ljuAKap86DmyLgZ6B
TVCO1yU+6vkAwazc2WjuufXkvoxuba2WFPcx2UTHFcvVHh4VNvAui6+6Ow4lkIeyCZFEssWNoyG8
sYQPwPge4Bg4b7aZeHfTSsJ4a9cLq9bRqF8Idupq5l8draWNCp+hfJKaWmgRRpPpMX9NILf/RA29
N7U+dIzoySvOKTxwk3y5m8a3X9sdpo4x80mfjw5ZMRp/AVV0+6ZMTuBP+qOicz4VTczETaXLPkff
hX6jGQ7r4Ii31oW2gQWnwNMhaq9gLyzRrZctyafuCkRtcFSxbCzL63DB2tE5Hjo01auexR569YhI
Qmvuu9BiqgHPYXRy3lJ02gC0lrhDlMFzntZL86kAZ4aN3e9iNpnvU1+gcliXdCrx6VIUQwhMfaoo
I8GqnxiB6KroVPKiVYQfK0un82ALqOYKJ6qYJjBareNpz57SlvWgOWzoqL4r189Y4e+bru1Z9OH5
8a1mHd4m1cI5dE0CbiyAZawaYaM8VzHkOv6gdJz8NStMIygmPeKL091XA2JUmCR1G0YoKp4XZFZw
NjyskXMGYEpzI2cbV1C29MVq0T5KhsoUB7iJG9fcNAuKah9x/fJcTA7eHjMrr5z/8TaLKeS6Xunh
WpTpNdLaFPiBrb5ENvNCa1le/xVat37ltR37PSSvLUnbz2MHGMSfGOKCbaDQwCzCjDkzxEZErXmn
Jcg7Fnkube4kM1flnaUGdcyqpngWtAEcTDR1XCBsgNi/h1MRW1jEeQbaJJdBMhboEjtt2jaNY5+J
uv9oTB3roYvvceMRUoTVY1wPQxlx5JGgXF2XAT3+nDCCZDzubWD2UaqY2ng0uJyPbS/XXaGVeuCq
WjtNOHQ22sT0d+hc/RRx84VlpMxDlSXtPrMtLUyyFmpCA38IGVpjHzIwSsHgdh43iLH84+qEuLVy
oeqKpmXXTbnxJqcRSCoN66Peet8IGWtfLIz+R+wkPVuAUEP5tpEM2Gi+WtqiZNY5enpruSKehelQ
T6SZ55p2GmXQdE8wSZHqWEe3y+ywl8Y9DcPn4P2ac3zAo7kbh8k7pGVKjWswcdWnx5qOD03N5B29
xITyFFnpgecj3/QI9t75oB9AnexN1tdv2pR6mJBRG8rc+jNlCZYdxHWgBRhbrlvPNS9zC9Ilixpc
M04CEpQ3QtMbubEGQcOAAAQcc/k2u41znuEDep0mQuRtDM7K6KIK1Dm098WdgpbJCVS4+3WZ3Sig
L7YveoL6vOF/Vbk9v8Blb/3oxp5k8MpDPMNxXKgu5woxr0bVSyCjebaGCjGwUZ3wJm/IXcD1UtlP
ai21rRbV6w6C5geYDvedgzC/efQ+LVkh26m1xuWHTg3tVa+WNWxEbe/41cOZEJ2976P8eRrpEDna
mH1nHqP6nIaeDXxTPdZRxFTNWBn/+bZwih05lVkWtvrobGKwf4EBBmzHv9iGqzc/pdn6Qy5vj4q8
t6DDZkNAemh03zo2/U7rvJpp5d0M5FF2sBgbfmejoW9so7cLxvbMlJt5S9Bp4wPS0e4cZ/QeBTQ0
XIiRe2lpjNyhv6R5WVxtpjYollNk+ssgt7JHkGTDAYF/0wQIZcjY7JYLCIfC90Dd9y1zzNb7yQaX
gSTISYAAXThr4mSmaPNzIJzB4rYvg609Kbg/G9Eibk+M7qPv5bSnqeR5tfl1oAEv/HaU4761Ypef
kAtpiu8gdFvH0V7WqzEXn6tFMpFjjs6+H2lAaV50EJkdlXN6J0DoHGb6Zafh/0MgYAXhD1xlUQ1b
YV2EWVzuUmkE5OVS8JDxTAHCnz52xlfa3/wxi/jM8PmE1ZRuMqAQsCOGaOMxVwr57ZHrBcnztuDt
gQSAzquL9cEYqqfWaA9tw5Gk2RjMTIQemxYb8taIrTP3rY9B4ikX35qYxp2l2wvaUpV+z4Q6+Yy5
jmhUPx3UZT3lemsYBYI3LuM6N564Kzp8HkNzLJ2aMQVkzxj7JH4iscLJBTwm4cMCZd2Oqr9vKwxa
QOtLkKn7IQd1F03kuBqweZu4qg4J8z5gGrisDb2wH9BEprsiipatNzVLILPubfLs4drlFQ6y1H33
0EgBlsx2eTSsGxBBl5x6fN9EBRbVFbO9WXYvU5ltTZWdkc7/gjSELgtFyI/5uXbLnK5H7HrvplGp
h7JznnuSpn27qKljJ6/fkf803kF8EpvV1vaD1XYHWnSFPrYGHmuxCyssUCR1JrF/AJSFOCQePJU6
nKUgRWjfvqUDf1TASTs0BTYd0a1B3oIjiRnBgKscw5I1/yaOgRaZoz77aWvbuOZBwmpcz/4Yk4kl
+S81bPmTKONr3hg+mMEl9lXJ8C9NY2gtUr+wIwABa2Yvc2Te6V3MikcBUIPteTuIFS29XOaApNXk
J8WyirsI0fRXbKZAgJPqqRHzF7bx1i9LMiNynGb0bTBs0mZuAYUwxVC9IpCV3WJTES3TGVi5ZHuM
W492E7QIevp4HxdM9PRcpEEG3Vktc7uXdb34sa1/GFw8V7gy+DRKPtESZD2hULmen6aqehuUAVUc
3uJW2io9Gy6rPWsIJ04UNnOSvSTPSbU38bZvMHx6u6V3Hyg89FAONw6rORA57cyADb3jvJBbQto9
XBJeUMJ3h7+APd0/7pL8kNlIICM2BeTZrvI5olgB6e5ybVtz37q8nNRT6Q4QigY7q3+EPr6RK2g8
KJb94w2i6aXFu4mU+LAKguxhaIFEMs661jzISu6UqUky9aiT02iXN+uHmign0pEGYy0tE5xbD/A6
SdVOk9Y7svX40/NgBTpwJU1RnJsxYafL+mcw+d4cSrJ3o+SLH5GEwzXbrMY4PtRzdhI9aOgGRoHC
1bvpZzxSVrphUQf2hOXQs5WXCXnR86mLO5eLY5m262J+tbk8llF/NqJPZ+S5MmcAWmWdbrTbE2iB
kHFxwxmgyCd8y1V/sgfpBMo1c9K95cM88uvyJhWSA0HpVJa7qAelBsWbq5Y0N1rOKhTRNpXlcyq9
g5EXCPML+r6iyMhAmjGuZL5gufciE/MvajTjzKL1ZumwzS3KbnUehlo7u92n3o7vmtUHHhvHADDh
r9MCF266vtgM9IJYVG/SgamBEWdN1Tf3bEZFn28m0yThrJo/kOU0QYL2Ev/VH2VhxZDzHUNo38mL
n6Gb30WGOqaX7NbxL5rgIOPskuIJPRutsJ+xe8R3mmXxtFhv2pB93Vxse2+8DOU67MFA/OR1ycKu
1efztHRzgA2g2DL/pmzBseiMZyPVT9PAZTJ3ywbjPYmpjbwrS3lJADJ7oNr49iA3epMgT8OW+kfK
rsGd4bsNTdTtTWITZ+0Pe32S/lh336OaCidD7UT+d1lfB/1jrEWQcjeueVEFIID+LDZSn6aggMRh
ey/Xjv1grnc+LKaREVby1mWFdog1SWzSenY4zZ91DfhkBcjlNxmEDMrK1I+OUOsD40wzgFUPURcX
OyN8DXuLqUfniTcr1aonVNAQyCTudNGmlwIl3qbp5pcJJBKC31MSx5z9g6YF0N8V6tjoXVglzF8W
y5BgkpOVYxHj65/xkdr7aLD4oHVSPWNL5qRq5PA+aO+2h5N6mUPKKunrmPQ3sowyNs+GekLinQST
K46xsR5y3kSs7tmP1NIwym8UMyJohvG3iuo7Cw7glvbo12MPI2qoQHjnTlod78A8842tWVgSbMhO
m9gYcLZwhANLT9ajXG0XSAmuu9XRd6CfjFMy20NYG431tlAo4ZhFPGVN5QTgrVN+verrJY5qdz9H
GH9ppwoK7aZ7ECMp7ikbgxZ4JlCYWfZc3a71p2MBvzBdAf31gywTRl5jzR85LzsNCIKH6WmJ7b1M
eQixWRe7Ic0PRob9gRvXjmlgnY8mh+OE29MZ5HCMp2S5rGyKts1ohGOZgx+BOLAwUWEsLqh/ed6H
+8Ext4ATn9TA1lVVcfmJseyURRqzr+lx6KHDmdHEray6l4qqKV2om7E1jZsSsMRxHllbVK5i3J86
P3NhSUw6mKl0vJeZ09onhQ4f0nikTtZShfGEQFrWDBCwKUH3xGraMpglz3tMazwDgJh0bkYS6+El
VhPepVUAvx5GpzZu47/mMq9KnTDqrMxNJg6VkekcOpfuwoD0bw18baNFLQcvhk0nXDuju/YjVIUi
QRyPcy0OTDqu/QICLqBYe3YGzdz3N3qUphkIKmA7LFvLcKcAVmLvgwH0LohTB1wpmcd7XWHhZquB
HL01MufFmbmnJ0jlm5py6jA6mSw3aysTEPrOUF0i8uYTnzsoDvW2d3fZQutstPkS8Md59xmz929N
b2uqO9yqG70uMXG2EzP+tda/rHo4ayURGLgoDh5MsTdhQ2YEmGHuyDUYtqPVZgcxe9EmmvkjFmN8
wnsY/eGXiyGgArPrOxA0fGzX+ptWdPpvQm3T+FFUJH/giqd0k0zE3GEg2oAv8sfuLP2cFI6OwJks
Dczf03vtzPMr9CdnU9Rmve1J8zwmkuF+m25sxqGp+YHBDE+VJexdpig0Bw7Ca+SlLyVW2vOce9VD
0gn5Peo3AD8yDKxfngZUbTCxCGZwkIn1HOFZ4A+/FD0Z3cSmtpsMxPFlmYbmfcBJdpy0Em1AOnVU
tUUPECASl2pWKijX6itu1b0F9jlIdGZJHaoy9CukOfBADFvDY5/AL0yvnyj7mtOQlvaHqJcS1Lcd
A3HwsuyIJ8pgzhShj2xQDTOLnPSjV6/WCYvF+jRn1COygNielBXghn4W8dUpbm4L1A27vnBdX3OU
+zZZs/od7W4Iysitt3WEH2kCfgIZ7JY2ag5cizcbQFwaj6DY6oMQTfdeCXs5e7Zen+p0jX6VYHTC
DKiKDckcUQFBjsrqd3IYZFupY5JP2r30GvRTzCDx+jtAhUI4akQ7RqXmqZ5fsy7Xvpy5j+iMZL8n
Wn546GIrDtx1ZidXpViv8yyDCOKpUxd1M1cYxUXe4cSBygrarigxsdxQGNR4rYjuU4Bpex39+MmI
B2ezzHZFheAUPw1fwBGQR7lnxNCDxB5rmMCMLx8VHX74PyxeZFW6TG/XDJ9bOXrVKQI/yFxzjUMz
jt2gAAPHEWOp+/++WOP/TReCcaM7/e/lGJe6+IVR9F9UpLd/49/0GCaC0FuaFGoHnY7SAzX0b3IM
IYEQ8RfxExgOqtBbJvx/6DFcwkQZ9nvkbjn/iwPB/hdm+ZuU20Wv5SJA/u8orw37Zqj4zx4EHUAj
egyHD4LCw8Eq819VpLNXmKpNSE3Q5XgaefGn0ML/+ZDlrTb602i0xGk08b0mLJeWyzFCvOQ03HiB
r7mll9m+TqXebdWQujWexaQXe3uJ5sdKLkdTYr/U3PEXeBva7T5rt3qXAClweBDjbrZfdQOhXK2a
k2gWDYTRRJ/hRdnjOlZW4FTWxZaatyvyuDvqHd0xLdhfwgrmiyGXJ9gzv+BCIG5hhSICs/J6gBpG
N4wGE452tY4JK0v0IGJ4WesyvrPsqAuc2Jz0e5Du2MmNeExztNmRQBDWTlr/U48knj3nq1Ek22mo
5B56HjYec4ZgUk6fQEfwQvQC3am/GsIo/wG7O1v2ffoexRtz12rRGEfFNq72dF0ANsh6uVCwvYIA
1iglxRI9YpCL13Cc7Wggc8ax6K7n9GBA94h8mckuJPQgvmZd/yLKRLy58WCdZ9nRWUJZ42/eutHY
rBiPGB0DXkiaDIByRdrC+MU6kn5b1ToMgrZyrsVY0rQ4cyRDjG3RtUvK5psIzwkkyU2610hrj3k/
usYVi/Wjij37xS6xBGD1aOl44drNz55m2A+dVWAX7m3b+NERCgaS4a/nW2gXjhH2cwSvucjCQvc4
eoZhGr5skpvOuP3sI5R1C3VAa1OWehZDLbcZf1D054dsQPGXKlV9gmpArxjnJErY6ia9lZp9Gvvc
RuuqtCu3oRwOkxeNJ5BTNnBq03qhEd73A1OMPu6Y10DbakMlhHxcvHsi1mN8otXoBXlvZ59Cdcmm
gGEJvUVc8nG+jcObNj13mZeCLlRwXzEDMMmguba1OQ2sqpRMLmK5H3kdb2IU22dVw/ILFdO2V3PH
7q9melMOJ6JC3mLZ12Dr0K0set3j45m21AcD0gSLle5ykTjv2Q9ZwPUcwlObyd55WhThSQDO3Lsg
sxmhKSyc1oKEx+3ERCUm8emLBznHzpnHKwCRi+Ymd7Iwx/Tm18QwMStdGUVU6wcwBvoTBB3AKJdl
11gmzHVUGMAZJ0Z/oFvHaC1BGCKjmBs9PaCuPk+YqL38YYI4eFgi/Pn6TRpi3jzEVdT3R5fpWyjN
gZ27YDSZ5t4TGxu1g5DV+v1QCCyLc7+354LlwbixegHM1DMKKDYWnmtNUTGXGiMDmMAoauQNcVCw
AXX4IfglL+BD6mu3AIyZo3NUR0RMjv201W+SFYYBdm355LK+eHqVvkx1kR4mKyN8w2CRmsszzGRy
iVzKiFgBeC+Yfm4SM/27ZqQRKHf6XhtHbotRvQjQDb5qnYfFSd5jbywuNcFnCxu52+jERb8FWfAh
wWV6X5Evf4jLHE3rotNbS/ndjxnYarOkedUUlo9G6/et5uqvIAl5A6vKflFslEY/ZrzEtCLddLxu
f+2oYptVSgOUyTDOYl8yyp0CmWfVBiHwrb+uS1wu6d268qpveHmpChCbW0noLmPxwgqZ9kgMXQOA
DczYtYJaAf/2DDgvOstlim70ABs9FGXGbQBvDuJhHbX1QWNpsAGk8mcAtHksMDPvKbzlrtClpvuL
kM2+iZ3lzkiL6cuMDHlq4aEVhFJthNPAShf1UNOfw4XxKx74VxvSb0GDWuRPvZMyptKquUD1kJus
d5CW+SZDzpAAquyBB4VUmrUXH5a+uIeahzucp9Zi6Ndhzi37xj32hWpeG62IOCipJW2Q36PnhmUD
b8sV6ORZ4ICMnp0Czu8EhHo3rShMGt6NLawl4wCKgUHMOhc87stNdY2QkIatk1+M96Lt2hRkCCSg
H5xbaxC5q/BXp2avZkHrIVXTNpgVM4up0Lt65U4fGxUW4xxx+Q0xUwiS2pvWa2gM5m6TIAl/jEfN
OmOaj0IIfmwVxik+w49SQawsCnuMoOZjmjiQI/AuWHbQj076KZfVubbz4G11m6o7tvMIqhtPG6/h
pcvV+7QcWDBy6km1ZzIaJoSIXRop72sEU6HS+WejYlxPuSaKK5EMgF1UpFAH1CSBFDmDrJZOMHAH
yVIvZja6JeyXvX+zUW2vvVVRrB0Tvavvi9iwt0a2RPfEzri0E1UoeZrEgFTHlPWZWSjPalldy3Eu
QgXlkiQHmGMjoKdxCvSi4LpjvGAzRfuf3J3ZcuPY1aWfCA7Mwy0mgjOpgRpuEJRSwjzPePr+aLcj
yo7wH+277o7IcmU5UxJIAufss/da3/KWeFSoZLMZ3lVDZMEwIANMOUwIUr/Tuzx6CkH9Gob2nMzR
V0KyowPkC3mCYbUbbe4QGK/aiNAPjUru1bF8sRRuvSWuT7ppXBTRqnfE7/XbYRbU5zRvfrtMgrkg
VYeaGfj3sg6lC1CXYX56Msw53jQVyhuNO++pEXjRNu7q55JGpb2isDzQ8BZ8o5PRm+hpcTAICbtg
dEh3eBSGbQ683KPd25zTsqgvQi5y7V0hfUkmxrSqDEdf5NjcWKl6TAzrxSqX6kOWmjhAxs/9OMi3
VlhXgDc1+1eSgirrVDoPShzSeYcQP8x1c22wIz3DHIluJEj9DujYmWhMvTNXU3iirwQzAwuOTSr1
RJ9Mf0IF9/iWQxzIhphsaCopCCPa/ItkDxASdHmYOE4iw4WuO3JgPigFOYOxCCQey8A9JuHwWRTH
9DnLpnqvSxWqUTRSW9BvlEtSOh0VjfE974fmY8L7yBOeAz4kzG3lIrFkz7J5oJlS27U47yowBweA
mwJ7GK1GHaP5tiI9/rubZHQyyN+QzUyvdWXc0qj081aZdqNEjmCnocA1xnD2kv7BJIlL45VJ9nSG
9GWesQ69SiZicjyyLsEsWM/Z1p8EBG7gvMYqqESr2rcsK89wzuf9WtPPSqoIIp0MgKazp9VIPhpF
FbC08HRoGzonxP9YYfnc94Lg4ehhAMP8V97XUlJUbt9mE/CBEjufrlf5nUCQOHGr1rqvrVW9S5OY
HIHYmtO2x7viCUq+3iciSDgpLt3wWXSR9qTPTGDzfq5uRaGpl2UgbUKPtW6nacYrHhwtUNjN9xIU
L7udY/FqNRJ+krqL45cBFs3HpMfjLyKB0qt7hhRFW0AlBtKcnVYktMFqztNvLaEGGqUSx0SDWTAU
rMWL+eM/tDyaHVi8+Bc9209aMJQqJx0KzlBwil2y/oByV3/qGaV6Biu/QwgLI5RxKgh0oTPCIKVC
ebWo46DYdNyEYx/ryK7oeBsvKWk2KBcnFkFo6BXNnFJzx86y/BI0GANimsOsp0KabkPNBETUk+Rp
dPFpToY20E1WRgHCOOtTv9ISy5TT2jbyd6bXGleExbfs1+6XZ6SkibaKsZ80oD0pLC11R2zO24xd
AyRp9tNrrM1Vrui3vhnbPfdffZnM/is1RuZ6EeVCalRwUWW0so2AFYpicXitMVn5AOg+DCxmHgr5
Af7ZiH3FfI1GkBuquNVkcafpI0Lqygg3sdzVm3oa3HLNDsUAZTGiq/ZCssMzgTWOXsVH9jsbdflF
7AZ6lcLqDGt3MmFsY3rrjU0kG5a9hrG+QaZxKU2RfrWx3itTOCUkoNscFyxMWcxGOJ6HLtNMEA8i
s1ZiqDyQM9TXdJo7mu8lgiVKkGRbduOxTZV6Q7Zet61iNdtxHxfQE5UpaEYhcST+/l6gv0/lk0u+
sJDzM4iGeY2jvPQWwkb9AujJsWJ8Y9NL7HzgWlaQ6GPqEjWbYBuHkI6f7aYxELIpdQjhycaDYFLS
xav0ndG2IHRNvgJdK7GPYCufZwAVeu4p88RgmgaeSLUBEAcapBFnO9LffqW03jUxGMiQQ4QjLHBd
47UJt8vEeHW2IrpI2ZjvUKDSJyX3bDfUxJRkaSK4VUy3b0XnQcwirBgSjxL0F8JOmLm/FZy7wQiT
5BCRHGyrmjYyzGq/YL7T7EGVhRobXb5Wjq68QmFsBgUOBrmloMdExkz1AoNq6ac7poT0WJDue2Yl
fiv7pn0uUw2Ofi9TaS0QYYxFDda1mmkdKmzoed/w5OTloabTaZOfUOwiImJNYHFEMc0XBvxWUE3q
Sx7LEne0FbSAyyomZJM5b9GVxfj20tlvoLv2rCcWI6sDLkewReoIHAnQKSEfESxKlD7bVpk7ItcE
FtBqSF0tBg1XW+WX0OiElpBw4RpzaR4kWQ3Pprl8mDrkdJHlGQcOLFPFY8sX4vioLW0XoDfsfU5L
BrQNpdqENI1X8Kce09LVb8ljCcivgjIlW20Ar+gVgxZzvYZ0IIuAXdOK49dcyPJPKzomJs5Mu9Yn
k5/0EKJlGAd7nWzYMI172ELhE3v86CMLOgDwQCNG9tUih4EV8ZFII7NVzBMNTGNNKl+1Bl1Oj0CL
GqUJKhxqnjgN/twSJ67z9zhab3IlW/w2U245MYM8flO2xfo07AWEj5w4tRIJC8ZVOCOJQb5MBhp3
NlJfzkiOABRZ+lEMQKewcgRPAvg1yvywCIN27NBshj2G0LLsPQkDWjKlhH1PJppXgOJus8i5LwhD
vFnTYbVnlYtnzad/GDsKKNVdukCBRCuhBSgKUUXSsSTLp7wAkWMUhrwsiIu+Cpa0CwPSqHtWbuGR
K1pRbxrUyqsHZmfZPpRPTpImPV7y9M8cK5dO9YtOTy/Mb9NgAkxCKEL/3tZM7JVC+Wx4bW4uoVya
WBoOVnEexp+Js6otKNrEu01aQgo8D5YnxfU7kr6Z6c1nltYVAEpo0vlEJ2eEXVfqf6q++BQMGdUt
QEJbLobXDPQtmryM3qRKDseRdvspMfU3ZTa/Qqa03tIx38o1fc/oEYddOh8nej2OBX/P1hdAqEz4
OHG361apeSqFmiwZdnQYu7E471Np7n30+gDvZLMGal1whBhQUpEXzUQHcSAAHaQZ64A6jXNtsY9F
kchfrb/2OhaWtB9P0tp/GOQUO0SzPRMZixQFGT2nSsjOFvr4UgQQlVUJ0WqjeeXT6XzeBThS9E2G
OIu83Fy3q655GS7uhxC+p3+AHamjCUY5EUsBsZDwYIyl5xSrj+88EacEjV0FY66XgQlOskV23Fwj
dqNOpV3TI5UbCQJOiw7j6M20sswdx266yPStWPFQ3iNG3uehhtgiBjImkky5XapCsBsZ5bBUzEB5
YoFypms5qKC7QAIfWSp8RrjcxJ1JDRKUJSXDcRaayxh356KezlE+cOpj3zSJga5M5mFhaEw71pvI
Nab57+26/fgwKlvkQyYRy69uKS+JIh/J9lNJRogHV6Dnhxqxoc0eS6YnLZUamIWGPmYsnspCtXlO
IP9CwlTrKQvgO50tq+7suDPrr1omiQx1X3KaMTow10l/E4ND7KDU9bZZQQ9Z2kqPAvCBM2sEwCoL
S2YJpcIu5vJzjCeOGilvXYJhYSdBIdyBVmU23QnfkiixVqnVivYDO2hJEqSdVFC/Kwl4ZKKR3RLr
ErGaCqbkIennc7iKFgEvcvM4dGRHyvjHiVR55s69mubgL1nYH8GTCbQ+otFDgchbM6cMISX5xajD
40TqQVhp3/AeNijznwpO5EHT4/OZOlqPYk6XvcfQmS/bpYiuZoUsRipgBvYtiIroBvTtj1g8ZiqM
b1xyFVtHLRB+FHJruY3MckioRbbVwyu9fIRHy0wVVRRXuWS8L7BKaBb6KLwsmzhGXqv0KQcq86gO
uTclDPJWRGKpXLxELYK12uRSJlyyZA/iXh7UjTXOb6NF1E09oI8lR26F1Ysw3mgaNzbysxUnROGS
f/IAqAHbmNWzEqc7o49eDXRIK44BgnujSx7jaFUZD0JNsn7LCEojQRBjFjOIEscPurUBFtXzKo5P
YiQYrlD9kDR874xhoTuFWZXMdjgXY/pkksOWruaX2jHKLaoFaoepLEGCldkfxuieK4SLxrwLstrs
2hb/cYplfVRHmf5dxkGGYGe7IAa0SzK2T1P4AKX6qevWheY0Ed9GnrhjNPiEjaMoixCGxqTupf1V
6McbbQkUFTU49LlEAIOsjKdahzYow7d08jVDLrKUzCwhRRpvS1X9trjZ6RAo6OPi4mLpzIwp7PKL
bOn4aqS8AYNNt2WVSZNLCG8Vl25T1Unh6x1AXn2ROGNQ4cUt+hsi2sSkPw75Q9+fNT+z3N+itvPn
VL4vRYYwKcSmEqqItDXkSy3dGFehEeawmzcuQTirMy7mOSfzjCHAV1why1cyKsb4IfA2aoY7JBS6
IA97im1KTLzEmYMnn0w3ufcRiJuYKM3tNBNbtOrDFUI+bRKxiVCrcuMTL/WMc48o61KuSGfUB1vo
MRnIIhCwWaIxTM4AXLZQqDD2NK/CJH5mKsVUOCfKS67UN45tlsutZnBd6amphGcmeJ99X34b5exG
EooqXYH6JS3JSBZAjG8HlYM9KsYfQzQmG9kL7Nc49dupOOtLn7vzg91MyzpxEgkDC1/ImH4S3amV
t5B0d6WGEpK5Qg0FEldoWaaLzQyQge+ySBDpSSfRq4zYNEbx7rqYTCdJi4ItLPxRQwa/cqJhiDRx
TRpQUhmOp50zlrRT8Je+ZbJKKaBwMEdAJ9d0G3R+mpCwq+UISiMeOhvDtgwVeLnm2D+5UhGHqfpM
aFfq1pb1yGAKe/CaD3DsgmFrqoVfIx23QpP9gJljO0FYO2fb1hjukYkZiaCQW2LIlaMq8XkhFahF
zzzMuOFkpbDXCcd63vM+0twezhlw3YDQqJnNOyWbAN29axTx4seiaXlEqINDhGeFkoLN1JizJ3oW
mEJJ/hGkgPBh/Ya/aL/U4hen6wm73mGcxw1M5wvss9c5W2BRj3iPkirczRTYXf6zSMm3VKe7WBvf
B9jkUnNPZOvNLIZPmNb6rSCEyjWM1dhJIntRpYbbvolJAu0gARClnW0yEe54o6mK2xllIJnrBsfr
TZPVL7xMtyzt4oAZk8u7hWZXoByofrAO4MrJmW/kmSu3y2ffdg/Dh/zOURItEWodV2jWhx6UE3gf
oUPg1ncnXdl1ev1dszUSwpQNO7idXIAka1u1Qb/AUQNRhzSdJxp99/TR9G2K9roMAv35/MWclKtZ
I38h8cWuM6HyZGLPvaamHIKE+CcW++YYjgKfw/BpVtXomOPDFm+GlWPEIZp5co35ABcdsbCJVV5Q
2z3t9f2cW+TdWAe0jZKTGOsHUpwJWjyJi5XB7lgYgI3tQmh+iOOcFztsY7+FVqQaMmasMLvOQ89s
RpVsaYheqlC9FIN6mVMWaglU/Ngh6jWnNSgL7dxXABZIjG/sTqxVJx/1xU6mHk7XIwxbSDv42Am1
mjZJ15HIPH54jIc/Tt0h6VyNfDtuLtR9ROtgFOoMdNH6BA8QOfoTgcUjfW78k3nTff33w+P/CKb7
F3DX/zhi/r+R3qVBffufhsfl/ftf8HXS4wv+MTs2/sZ9YVjMepHlMaBVgAn9Y3jMn4iWCDyOMfDf
R8S4/P85PFb+ZmgMiCHLQycyZROWwD/N/PyRDGnOEg2VJZb20H8zPLZUvtNfZ8fY6IhjRmoCJ88S
VVn+NwKREdMAIDdqpIzFS+VE7rC/au7irD5WFncMIP1SMWB4fsYvu5s8FHObZGOc18VHkobR2t7f
IqIDi8rZKJveGyHVvKN33Q0+HJbUn96XgNGh1++mKACnLQ4uVW13unVeZxcBPlbP9Nf2sKBvqhUP
SLtc3EQiYcClw8awUUHwYB1H7Qmk3ciFwRXyR9fEJ++Dw4s+NXdwrgNXcSUXy7PcfBNvdS/eJC5S
7n18VSZHXw7DPkGTZN9Iaz+IJ/mab0VeDuc/X97VB5xUm9rVPvaCm/NNBBe0bdDuck/+SvzQG4Ib
Sa7Piq3Yj5/AwdM4gw9WDqGPdzwxbPFp/JCPgzPYV4LOPelM+Jdm33bX282yj/vHfyxOe8i3nfep
Ouj57fbQHmjK7TISA+w9BZL97r+8RPYX6TAHYmi84gmvh53dGiI4gaDSad+LG9rKfBwJ4ASCZG+x
TzS6wfc27M/EfuG9stNt7/b8f7NrfFs29hCHhfCr/VDc7Kl3K7s8YM87IWBzklcCH56wcCSbFPTU
EJGUXbKOXJvvdSNu66DfPyZ0tIQVH+8JCu/ooF2TS+TUmy4g5ffcr8zJAC0XnnxmhjN0O37p5nky
Lu376ueu6SaHaMt9cEMtY2uu/pnviJZVkNBD8WHPod15aUg3vEDxFzonu9ZfKhJ5POY/9VnKHPVH
85vrsBk2udt/U1whIt9DsQaPqG0/55LhgCM1Lvo8lxpl/RmPmi1kG/x4xI/b1lvJ4YHt85V0BILS
jSMBTrLXftJ2zN0s3uIBjLeXMt5+tPM2/h1wIQ82oPTUB4K9F7cA1g/tx/I5Mb9iEsBUt0KCF8Q4
L8eITcuVpk2Ds/zQid44vq3oNvOTdU1tUp835lt9jA/yUXluD9NmeNWNi/BlfVWr6Ipm4sBnocbh
N+IuO2ElOaPmc1LhOE2e6OBer0iP03xUiKSQ8PtWplS04YFPB2NLZbZqjhR7Kh4MBh7SUem2HAYS
3R5+mWpSoAENmjS/fhnuxNdphx75P1e/nZbdAAgoDhQ33MWXdJse0HQMv+GVb+l+AQm2L5fDjutv
HPGZoFuWgAqpBEXnOzVk/cKcWmEExFH7V//UjxzuN/QITXhUjuApu8wXuMEeNDIa9t8dX2260sal
kxM7hROS50FslN1zRJlcItPnd+66Bhfxm3TJOOx/uEyYw2fxO/VtqE02MQSBSuKSA+4Hjs43Lwz8
gx/7g39ZAtmygTjsRT4XGR0ni0N0Us7hK5ni7uMJFpXX5S3O3E60CZg/FNSupVO/a6wbhjO+MyG8
4On8o0Nq/xG+aAlTBHDu7BS/mQNtU0ZvDUXk8iIrrhQsx9JXHX/xHrRsu9+u7pl8mv2XYDOzYTa+
T/9kJ31HtpR+R5JiZz9hyVuC4Mz8IIBWsNtA/rhER+uuYM6h7LnIT8olsWBubUf5Y122vSNdlaP8
YR7qtrejyp4G+xsfw3o0z97qGBvzPbQBzx+Yztv1l3zZKk8bw5FOeK1O5mV0GOQ9K7tTs0XO4zOG
EMG2ZVvGjupNbXlB7elx5A8yl2XZu9/jgL6OtRXt5zioLrvUU5w3D5W9fVpcT4OV5n0ziXQjp/sj
H/idLbrqe3n/UFjM6dKTfun33uBOfnyn6W5TytlkC3uzlwcI7r3pcJJ9yTlRD9+62FXP646XgKbf
KbbVAQ66Z56rrchfAddo4zxw4OnjBePvoBXC1X/SdpPLBfHr7UAqIamDATWRpcD2dbKj/pFt1XDX
/2qazW/z3w9j8/erOPU3DnF0cTbgyG6GN7Au4l5iwH5oDriJQbTZVKbjbyrvOpc8LRqi0N19bE4D
/+q9YstvDxa0B5YZtqp+J2h2eM7J5bV7aTMs/uDyNfR8cWj7Qu6SpzNze4pH9Tti4lhrvuJFF23z
IRwlXgOpQMQjAELbcFe6xoZkF/eu3F/xyO6eneBXAAXuynt9b/qvZJRxlHSQT2h3AOLbln3TOEqn
DEXLJeEtGvzGRWK8efzTe8LVqB3hkz2WyweOgJHopbxnhQN2tjtwUeY75K7TdGD4r3MWseOj1Xwu
ZIX94eht9C7upkQ9h97VcpkvEZ66QcIxRoFKthD7Yc4lgzQBxNKZPqHdyhgQKtGLDvEOuiXY/30B
+X8Ah938v4N9lR+CwP9cOD4j7/gp/w0D9fiSf5SOpB/CZ9VANlkinCX1ofv7R+koKX8D8AR5WFag
UKqKBFfyn6UjkYmGjkFK5X+Avhp/4UBpf1NlSdNEg18PLLL835SOkvjgK/+1dhTlB0ZZVPn5Dw6U
oT/+/C8cqLnjbDIP3K80B7PbkBuwehDGQPBbNTb6XFETBLeNBmMDrFDzJMbtOiEbkGjRWBISbDsm
AgonyhDHQWxqhB5FXdye29gosESi3PuixQ6HQTBW4VRL8bgEYk4grDvUXSNviH8tCKWREjxlKun0
ZDpF8a5Lww4Pk7JRa6uTN2WcJa8Rc4+KJNOqRxFIBrhia2NiPhHgkT7LdUrDdmwfU9IBXwrfBm86
p9WSvt1aPqZliW7oKY2ZSoUWiNiSaOO5mDo3U8LsTHY8QYCdpnT0nfUQkGbG+exU1QTeI8vQWx5n
kXGTjHh6P6lG2dh8fPIdJLRJk6lMc3YKXJ7itpHUpHTC6HEwHiOEAYTHxNaBgAzQGbpZHLJZkhcb
qU5MgLwMip1wWbJh7HntKtpSw6jIZy1KUE/lAvgOrtgAFDW3Zf9OhLiEeE/WebrRwxBx36wpbp5V
bZ6Uko+S5Y8BFE2PjL1xUFS4oqbVvheRpn4YUqTdjGiePrPGas7ABMbelThW4jdrlVjwa7Q82CPn
9KTALE3Ggd4Yq25oMfai59sTwEdkXgWcNOr2FTWJItAcKaXEx4xmQ0w6G+E7ceqtiu8Dql64RBjJ
1ICrAAiPNCIBz9cmHmvpksh+ks93My6vonSoRmo8c31bsYIHcrX2pzVNsD+hPKI67OUC76JSfK2C
/GqGCQlUBRgtqTlr2IQYhh4lPP16sZ7nYXgRGWTGgnTLu5+0pjSNbrme/KjEQKeR+A694lCw+Zer
eR7ICciFGSFduJVGQXQmVdmEcffeZA+GJ620adm0anOlc0GxY3a4D8tNUyyORKduMnaofogko+Sc
ddkvWhmnWxhvkEceVpPpsazgDKdr5KX4Ah5EDfkFCLnyrOdr9Z2K3VYBRmFDnyF/ysiFlCpdeglH
eC/0GLxxEo3nTEtILK17njkCEjTVGyXUuTDdEhtA8a+ctUfdTC8asVv78sEIHadueunAIrVG5g8h
lBSUeyeDmBMVO200NtveOrS4FLupfVJl0YPaQSyg9WZJd3E5LSoMUHYHFEuT+KYj98JT8pZnqlfA
3CB+l27phZmcveairZjW6iVkwekFo/8BayOJPSn29n791NXxGq79s2KgvEx1XK6AZWtwOcXMxOyU
6xozTepTIzp3luCwTrqqNfsZ8XHMufZmLPrzRNyVkO4jiLUriqEm1TDHpa71EI+KZaApDLtVrkVl
1Ff11fMgvMb5N0EpewU9Y7S8y3pKEiGk2DR28JAmYe6PVU5eRUAO5DdudC6LshaNSGkn3fgR4+LR
IzRh8TPq3pdmLisazdaXIFh3brX9WCyPdhGYd8ZFroBS01LhdJF3RLLJ6IjT44RRKBzX6msxg1XS
qSobfWKhKt/1vj+MzMbMRcd3Oqc+0jt523MgGmElqQJJ2nMSemmnnTH5bfRw+tGQp1QsrLJ8TVoS
UGRlIZU9yi6JanrhlEOajI+rqJBzqmU5RX5W+FKiZXS6hvlp5ltPzQjZp5KAaY9HUH4nZc3eZF3b
VA/bqCETFpcNW201nwtCMBmV+TKg7XU9i0mys3LyVHOBsxx379jlJzFPviwGIp2ELLXOEtTNSpOj
WGBNt/zG0HfZ2Oo+6eue2L0ro/TZFHNglEX6/EBvqjiw1UK51kZyFouDRuMzysxNPeYvc2WcjLKF
wI/phqlojRSAhu0Tlq2tajIa7i7C0q0kqj1N+nhom2xXkpk0oluxuqF9hjNzjFj0hQhBl9I+ETCK
VRPrtfGKbdmtOXdxdKAfv5mnDOVvPc37CBcgjJNWKCJUC8l5TZvDmoqHXFsCleNhNaHTaJChcsTU
hYPGrNjKTznCUYXTYIxIGBck4tKSkcYYEQOTPmR3vYGkmGwWtA6WhRlybGU/bWoThjP9GQwjPY4Q
hQo2/EV2T7ZgFiSTEe7L0mrvwDNAqY9mgBr6bIw0INZHLkk2jq/Y7Cw7BiCioRICW4fCjgpx2jDx
3qw97YZc3ZCnAfPEXftz0muHLvxucxEFAKEbJR4mAooyqkrwbh7iJJSe8mYFn9ck2oHE1ItUtTYg
IF+dZl+rydjUvlYZMmN5NuazSRt67S5iIbuTuMcbDuqlc6U6DiwiEjNbF9T4rqw9sd8CSTMOQrtz
Fs72gB/dWMTpntTdQTXU95UBiboO71By9wOqYVtRV7APKgxFaK89JiN8CL5RbJsJcGukv0xqjuwe
ZiFS2INQ5k6S1edieCy2lVK8Dq32Ya6cHRv9uyEGMxX7rxX709QJ1VerLnS7b6NIqKKGndVEFNKF
pul1C+Fg2B9p8VbvaPMmt0vEC8Z5uL7rxZK2xYDPW0x5yIhor2KnF3FgGUWgFCurYHJPdHApzIxs
sTuvpnyUe+gYLOZoIlekGCpRT9HhETxDS8YKIuORMW1xukjeW8Hg88oO0dRIwC/59ssNpyRGuNmw
NPRZDHLFhrxPoacbbjlsoHNAwCNPKpaxcc2DRXnvwsjct+u81SftOBvtr8a2hmMrc+cG7RVuaG2Z
guqxl2aXKjfPUvumFoXN/nijybmLcE6t5mJd+/BiRsbbnGZbGA9+Eeb2PH+ZEiodtZr3jVh7KR5r
nEqbRkl2qRW9pAPNLHnmCEgC6KD2iUPhB36mnLw2Fd+Yvny3Ve0mKcPJtjsN/YMlzZNU9dtsgQiw
oi9WrOFPBG2bfn5yxE2ym+rsghpGb/Bf4KNapBdNZzbGdHPZKj14NLPTDpESbokWikDo6GsbUG7F
p5TXhn2SIN/NII1QOgk2TBVI2JK3pn+qEKoMYns3IkSUmRlr7nwvdA6mIy9weYb4hBZIc5rsU0lh
g5glGRqcLYktNCHzKsunAgAlWenarOM16VIvhbFRZh9om6jXGPHMyakxSf2JD3nPVqCXtOgRmkh/
BhyXMgs88ngE4hS0MCzJsmKn0xx6xY5Bi4LIEF+DMyXVOlK2+WJBG+uRfCpEiRJGx75c3XSEd2ny
sdbQVbsFBWNSnBNBYo9ikKKrCOQWJ8sqRmMLxFOhOk3FYJiMbsEtN4q+M8nStVWEkkEi01UA3ryM
vNBln5jGe9tozxPJVW8a512ihAOqkqDVMO2QBJXrWE7I3404EOBEwh6NRj76M8oqIz2m8FSPYt45
j811JkBr4kLmtfL+PuzSATGi+DEXcX2VJEypSqT6Zou1QWmv6A0ZfzOLbFak9FP9oAw1yrHO5NtI
F0eNNktFHNy+qHumaaVr5ShLU9XPccvMs6fHB2O8z8xKicsLSUPn7diQvaiUP6E2blHmkeu60/pq
36ELex9JdOjGGTdIg9QktosFEV4LtqZX1efcotjqo63edxspn4YfVTNZd/rahd/lVVrK3GXFa4KB
BdMeJ4yM8wzWXtrFHSyERqIGLi8JCqqyYa6cTE2zRV7hWHLqtlwCcnhRdUv8SMRHKc8PFwvCfUIg
g8nonWKGqNtwfRhp7+AVNUw8aPLLecEYb/zp9NZdBPFFQ5hjITmAnhX37OI5mhBYCoyAODitRvdF
0B86PeVPP4zTtaTfqEBAWULVX6JwpxqPPNbPpt0Bi3fCB1hr3KdmfFwkLUiWAQInc1hx3SeC/FMY
VDCoT+cWWmhIKfTgFHYiwZEDT1AYroFMip4hNsTEQeKl3pEZZj+g+kMs+1OTviQzH5RWbOP5a8rn
IE+VYxq3G6OmmZFrm7H9icTS0xLF1cPvMJ7OPSxzjGBOmsNgH3Inqsp9ZOS+3lqQyEoMXU+dERTF
E9dq2ZTJgCe0m86mw1n1KlsFxzPJqeTymNI6GUwjgAzpr+OvQqNppPXH0PIITORgslie1GLYaApn
z6m9QCZGKkTGNZBazNIKo1FJuEKovEsDiiBxesAXpAyYyogwrFWgtlu4+deQKcKKugpOFV7oz3kh
LD1KjWBu6nCb6YCAmHufLWOg9BFtQ0rfc7DB5ujmseiQRO/CWqSzB+X3rjzgOoZ5KckELLKdlLaX
MBQNb0T8IAL0jZi1561LKPtRqXHYx0PkYLjjJN6iN5ZsYSEfQHELjUl3nImnkPKn7NyJgYaCWaFr
0mO0olibwdcgTd+MD65kIhsSXfLpMzZZz9G8BCulYsGxOBLvGQbZIFVyEffWQ4owUP4o5YvMk466
2ltayXInCQVRnIy7nDAGaFHWQW55BvskCRJt6AJL60Z4X/lzsaRh4+m4sNl7V5XgMsldC7jx0mPf
EK3lj/EQn1Z12O6kae33sjEoTo6s9EewzNZLJOGQZc13A7JGIbaZj3/eWBOySd2MF7dpCApWEJKQ
ym0SUJGx0JjNjG628UDGkV6PDxpCF5J/Za+tBIoNONA68zio7Vu5MJ9i3rtAX7VXdLLscoIjW929
iMaN0cgoWaTG8toVRkGK+QltUB+l2aV5BIehi5uTCX0TNh3iaFudROVDH6oM/HVMh9SpKpAyALjX
GmxqXOveSD6gVW31ZfhFVPz47AafNEW+SaomFDBymzIZpuSZb7FlAXfEXt19wJgCDZcMYf+LwTJE
KD5NaQpLVWxD0mo0+MIpMkfTlcNaRBcxDyi8hhX+GAVohZqQpAf1PFQFZ6lc7gtef4lXsojzyjqJ
Qw/xhlVsPg6yOSRbXJ/WexhK4OYjbSb5T6902KV909TnsZhrhMEg9w9h2bD79DytiT1JUi2QvrEY
F8syORcAVOQNlZvCep9WThabttfA67aV2Ye81JUo8rgW0XAoOPZIJNflKkWNZ8qXkg4alyMYmcjL
zIY//31n8v/P0bYsMvD9zx3Kp6q4/3uD8vEV/5tTbzGLBu1m0Uy0NDZjWpf/aFDK4t9kXSaCwTTB
q2DipHX5zwalyR+pumTgjn4k6Py1QalgpzZN0TRUHT8z3un/pkGpqfz4v/Yn6XAC0edIqss4a1SK
uX/tT5qVkPUASKADh9Ha7A0SxysXrJ2k/C/2zmQ5ciTLsr/SUnuEqEIxinTVwgaYGeeZdG4gdNKJ
eZ7x9X3AiJbi4OWsrF2LdOQmMyM8DAYDVJ++d++5e0uD5nKBsQWvHh6hOciYL3PCP0tHI9axGMbk
DrawqgF2vYQsJBk2Et+N963s2TKrAs3gltxyn5IziEOfBAaQMNuCYtN9Gqc0mgAPBfSZSGQP5ckk
xlnbt3E2IuXsgjrAnpz6nXZaoAPhMAHTsyhOzMQg6iqPbLnv4zKwYFYWhbQPpLw2V2AvpuPC6fJL
hc5jPkQdhJ2ibgFDjBmFEDs2GizbbyqHo4M9VtOqyuUSZtPO4MxWULUHrJk2pmHidZQcxa2YVOpT
hKLv2ZGLmlvbKZoaDkQ+u+vasRtaK64I8x8G7gPL09O+Xw4UPAy8wfDTtpPVlhxKO9WC9R4rOk3Y
KhwgizIn3NPROPt5mTUEmhcENpU9St4hAFnhuqcZG8s1jYC59+qqYUKRDkyVEphPOIBBSiFCm9ur
CeWKvpqiBjaq1hMQM9UxA7ts0GrDM+IkgqOdOpicBHhIJj2WkH1KXHExPJSxRW2sotqOtmlQY7OF
qgNMLOg64xc47OkO9s3C5Z2yTQ0qm48NrMt0rIuT2cqwc9ft0tCp6Pe8oKFN4p3mIydN0UtsUqxa
T36K0cEtggwejWOchK0x3y/YaqSalOpwfY6wN8AxavqqPsa9YCDL0mf/ts2B+ZWlk57q2Fou7Yzc
UqsXN3jUBP2yOPsZqHnauNGYrvtMpYtPG7ttleUQJthj3XM7MdH/+Cx0dGFlZx4TKxQ/4lHh6bHj
ETF3iR+Wr4WA+JU6oasWRqp90+H4TTgmmSM/cS643TVKrE2N5/I664GlbWu3B4zsGpBQqkTl3C2e
3NNZG3HjB3OICzbs8eQz4xJIrqpAh0No6glgvYCs9e1cYQFcCaPVqnUuk5YDAbb2dapn7dXYkk+y
khAG7ru2YhaVRMlMbyKt+/UQ0Xtat0afyNVoW3B6qSjRZY1ORx5U2Nc3eRVFLw7iv3adqLi/H8II
KWtbqumGZFoc1yGp7GQaV5gl9xM9DCiUfh28uIv7oebLh2xzo457YgwxZIzDVL4C8EgdsCN1fJlr
KHVx/TbaZZWbsb3Fu+vbcPwsmpU+Ft4fQ98j+HTjgp9Cpy12nLUI3yCOaNGLTzr1RFhWgkLNjZR1
KeMkuHUdadTr3or9nWaGzpPZp667qZvGuYvaxXFQT1F4JZxA67cCHfN5Gtg+Y2xs9D+zUKPrqXX8
PU4L9sgdh3p/EtgG2u80Lq7qzqa0N7BCHhJIwRjDe6O516QhWwBV3bTvCyobiP2+explGFMxzEM9
3gj6H2JrVEmPvCKzBO2Z0nc9wvQSdKPTUHZHekX26QrST/NSDtrwq4DIlx5yzskMNUuYM0ATxIQQ
pmV9+zn7pk4cuannjwHXgHLN6tR8os0Zp9Fx0mqJkztLnp2AYGCvliVEUJqUNNfGPrPJDsuBssZ9
UVNm9jK5lRaewU2bdaBCXfqA63qOnec6n/ILZ0glolezClCLIkcsvKwLlzG7rDQ+nIRkquy0vLHb
HpK9GPD2eJqvh686ZhtOcFlZPFhB0DZHrdMvfHSF+SwPipHZpinnGS8AgDY6PL5wvNZK8C03jaqY
osY4JFaWNTq3lJJob4J0yprF6pydhSrpXQ9xpb730QWDy5djfFGVtppYfFL/0ocki4YcdPNF1VbB
g6W3dIUIbHQDsjdmzB2c83z/0IRKnxajPAayXrlTtK10VTA5r/z0KeNEYa/rgXVvg5qRergMnZhQ
5WHAeW2J0hw3KqiaS2uWYFEpGDkAjiGzRXoXwsCmW6baEfOvcsT80szPNm2gW9J+219z5oC/t6Et
MjUOkscm7g3kzoUFnJwbzrVbAwxwcpCD5LpxpQNKW6dvvpldiUlQJeV0PXSJGe/wsCBniuHSQ8yB
KsLcjtQt+v5uThaJwt2AoCh08zt+tYUJEBT+CwpzVqPUnKH51YrFdm1zlbdFlddwhxwaE0ikOam0
gxOHu7JJxFUwI//dOrRSkXPERocpDfntxtKn/orkswGtuB9j1p3qPrhPibg6tyfiaNYl4DHEnU5T
o2Qbi/ncaAYXxq8KaHPmnCFeiBjHemHHjLy7qYFdJMeJ1sw0k/RCvQDqjD3XfqjyUf2QVguD1yQj
biKowOHE6cyucd+lk7zSRE6MOWhmHlda0vZ+kDk4hzI2VYU5Cf6PFxK+Xq0Hl4BL1JpKPCH3q2kx
AuUDH8ph/4JsBjahuePsdTKR4Ir6LDemCy3hcta1dHSEPAEo/84IYQXwf2geu5qIVpOK5C1bV4HZ
sO/oW5o1+K/ojczt1kt0Jod/VK8NO3LpFUE9hRvpyo5/kCjEhxlJbLYFKEL+OBlgIB8zdM/4ycph
QqtsOa/9G4s8rNDArtTcUZubWtM98+/wU4ZtQv+BoyW6KDsRqW06lHBZIPjLo2zEfrB2SmAkMLrM
6JrsHhTlZsEvsjUoImpMfwvc3V9gvkHDlBIBMovmqpMi+TmbjBerUdfxDRJk0rJf8CtuyjhvL2Vu
FNNRlsh+F6eNU4Fbsiq0a0xM2JB9PS4YY+g1NKrATx6kQgC/gYZSnaTd0hrw7ZlDZdZqLOCT6dr3
ZtGhbktw3t0WiStJALJ1zu15q82d1xB6jehoakIDcHiEBHIs+SSIoDHAkA5w27wv8tKm18hL05Bk
Npg3VjRj3AZYTYjjGIfAzFwV9Vu7xEB+MhKQMm5N2yIN0aw5kNKfQw+68ude/9lpYy6pMXznqUmC
4JHEIEk2uWk3DKGytEUlCAztKqULj973LdgBqirEEpnE8H70qu8uQzrVwdEMCsY+ZEa3zEFmZ3mV
Jlmi/69FfMJhD6Z5F/WmWBdODYa3mXp5RW9OXWE5Sh4HO7NxZxRNvDO7DkBsmTkc7aOy4GkF2ZFQ
cIi8yb2MdAnKXGZwrXlKxerQMbdwyZ3MUZ9P58pIhnmrxalu/7THMGKzmaXmdNezS32E736Uwj4J
gqYP7yiY43TnC6bqJ/o0K/fIoFFZXDV1ycAp6sQgafc7foNsX0r/2YzqJPRgATjOjZpytzoxlT8Z
V4qYeH3dSjHrfycao1cOfhU0uCeaRv8r77KLIsrb5t//bWErvc/CAtWmLz8MnR9DStNa/v47DYQf
65qFQy6gCSKButUJw+fCzp7fnbp+8ylyOap8+hjHlLbA1MxybelLDPW7j3HrMm/ggTOPMsYFEs4E
/FraLWsnJSetxlTqyFjLgjbxpCgRRT1UG9+O6pv/fxJup8PLv/+btMB6/dcn4dOntP3IB1v++X+E
OsZfPAKcgw0k2UsiOA/BP0IdgyhZZRAx7KDklspB/f3POVhZf6G9VsK1dZTXQnHY/b8ab2X+5Qge
KZowps7hWTn/yjn4TS3+4eHRBYd0xWjfMZD+sH59fHjEEGRakGi4lID90bzf6oOBI5MWLZ6iHJVA
ND21Sl3I9AlujtPddsWuxbhgTeGl6OKdwl83xie44rZNc70Q7wp6/eIOXfkePxNkIIQ7VbGuY2Ib
570jL2e9XVvmw1yeksK0Xj56KG/0cQfzZt0fa+UzhY2r4VTcB7fWeCnSnV0jDdtk2HXCMT+06DfA
EVOgoMr0NwXO1yrdoX9dyNhpWB8V/F92KjZWdHAyFh42BcHUJ6rh8i79c4SzzUUZ4E43fhnFBaha
INH1dQ/xKilfZ1CZvvswLealrPqJUOG8BfUJI2JlJARGBhxc1GkiMi+iaztmD07y0zZxLBYwh5EG
aZ2+QiIEzH1dDPT5wKKI5Fkvy5PCvAZEtguZMqjiznSC7egPHuhMFCBDsc/8O7enMU2WQlaEx0GF
hgDwjhxJ0Sp6biJGb9mzKS8OcBTsdrmnFYfU5nUcgHpQQ0A+ih6N6tCHI9vgjy44DnGOmrZGWAV6
ofosQ50L6nrrY2Ma/Gca29kSR6/vU/FLzs/OfIMkQdJpbLGZS9Qw4fTTZB6Fj/uCmKWbzgm3ib03
62BbJ8lONMxm7AcR4XblVIfPH9aBturMFiNNs07lzseehF+II/rGZcgK/3qHn+98XGSxTDP1Bm2G
koz61G7qK4rsbluX7HxjeaYwFjQkcKKJ4fxPYgXTGk1fg2vZhtUTQW+LEZBEPmMNE7gPiRpsdkTm
rhuOcP0UHZf0dubiWi3u7Re8OeuKMNzcHjYQZ0aHI3z9iJ6LiBSI5+aEXw7cKUOYIVC7kVBvy0y3
uQ0iWnGQ41+lguZgNTutEJsRuY4x2CcWEw87gI/kU3Ln0Q7tT9maa2VvA9qvuZ4eBdZd3/8o53KV
padpQ6IP/WBEXZvlEwPzUXZEBOeMHvIfySJMpTIU6hBHzzb4hbKeKPZHjKVEjONGRvq16QWDgnCZ
wqBWMjSvIQjUiPAGhYsPfuDqA4DW4wa7LCFbz1kSYRuCSjHmNCbyAA/whIJZIjsaN/iP1ql9YdV8
cbxiko7LeA684t1K+JvdaenzfV1gTKHrS5S2gb7w4wJDK093wxaxjZ6+RhgJmuw2QTU/UPaj9J71
i0ARQg3aZa6dEwMI62ST99eH23IGY+wPuyIFNGyVXq+k1wfw2jBI+aFnuZI/Rpkjf+bjFXGHs7Np
f4U69gX+DCB06QKCmnD8F94QU5Ml7krvEZhdzZVX2NoaRNR6IjPXgHlmq0doDboagT7cuYs3jLfZ
6sN17/COM8qZTyzjJcTrGefasdUcV1Bm0uYQI09gpD+hESTSdbhJuYjcIUHJtDgTguIDcM7Bbdz9
+aZKtpM/3tQlO/zdlt/ZWEzRz6BgSm9Fm1yQqrNZMnFnCqYsf5xKwmjFA9ZNGuWkIYBxyr75XfES
fb0Eg/zvN38Sg4FPDdS81zRnQObDKMDeKgtLZIj+COoj/mJCrn/OaoV+aw5tqtYts0tTvzKsQ649
VPZh9LdJcc5SIfQ7AQu222rTYTSPAwd6NAEShF1a+1Isc6JvSrJPoep4mFxX6KhT6f06JhPxjzdO
8sQw1kyZM7s/OyypncCEbp9MpOj9+Sda/kXvi7K/P0hZb2JaAxHsxw/qAkIcBEPzFW+Zjt+F5Lxg
7Yy7CKtp9d1n2V++lqRIwF7q6qiBTakbHz+NdgbxGz7t0QrSe25d2T6xfs2wD7Ji31tgpZHDoGtA
kKQehpLkGFPtpHlIiq2ZiVUycMi3V22OnSqZ4lsHWwSceS/AsTqlZEUHGqDmcs3BlL0z26d5cU2y
xmZQd4w3WYPbF5B5W9Z/kjOqQ9Tjn1pW8w7KUHA2NM9oV3etOV3MctM4A8mr9dF4bojLyum2CudG
MF3WoWSmaW5c63UygYYoFyMush8baVtM5wubqZjdNTn3jzQ+DwWM+JGkIEOylAzjMpfb64sm02GN
rQ4lRTfEBeITtvH8mmkXQdIc1WRscy7iqWC4OG4W2AR9rYJGJvqjSCIoYUN0qnrd+jciPUROuTJb
hq2XhQK3ZZfegH5F2s2q5jbYP/qg9obyXjPvlm0Yi+rOxFNC6KACtkDq894NafEZ16WNIDeiGBen
w4ixZXqR4iRxqo21iO61mykGE5S+TE52JBZUl3k0dZwv3VdHvtjcAoXKB9rgkD91CUMu+9yWV4Qu
9e2+E4ekverZOSzgwpV2HyT9RlRvO0BW3LeMJSviagQMgU4r141+MkjCShKgPfROCo1I8m4F23w3
K9JAwhJvur01KNpa5ygBC9BAyBGEJkCkx/J7UhlkRpCQ2iJcqWZ1aOfsBnz0LsTrvCJvd2PAkEtt
Yz+Cm21aAuohpPDlaQOtXLa2uet4pJ71ivc+lcczZgep1m60Z5AfpPo69uXOnp5Rg29iCh56VptC
Z71n7+uWltBJGribAm6iQW3Gx+WhRZ66cYh7f+XWd4k9Hw3Wkd7scrVrQk7kmKMwMUs/2PZdtbet
i5b8Dme298uWquhjc4LclBQyGsNqAdAqRdfjWmcmbdsO31Oy9RFpyLjd8eh5IvEy/cGRBDGa/LEu
IDvD2AXQ7HswpoSqJhP6kNg9QEVdDUTj0PcC0wmqFSJh3lzNunmdqtve7E+ZUdKftY5kufODW9TK
MO8JwKRpRI+RiPsNgR8oC68SvomjXYS+XMsOuNwzkB+qr2HdM283xFE/URIQEzrYHjriowZ6uUYV
q2ev3WBRj1hbp9CvcgPsYTkcJFpFvXwtxN5qr8qaiEKFaLYGBEBz3MCXBP/MDR6iZcgrYqCf2qoo
9AP9CMq/wfnF6INoQOo6l3ANtkh5V6F2NuXGnPeKiisjZ2zOXDZq7caM7rvxhobPgUCxlTuE10tu
xdLJkzmiB/3cJynLRmHbNc9awe9lPAydgSyNLM+BRGA/uF5KSrA9286FTcXk3wh7Lyyf8+a+TMq9
Tq05JeeGJby2+yGi8JbO9GbGLG2BQKC+U81e808bdxs4dz195LkO0XkCF6bUNCeEu5j/JSmdYIty
b6IgpUEGXp6zRWatoSrwqF6kxNCrkWdlupopR53u3tZPA5bZpr+Hp0kkCc+lJF6ecFnD0hf2wGbS
Hwpx1CyJcLzzfbcJi8NC+/dR3in9QhJT123gpuohmanhUdCwxhbJnTuQecvQyInMhX237mR6Tvbb
1qomT6HkrdDZkR6ypXOx6jtjGbVvCLlejSkDLr85r6SzZsi/j91slVoHVVO3WOiOLV5jbI01mT/k
NvNrrUZyauNbmb/m1EoaHWHTAvsojIOPHiGK72B5bOdCbuLrdHwxOfZURbdnjMhHX9Hp3LXTfBSi
ODLpVuHauNSaqyqZD7gNiGSGbgNh3UKxMQ8baS3pRfSF8gl9Hn3Z/JqtoZHhCs7wjRiOQwQOzA96
57jSnuSAaZNLaUGeS+0iGdKNzXklYHZEgOd6CZJyTPR15vMwIHaTvLaiXriVK0xHE3HCTHxBEWge
D5IXUtUGEm4r+xAhziunTrcBdjCd/t10nREj5jSgyJLiKHZeJCgglryOKAoO5MT44WlkSMSo7qcz
H/XufjAwXJnMDvVjv71FR9BhZOnrXdLve/EDjPQKIF8V4e+y84NpnGvmbgT1OlzW2ibq9wEcCRRT
7Ykar8FNVP5+4Uw48sSuyw3qiTVW8H2DXbQhm2R88Dl7Ufu4Jk7YhDwt/bhMzFVMcGX1OOd35fI5
WXqW1fEjAQ0EElePlkN4ZkfG711VEPybAJW0da8Zb2oEo9HEQYKH1sXCIVAT5wEJWuN5wrByGJBr
l8F6Ku0zjfN3O1TejEar7otHJ9onPSGNY3XcDiiZ0PByhk22gRhvZHEorLM++UGQldTTW1mT5SZf
M9xgE0hAYoSnkMbTyHOKWTz0VzNEwpnIx/lxpL2fzB6zGZ8DURgdFAQuzd86Ds4cAF6ATieBJxpT
QJ6wEpV0tC5nfrB4xuRGPi60rpXOozpiJJk5ui4qRwBRkk1G5x2tW69akA3YcEN5VLOYmuUua9W+
l7d04S/1wtyOTsjLAjyi7r3RcRcq433FUj8U4M04XoXl9diQm1OtbBfksF+eyPQa7PiKLjDOinBL
L5zD/Rm5lOu8uvXHX5o2nTUqO2iYlHUmPVOTvIIPW1WEE83hgZwuuhL8MD80VKTMuLd5xIuXkusi
8lNC7sCusBAnHYwGjvM3g0LGl5m0F7otYyav4LEuLdRPIzAbvj/BSxBVEZgbMNJEuy6qYNflyOQI
v4PwxCaXHM01r3ULBbxH/j9qW7rdWg53y9XXI7RM7g9U6W3Nw04mNXrECLIwHgR/EVDmp7peIokE
LsIWk/Z4p3v2c/TbBcq4XIA/i49aQRoWOWJJCDgMVpUqCP5j82WemBgUJ/gSmdxmYjzTeJdpdIPh
fa3GbNPo6T7MIVrbF6N7VKLOcVB4R6imLMLkDTDMhraxafkkxGBkjD6cAnl6NpMRDAzHj3/1wlz3
vbNibLercXAbTeqRbXkWLlWKas7jaLxVpdhExl5OmTc15MGnPD2iPDWCYgNjg0N7sUm6u9EHLoUA
1/J5UvFuawgI4/EsTSg7k+y0bM+zhPIjq4mBX7ze+RPo5zMorwc4cv4qC1tI1RQS3UvDktlb6RFw
+gNRmJ5jDBxX6/VYXRAGum1oiscEOLsUopBBnDLY2lb2ouwQZDcRKLTx2/qxGUdPHxsAZ9WqSE26
tOwOmVwDW/YG7pED4KYH+1huW3GsxAxMaoRFFHmG9SNzruH8rnsmoE7+wNNs+Gs5iR0q3VXchptE
szZgejap/9gwfAq1bG9MHJWZkwzFXU1iEnz4bVrczvkthwK9bDwxm56RzqxhXl0+kUW2y/vTbAbk
XydHnSGPq/ghcB6yhJISwtQwnaoRlZbbpOfo9c8GvOdzWxGRM+xowplGSqxfjOI3uno7bC24j//s
tDf/8b/fk0I+/c//+G+4Q/97Mq3/lzykC5Ljv+5LXxMG8POpfqEXnbfR363sN4rH361ppf5CmEXu
OQ1gIey3hIp/WtPiL/rSEER0YaLTMuz/bE07AvwIUgIHrOGbixQyyT/4Edv4C2UWLQEG1Fg/+YP/
Smuaf8+7A7TlIgQjucKWwLc4qnOFH4+0GprDOWmE3E52M5xLhmiQ4jT66JD6Mhc+JjJNx+uaAC5A
EYm0PdF6Auvu392wi68jHLn0v//zHP/3ZSA2s2ncY7N13tpb7zotOaL7BhkQl8FKCYBrHA33UGBR
81d9NPiP0TwDBojtMn3oKktnSla70bSNLbbXfVdWPudc5rcHP+DWrY2QoAsrqZkiky3NwhHbBkS2
b655Oe2/v2bGTaaSUtLtt/kdF6zM++5QHDN+z60ClHTIuVCoHAqGb7dnBQvgMQgo7ACJH141BHZs
yWGzDqydUG8rXuigR1lWI6+1AceSpL365tI+do2YBXJpXBuFvynE39OQ95eGBZibrUm1hVCUHduT
Na7cKYi3sDF7r2nnS3Z50nMbvdnMmpSUkWYNELOr0m+u5GN/5p8Loc1BN0gxPTM/9WcS1EDocN+m
tCCZsTL4+a+p1tILEziq56MygxI3A/yeZjzxf74Ln5+pt5tgmxYqH0tgk166e++eqdqPZknMMr+P
pWaxGvsxMBDjAv1KeofjhlPiu1sVFTyOP3+w/M3tt0y+raT8wwD+uWmHp81H+wJLJw8YI2QasZgY
QHVn3zixHaOkIBlREHa1qimir4ZuQpzejdmlnfhu8c1d+DS3XH4Ck3LaFhhMDUZa1qfH1JqdmuEC
Ka06WQukMNhajDhEqmrJ7i1s+BItWaRHdUxuGYi7MX0q5UzHwCqr4OmbG/P1J7Gwpeq8M7COWMKW
Lva7n2Qg3nf2E06LhGHQzTX6pvJsw/VPgy4BjDZYqf8jMrBYBrTPziLDn25BNFc3TMS91AJKSm95
Kn/UxqidjDHNCTT9sCUJ7br/85V+fW7f1kWM/6ZQlmt8WhbbKMbELRgsaVPYYSOh4U46wFietHVw
qiM7PDM6HCjTVAb7P3/y14cHeYZQKGYFsfBIZj89tkU1I82pmshzZgGcQy/p+Badi8N40ErxI8oa
/V526fyauOG4HwsnPB6NMfISx26/aePqy2d9WOK4AgcnMM+Qgxz97Vrf/V5dHMRinAg6RPuHqzqp
RgIYOUf74UkLzR2yKQD/I50VGhqV4eA47KuGyjui3N+0NHEuGzi10XFeabK/p0W0KfKAIrtBUgag
tug4GSgxyRPNVBxA4ZKO7a7J4RhzskrpgCREsebfrElf3wi8iuwxvJ3IBZR8a/O++1YxJHQzkknv
GSbc2p6Inb3MmZsN4RBB9gS3pBI1gWrS4+cRjD/jVI5T31zFx14yryUXAWHM5j/sTPyXj68CS3IQ
WdBwPd0qxxnGSVVw2BWxPHVb+zbPcIT++cH6zY/J5qpIp2KejT3P+fSJqqvHUk5g3EcK0h9CFQWO
7dS4IY8ndzZVBLK6bMrxpJoLmMjoS48mc6bXprf2ZV5kL41ONE0/Y/ObJj2+KwuC4G2aciG023Qd
Zk22N/FsLRF1GXGIkYYsycIQ8Pzn7yE/lyxqKRIsKiP2Xkmh9akLD7fAwIpIkkTbGPizakO0W6vo
mgdDC6rjQvZkcrqIvSItIJplDrCRZoV9PTTl5WTUpeeGAZgVX7euDLY93Ewgn5HaOud+ojjBsIJ+
sx/oy539+Bo5pI1BCuGdtixTX/aLdw9c57aJBt12IByrjl6JywXTXwwdBIR0ugz9UN/rvDC0jfTs
ytaGZzcvcOUg89k0QWVFmCEnBg5EDt0UDoFhOkz0TQu+QUNnN0/3INZx0cDJOI/H9tYOtOTQ1/6p
puKYFqnNFiu0vj8bsZh+UwN9fYiX1wh9BR4C1BKf1we9dSonzhmX+52YTgjw67a96otzKrnp4Csj
/uYZ/vp5TMCo45a8N1h+6tP+gZRZmbEPP0ofx/xBtdoLRQfIxaoefoogapNvNs/ffJ7hAAFEsMG8
gt/v4w9Xl33WmkmHzgkhPh1kM/mlzaN9jKicZtdQmd8suAtP5tOTskAkTNOyBCYMXXx6UmzyjJxA
BJNX1oW57pQdwOYosushSirabz39o5B9p+pQLDMcR4PedTlSC9gl8qKDQXyjWkOs23a0vtmXvr51
XJmJOeSNh8iL9fFWDABEtCaCA+vCk9/5gMDvAp+Wupta3dnYwk7Fmit/tTjVV0rPm+2f3/rffbzD
zI1Tj2Pw7n9avIoqQ2TZEBI2i2S8JbVaPiLe2WlGBmCgbVrFGb19wftRHoWxZn/z5eVHzs6yWvMM
4KFxIcPSYv784DlOm0OiMgevKahZaFG75k1tlNU6hQja0TRrblCV2BfE3h8iXN+HWtj9uZpMhzQ0
R2GhIxkZGGDMIAeKSXD7L94dNEWWVJYyJIUuf338caC6R0MmUClYlAL7Gv/MObFt2Jr1qnoYTPXs
gNy5CnmrvJxQ1es/f/rXkgWaEf9hTxUkNH4ZUkcNQlTl4omO8cJpVxqBV7cDo9ThLCbpxMCZgxNt
HSAvaLdN0oBLjoKi3ksJGAjdSEOg8J+v6MuCywXZb8mP2Jj4Vp/Kt8CfO4E90GCdIOVs1bcaxGWy
5E5HLRlg6bQnnZYbhz9/6JdHlA/lHaHgRze2YKM+/ghIwn308tLwiFmkiRS7vXxtYd7upsyyd0zt
smfbzeW+dYiVmsiNKb8pKeSyHH3YZ0y+K7BSRMLMwrkBH6+AAGBLD3vL8lpfgTvDejUj/YqGKD9M
uoANXog4OyBMJUoj4R85CUmAGi4Ujio4bDHMaB5ePyu+eXffCKafr8uijudMtPws5qefI7ImvZV6
B1MlqZijzWnVm2sstvlAY7afiWhzzAIVPjcm3+SFlald1DcN3ceotQ5jLjAhtL3uTHsXRAP5OQnh
ZRh7NWGTKxsSXEHyBPyQqJv9XTPoGCTyUBuH7+7vl1UAtT6YCU6yiOzxN3y6v3WRpbKULf2QBMTV
fumWgACKK1oOYR8SSujnAdEgoVrGsr7LmKooclus7cQwE+jg7dTuhihozmXOn1yXMMLAlU8Tsrl/
9VFEAwn0VmfVgmK7qCHfFxx2YbVpBErA02j+bJJ0Mg9tJ+4rPXVP9WhKARlLNGdlsZssPfL+/OFf
Nk0KHAo0jF74ATlbL+/Ju2rHqJlEJFFke3h9NYarQX9hhS7DeMnhAedrdfbnz3srnz4+XjDVkGsK
w6Tp79qfHi8aDI0lQ2V7oZ13P0tNjbuUM+9Gi8mG9pVmFFvfILaPPRUnSeCKLZE8xBinLES21mZn
xWwnGyLJm2NFZsMum6JK2+Yp3ZAsmJ2HEEPEioRo6it8Td8sVZ9ERmwtJgQ3B2mPTp1h8iU+3q4Q
U7cmukh4OU/4mapd90bmCkZXIIO7bOTMm44aQH4fb8GJS67hWgZTuynHEjGJjRPLq6wkyDd/vqly
eZY/3lTFpsdfNlpnlKvLr/zuV6xpmRTlDFIGD1eKKZ19DzsjRuXbyAIDf0+yolhwpmBk1obeW8UW
X5N10s7KPmpNWA4rTdOI90EoWJ+6kx743kB85XA8VG4PfqpG5n5S4qv8n1y4S7Et2acxvlqfLpwn
Qc+tXsNm74wMSis3A0aTdKQd5OQW/CCoCK2YL9Oc9qHqoBgjWx8eu4ZR0bJVMzjC8SyZYjd4rVHG
BPa+80dkHKNYKu4Gt99laBua+O7Cv67enMt0a0FOL7Wf/Wn/GMrWDidJoFBUCQZOgZLtk5mASElV
cJkvoS9Z4GiPRo1FLtDD5sYp0hjS15ifxS0v9jcPwG8uZzmaOgiXDaW4lR8fgFb1nDqo+T3LHiYv
8BVOfH2MjgrLbE79xsLd2IT2kcOE7qgAgHWWyjk75b8cCJYJjr+5mq9Lr2LFtRZdGXfI/LyjT2kR
61kzUuFEBYlGPmnCAkT9Fegif2lD6McqSGqvbSu4VFbdQeIHMQz6pN/OOImIE6jni8JQ+EWbPv2m
bP/NCsQJyAGc4Jrscm/N//cvy8IBtGtRkQUF2t44LWhfr1zLj0hABMbBpE4RZ3mvTRrhJDoZEJ5D
oNf4GOH2igBFZFrhhaNdyFPa9fSSfdMqrQ12EzGttWQOs6NZZ+C3KW0GneB6/bDw0pkEXNRTuvru
Vv/mh4eIvlSTNEdYAD4tpw4BNaiXeulBtULPHZLLiS/XIXMj0ICvmM18qnTqiKEPbgh0dy5UHVt7
BfVgB3rP/GZ91H/zy7OkS4o4c1Gxfm6zW/x6YcfJwAuBBB5ikednecuvsZGmYADfKrltJ9UAOyF6
wscuRkepERcO0TheWPVi3zJuR2XOWsHJhDygbRGqGjkejIv1HC263VR12o1t9gsALowfK6LriiBu
f0bFGP9IM9u6++ZpVl8WV46wOt9Gmrxe8vNxglC+SUsQeXk6L9h5KBN1amEd9lBvJ0+9jTA6SCqk
FiKaGGz47q8oGH7yQ5RIb6bwqhVwTf4Hl8QBy2SFWzpjn3sUcdG1esK8BZxLBxrdakoUDbgGaCvP
G72X085K0+7BZVc6Y12YgFUt8+paWtuZr0KODQkgf76mr1U8bTrHovMoTDpkn1egnpH8SOq774HC
sO4n5ucbBkXFKTV9vyXoSbs1GrBef/7Q3zxvtHx51piLLf5gc3k93m18yMlw3zmcHcIqMHY0PvV9
mzOTjZts3Mkwy45dLuIhquP4uGyE9crE+An3KXNtKzeLXeK09amWuszZdZUfm3rzfyg7sx45kXWL
/iKkYIbXnIeaqzy+ILttMwUEEAQB/Pq7so90dVx91dZ9aKnVgyuTguAb9l47enBSFIakoUMwagHL
HVUzEVhIBPCZlL7sTU1e9caL5k476xD/4Sq6fw8N/vtVHvBrvT3IMZs1nw7l/TeSAx5f/O17jQEj
hSezRnDOWBu8Vam3EM83dXADkEgk+Y5DGOQe4cfpeW5G7aPtpuUkKRvDOOIA33YfSbrJ851HbMy6
n/UkvIdF+Cg2hJjm4evsStI0WEcc15bovO2EIzeHWxK9hXWxoLpxETEnbf1RzcAmc0MaRt+FbUsY
iTt2yNAk1Xvl3/KVMh4T7CPUx4baLbBPtXHR3CwFgYaIKIP5a4gKHOVHXbpMNetMXnytc7uf1IQy
PWoA5kECc9Zd4M5OCuglVDekYyDlOQuEfYg9eSO8YlB75tIRoldVQ/1zMKVfHZx6Rv8l2fNPV7Sf
XXbyJpytu8YbteYLOqY+UyHUzwxyhl+l59l0s/Dldo0ly3XHeoAI2d6V+D6V7h+Q1VUwgTqt/K2a
HT1vjU1vFK047N0twhEIkAhgnSuwmB6KS4BJW7C9pVtyLKBDlYkUnZVRvOybBa9rhnNoOOmwn85a
rkRn+QlZcmuGQX0vQOk+Yot1xMVV7NjIOJdFtENBivqp6BuRHe04du7Rr7V84eJxHA717UJlNaol
nsYb1kBF8Y+mh//4p+7kHwN4bkiO85thjz0lUON3U66uj4a24EjfN27pXipRtwcnHnhe3L6891dI
HJtllh2mnHq+BMqvz/SP7h/a9X/M2m4K7tuw7bb4pm0O3tVbIhhW6HWIc5aqG8+yzvILAZaCaLvy
ITe2Pft59Iqvs2Samg/XZh5ChLapc2Qpgt5xXCLmQKX++e/nz/vu6T+fihoniSJ2E+Jd99T1nP79
miMZWhr7U9Yzxi8TD0+TyeXnEN/v4d9/3j9qF044OjVesMBBcam9t0929VS00TDF+ySd0zugK/Vl
EIX8QtjrLSCu59nIg/aWppuf9dqU7UYU063NclFbR7ULf2KqivVjtAzNCza86jVsOm23XRzdwzrg
jEC3GMPSRMwXCO2KP51vQXhrkX474CgMUTlSa3i8Knhn/n5kp8Ecdp6BhtK5Zo32KoiH5NzLPkLo
OdzUyNjoiksGvlMfhfTX1577LwewsIr0YEMXrXyegOOsLQw8MjZpamHHlOoL0ECLcx+iJWHLKJTc
VotveV1Td08tLEsExUOrdqXoxo9DG1ydLMybI/GBYXHptcYeX9aqmJ+L5sapwksXqc2KevFzEa2W
g2/UXXtkeIc/Ju9EWZ2As4x6ryCISNTUk1rPeSLbEVtYtgzwzpLwcuuv050nBjfct0OugOatU/O9
66qyO2Dprdd9RifxPTZ9K4kPrQAZR+lA4SiDATFfVLprcKnWzCOkIhmWOyLcBCqtnN8XQ7vhBweE
HN8Ywgzfi6FFlI4IG0MTrz63uWBeQGY6T6z1dgAAwgeZ+EgDE1Eiyqim1X4jqb7xDsFcVQ1HGklR
RxPdFkwoXdr8zFosJ0yTtW2wl6hpyBzpb0aRzhMY57n+IUEEskzsye1K2V5imQbLfTU0xt+1diV+
Q9gM2RxH+yK69XatvZdMpRREiya7DPCCDP7iAEqewjA13XasygZ1MXgR9o0VpGfR+KTSVv1r4I+t
c8rUSi/hVyHiT2S4+tE6zQ3RENawRQyCXSw/tfC+JKWTPukqB05cuMSj7XkVpYgJQTm8tciw7B7U
oHxy1Ijy0gH6ej+3dhy2pc93VDZq9UnOFVp1ItQIMYU8FM17DafAO/BvcdiHBYPhjQGyJV/joQFN
GWZxcZmTG9DMHfL2FSJL3+zXGY7IGxQ4o5/iWLXTET6BxXykCudHXdG7nnOycPs9jscgQnKHdNLJ
x3Q6pD3Z7VtFjiKkcmeU86aYAqZkoN9Ihe66RaFDDAArB15dIJBQOi2xlkap7Z/8qZTu1i+X9kNa
MV0i2oCLsItBEiLOFpU5NjT6xAUNEH8JIKyIuoTX4vIv6xrBacs8OjtUTplUB7V28qXlNTvt/LZc
dmEz1e2TdgF+bKrEOCRlza7XAqvl1vWsifP7Ngg8gK7rXL7gFC9JiDFJNt952l+7V2clTncjeTbt
GdgQOntvtYtznNsQ1m2QGCgOyNab6m5d4gwe8ZQ0fGu/m+Vx9WpZHN2IZGvLQL/5WYPPxRhlRRFc
mm6KWKbw3/enFHYMOIrSgXHnlb2L045JZ7B3kq4moZiB7PrIrdehUrQBLregkMRZOv0SH6IEz52r
3aQ7gWTpOdTpWmjybPqVxHcdbRsXo0xB+u4dv0g0+Fyx+Wxq55Z6kZTp69CyRn7iQJkWgJcA3nbT
elvFWLagb9J6A2+vROsd4ccx7l6X9+Z954IDgBtOKQuwb8gAhSMWrrdLHljiSHuNP0l60g23ZbCk
r/AoAvfSNkv4OurS/ggHozje1NTgBiJuUh88K8nxbLKALRuUG19voE0NXwKvk+EWDDR8l0mTtL5x
yO2EiJDlGHdHkbr2LLzKmL21Q/mxtib5aWPhfwzqoe23oROCT4CvlIdXaNQkpZrGJuE+X9qWktlM
ut0GJcjZjR831fdMCTvuV1/pj+Ax8uGIeAOUQT07Kx6N3AmwtuH9L/auzDHsFdwx49YEbTc+xwVf
9IDYhYpx9gBL7Kt4hpKb1vKvCnZHsx9TmKFIHcI1eBZgtS42yKj4ZLC6lm3boKN7koeKr05To+Lx
TMk5oUJgfNAn3GHc9+jqT4PO8S4RKsujziTbprt8GtEOhzIZn0Vvxg+rHm75hlM9VmSBVBqVKfMC
70NKZusvrm7YXhsaLOh6FEkfnSXAoYHWab2zVuufvj9oxs0rEZ57Px5HrB/OCi1yLZH5v+Rh6qD4
DUPrHWdyfXtctpqU1krO+QczdIidody3/hk6yXwmel6ac216BVYmFe7Gj8ZmuZ9B/hJfjZqrPpB6
aAmZgkJCnnM8UqQlAmHxpsfLtw+ZpWEzmQq0xcyQRtI0h2QGCBaqcFfXTg+3dhTAnrPcJITXtAk3
cKHz4OIPXtNeHKrTbZg2kIdwxXXjcfGawG4iTMVvdax0+Zo5Ja9yI22K4bww63hqqU2p2Ebz1kEa
urJ+zp+XmmcUFFpFiBGeic/TGKuZ0ERBusCi9Pwa+xqRtW5AZD+O9WrhCq+3XMBaBxyxRCtHBBX0
41yxzwPovRvroaD2q9SAJKoXKDMqdySvKYobyzu69D4VxkCK8gFm+FfuA53Bm5Xji53ibN1GcWyT
DSo8SRz4POPcdGe/S57ZHczqgIY+/VlUyS1xwOsZUTIfJhfIsZBMtlXh8qcAn+3O8xTO13WarNkl
t9NrM6w5b8GRigDC10LqA2CYkuFbaph9LxZJ3a62/ZIfqpo4xcPIP/JPcgpIukqHCpW+1/Ygfm0h
Py6dL6urZe69nIcklqBTvMbiNWQzfSlHSa2TyKANz1m0ov5wbijw1LRQRuE7iocacSEU5MaH+lNS
Yl2XWNGqTVVsit0qVwAmQxO5V9Dr2O6J55jnO3hr7GZXCd+7AyvEgGxmwHzJ6pkXYcsmhKqgZODl
6zV6QXY0kkcUSpG+NbKw4qFhbVZcMXxG39GupdgQQH7hIIHVBUyszwcySb1+/FaMAQDm0Pj8NLr8
FYJ+E3f7aUqhnCVq1RjoVqvHre+vmHomKH0vII3XEeuFM/8wcyy+xa58znla+Fy9cXHfOysDJuPL
CQCCwowrlPCfs2X1oGsz5UbSxwbKvXcqAVU/AvRw77UO8/I4nSeHn5Fi54T31eCDCBT42DKR8a7p
J5hW2ZIklxHWl3OqWsm1EW6TfyiZvm6Yb9YGV4wu8ntSWJAceEy1mq3bqRSL9Iiq5cxMZj4rMETj
yzq3nbOJ1z74SY7c7B6o+RzxvDpDTB5unkXZofGL8TlIWUQRRKy5UykpqI7ataAc1jqrboTRNVeA
jcf0wnsVEhYy1abdzShhp1Mr2ng6cGpEej/cYjG3cQoyBhsII7kTvO8kxyDjB89970OB4vODXAwt
sU49BzlWKZww+DG6oNtlYZcE57jNgMODeHBYCCaA48yQrOM3Bp/iXkXacWBIKfLF8oR8lae8iUx2
FF0E7KB2b9wLHbrkSvld2dJWF056KJUzr8dEliMDCI0/8Zh1QdTsHdai1ZkvGGUvylTeGQFatt73
drHFY5BM4YCsj+hswow99xdDJ99e5k4KZxsIEKmTDBpvH48zC8pGA9AKSjHGp7Z0o4ZntPS/YRSP
zVY7aAh24yxXdPkOSS5b1QV5fwp0PcC77t1Y7XjYFTkDab5tcrP1lwbjFKmg8lvuNvEHmSYtYRGR
wUjiBbL3nlK4Mxm/F/h+oPrn+AtQoTx56rq2Gg5dVnMOJeSGT2RzmSj/LFiVkfNo2+JxNI3XXznB
mcOAHJ8fbNKk9cW3QYe6jRUhNOi5t9WhBkcc4kpcjb2rAh7UO+IANLVwF5RYdBsom3uPTcNT0ZNn
AwJ2wN1rADWy1wY1ZO+KFAjWtS8LLEw39BBUbG0iCgxdOjuwmZyppe83L9zyKFpKJLForgJJ3Bjm
s4CwNLVI4nppNHdTuET4Y+MO3pCb0UTwDobrk1sx4R5BZvxtJFs+3GeLUD+qDN4wRWPTnbPWJbFd
VozQT0LU4Uvv954iKxDB2J6GJSMbqC0awkJ6ka/4Pmb/lllk+SRzHN3ivZpq/S7KmgQ5Wxb5Bb1p
Om7nruISOv2N5dGYZMRz7U89RrvWcUAcq2Rv3YWIjRpgys88wHeKWdCx/kPlRP4p89bmuz9butLZ
dglCqVFBZWudhizrgfrtrEpp1DEsWnLE5v6WyGSVKru942R5QzYPBPQN1DGjDkmMWSvQvcZ9Umfw
ppp2XM2lXm+62LAJhrfb02C3fRMaOPo27z6yr+xfCXrHmhyuHXiGrpottu8mmQWkZlqxDVGIFU4Y
vOPhttL+eBzVXJb7sUAZaF03/2XroayvvemBL8a+719GGQNsF0HXlRenSq099LGEUxokKEAiTi4P
ezKt1R3Ps3nKbZvA8mtE+82tdF0euzIQ1ZWzd3y2tBLRHiZr+KNvrUvctFh98ZpOQXMtiSQ+Mecm
ac70rmIB6Yv4WwoI+qGcqbxhfQzzIVeVTd7SEa3fLlk79hVa0Crsmehr9SuaF90CzHGz4Vg6HTZ1
SFjrG2yUbjqzUcruGmxR0bby3IGIOGSw+uC6Pf3skJcywSVu4mlTpmtcHcqc+wFoWlt8M3HX36yR
A3n0wNA0clGPL93ESYHMBDjrj9I4JVi4ZiLDKu/mV+Z2xcvQK3IVMfcTckyF1G4s3s71TCk/Fg95
1xMlOoST/IFzU+MZiqW/WSKH+iAmSGYBJGL1/JxRW4id56kRkXRTkPkaur3rHbE8gKmvKeDiu2Jt
veSOlCs+jsKVRRwUcBDAlzE7kW3k2fymTqFMfcSEm3ZbXgfVROUBU343M7Z7CdB0EUc5QbgGBtZn
WMlT7WXNE1VQfUtgdsxdETvRKaWOI2BzAYVJ9dyk5RP8ttHbqckhDtTDkfTSi5KBgR/kejkqXi3x
B7Y80LhButUYM3InxW2bz73/2NULhk4SKnz0ioQunXhi0i8+OtA96LCUlwBFC9Yurw6ZoEOBJJUq
K4b8Q5H3N1eizDtKzCbG+LUAdYHWmwdbGHEi21Neu+oSFEMZw1pdU44nFnmnJJ5vJJGBKRDM9Cl4
0GpVYOWhFKC5rvzVHgKdFlexFOKbHePE2RoqnQvKI2Evy6yg3jN0KO9uYylsgkBUl32feDJ6SSG3
7aUbWdQqncepH8adHq+hyCZ1XDs/eqTGGpx9ULj2msVEYuwDhRv5ULTyNvVFRQlXhJwFG2/XPABq
i9wPSyr42MSA22f0DFygWnryJZc6ldewSwVj8rQ1DJzLLHsedOYkhxv57jzYeBh3VZZNX4uV+cKh
Z+G/7AybgP6xUKlUb2lvHJyWMk6BH1DHMWtHf81bMrFfhrTlZUWNRdXQsvMFCWBgBOS5nIDtdXEG
GNShYD4PVZt553gJgNI5S8srpXd10Z/m9XZkOrJXLdUH/fI5qU044GJutPhIcNK87EdL5bOfoJPe
nK21aze6q7NvVQW29IBBE0eb1yK83+F0r155x0TRidWzZ07cVUQaA9+r5qsTlr545CLH3ws4Q9k2
yrKK4N++m6tHd74FLTXr6v7VuAzlt1IsK0lXXVYW+zZs5/ZUAVg4xrUiE3SdAVGQ6DTKSxW0YHFd
9iYaGKo7fy4tAUXbWc2gmo3MUQ6kBTfrloC8FIQEw4OdSZC/7Mo4GD6tUVGCbvD5yptZ9xwNKiRS
62gQ1haHAY0cryaIeePDaFZE7+hqYFp7yimJh5ksxIykSPpzPNANP7ZS1B9nVVff/KnGPu31VUFY
CUzmCc6QiOBS6RIbYKFt8ZnVFJBGP5r48WmyvK0Andgr0HTPFxodwwJPmWzfzor8BAZV8J3SbsJN
DSoKtk1PJsImzl1YrrmoqnucOtm1ioe4uxPNQN+e9VMXQGPQ/hfo+qStdIUNvqcM/PJ9U2UtRlCf
ocjB68p82RaCDh++SL0yrGM6OV/TdA7W565OUaXHLTYVuFJr9tk2cTVcuTEJcXKdaIq/+HpoPrtL
wUKy5RENSFEh4XCbjYuBuJArdV/jtEw+DkDTEHpE8MlkW8PnUVSyOL8nzSgwivIJMggaUXnUQEFJ
AdBK/pziKMYaFSTVL/p61R67rl6zh3BeWMG2yvrfp3YWA7J2F+9ryh+74aN5IH/Kgc9T5hAlwS6F
Dv7pLBiOTI5K8oaSjKJtllbcu6tIFsjTALgBnDj+c8usx6U6ztOfaOGMt4cbXolTRQwiKQ9kyD0V
XQg8ZGZgLGkMraHeXU1K+9RO16FZgQDIuCh4ny1pNh5Sd+ntxuEbLVtw6XiNsx512IbNtyZcpoyb
nwht1nMijfud2SAyFpklWNAEqBiHfouoeqXbz8ta1x5d01JmT2vReV+qYY6KXYSeEcS50U69NRkp
PDT4eDuotRyNzVZoQCRdpH8x6rbxM1BNQqDCxDrDi8/LKdoPyEPaw7DGycwZmfkY7jV7+IswK8we
St1k3qZO0hT3fgvYcweQGhSOU9LhgMYI7DnMeH9hVU469OXjSvU206y/auhx4SUZMTtfuqIX96Ov
ylfrdzRkOlkIafNVumxHkgePgzckNaSDhApzCUmiuPO6ac52xI3QRdLVFE85vFBv02kSqTaMMeJ7
0j/L/sJ6OgJuCSjNPnTpEA8PIl5C0izMMtHSuH09fjNOjZ1/SexwVAVKcdkJ52sTERiH4NLmwKFA
WzIR6bp7tKkLgc3IUrHoxs4SHtKpIklKSzlA0wrHKbjNLEgBYri3hsceuXX8KFpIMYdxVZBim3he
ok/MMDuAzb5qGLWUTd+f+MZVB3858fQ+w2c1XXrphM5rlWFhvoyea+BFyDpKz4Sz4eXPE5Exgih1
4tyVehrqQ2gtKNWME23FY06J6nfhRKWNU7WnkmiMd3QW5RHu6aSN9B67vhBn6krs7+PqDY+Wqsk9
2caLEbC7KTU4OSCJ/tprlDMPxAdZeZlD1X2G5R5/Rw0MG6xox4KoCtmTnugP+TOgFXJwxSA0LcNQ
V8sVk+fYHsG2hNth4J1OuEuHeGvpwaVv3aY1CxHaWn1aBWAdsgD8ytvpUIEcyaOVb8ixFtS7gLnZ
l3Ttk09xO98k8hkTqF1DQwh5x9ULxL18/q7qpvgulMm/ZlOll1Pi2AwNTtSUPxjxmXNgjRsfBpEB
RFZpT1JckVbmFbtQ7sKdbcjHsPxmGPkWXoJ2Im+G2yRU6G3Qh8PZq9z4U1+L9UddDuNw1l2oLFqP
RlQHnucugorBhHznTqNPJlld2/iq0tv0k8GwLe7d2ZsUuU5ZkeARH8RPhqxB9jnuKxV9ZXe7ZHCp
bECYY+Ua91C3dZu8dGiSiDWc43n6CaI5nXYknKREatsA4WrFneg/rT3JLlsQHszBKeZ0gIs+lve6
ntj/sR6uv6m0QG4ULkW7AzgRH2Vpic4qVn/wNzdryJGLwY/p3YwW3wsHRglDl2JQqLJFE7fNL0c+
FHFk1WFlJ/11mnFWPOEUKm/hslMdXyklzS7inbMfgraEbc+cDZqBTxZCdAqLqfnReTokqT3o2vEH
kWQGgY8lpWazDjnEE+RS9PULaGUoBwRPpPcFg6vnrK2jjh0Zeo9tyhrkU9D35XJHOJxJT2B/yx2v
KN4Ilklb8L3hhv2oM9d0e+FX8pRWxP9eSjOy3vfL3IOKLMl03NXVIOSvOVzhPFnkmUSRh220XqsS
3P26ZT4eZIiVBnsqFcuynUX2/oNuulp2i+s5v3gb0091jtES37+ziNd25e55WDH5VTzEaXcqS+BF
dy2MroAdKgP7bSxrlW4b2YhuN0ajftNtywOL0585all0hOOpsfLSXVUCXAbRNXdACSEoIHhMfMKT
nJILsHGzyeKKRS1N1GPT+xdCFInzLEXUwqtnOb8Ll8r3j1Uj0J0KVJMxqCjW3wTj8nR9tgOMETpO
It0+sH9Tj6hFxnBTmGGsr2bqfLFt0HOXRwmx/hHbWASZJI88ZwuQeDB7/gGsBFzDfyVYmQhGXOfg
VIOQ/2QJRVjBrqw1iCtnzjLaLo9DjdmywJ+HouMlL9g5b5gF+GdHWqj6GEd9gPbazx/KEVrLYVr0
aI8BKxHIQJnbQg5M8NrxgEG8ZsRNxsA5m+aJVIRgYdCpoxqdizWlQfobLFG0Y3boVKyJkMTvFHtg
s1ujgdnc5M495O+wLOk0hkY943Z04ao76xR/m91Iv/UcfZ+JnTLlHgdhD0izHP37woOwvZXJvH5c
ij5xL+iBi5qVwgTJhQcISJPfxYU+J6Yrmh2hl4l7CsFV/8WYgWvVFYR97Li6EwnoXtnZY9PIBPoW
m7mtkINMjyM6ZtopVeYExeps/qibWP1FwJpln8rSMt76WZydLPpiUOs0ecRZJPFQ7XybBNep72B6
1s6N55XjzKaQi3VBLFLRmuBKtYrPTk9h9JNOqIemkiwqpOOQNrlgwEJCkqmKfVs8DYqZdJUjhZld
UwGUQmDLWNRzH2XHLQ+yCFkzK8UCkcGtAboXaLfFvrNuDq4o7ZZDITMgqzP/yXPTECWyjZWsi7NV
srgTMeEkRI+mw8+5DhqgPBMpyxcqN8nYAjv+oeYkNoe2Ac1/aibmN0zWWKPuitXa9rGIBTolxfeM
jsS0EMCXSHaA7BDK4Y71IXPCFubnryq/BTxvYjnDEhv8rCQMdkS+QCTzenJLwzZ94/jMr7cDUQkg
cOlZySWFA91v3Ej69FRQC/a9mbnizRxmFz13It/rPhJfy3a6Bectdp7+JF276Wbe6SAQR9zcH+Bl
8Hq+8yfktaBncw0UnIyZkmamshun0FyEU074B1X+IxcZzNPVjTURbZF7mBWcd+ow/7JEEMQKu3oX
s67RqVYDxNZpLD50PLMU8Hn+xRUy3AcaNg3UNKk//LsQ5b3gnJcNJjs+eOghiRfROxGHbBYZTWxL
Dgr7J3FXXnku4jhlrTP5Z6klS5Q2npmbsrz7g4Qkfq/HxIt7U1qGgct2mL9/97NZUq1JUKv1MIWe
BraGRC0bAxeIk0yJsIh4Y82ow9l+V0cySG22G6JoiY5NbH3/gLkBhEPpNRFM5q4VIUr3hNE+XTYS
OeidpDn4FNnllRdd/qxtY9+q2LPrg1tWSQW9sbI1RXyHgHl2YeKxz4hInGxiRnT7QHbTcCgmok83
HssfFiwsacL9kEELeyAHo/hUhsHNo90TTTY7E/LwpR/thxJztr9t1/GHj5xpy0C3/YQI1jyx6Lix
Qqs5R9YywSrL9RhHcICXYgQ/KbjU/JKi8pkSZe2/FVUWJTsxsoUDbuVV31bCM+EVUmw77WeGzjjD
dRACiS1CVf9oiHt+zt3FF0+GFAw24cjpppciJwPh6AbIrjihM/U1nAkc22plna8oV1CXi7wA2Jd0
gVUMWaXDQNuvM/fQTH3/pYpgWvxJcf8P3dDt1x5BG7kBIlJGx7/rhgJmvUzfCbkuJdg4zlhYR9iR
zh6Xf++P0t3ZeJ2+DykErqgvfwZZEx/afL2Pgph1cxNMj5CRzR/uxn84Qm53YwjH3Mdh9Lc9/PeP
VTAz8RgdzgdEKN0DLzPxMS3AI5IEub4qVvfHnruBtMR0IGjEZP7HMLIEjyLahYpVTPXGs8A7//3x
fC/G5UPxaHCNvBgpDmiR3z/U6HW9IeJpOTiyyy9DqsytUwAkTO72urE0necQxc2fXAi3J++3Iw0A
AyYO1Gm4YZPgvcM4ikcKJ5IHD7pjqF0OmsqzDoYHtPTISfA7s0Gje351elle+mD6xB/TPsqEAIg8
isWBaMP0KaxJAF6Hmlrp3y/K//XpwHtw1kYY68X7G8hFDF2zBXUPnLCPtiZcC75W0993njTTH4Tw
/3BZUu0FETI3PAbcGSg+fv8NFCyZC9/kHNrOGHw3ug9y3LeL3o+TKH94C7VaXxLKVwbdct8qwURc
djHb6Wzd/3+/dgy2CLsnqkkRg6n4/ZOM1djZQBTzISvt+FLTujNuKtN0m/Tk9v77z/rnayHxEEK6
Apkm5uP3RzPDSYO6olgPoGFpzGPkoUS4+uwEFcYqDp66+GwSOn5DMfCHn/0PLSYK/fR2xRFG4tyP
350Pek4ytk7c8ySEFC+2YQGQeFPjb6Aa6r0L8r34ww3lee/vd7z0TLQ9LFe4Hggl+P3SuqYgkbpz
s70xleQ3COCI3NpJqP3oN9T0fmmmMzmTYkL8V0P8H0mYOzLAosWnJRLnNgmoSFph1N+S7jF8Ek5d
663rrIwpa8oB7ho2Af4+o1bcZZJIOQhu46AvyMik8yc3yftrSFSZy04iCW8IGm6ad3rWsZ65i/qC
Bh6p83f6HejHLa7FN47/9trnof3SJz0qy2bhTGviokUxljLNIOW3oyQEUmh86JO6z8W9MY7/dY7z
6u7fb7L/60PeCg/8ivyF1vv3q86rfm4a1txHo1TsHggPNMsHoaBYb8U4u/qC+c3cwin+lxL29J9D
7L9zS/7xQHNpuEU9l5on8hJ87b//VORLYggg/hw7Zfozk5+OyiwIX6jRsv3Kwvzej7LpNCwsTza2
vTWMlqyCE8voP9n9/jYn//c5GwkfkBXny802iv3nXQWUO16pBOunY+aSk7dRqAOvSmvvPqzzNb7r
Iq8prys9X/3AEwFCGAdeFZ9hNGu8xDFbjE2KK97f4WRMpzsErywx0JAN7nXqXEY3i9Q34PigOcad
WocP7FeAXUZ+ovuz9TjONiovRHHydJfdpSUCDnK7ibTbdrNXDvcNIof4Ugecc5eKXN/sLlwZsO20
Zb6zWQMLH6FkMuexZ/AJvKcBJcmmsPRYd4jv9ecQlMzyJV8rUT2qoWWgO+tlvXZTmUZXPxgC/8Eb
ETKVYSWiu5xbTW4DU+DHIzWPxhg5bvQhxuOd7WzahPYJaVsxbxlf4owYMMIe/3B7vD8KIl634mbY
wNJPSfz+lF3k2DJvnMUR44HIYAykXblh7onNLBcxRCu/x/u37UORTBifCh8may0T6OBZaeSV6D6L
5qcXw/SHUuD9W49z2PNjMEw3FATy+XcGMWyeAvhaDtBaAjwcx7zDmAo7kdEITtU/HCC8SN8dicA3
8KIAGKG1of6I37331FI5jSbr64hyLe5vAjBXPWaqr381vtMtex9TBFKuCnXYsyF97GNqkhLOLAPC
/HGZMKQca5OH4mueGPrtOURs9Mz8rSBd6xaInaf5FFxrNEnuF+W0cn7ri7KX+54yed53nSauL0zY
cexCKyj39QIL6T5TzNsxsvx9wRUQsIdVZPm0NVz9ah/PNic1qbaOl/O/hbX70ZT5vJy0hvT4IXaR
f29sH/js9QCauKe0vsVdOFjadrf16GeSvJKfoyIl65i7MSC7nKkchV07Ls4eTlvz1Wty9yjcKIsu
EgDlsMWklYltT8JXjtEeogm1P5ROJNxDyPqc2urIRqwpdrpYTMQ+Kjdgn31nyj5olvbHiLm73IZL
o/6afQGuGQ3SkKBL7vq3dPAwpPS9Y351CvB2t6ZW/sVbg4lPk/qm+cyaxutJvijdt2UuK5LrwGoP
QKTD/JzTPjXkN4fTi6+6iNdaRqbM2Y+z+YfPycoRr7DIgzA35i3x29SeLdtDf8eWWn++vazSTY/C
tNiGlXVJ0g4KSP9RIv1frvQEo9hyXH62qChffUmi5g8Y28jRnaKPyF03WVZXOLtJ7diUMDlZQnCz
3BEVLuttq+0cbeIEb+keuY3sEWBl5hDEDdGbzTAzV2T5QxeD9MeQMJ2U0JCrurkxc33VKz5FKHxe
o1xx/CtJlR//h7Iza7ITybb0X2mrd8rAmc26+gHOFINiHvWChSJDzOCAAw6//n7kLbudClVLnWX1
kJnKCPIcwH373mt9y+PAusYmia+vAQhcEfn1JOhneTL5yga5tlvZlhnFsdW+uxcF0ptTqotFPGGe
xXEsVjWdO1afn/kTWa57dH0BPmrGdaxnYyGDUwXtqN6RaDl86GJi7lhbKefIDpqDESGAY+6AcE3N
Fx0bUHbQBGylkcH5l5gC5I3NRTbK9GKGndid02P3MWTlPmk2rZ3l31TRFBKr8QwDzrLyuo7L3gIW
zcnIX2PWbG5D1rgOUuJpgXTL+DK9ETnid/o6blXuDJjvw96o3UXGtjfU9yZSZwDvjc4vgql0sA90
nvuxFoJGP86UQMZzS/5PzY8Xu5ZlNbimR44QJl2NG936/Runf4j4dKZI+Sjq4ZtTrq44UEZx1vFx
nMeS5DSSvp1a+gyIswnk0RYSLJqa8mnOEpHui97Ozz2rtMp9o4jVOBl18xB6xXLWICP4A01Jd+aV
ASxsPBSlc5A2vJSzxuYOAjCp0FzikwnkjkRFgioL0u6CiEmhfZkLN2SXnhqEwModJEod/LEU37AV
ziejI0MtT8b+S6qkvjOtyodpWUvrEkknWZKL8rvmksYlvEh/9f3kbhZrFl4U01CQ06CY2GBiWcVr
YxEEhYUPA2FEQ42vu0G2iKfMAhW96ylj9d4rNYDjHlJdz8w7KW+MqsqW06JpbSFkK4RC5EWnAwsP
PgVCHxMCpZi75giNwpRVKNzkPH4C4LeR+TLvoV7mNp1og3iGVXYvDk0yP2pX173LJ+31sR2k7cW6
uecjkxLB3vkl2pGo0+X8PCMHaM+DYHJ2DVaAl5qatImXxWiIyZBFqs8mKPwvkPhMYnXb1QFezVCm
jrFtFTCdQij9C/lTAQGGsGWsJn+tSgwvJxjr+SsmRiw0SZjO3VFUq3xKC3SBQNt86M0N00SyKVGY
QfDnEXuc8xwUdOolxXPbgxmCd+bqar+i/Dmsha7JnK/LDocdSWHJoSGDhgCCQBTLrXLqPiSiwHNu
Gpky4micjPi7xHPJ7TWJ+7gwV7TS8TbLIR4I8CYBkLTn3ok8wHM51asvzyxHrS+zl1GG2ANPag7N
y3uuEOQjN0GyVOxo4eNKFMrgJZ9mBvjtIpc0bktbHJaEVihRmKG7N/gHYLeljyA3M93u3ctcaiR4
wIA+EM37t3OpWX6IKkq+1jWz+ngEUcTyE4QIHdXs4jFZivVxhexVR9rpxT11G+lI3gQN4AxS2KZn
D/Erxavbt0SYMkWkfSUMEWnTMZooE6ZfXTBr0k+FZlrKOq51duemQ/lHP6/WbWW2XXbyGgicLFjG
WEepTiz32WKuIkGHQwk6h79g4Kv0ICUPTNeerbLBpT+h52v3jDq9nbkw6kkrS8vnXmZi2vVBgyqd
ZYppswOTEL7HEjrrTdeY6cEIES7F62rm+WlRlEoRQm7LPBjSrjmcMgUQx2rC5jfbOiD701GZdyBJ
mJzKbBDtB463AUFMJfmeidUcE+Q2pJwgSfT3WJjOlx7+Au7KEWfYKshHZK1ru/eAISwhLgA05thb
tOsTA2MnzoMcAlujtx4n60YLEiIeE49HL8b7y6YGyoneVjhBlfddBBi7okjSO1Fg5sEBPuljT/Uw
sJBj1YpCRG18I4rWJ0mVa3pTMfe7CgcEQDu+2vGrvZRGUkUlQcX+IWeV4GdmK4SBlxrVvvc13lBT
C3NgN+365GzKCTS4yAhLfLTmJazPaNvj/6Jdr95LdFoN3osuMW8Ds3b2/hiCw0OMlPVIwCySaizZ
PSs3L5191iBmO1h+httjCQBhoW8tN4dHCDgbEGB6V7Iqv6P9LnK+RNsBrQ+f+xvy3SY/LLken/zM
JDHSWkN9Sril+wzU+FvJQXE9dHndfvhpgMiv582sY5miv8KyQF77DnT60rA4lfTC5jn3TdQe7F34
MIhajyeMnSSuzJ2+8DnyMA221mk+GUYPlkdx+OU0DNDrSpDV5TyC602Y3QLg98m4aL17RQB4evCc
gnWs8mzS0QYzrB79dZkHtp9wvZzaEj4nMKDmjAhNJ+HFG7lrqklRtbaudykTWJKxGWB4OCSrg2dS
k3PTHAMtkD6TqFaA5pVEPBDIk0mgg0PvVLsp12D5+7JemLN7IUGSFiDFP3SfdgEJ7FI4x0KXfs9z
PtDUX00fbacKeA7CVN5bdSFS5Gjj8DjJpVqpGF2H+K2tQ5TxnhEQvkjG4XWhwNQ7tM6aaA073R14
UniDUpsjX12uy3TJOKd7A3CF84CQ+sm9NhgqE0efL9bViqCOpWe1JNlnjZVnl41qxj7yqjX56k6p
+9GxnLjRNBdue9Esk7jBDMeAB/OzKr0Lo7EbvStkp4vzIAf1uStrFutLuBhSbojTQu7ZD3KiO2bL
Sa546dcA3dykibtm0foC+3/8YsmlcS9GSTF/67SpgeEnA+Z5HjTcpN12lEZGkgVTHdsmyrKDKHqX
fFVzJdW9NB10OEUbvBipzkwWJyQQUQMYJjhlaUkGe7Xkq0G5AQxovxioe5vIZ1wTXhGY4po7S1hr
EOu57FbiHTxNsq2djMGeqlqtJwr0ZNjySEZ8/6AfiPgQqBv26CWlsZt0RaGYmphVXiQSEvdQTW1n
sW0ZQPEH4agvIKWN+rymofm2miPR9PbY5e+Jx70m2iob1WVrIZO96Eim965BHnnT94FAgWlfIuOf
zppidW6NInfcIxXVwKqPwo1IpAXtR72ntAlfrcxpTgS/mkHEb3HwOA1Ab27yIQsYQUyiMfc+TYt6
XxgG7jbHLRQBF04aFneVN2cmsXBTMp3NQZVmDz5mzM0OKe10n5eFWV/nK3qSLzW02OqAOySdX6wp
lRzHh4UUHjTQoH/8igjqI0O8Nr2rwGNjD+gm2xoZ+njDcvC8OimQGOoqYDSbWdgukWJaVP0dKhWE
/MZ8A5+1p6VFGPttqgZk7D68uzkm5bGvLtOZfumzkzntLepHvO5rhjSA8jKvX8wlzcPhN627n3tI
VProWKzA9+wQisaP3ZwmzV3kAel4RKrWXgGB+Cox8M0RM2NzJ3P9Ozjv1jj7a8cGcghzAjgiAcAO
iFufTPQhh++KaODxWCzl9DTYeR6zExR3c6bGA9OKZIzDZn6BMzN+od79nW/8P12eBgBwMVpHdCo/
fdwx8Ogw90wlzHxGvjS2BoiLwXH6x9nJhqfQGtLvlWpRTrX5cGnYxvdft0c+X3+b2NAfQczNF0F/
duue/AXTQft06UkzA6hTMBmKcHDRhaEeO0P+pPZQPLr9GrTTpsZDU09t+bs4uM9tia0LwnyGYsei
Ky2cT1+ApJowgbwv4MJQkyO5Ts+NXJrPIR/9MvDG6dVlL/5N5/0ndMJ2VVpB4MI8xpWU+T9+7BRr
nugTwsRyo3xiYpOfTzNRTwKtar4zyfY6pUUQXBQWcI0K2fcdaIn6N/2fn756KHjun/AEEMbCDrc/
/8tXHwQzZmHuzDGjDG3PXQ+o24U5j9McA0DsVvIqqPHvss7p/6jD1LwGqaKGw6/v/5+N478+/xRV
QE1AFzCH9WiSffom4LI0rWUhEy8Wd3E4RyWU32YvSZHv3W6e7pCtCD/uaae4m0dOfRdU4vmhAtak
vqhisAgLdWZBBlITtsP3WckKE3Du+elF6vjleqIEWKZoChUEmEmuFYGu0icIxMzQIzmZx4Jr9Mu4
LztkMbGhrMq8WHWAoFZ3WTsfpGN6yYnIebN+xH7htC/oxANxFRQjxgs3Swg3owdM9I7wwFOdKn+c
nbj06IIcxjZ0KizkOA4jbTiNOWMYdttnBu+LtR9HUf+BddQkmrVHPhhLwGEPtN9JHHGgplQXZa0T
9zdd8p8Gk77FYBmAjGvDxnF9+9NXbiKiXfxyxlkG1nmnUcYckjZYd24n8qcCIcilW7X6fGzrNmqp
rq+hybvHUm6z83HJ49aU7enXj4H103PAIIwBXAD5kgBomgOfFgK1yiY14NAdwiGA8zTjNDPOVVNY
xpMiv5OswWTCGYmOkpQrO1xJUPSpjK56+mW8Iw2s0CdNQkV/hqyNIBfUO1YXORNNjz/wVg9PAbb5
9LQkNIz2c2N0rz4xD6g9tXZf5OgGHrWr3z0bQ18V57pAAVwByu0OaU3yz8kRWAuisROQYLVoEGfA
yUDxUicLtWFK229f5YlENziWk3+BXWNuzul+uM7tbBdaHioHuux9oLy0O6PsJD4t7NvMOWB0n41I
GUVwWcI/dHZMUt1n0RFIhNC30z3N8jFpXqXlE4+xKGfkpAvAoz+0Be2TKMQKxxF5ovUUW0q5aC4s
oYqbhULVP+f4w8Ab8PRa7Bdd9OO1J/qGDmLT9XdOIU02VOQ5y5kHCMh7Gi24WalR2Iin0Gd4jyk3
6mmeWvttMNxRXgya9gvxwvDakMASonloVsYrKKQHdLmZaNf1UCEvy69m1c8ckIc1eHAmZyESTKbr
3cCL1cQtEBFvV1AbZIc6Meiq+W4955znxhAPcYFPATEDwzDmhOF05U5F2O7ANNAxhw/Z77kLa7LD
Y7iUh8ENxjdZpQ45HSBXzrWVIoods2I4jHopPIKzRj5CNmYeCqYZXicCAWeIwqS2jP0AVj6/ngoQ
N+etWfOYuwiKpthPZTu/wztFvR/xAMBmhraqQPMwCDPsy7QPt/OrNRhcK/WqI/rVYLmR5WDKKDf8
4YUjGYUw0heUcEMpMn2dDmHn3VljW50jZrJQjgdeRaquyscjoqfWOiQWkUPHxtCWe4ETkA+dA4nL
rwAaJC9Y3WGgh2Xg9CAZoFGR9ZR8OJnCD1UtM4KxGWrj+VBpfzhfjB4pk+E181NdDqMf0Qk2x9/s
Yp9LJQCH1L3uFn6zhafYn4acEM+lmeVrCl0LOF6qw/527Ul5oZxZzxoetL85x92uR52wQb24H5b/
acOiGB3HSXA9uzbse/jF7ws+lyxGcfItc/v526/XpJ+GuFwPVHYQEhyBbgEG648bpG+EkmirCjec
72Kc8Xt9naXhoccH+VrUkGWAWk3VxRhObRTms2ORVUY0O7P24FV46Vvpm4QlwtnczasPYhZ2dBHE
TTLnyS5EKRdTD7WXpZyaywxbNH7T3Hn+9Wf4PHbfPgKfQIiA0YsVmJ9WVc5n5NyWUPdSDfYFt4F1
8PFF7Tx/peeaCoBoJm3AyxFbwvHXl/4zRvevOzt6HIIZPPBrbOyw2D5NY9t2RBc5Jt6hybHcIF8s
AeQOc4ODLDHdMbxqxISfCLkxUtfBS9F6GHOxvmjVueNOKCjgMUUjZKeBMzZGPXsUJw6ZeBvAb63v
XuXxrHkrjQmcnhxiYvw9YXYI3BExc9pZxheZ+yHYHPpPU/TrT/fTs88QgO8W1QhLkGV/LluMZkrS
pp0k7uSl2Hn0e76nBTxXy8JoihLdKHa/vqC9jeN+/DohDQKxR4VGxUjN/OPTmMIaBD+Udsd5Mel6
JylxM8FYQ6nDeclG4PRzfuHTjqiJD+tJdyworOwdDiB73JsqL5fYaU0MJtA5iD6dvb5+aobKUSgQ
ckwDnMfwIfuZjcloZVj9ZNSjfkxFlxPfZpo06/M2iytOxeYJN1/NmdUp1FmJhuNdcjrcz9v0mNV3
ePrzk/+tvLJr+dHcq/7jQ315k/97+9H3VhIilWbqx6Cz//P/jC374YfIQ/v39Xdv6u2Hv2FswJjp
dvzol7uPYaz++wIkq23/5v/vH/47Q+xhkR//+sd7OzZq+21p3jY/xIttp73/0Rpsv//fP3f1VvNz
j2X/ljcfP/3EfweSOeY/oblSKnGGMHGDb8vT/DGof/1DiH9aWxXFigVL2QHs94//1bS9yv71D1f8
kz9BhoPcmz9EY/o/gWQOgWQ80KxlW0VOAkP4dwLJNtHD/31a/Q3fxXkqDG3UVOyhn9fqOkNTJsZ+
ZsgmwnOUyw4hycPv0lf+41XQUPERAdAxZPrxnfBzGdS5pC1ugFUmKLko1UnDPvnNTvDjKrp9mO0d
94Mt4AzeffBpI7BXxlQoNhHYJJI58NB7ETbB/tRgST7vliF/DubCvPJ9xSD4L3f8P6lLtmL8xy+S
C7LWIF5iscFv9uNHrNEJVmbVTrs2xbj2DfNlQEoyTS5aubjK63Wv6CnqI2O4SjN0DtMnZfXWayPq
LtkR54KdD9gR4Zmp4TM/q3sT+CBTWVIwfvPf+vPdQPbJEY6LcJr/aU0EvzAxNTL5T2XHya/aGQZy
Odj6N2LC7UT+4zficirl+MIN97nKp7vBoDKYt2V/B99E0V+3hXavCYbt5i8BDK4eCtkIxvMlC4kS
8f7uZwxctJPEwGz/R1G27Qt/OTSPpMBZnV0EO38gIZJmlH9hd7Tmf33Xf7rpAcMDEiC2xgzvcfjp
Kp29MErAEL4jZ2xAtBpswbW2fMJM8PLrK22/6YcvcysMPGwsgvpN/KTLc5dQ1uw11g4WlsZB5yW4
fSek9oHWxkVVuiiEf33Fn54SVioeZXvruKBT/hwBko8jxhuPNG2O+3Rqva3d4LXGbw65Pz0kf14F
KTrlDxqXP7nof7lPLpNt8jO4im3K5K4A5nKo/NzcFZrEPGF2Tzaoiptff7LfXfPTgwlT0VmclWuK
oMNKWgPrssruXdae96yCEr1h6vvnf/earEh8VoScuIIps358HjG79Rx7wBaIwEjOp2JVN5a96vPS
aJ0qQmdRqg3ENyd/q/ZnSaRf6HjwJknlA7v5eUlMm9kgMQFGAJOH6m7CBf7G5MCLWH39MZqw+PwG
zv3TK8ECyP8sm3hL6tnPPN8WFtJQda67I7hBXluh7OSOdJCCEXBQGGe//lbhN2836y8vBh1ZmoJc
iNA4FNzu58MNSCuaJF05UZkmAIMQPBbNuSwMtT4Xqgc2l/IhwSzj4m2OQlU4fAUooQqtoxeeXKvv
rDddaZIdMQaWU38OqS1ImUD6C+nECPL9GFCspC2kJWwQmg7kG1i9m3j7ZtpwgCxr1FPkeZJiP45Q
xRmIofpgnD0SpF7DFZXX/UBcyQV5QlZzPq+ZbT8H5Bp1wKWqeFjtMwQqobW3AdONUYfiXZyKLNTq
m5N3umLat8zt5dx6nXfidBjCcPUS493q65k0YEgbLy1jePfMAwiJ4sDlMBu56OcIo1YkYsSp2ZJn
v0ykgURTH07HvOrJHU1qJkSRXcmx/FKYIaxKwHMpSeGGW9wQG4BkavVFMN0Q4pLZB7xW8gX4gWEc
irVw5YH63wkuHR8tY1T1m67EYq57HZiOZZ+81ByegOgGPgeCFL5X5DcM2N9ZHR3t7KVIURbGSTJ0
fLVyFuVMQufqO4/K1ND4ZbsAMRX0lUDH4B0VezMImLetVHBPi66b9BhWpSD3va2AZqSCAf3FyvH3
JDRSwr1T+shbV1yBt6FE0X8k9S78mgS+GiWj/qnz6KDOvQ9IrdKBdT+zXVi3Toe3ngYzRM0jXCdk
15GB/T3dG2GpZrgK4Sogx0+TcTlnGteKYaA1evBbQB+oNFIgfWwTEJFbpTxMZha8twiRgVfeCGto
gI90yBtijD38ddLT8NyNNAT0fkv1ei4Kg95Mgk7oYhi470SurIYcLhNMjg9kULQ4RwpwT0z2pu4p
SHphopFReRhrhuDllcssbzmgJUzALbMBRiGWdTjHSnr3PU1sHSVMcNsL1nVqjVqGtCmafhB17PWN
+9bjyGrjjhk7zRMJP+2lU8r5SHDPL3ENuWGT3Vd1Hguij4hnKHT3hG/WeBAC+cnBtplagvnZNAdM
SCwUnGnBDAoJ61xsoxLjO08+MgevBXkQ2UOSPMEb7KADejgZgfflIUS8pYGfnCcpwQerO2exnpS8
bUaLOTlUtKSDnu2jlEIjMtpHH8zlc1s1Pb+kNFCjpOQfwcJAi/jNTlEkXeVFu5G9hLf4sQ5KYmyK
ESNJtK6ZP8fznFh/hMYIzAwK06J5vCDuxFxHvbu1WM0YVhub0eCga2Vm3S8tvGk7hw2HFnY55ZkV
OocBNpE8LLgYw5gT4Tpey8xW9MoyyFt7c+G9eagN5HB3bIJFfmCAmI0x+1t3tSQh7jtMi/XrCHHp
xZi64ppcSNc5jrlGc8QprcxJt6pmImVDQwSPwrbNc15d81XN0J32vTTEfTOka/i1FADBDsS/ukYW
42nsw6/46ursxkbQCh9xspqV31Ob5QDFSyZul2FtcWogD+bcP1sob4Yb2x/74QJj+Xg/2ambnZlt
L7AijYoxCCkQJZvygTgdkZ6RrLcpiRqaeJeS8Vh56MUyiJsuzf3hbvZb4XQxkzmsRfVKLmXkAvHt
/yjK0tIPRpcXzYl3s6n2MNec4AP7eJ4cmJqCXxBjwqh4XAyNXXmeVziqjRyaO3jQ3tbRdaqD9hql
mTdAAF6RJHzNA/r28WJ52BdNdyhvMZOTpWAlsryjhjafstVRWPgDic7Lx7m6M2m6ngeeZb62taU/
vLFavjdUAfbR7bvsWuoglzcAbLtvhdHIr25rz7eilCHuciQCj+ao3CezVzi6fILjGOGyLiL894O7
ogqNP2TYri/DjGxxt3BCLPYSuZp/jsi0OyJv6aYdFhfs1L3pIvFM7RQP5QI+92TLSl4ZyGZ3Daq9
NQ7AIpNVvgyt3oGKhTQhmafyFWqBLlMGibykn9I/+GXKijUB+CWhTq/OntHJ7KFEdOun2ZxZVgFF
EdmkIAYMO+LnAaS41TR+zCFCzViEvfGUdqW4wcdt2BH+cCwRQ28L7J+F2xwEWZ3qHI3YdApSmDSQ
Blve9kQF1QkMRoLBflTe21wGGDXopI4vDH1wD9YOEoydLBZ9NTpyvaVfDwd+zFCYRKnrZQaWPJgJ
e0DpKHAsiDwtt7toP+jzwl0BSpBDhRoKggcZgQ27isz1OZ5AIJjHyhztFMl4EdzaVtX1D7OpoOdY
mBjetlv7jqzIpsBSM4A3sPmQ/CyPiK7jQtDgl9lHth0jvneO9dTYChT0kN6YWKx82jJL9rJwiIS8
jBy52bMLm/QCdd8JGMU9GqQUs/vNaqxdv1ODWoLTBEnUjJLQ6djBfUnHSa258a2nl4jq0mhDazdl
c+bty8VuvirhJ+EV6PUSiY3DHvJgLpNjRDXw2y/NPFoWop8AKIpZ2MnJR/T3AYeHFKWGxnUa240r
370t4OBQjoURYlBO/e84HHtjl8DCA7TmNQ531O6nvYuiOznqCqgHm+9yjavS1cfOD+n4hcR7uVFL
p/RZIB4aDk0SutPOxbNfRkHZwK0rFCVzVKyWmx0sd5Y1TNo5KSAutvmN7hFvYpVprbchxR8d4Wkw
mbiVJZxgsRrBW8Xc56U1VSCicm6FjBNH24/rbBFzzrKPp29FC/RmwBCqdgj0kUxqBkYLoEeNNs/r
B/0VzlOSHsgh7+/Swl+zHWcXOcZBGbbzsZmDwYylZGAIjlWQiUD/HT3aIBQxq0HSnXuDXS/73tr4
sQ4lz7ecRfEuYHMGS+EkJDJMwQx5pG/KbKBBrBVBh2vAsmnBv8OnEDABOgzOaqqzyVB+HY9B6bxW
wYTGrASjo6MB8/y4HwhrJC8AQwkbuBwJTfFLMZx0qfoH9BiFCTqvGhG00C/QuzBfpXk1p10DBkiW
3NVSqewOAjVDNODwchtj9QuaJfi3e7unkXuAfD19K9D2mnj3x3qJod51biRtzWjSdcweo5hnAPLN
1hBudz1O1FZ9mV4VNsPkk0J7BhMG25vNoF5aZznILApJWSJaypJGv1aZAzk9q2sohzOewLsEUqA6
Rxzhsg0hOHiStIzXKNAOxCJDZPZ1J8GVHs3ZS72TbyN62tvFZjPKLbouM3SUt17MRbBHwhT4O2fK
/e9JXUgvGuwky+KJtfr75DbhPeGK4bk5SySpepD9E96z8kmJ1JYsKSj8wRfU1lGFA9DTNvQT1I6t
50m8I0v/NHfNyEbvj/KbbrP2vgGw8Tj0Ev3Q1Et58lvFh+5l7npx6Qbwy32oQMVuccJgt9YO4htd
es1to8GRxJ0NCQDFjtU9Q+aQMBi02Zy3hrcS7jBaWFqI8vCfjIzRAJUL4jkQZCj195udVDJo6SlQ
XXocZuwNAtCG09texuvGEGnng3ofI1Bj/oWoOSXhnLfsL0A9XMSBDM/8aGW8tMSTz3k4QpybJQCG
TEj/gYsG/ZwBKRIkC6HjPT5tpzxCoG6+uAhdX3rKvGJvQ/HCbD6EVHUiJ5stttduPvNB6z8nS0LA
dd3W9RW3sxOgZAPlxgJq5a2nhgVuWdOTDThV9b0iSeNeiKV5ZBuqAbnOKvlAO9epKM2XEVa+xiPY
BWVv8KwtwVWQKPI2sNKkT+HaIfBOuwqOBnW2fp+yurlybL0dPLixU4QYesv3wMhCFZxqd6RgzAKW
LvJRzmSQAzmG5gA7WHqGTRSyr8WzgbUBnwFy2ZQSueDLn+BInbkFwWxxQtV6u7JM9jwSU1scIKYm
94szspNAH0hJU3ZEB0pylN8t/jFjcnB439AtTlPkZXZ/PRcJ5wLthzVyrWGdwc2qEMGfgDritySZ
RNW4UobkerB7Uj6Umce59ubXNHXlGoVN535hQm7D1hzm9h71gcEKDYeRwwaj8z7qEjjh50D2yELS
rEcICIvsWxA2Up8qiN/XzUSAyAXrZP06LHbdHsFmBvfQ2LwgMnQ7flW95/KX6Wyj8dRuvXPaNnkK
eBDKs2pmOi4aLBmRSgoLkYZyjEvZkQmHGHEO76qaI+zO8XLsFFS3bhK5s1ERHj0vAIJyDXMkmr08
J+OJPEPqkyq1XrwBXoaLmL6IwJG2YKgruv77hRPjR9Fz3EKPzul1r1Mz1GS8beb81Wrx7ABlBxdR
StXutnB5HU1+XhNloZ2Ko5CvazNefROyKdwJ0P1DoLfhvOtnR7BUU4JUz7IfLKdlhXZBlb9SvDhi
Z7mFvG4T/HtRPynFHMkHKxEJyoELKGkmWxZ8XeijMzLo2xG0bM0oZZxfJztsHtBsg7ZjA2uuRqT8
3RW9QRjHFBQUIL0UNWUVrAbycTinovFIB0xnCvynpjfUdl9zgYiRTxaC7shqNULqKxikx+4Y1A9W
Kp0HczTByQcqsO+zMi2DyComzlFdQOXIEX0IvQjKaP6WIeBH/hBW61sNKJHfXwes66PLkx7lSYjh
egQu893TbsadgxR3SJjQfe3cfPoghYPULYSF7E/cDwOe4wDyhh6kw11tSQAqGTaTmeQV5tJeN4uN
G6SbIGLh6RlhIiecXIHNQD+vD9sn/cAnM+E3KbLqiH2lJcWjobKFhgzGtOKQUW74+uIjJyRnA+FQ
B0e1JVbAxKlTerE/UOBHgun9JcHI7cs4VszgB9M3YiA6nDqzwBNvwqqNy6nX6nVKzRyGcs9yghum
UHedYqgGlMDMAMsIqzB3petWfJELppqDp2TyjRphbAiSDMlyqzOdKljoYnk3e16HCJNfQH+/9O8N
tzEeR7/q3pKkWtndwQk9EKrCiaZIWgANRp9498zgme+GNdTNLzX0CfsYTlgc6EyXdC4WDiZ/iMHJ
Xohnl8B3RE5LH/2IOqUlGHFYVwhztzMUKFYsias646BKiQn+rORjlFQeRzmr+qHkPtcEirjuCUuF
051PTsgs3lSputg447sMb+FFadFX2YsFjd+JBXUFLosU0IhTIe272SuRtQILn5wINW53B64KpWzl
2Pi0O7cuKKZXYG07f3RIMFq6lCIUL3J/i+YGszgHt6WlWGcZ3hv4DWRUG5ObHkc8NNeOYYjXUCkx
x0IaFJAsy17K3HKkxSTpo1xSZ7QG+R+kuOxGMJqEHwEs5xb0MBdRvyd58NYw6hK7ca0XM9JY4J4B
1BBrQGYAEM3ZMjMrmm23uNZj4HZkT1mIvLpQgbDv6jo8I3Ez9HY9IuZxBwxmelI+eNLIUZP1NlKj
GpyElpWYEKwf7TlhUBbm3DBvh0hMRomMZFONGPkCqRSNrJIXZEP1/Bub3yVgQvEyA2hiVg0Sxj5z
e5//hsY2sjdQWlymAfcTXvRD2BqnvtUbzDX0oKw708gV5kUGmxEr89yTnax8tbAAGxLuejxDB06F
w5fcJLPlbMZzgJKEgS9ZWjj3w0jJbDHioeuYs/S5asO9kxJ/vsPIl+5Sbh+Ib6cjkcobeFb2JqAZ
+QJM34Ko15CxCg9dqyDSyKO9GMEF3Gsf0OcRvq/nIdDFzsCalYhgJ+pZP/ICr+6BTFx5iyjaLU49
xyiG+3VCjFXvSnOOe1TUH9g6baS507KwUqj13VGeey4sD7NFRwDhiwsT97kvRP+eMogm58LJgMKa
enY/6CCzXygnzfsd3Rjwc/4sxj9mX8M5oljvXsPGs64DJQmfgX4WPLJptX7klDynx2ma2lvmHKb/
Jegd+YjTPlHRYHbhTeU35Qu9jQR2oIGwdj90A+LuYcOaRp2/bfuGDqAe2Z3VG5ELiJyEBE4Y7yua
LoBMGZNMAq9z5ESaGDvUCWYqD1OQOt/swkzuSaDqs7j2ETZ8WQNwlAc0nMtX314AXlkofGk39JM9
n8q+rPIb9F+j3MHfwplj+4MvCFjocId6G1hMzbZs3N2aNAUzLt7fG7EK3ogRANr3BiD3xPzdpohg
R63yGFMHGhjAAVP9aJRF+7h0zHOifFX6gbm8k0G89ykalMtB9DT5GNV4iVwX5Z8u5CXwU1ZzZ55C
VoWJKQO9PwlvzHM7QQFEB/TS9T221IngSCwSBhlLnPdzsDIe3fPIGdN1ipSVkJ5XJQK6Fi8heJHc
badYSy94NusQ5SAYADBOY5tOXLgtFkr4AQ3Bf1F3JktyI1l3fpXftEcZZsAX0iIAxJDzwCQzuYGR
mSTmwTEDez2ZXkwf2GUtZjA6w0oradHVVt3FQgBw+HDvOd+ZF2KP9wSuIORurDj6IhQKPPB5K52M
pbii7NZCX32j39Bofs5sQIhDU6N1L4lNfUnw+LK/bFN4OtqkkXGWrjPWXqNa+uwWpR1tcSCVbL9V
yk+bqEB4RRBviTPICmX9BetnBQ9G1R7T0u3CwO7jkZdJCQsLWSufmDGHG31wLPirHDYRVTBB/zTy
NvuuYxxlH4BXOiIanFNPYAILfiY6CiVejzgNH9SY9NeWBOROgBTir8DgVgD7pqE64LFleeF3mWF4
sCgDU/EqKoWojTkji3dWjOjZMEp5J3IFph9lgZCAjBJ1RqxN6Z2YCOSjdFfq+8jIBrE1taG4UbK5
aInn0ULQXWboPjnpCMGoaQ3pegDSOIGqXa6728oO25isC231QDr97ILpc8KrWCWWx7MidPgXaVFX
zyGlVolgVo9/qgK50BaDAxjZicyOTyZ9V15aailfw85ChLjwEKptTfkvCpwxR8RqVKK8Aybivo7C
IP07hgL8RbWhbfn1oGVPyVARGkJIED2jdhoKxwMB7jwNUyZZ9Jkfpm1uaNkr/WYKSSRHRgrwyNxa
rqoss1CKW3r5tZxngy1Sohry+1Cb6IU6iQtww0wportqsNT8AJ5o/GFYffemSTKEYDzGTU9CBp2Z
TauMJA5Uca7dmgYIQzIJxhavOGbmyZdSAKfTqVxcN8wTCvNiP+95i0Z3ha6x/aKCARw9k93KwUA7
3TF5NOYrrmw8aVKG1G4V2y2/pCpeQT9UZ/c2tWvrYaba86pSDqOmhKLwe9xWHJSAGybuDpl0R5lD
c+qf0NsqGKqQ/W4mFgxjY7WGvqexndcX4I1c/Hu9xOFc12xSO8q3P4RYFOanXimuFKztoVe0uYW/
uVuy79HYpBPfU1VS4cfFSXUc/yTiQJGw0R5Tg2kWFbYzeOQK4tjg2AYRq3HxDe8rw3YuFACfb6mF
6o95lP4BsybkpKDAwq1tofBZpVdSNpfseEMtuZypoemEHDnJCxY9BgsHNqhQ7OH5iiG3dbcYm+ev
Ezp5TnoGVqkNO1Esm1TyW7lDWKpCMlTn5lOMa+qHXi5kTaV1S0ixNJB0qcQ7YJhPVvqgzBTtwYiJ
TtiE5tLiX57jgbJHxLDA7hwmQzDQ0pw3M+fs9ECnzbodjW5oOakaJFlHI9XFwG5cCgQGZRs9YO9Q
Y4DSWTf5KfEYeRDWxKexKKLQg566RtywZbQva7tJLL8XpC8cuta1bhDWq3faOrbZYrHg+rKrNcqy
OV5kekpFONIeqq2rcco72kY4d5VbzEJ6HBigQiDKZzNfdN5UOoYcfNB00BoldHeEjBuAZnHCMz2V
eHODGt4szDGc9PSz3KpJd2FKSeMKXjYFw05nebzOqI0qPhm4yeIX9lC+APVQFK8WGXkCIWfNe/Yj
ShWw3WT35SBpfEJ3bK2uXStcz9O2k+ALyiCet8sC1XhEEzYGboH4yCMaBfPyHNbUP0jmK+KtvmhE
G/RuDaI6xVoS4nayYRytHwoANQX9kVeWS0/jY6Ts5fGnxE8hANftOkJeaIVWjXMIQUWWB1Lg7Gut
SnQdZD+0u42KKKzFDTcY+a6kDdL4gwiHyz6r7R4Kmq7cUjoB1ppADoy8RjXCyhPIU3+YS1O0fkJb
cPUycazecvC0XQ/8UYMnt0pTXN9NM3/iuy2UAKMvi3K/MCugiVPD2yQ3zBu1MqrvAw2BxZso2ZCw
lgKn3oBwy+j7LmyFPC1PbSjxfHMh3lX6UlsR1srMHDeHD1YeimYnZJyts3haGVC5DU6u6iDUPbvh
ydmyleEQrebKolywDXaQag+JGn9SKWp3r4nKdgxL+xwzvovQVSjvcNXstqrBQ+zY7FOor6h8FpfY
u+iAYnhxoQjoeWVu6plT2bYe2+bSBRj3hTWz02kKSNbbMrHVdktHP0/3RpX3t5pt9f0Nx4RQPqgZ
wQU4AWzKalHkDM/IAqgkL7TCeo7GuatBkUtBh/k5q7S5Teg7uMFS9caW7f6kebaar0jmUukeEC4l
X9sqSSjN5pRsNxBRR2bzhN1qT4bUY9EJcY3sZY6uzcis63U7Gytb2J8xYnGttIktkyUoXTgwHN0N
a+kzf+IERxZXKgiPLPD7iI0GD2naG3GB/hQjdfGiOE6r+lWvK5pHn6f8OrZ19KpSLAs5EVbkJ8B4
huXLhfMXMSgqNM2WFm2dqelPMVfZ85SgrAOZkfevwurr5o1DDHKsbawC7nupmKwKuRnx/y7SqzrQ
nkGOsrj9suREnPl2Pmm1J8iimi+ojFV90GAuAlDolDlpjgJRwcaZaiYII6ehuEFn7w4/ZRHHzG1t
Q9nVIDsm/EQ3Iu44Uo3Nt9F0mD4UaCrRRofuZ+7GmNbMhqMmEQdShKDVc3QF+0iBN0YxWSRuoDbo
lwJwE+ZjSRQT9a5F6Q+TcABlEACYf15iMAA+iriqvXTp+RuBWDSZeATMELk5J5qBxDl2+erDUEsJ
5V2UNd9cs+v4ompoR/o4M4V1JdJGBxquSDXbZjmAkkM9WuLOZa9X4KJsidyhLgY1ZU9VZpCRp0fs
sL4JAT3/cx1BZT9UdlzDZuZIz4OSjl5zeA9djIkyxY2uOnwaVGkTyP0b0YTUW4eloA7WtCVu+9rp
cRLFhs2qYpWVsmw12BvxWmCyx4tx7ImFGopMbHEDEYheR2YHTDWzOTNMXdyuUldRVTptwqU/8JeS
ljKc0TXg1qIkwoObUdZuoFJX6ywNTeKCxwX1F5JDx4EG3Grq0chx+fLAqr91rFJkHI5hvWk6yQbQ
mKKB6sdsWgcC6jonUDrZU10sIUKCjqbSSBlX1UEnt1o3kyZILd8rAPi2l1bZuOOlYgFm9EbREaAJ
FTwVF9pS69fL3AErSZ2c6HcJTMGzYdmJHVnveOtN2Uc60yO5LRwjU4rvfaMnOwQ/ZKdRqK6Wp5o0
+3QfgxQl/kCToqHkzLicDjLL7dfKqcSrJrsRWiCyBXjKg6NU9jVHB8AmHfIFidlddfBKUeEHx55N
ef2TIO5ml2HuLOCH0wA4DFRLIY1MdASCjvS2WwpMGP4oowB90hSqdeS5U7MvP8+cXitK5EvrHGBF
t9NDqGPaPaDp7swdi7lqb5MGBUEwaS4l/663aO6aCaaFKy0y2MkvVLfUnUFTMb6dmsQUQWw6sn7W
WRPLO0MRUvGICSCSi8oFNUAjseW/pGF/a4jv/iUcQlT8uzD56G//szL59z/0Pz5UOv8/qGHWxC9x
3X9WMd+syuP/uv72+uOtKhPgaj9+CawPb//9v/39Z/+lZ9aNv1Q4hCaRyfBgdVRS/9Yzq3+ZlgE8
UkU1KCxXoIH9W89srnpm1GcOzTfMlLqB2rAl4x6pM/poaHUmCmmkjWzcrX8iZ3bEKqR7pwdDzGy6
OmJCvjnbPk6xx+kt9biD+aE41eDu1TnWrmhZ/0jqmzian9OIAnbazhyC3K9aWz/jkTrY9mh/WxRl
3pVx8wZFHoiz29+ZbPCLTUv8/N6gQz9bDcVYInIihVzbTAOQpd1rc+szdu8s06FIWJu31djFP61S
ZrTccJCh/k3QSqlTe1PlPw0D+UWdE19I0l7y2HVOdbvEF2p2aOeseMzQKVCWSy06rXRYV3IRm/WH
SjYB2Aw/c4tdZae30dThSwGQoU0VtBK2OdfxnIhrjPNUaLDSgSphlejKp7xqPstiueb8dK2x6OwW
UrSTEgWXXXpF4swc9EsjQLzG2kx68K1lxfq1A2uMBIQDfWiv6MJD3+RPHV6+XWsSUZ2Yr0SXgDhv
GgRJRZTetpXkOBPBFGyhQYTk8WpdfcUkeVU41RuIqjfpKvvaApKAXf2LA6alcAFXQdA1tn3kwiEo
zUdDA3aCdmszF42yzafxSyMN8lOXTzKrf7C3GK6UnNJ95bwspA5ZxRRtyR54K5kPUo05cJqV+zIJ
L6sS6DoUh3lT1iRHh0UubqLEMP2OSs22rxN/rH+EDbKe+icQvi09pvYHJjPVx4QzbZZWXi/8YY38
1U8GjFA41BwzOVTSUGmkb2ErfEM/ktEwSZ2HWM8/xc1DTsWXjXXI1EqP4zGZKB/nosWtb3yjZEuZ
NoX+DA4bLhKZElq3bAVaD8+A87Ox3Jn9QdLctI3eYddYTH+YO3R6BalGISs2P5Vduo6BNW5yO4jT
LDCqDmmdZGdZO4TGJmqu7aaRfvqkmTr7FEcGuqrQJCqpfqiSI+k0xl9n9nzs7QE21aNzZykRDZvB
vVRcxeU0XqJCsU32wIu+0SE58BUUpl9UbNGruviOe+wwaku7z2oqvgmF9nm57ZHdbCBD7WYClDdR
D4I7ZZ23JweA8xrgU8QVFVsYSHr1vXJIpqaey9K6lPRkC2rwgNRC+0V32xcnViB/OSJiJ4A1pt+F
RHlXzn3atl/G3CD/RjNZZPvLOTR2DHN4QCDfTSf9hHB65vvIUergKN44FR3ayFLMF4WGBn+7Ev2V
Ry01OPej95r0DYI+euo6b4BD+51V3cJHeKnY4YWiBmuBxPFLn+k+bdcAB+JBSwkhaDld3ljxco8b
Z95z0Alv02aP67gkrHM5zGUSqKIpNgAJfrC/pm3B+wgckgQMQ3yNHNUjZpPOlVJskuTFIuLZUyJ2
7LyUhr03jBcBhC3rALul5jTvbWeu9xQAxzujsBz4ZZgaipZuGiWax7y0qaBTZ4/jfTkBdVcb56e5
GNdCr6KbLF2+WXPo3MS1JbwQQEJGkgchItKzo8Y3x2g7sQ8JgY9EurFXU7UMUqhHD/3yS9tHjbOs
zOyqzUbKUhafGGn1hJYbh4pqCrSR/lXmOOVM6u51Y1EKgY1Kpw6UZUFUaanXmDJjlDN9221y9QeS
2Is+ju/ohZE9MJP6pU/fBK3oIClyDt+DeusaOkZN5ZIILapLZGpwdrCqhk8mKjvGrLaDOvQVsX2+
cfUFDbzhdntZ41XTdbvfpAS3wKwYv7jpcpWOWJOJmy83yEgvplA+G1O8UxcFBWk6PwwIAQORKUCT
Um3D/5pclpW+c23CCQFnshvPiNPLKUrjbAf34ixf1QyXs+F8nYviclLxzTZFCXfQKkZaMvOLRtIZ
xaCrCI42XLTpFR/+JiNpEWPuhhC8a6pxIOQABHtNBX+ua++SnuYh6augdvrhExlaeKkXr7a/RjWp
znFNF9mBm78ozxObey+elr1UyBBX22+u5Awuh08TdQBki18QFg2BKqeXuR+u00T66PM4XsJgWAjp
vI6csb8BYqpcKG5HZwck3zSUVJqJ/Aissixfq1WvGY7UYdAUf8MqGnuuWO6dFkqTQ9YvT/2nNhjd
ZShB0FWO/gpmiCCS6PMYzek1nfzpayIzglhS+0sJcHdTTeGdPXxSLNKHe4AsRCTNyUVYgzMjg6m7
c8f40SygQqmJiPxZROV6tuEtUkShuiqC0mQptG15a2IUqabvudVBboqKFyoZgJycl7KsAZokvb11
8dZ0nM2pL4OjU5ObRKvv2JteJpX9k6S/2VOhbW1KMpCSlPEspMAJnQ4mYK/hFfCatUkoenuKGj9F
Tke2im2/kmrRbAXeh0dVneQ9AhiSdTXE3BuE7dEh66RJ/alWnvKO3LK+xKQMpsECN0UVpllHmjDj
+rNGheK6DbP+zoL1RWx0IW/sMGsepjhVbqIisQ7V0Kr3lLXin0iF86vOnqnF5uhuL9ljtzsOWs4z
tWQaUna/mCSbt8u2iOHQ13A8D4IsCU8ui/FdIKm9yllG2FJkNJzmidFKarGGwZsHVvZfIprX3xAW
mRcU8cJAanZ/0caTGkxotR7cAexgVELg9dQyL/atnuYPRHPpt66iJBf54NIpLkEC5o2175Ou3hIg
jPTWiME5QDAT1N1SVEcuLQakzdRk9da6MIuivV15e5eLMX9TyM96y0SG8CEt5CdE5z3iSN55iIE+
tefRl2U63pMYivlfLcJXmnoh7TRQ5Qc5d/SqOZJBm9Wh9apjXF8aWdMGpiVJoUMzcRHxVTOvN013
Z9HUvVZbe6LUmW+t/pvlTiSqUJPFWdnReKziW0p5/e2UulYWQPGTxHY2TXM/TkLBBtCRe9Xr1k5b
YtS/qW2ONwKj7kYhDdQT4J0vlAhGzwZ5NozMlIbThjClKujzxH7upggXcia/USYZfE5x4/cR5hKa
AR05RzRbBF2WkBvhVJb2g50SzYwaUD4kPVu6Dg34SyZ1uA7Mii3nL2XZRRSpLiF42V5Z3YROdhm6
RGGGvs0aJtpvhKWou74rXvNZJQ3QJgLHvnRmcqSpKh1AMHZP9EBucKD7ljt+TYv8UpnR5Nr5eNCb
Mb3t+8LynS4y2ZKh76utXw+2wyag7kI91/2uUa+qGIEdcTQXq3AXGEZ2hTjVB3pW3TsYiS/rfCFB
oX2g7O4ZA1GSbsu4zVklKFeMuzHN32gw6h65z/nTHA5k/5BKYJD/QaRVXAQ9mfcG/IdtVYlLskvK
raz16pYT/nVVuHvXNp+IaepREwn5OI1jkA32PUzAUecjXEKqLxb6AXJ61BuTmjxSStia7nQnJUmy
DSXKjH0oeRLgzlb/f15B8FKqJ0tRPY6dHrjjA8E0G87FW0S4yY5A9AfgcCaCGCIfkGhfFEn4eVkQ
szh1p2yIsi4unAm+K11icT9FfRHYergzMzWgyvDZsBt5BczKIFSGkuOmL+dnDhXPLNIEbcH0QkO8
192fEhfdLWSn6DBVNHxG/tlvSuni0ylZJRIgW800+43dveKXXi568WnKoiu6JYSuEQ4tphZdn0JN
KrGCuIegyp0X+B/WzPUvk4AhmrAXzFvhc6670ydylVWONEUlVyXoBc3GcWPJMPmBHAzxokivZbcu
Lt1nLZbKleFm11Q5l6BfyyJpdG21T0ZL5JdIhmuVkFL8VBcG5gxvIcCHUmP2KFYRuuguZskpA9Se
X2piJeeyPqrdrA0/8h4X8jhNX7NGJjtTXS41yIfsxlDKugyjvoPVAXOIqlSxRtRY5YU5sPdm7VIi
G5tM0QXUa2hPNgDOIv4VCl6ZqbFJUiztmxZkA7zCW8AWBd4TfqbotpFlJl+omhhXzSzT+l+OuX9U
PPiwLPCugPD/kwHaAW2EnQuDKx629fS++sj+cynhf/3P/Fv59l+Hdv2v9vdKwsl/0d91Be0v/MGu
BuFKXy3Cxr/rCpr4y9AMFeiUvYZSUMj4d13BVv+ySLGxbGEDVAbvRsnh77qCJf5ao0ZWaBHUbIyo
xj8pLBz7LzHScW7i+lQxHGAqq+3tN5+iCfxfSwY6MxSjkHRQUt63nX0h02agj0V4yG/P6+8y1O+w
+lOXA6DBk8bNjOtNf3+5zsZaZYl4ASKpxUFdIeYbOjakDWti0Ka6c8bseeSiW33pcPFtYZBWjovO
PLoe7l9LSCtXaRfyl3HUumtrzvs7NWfamds25/BVzd1BxHm0FbSO9h/f77HZdL2+wL1nQjlay0q8
xt8fb1b0iebWBdlOcW0fJAYjr0ytfPfxVY69iVxFx31GgoajUrz54yoNW2t9IEpTr8eSzUxbbekL
1mjTkvmM7/LEA9W5HEPGYsTAg3h/Q02N1MGo58XPTI4pnVCwN1hSsF2vcjKtYg1kBnzZblQWtpFj
deZOtVPXRxhJa88QNp/I+sB/H68u7F/QfQvsTrmQNm3nGrsMl+5f1vOxbWKraHay6Tlqq7JOrws6
k2S7VLSpN0CX4kcErUbvgS/M0OlXcepFA7knftEr0d2im/MbxDvnld5Vcm4s/oKq/VbCWwejTnlh
NY/y9DCvvv/tID/jHvs7gx+TWmDHyCrAa0eBSF3lrpigKE6qch2WoebHcQoLc0itA4O73LeVkt/y
3SSsqT3ZxWF4znG6DsTj3wZkAFO5atgU249+G1xRYgJCHMMKseGc2Jx6F3HGpew1AFFyGnYWDnFV
Up/OGIhPzAj0coCGY68V2M2PDMQVVFO4V8bi0wYhvReY6UEOIw6+YXpTh/bxH34p3Bt+ZZ2PUqxp
O0e32RbVKJRsMjktjhZikkbc0aHjUE4gpvfxpf749NdLmfQpLRg+un38UaJgb1GzUfKq6mpXhi4l
pUEWZ+7n2PINeoPJFCSXvQI1APm9H1Kow0y7iUPTx9YRbmatkwHksDdhNQmHwGbxaJj/M+wSwsz1
mqbK1bhBxzHWN/rbJ6hoPYZvZDf+UIXjHT43eT2YYQwaqgHJT6D4p48f5FHAyd8XtJjehHAgCdlH
33yR9ZMpbS6YFDQm87rMOM5Hia+ZbuJ3c/bSQh+77G3ZPRJl3+xh7hsBOtnszGR++ocweBxq/jbG
86PF0rLHYp6oC/oIJpY9sFF5HeU0KEfkHeiF6+ICgxm7sRYvzmJN8kBWFJy4gUX140fy52vXTBh6
rG2AlTS+2fevwMYQFMsis/xast+3acvvKkA6rpmjyUrUekOxLTo39f4xRdhc1GEks1EC/OIcvXe7
NOScOcL0dYXwFfzw3pRT5VNLZGR2niIewYqHy3r9DW4UqAWng8wyxdaISYWEW13uhxGIKVUfdOmy
uRR2BOgdsdGZAXPi6UAEsF2+b16T6xxNKb00S1uhjeIj036wIQrfEzFaPOS1/VJ1SZMgA3LjM9f8
Y12iPWQyw/96OBTmjj5EXAcRwbEaHf5MyksqH9BgLEJhsXeGnxB5vJICRCcbMMM2MqvizFzzCyfx
bvpeL7/ONIwJxJfHuBtbr8DSti4PV22hh4+ufLKK2kRcaxK5mRv9mk2HyhpXmR/qFeGgeCV2s4rq
0bZB11lTq9NCKJApE5FJbCMR2dBoqCrXY+F/PHhPPiqkCusHZNswIN8P3nmuapJPFlgYdNs2xag0
N0vVYX0YhtrPquQgI3dVjf1gq5idiYE5MYaFKRgWrDcgJKyjL9hJRIK4jtfUdW1/k4WIZtkJNhd1
S9t3jWHbRiyEnyarNs7c9R97tPUN/Xblo6+nrede76TNoKS6ELgG27O+HNJAKWd6lv8+k5zYY58a
/ixyNusB204ONu+fL+RwnF1Lr/ocl7tAAi324wlBTKRp8Q5uEuVKfTHPjMBTL/X3ix7dnhht0aGi
xG5HQvBOM2tnX4bl66Kad3btrJ6BWfr0ZJxLEuH/6RaCRwsVR+V4BU1GP0YYA6do0wz/EiutYaCY
lM0ViOXykJXmsC1Rx5wZRKdeJVgr8COcYICYrs/itwVwbkdkiOi8fbNAg+VkYUZEj/3dYct65vhy
YsXh1tbTIcQsnc/76PyiKOS8IOgnia0oOj/JogFa+oDxujWLnZipMUm7cnaTO5T+pKyaOdE7GGup
ZH08qDSTmzqeYayV1g0DSnM4vb2/actUi6qM8VMiLG42xlBbHmZHWiJllgdOVbu3Sj/UXlf0ZrCU
KtXomRyMZAYcTjqFujX1brqAtKsezvyw9REc/zAb/wuJayghYYe9/2GEEBGHLQwcyERHbOJYPzRu
fa/P9PqaEINMMhfjIdZRSDpWGHoIX5sA9GlB4cYYg49/zKlPz3YAKzMLMxiPIbJ63tskfQ1r4Kc2
bNlso9+y65UtrDj3MRDj25Bc8TOD5NSnx1xsA68F4m2Z65v7bTii4gKMMmgaKfQkqUgTdYBdzNdK
J5CtqHlCMguF8r4BH4JuJtt9fMva+uKPnz8mE3KC4TSx/h09fzdZOJK4fA04meyDzunwSlNJdDBH
ClRESsQBXnyK1esZjY5NQ7spnG74xxYP5eXog+TAyVDn9sFuzdpD5pSemZtOfa+OpfHjLJvDzfED
KjK7meKoh2ZF0oDXA6Dcml06gW7txBlK0KmHASMNqQgXY444mnt1x7ZbAqn5XrXM+jGIXPVyJ+9w
NgBynhH3nhlwf65nOvMCGzOHjxJlytFWZ2T2nzPb0chXiUMv71RkhE05AWGhxq5L7VrQxM1bLfr8
8Vv/czbguuvOgCcqOLetv+u3MWeGui0XbIpAtPTkIVq9uAORlGfG1p8jm6sIgumNlRTI23t/FR1L
imUSa+Zj6XDuXJpsnjD6zIuhRh7CDM0HzY6Cynf45k7gyj++xz/f5Xp19vps7NhTHb9LxJHFWAER
84USC3atWMDizI2e8pLNQSRT5cx3/OfkoZOe6FAeoZBD7M/Rd0xt3BL1qodBmBAHUiK8tJayZpdd
kOtDZmKwtIm5//gmT71IKo/rYYKCnH18kjBCvSnS9aJqaY7XEbs2v0Ut+Y+/QKYGTeXQyLfBqnk0
THsLO0JbIjWgDF8GODCdYJZzf0hzsN8f39CfH/t6KfhN/Icp+HjFNBBKhLrkhpBCzr5W0ExFId6R
LPDPi5kszJSgLDJn2E7qx4mCLfLj2MwRaAwq2Okxz74Trx35id1RAJtpOv9f3JmgZkGZlnrzMfpv
scOlAyUA8ixtU6+VHEF1gYRFz/jLx5c6se/QVXt9XaTVsoc8Hov6IgGBWGDdsCpl2zGshiB2URJN
mouugzB6f0EUB/K+qn1ajzjM61nHUqSoxZmv4uxPOZ5SlVqKoquQqYxq7w9u7XoRy/cWgT5QXoUU
mC6ib8LymDwDI9b8upgqT2sa68xDOfV94vqjGE/FhfrR0SDGCxATApBptAX1dO+mNLF0WtKuilVm
wIgbYfP6+DWcmoFY2AE9cl5hej+6dSXSkJVTNPNrwseCLLX1oDUANat1/BhmSnJmMTl1gwgfYRqz
kti8/PfTLTTzSUsQVftA9pODoRIfW+TkfxR9eW+t/edJTc4lFZ9awNhDUwxFT2T9Uf5LSNIrqV+t
CwnQJ4U0zIs1e3xXESdzT3Ni2NAoUHc2/K4zA+vkw7WhJ5uGylbtOHRbxkZvIpEmebDWhVf1zRwU
o1aCbq/igJd57ps6NTEJd60BaKbJPu2oZjN2MP1HhadrhC0Ui6K3MCqUYGccxvbH4+ZXSMz7PZnO
gYEdAXpWqjXu0fJshKpOQlvCN9Mq03XdyUOnruaXJhF+IdFuKhqJAHMJoE8T13OtiqsGBhesO5wO
Fl1WzjjuvR2N5iZmCcQsgjp7Qe9pLFO6HyHW7GDC2j7m8yfiShFaWbH2pCtLTE54B8y5Q+Rdqu64
CxHZbdpc0CtoKRYp8zwekjR2DmDImkvAB4s3O7iAIzJ7th8/hRMPnHx53eawoppkvx4d04ah1LNl
YmjFYwGEu9bbe6ocVUCw6bkk81+h6X888P9zreNlNEvAAEQxIU1Qc5SrQsy9t2jZQsXSlgeQco0v
lrbDOaOY2zDERDW0ER7dNMsPVBHlJpVGv8OM1cBzGciznuOe3znYZx7JiTHPI4G/bPBQLEc9eiTh
quasa85KI+P0gm70pwZD8OeO5hnz+wLY9+NXcPJ65IXQYzRc0/zVzfltmwg+DMbiuoET/RDeF+rY
7VsYTNumL4ytKcfszAx28pVTmQSXyW6GHf/7GUyJcOpDKNT8ttGi63TOa0+hqBwMiIbOfGO/Jt/j
V868JdaSKMcva91Z/XZvipmOSrqWWYqm6HCthMgg4sVQHiZrwKtXQR26yybHuROd+kCaIuCpLEsw
2Svg+3Lk/7WG6k3qP9K+1a6bSaCHKVoye7y4zguGCSYQ46KuJxycYUU6dlV3iPvIjVUm7DceR8wJ
E1Mx0aUhUWa0vImYb7S85GIS5yxr5zOSJzBrMg6ti1CRKFc1EO4EUi7teDcBnLoQOQBn+kxG/ygd
qiXolHPnJmJPbhKskce35JUSO5JHuv3NyuEwIRY3cBKOVpUDe3PK0trGDvpdVI1aT8jvHGF8tZwM
h1CYZ2jrqp7eBMKbncQR8UWJDRdWdTc+WKne38AKmp8LqELDhmkM+jueV501vdO/FJx68q0YraZn
wqxbA6FH2n0dUykfcVRr2xF7ON5ZLTdvCBqpXwTOoIeuX92AYJkC6kGLCpVpmkuvsw20X/B32rfI
6pN8Q72eiGPThFTitRw+dnDawN98PPZPrKYUAZiFoQ0boFuOzsXEyQqnl3i+KLU2+6y0n2XeJwEp
bJrv2lm5GehOn7nmqfEPYYDPzWEB5wLvx2TEquAWFtc0imU8lIxclJjxHLRT1p4Z/ycvRdgiwHaT
WuOvkJ/fhr+Ft9jVh261tDGVlLXa7uKyr55hlWtnZq0TJQZiPpizNIpunMmOGeT6agvv6wFlu8iI
kRSddakWsb6vI3HVVk6PDq8gg0Z15VbMkRY0xiw8k8LfBSYCOLFJPgYE9yyHcbE6RF9nsyZOvWuL
TfmqMqAKcszLhrgw4bOdVD+MisqfMwKwqX7b2PBw1aXQva6G1DmzOTxRkdNX2YjKRM6+gpbM+5c9
9qZO5mar+SUowRT0p6EECLhBN5VD/VqsRtBNjS/yyXKjPt4A4oue4GFNn+HAho+jRHm6SbK+usNy
oZVnfp2+7oaPpkciKihxWTCTibM7+nWF3nWyJkncz7A/ESg5rGysSsNKhyduci/7UdOeM07za7ik
gS4ClVN6A0JY5iig9eS5hMf007LL4ipK8PbBQDUJR5+wI3ASa1+ggYr7eonhvYRsVL5LpXWeJmhU
b70xN/aZ2zmxkOmrwQeBDKUIY7X5/D7Zgx+D0llM1NjwcW6dZP7a1r3pTa6Kwba19N0/njtgV8AD
NOl3Yi46mjt4zlo4FwuvtlXNIHcmCY0AioMdxvZdljlI0Uo+648veuKLpnpKQxc8BxUBsf7/v33R
zeIOskQmTFMxiajXVq23IDbB9GbKM5f6VQg9Hh2cKtc0A7bgNOreX8txZDUsCTeIJCYn9zSqA4yV
K7auA5ar6KHvVLiJxAhmfyncy2kkykaRc/rVgRZ65uWeKDP9OtFxqANLR/jE+x+TtiPuTStno1gK
yRwD5XMo4uUCCsuMs2csLwecyZ4dj4lfk2F55vJ/6kIAlZiqo/IkUEJYhv7++qOTWnoXU8A1Gtt5
K7BSPi7mAi0ZZvJOFJZxnxFGsyHVtnly3ax/rJealhWefjTKoCjrrgTXkNicYlp1PjP5nhr5fL6/
5DbIGY6H4gJqI0wral9KIbVdrabXZjPtdKgAFzmJM2cWsFOnfRRxxLPR8uBNHE9qomgM1Z2pqRC7
Wfv0yyBr1ovcYW5uvSwm9KqmjrRxIKMplEJKSWIZ1cjozOq2fs9H4xOhzioYo96C3OHolehWXUQm
LQQ/Wr9woinxrI6Dfqb4dmLgkU9CwwquhoNj6mjg2U4+aC3hcBgobO2+mvXZrwFqbPKhm7aIiUqs
zENzKE0icHo55mdu8tTlNRoGRN6RL6UfN43pFMX5MIP5XAaqcuFCFnapkqSbhkW2NYd85QkP2J1y
+amOHeXu4+nm1LBfK0sczQy6d0jK3g/7OCefKump1CWEmAMryO3LXh2EP7tase0Gd96vXQHKkZMb
YHxG6+7AAe1DjpYpGejYEvIMr6z14NZjfebRnFjQOUKQgLFWt9lIHU3AiRgW8oAN3Z+xUvjxomt3
DduTA74WBqSB8W2GSXZmIjh1UbooCCAZ/pSA/zd359LcOJLc8a/C2It3I0wtAT5AHrwRzWfr2T0t
da9nLgpIwgAgQIDEgy+HI3zxh/DZpz345qNv8038SfwrUOhhgRhSLVRMy6vYjdhu9VYVsrKysjL/
+c+CUQSUDxSq46B0m1EaRd5NMw1oYWI03fcwM9LULzmV1BMjFtUcNxebx/tMI8wtb8EUsrYlNf8i
LtuE5Jv+7WO9sQ6HqxnwbsdwmiK9mFIz50BGDcQZQsre+s7rRabfm0IiD9fMCcGXmJtmWwO1wX/w
HorgAB/KpDQEG0//Pze6rRuddAKjxmcYUzsT6AtPNfApufN4DtPgpMO7mJBxISjjUeZ/36Tp99DV
2rQpnrd5I6X4kp0eTLYn9F2MVRQ2eF3CMrSSgAVMfPre/drmvPl2z28OSR8nl1TPkjOhpd9gBW8U
XQwEg8qKGi1ojolWz+Dcmzud4IQ1L1MxPDJwmwgY6EXhjnftNh3fG6xhC50n5z6EKGBrfA6o7+tH
2hRWlmn4cPy7S6cEqSRwKRyoYtxrqrnhet1aY+S2TnITaHRl7NxDjN+zu+EQUAvc9Qnkcif0qNS6
YFkEUBQEMGBVWdph1HIjT7tHkTwaByx8bz7yqGe4XNAkY9JdwIcJoUx3RF0oDQnuk2l3vAVI17eT
IBpSqdQbNaZQA6yaxoKKazbouFDK1JzbHsPHzQ8IvSWvLvG33VY8o5CwtdFAg/QoSzLort2nOrYt
mqr3Tp10MWBR+QCtidZIAu9dxCehCnDdePDYsAvdc80jLtCZat74vhvOJ/fNueV2PLq2UPf8Ye6F
8fn9DIMwX3aD62DdXtGt0u7jHa7Oj4uh7PiRYqARD4khkfmSxdCer1I4o13gmIAWqcgCPhb7MNAJ
vrjjM5VpIf4dIFMDXAx4cHkmuxe7rgtWb7io28aVASkrMd6tMUlakF0sknbj0m66pzA/ZZOC5CFX
I7BZreL9PgWi7ELr0RrC4L+i/yl16kkEXRKdy4BRhHdAlO6Of2aZQMG9GZhyAyx4MSi1hhdnGkTT
Fn6E4Q9Wixb57hh6Fjq+bk+5aiWhe25Hsnl0a+OZUnyVu03HblODRyMlr9H8qWMv3fftRu8yndq0
DJ/T7GA169GrlSfnJKKlOt08tuurINg0RIfE5LI1pW4eQPz8fI5jOwq2mg/ol9j0hjZ/x6VS5ujg
UILA7zUw9EVHZ2rHtMCJE8p26/D+6QvbpPNGdOFE0WJwv/S8i7S9Xfa10KEqXScCdXz2UjnxamwZ
WP+WUYxDU28c0FDAbuFL0quXZuaAMeLG8tM6jecToouNa9oI3XW6680rTlePtxUqSGKFpKGs886K
YFf73mdih4o1OtnYl8a6vhrycEheMxXFivBW0BENkgp5qlZIQw4YqsEa3gfRoNtYUhzn6JtRd0E1
03FxZrnHoikjnIjmEQkShSvyXE7Xp9phTVwRZt34RpundBmgz++oV9cenG6wuF47vekFfaEeyajp
eDCwjbe3vfXE3+rgCmlGGdYbk14ce/DqNakhwO5qNPqhtr/bAB/kry5trouJ3Zk1+qFzD6VufdE6
8RVlpgFCD96bVAM06N4sf8QGwpgtjYJbIu++HjuwCYyaAfy5C2NBCwk7hgIPYrBTR7bEBQGkKkBS
RAgFYk6etVnfpF4QrxDdInUvPSxXf3YPZmRthO4wIqE6bPqtL+msY0/CMPEvlyHFg8e3r8RCYZza
NIMFo9swWoXUlEO2694z0JR5fRUDSKKL1Lxr/OiuZ+6JFmyFJvcCN87l2u5hCEmEiTSf/LVEdmGp
vNdbQw2io1EvIUk/b69/9miqMO54YTIx0nU6aMwgyGsKRrp1r6efOBdlgQ6e9gRTxGIwPYV9bsPV
nlID3xpSzAEbCoRAA4Nm51BZr1bv0b7uwDEW7pi2O/WrMCF8T+V0D7Rf756KTLt5wv0rX47QOeim
gQ0VL9xwBtuw6/FmdkI6dzQTqBZdLaxDG5a0hwF+AA22lttxE49ttCLmeu434bac0yJwsOFuPbFD
JV4QGAPaxrW4Q0RHRXmDXI3K1qTRaFG03k0vt5CmXm5hY75u15fRaErj929XPUAoIhVFaQAFDPJ0
cOm1oRaF+aNO5hSyhbp3TjsynpTEAE4IukzLRd2eyLZBcVf0s2Pb2AQrPWoNo8Y9RgRiWVrjQg8C
XccpFROrLpjDrEQwn0oIee9ZEaz8DfkhDtQ07Dl9WoU1Rnq8WgyPyy6L5x9MIyIyGeil0SgcJqN7
b8RdyDaHm2CTmB0CQQMQP14/BhJ4Hi89rKSmBecNuxlMus0N/TTqhJrdFLRlnNCurpt601PmTLzC
D9aE3hgk1YmEF2uHoE6MF2txwXXIFgH8BTnoNOeEDPRoMdY7s+jRvae9S7INttcrynDOnSh2JjDa
6yeseZkiE8+nGAMzw/EqnvIN9V5RKI7VdL4iJ7eYXvOi9vvwcHS4Qrz2KXdeGOqDL+fZ3sahp2tW
szDhvNmGIphWSEOIPltN2li1g/VPdn3VnqQbenxD/0cnwEXb645ce7q4XkVOb0xfB+8LRNLOiWNV
+vFU5gAYydIRBYs+d0MYkMIYBdzSdaJ339lO6JS4GC5iIxxD4Jf6J/a95O4kDUTiQxQQiJe0rPHz
adL2k8WCR2zkNPoBPR36MTx9EEuFPxIdpDmRs1ycmLPsQGcAbI2IIOpUMFX1zTKcx+GyOWw0bfti
5gerIYWl0cCgb+mJqbJ7qbi5lDlhoTmthEILc8GTZK/qGv2ZbKLAIygiZ6SE4/UI+xX1l4EdDyHl
hWbRS3rDEKLqgZ/OYCf27uvjqN5YDAlo2yPd0yCTSubz8yBYzK66LQog4T7cjAWNHy0iaMK2bOnB
+5XT3sBKRB+ETcsPJxCZO4Ng3eyOnbqx+EDnqXTsuIEOVsU4FWQrcYxbpDeovhZZ0oM32bbVDaYp
1D4AHmfuEO6b3lB3nM5kQYBpSOM1wsyeszmP0m1ywpqVqSy+OKWokHGCDCtoEGVLPSjanRbAUiOe
pPMw/mh36vA5QWPJ66TReMURaRHMhmCuLZLBhfkgczBcvQWzihMbtDWC/rUPmxH4zjl04KHb7Lw/
bq3LJLs/X+FINukT0naAU1N+RGuPZBk1R1HduQKMk5zDG+zRHQQClVDbRDfHJy55aRG41Br816AM
qfjidegzGcwaADDAB3s/d9tBl75qeLTd7WYFsWPPu56hTQN3Ydjj1bR3CtNVlikW7HUt0D4CE13E
JdejqD7zeDkMt9O0Bz9z6P54jxt+Efq99TlNx6BgivXk/Wzduh+vWtDPLqimMOndPb8wguiqB0+p
YKUwBqtV5N8sXS84sTOlKxRVtryVROfjYl50Ckd82oIin5AHKELokJ+a6wUPJaMdTxYCAD83aBN0
v5nOwKSt9XEXvnSexH7jKtY7UX+1MabXq8W8edOwIchY4mjfHt/CshQMLc15rpIKZKFFnKMW1xea
wawkV+outBTwx47Cmf7kQnQzXtF0agj4o/tX3/Y642adMHAHfv4PjXsnOnGrlikTBZ89Mv8NjGHR
DkJKryXrNpVhLY1newJUEIJMr3Xe3d7bF52005mky9aPWzzIsQt75ql24mUmf3/6gmM1c9rRxu4B
oluv49Zn2i3OKGwhfNbHt/x8XOYZ2LBo8qkPymwDLJPFIgqXXlT0tw0BZnkwlq/0DZQxqwYF1612
eJ5SvfLJ7urxlT6H4GSxmG4mdiNw6CPFrbcO7tufeM08zfTpbY/n5AVYzfawDa37P+MXAtel3dEN
KSBYivwOkHma7A5mLXq66isvuXLSrfYjvEjaSAtiHydSMKa0vXCy7i1B7eh2cHVPdnQMWQIk/cGs
STsGu3HRTvXFOPX1dERrjdXguDiy9FpRHF2i1BT6g/s4AL4ii1agpWAluazSHxyHYl8K9wwgwFCf
QwrQvFrOU+NCn20W1zQHno+7znx1uaXd+gBCxO2H0JguR6SXREMNwximcyh9F6uO/sFO58EESt6A
Yz7dWFsPSG17aZxKrJSpDkUgmvCJuMmLcEBiUStNn3U1qBlZ+mbmRBPw1t6ElEd04mopc4aormEO
wCeCA0J2hiB+gdJzSRZtM/O8MTkeSPFhJ76ZE8nvw+ATDDfU614f36DS78NCaOQsDd0oFmZAVTDT
WilZmrbhp+Pmsk0jzpVhasDFTjwRy2YCdiH2tFXyhtdmMIA36swURavkHMz6Ba1l9Y+e0TzlE5TO
RJ6bTChgM4BbsiApdllQp4thXiX+/FyfBeGISq77kW6s6if0u3SqDqSwAGSIxxSjtNsF4TqAdOxZ
KwR+11n4YyPGBYI1fnHipVCiHtTokGOlGoLSsE7B85ht2kQ5IeMfRrGdnMN2ak/aWkj/7t6G2muP
hOqmfjLVVfJ90DdSDtrm8FO2UxAlpON2N5j39GFn1e2NYLb2QWPRYrHl906FdsuigSR3yOAJMl+N
NJO8bbRZXPXuN2RSlr0omGw6gCpdsCOjBoxi13W3GY3W1IOP6/UIcjAngLC+K7gKujDYU6oST+DK
Igjcs4EzQhUy5NZuj+GK7F4ZNPH6RIc+HWh0M7TmekJ0Avq6CXkje+LG85+On6kyzwA8DKk50p+t
3kFsRoO1c4e0oOoofO9Sc9Gf12P7CsJw+2JJJ4+hDg9d34j96XjhbTaTzrrhXdFtLhzcz6ezYWNF
N1p4DpvX8TKgPW6vE345vsSSUEOHOBZvXEBdvDzFhb0XaiCSpYlCW2Dl0NeOWobgtnMa999+5Pdm
OTiI3SVkhnQ6oOFW6NQv6PU9HbTgF3jvORCMHv+gEg8DvSHhLJgs0NjCM9pfEW1LeM8DeaD1iG14
y0m8oDNSTDXayIXwDI7WYPqpFzTn5+BxZycOZ8k5IZpC3hnwg8AZFHS3kdJRtbOBBGEdRS6f604v
6OX8SC/FeHL8Q0tnwi2HM4p8G5xS8s5pSRMMiUDxOKEd3oZNYzWJUofAebO52slUHVtYBRLx50UM
zcQcZSzeP6RWtPlkxamf7OjObSsUv/0YukFyF77uH2U06r850DN/+N1mbv3THx7DNEjECmya1uwT
gnH57+3Q1yVl6z02gm8m9N56Yui2fgbqFaQ1hjT70f9Q88PAfv415GHUnYEPBJ+U/ezm25PQb8ng
+OfthHn83xz7AOtXdnXMx1fegtdIoGWckUoiwCPey/uf3jrDjxGY12fJvLlPF2DvSp/ebpxxSIlo
Uu2X/fCC35NA64zCg6zi/a1uvoh4V5JAq3cGsBwcFGUc2Q+2eU8CWvsMgBYWjRdq9vPmdEBALCpJ
oN0+I9oOlYBALYgf2QB0zwRdFgBcBMM8b+jgd1DWal+unxH+xKHLjZv85XXjjPuXgIDxvPfi4nxb
IoAjqqIMaB+B9gsF3xkAEcra0/96E4JICi+Eo/jVQrwtGYh66Epq0GmeEZ0lSMbLtuQA6OJ8UAzN
+2L38+a0QLATVpJAq3Mm0ocwhMo3oE5DEmJFHYGZ2v28tQMgkquVPr2tnbG39GIhApn9yBLQOB5E
iIgR0Rcl+3lrEuAtWlEELc44mSbgmgQJxA8KvmcCNP0M/5AfUZr4to4+wf+K3y68XzK7LQrndtsr
m7825wLYwK+7z8vurYmgqvmD6JfQNx4gal62/Y0zIDzQf+7U7A3d/7yoK+5+s3cGZ6ZG5ZN86sXN
zy8we0R8sp+dkN/Qx+vVfX8+3mjh3rdLVV9rYRUyMGN2+JHCW1N93qQV9597jwJ0gssC2CF+ZOe/
e4ZjCDM2j6C3qgWimqXa/dc8E1iSJkLY/cgGsK7j/8EgSdx0JyHxOnipBXzBcfkaTRk4rv+UxVFc
Ky4Lt/zWP8hDCIe/fw4fiA5slP4QsZX+qQis7GbfhRLEn/8ixVmyt87eL0XXu70/Sv82PvjHzx+f
Let5rv2/kj5VWlj+m/wv37tWZEaP1FlmIY/nr7oxZwRvBmZgPpn7ASGRCv91kQeRo6+6cmzUSWRZ
geCez4cSIhTGturA19bafQzzcbLWeB1u8KrD3ppE4WofkVNk1QRz/rW7SC1cmHzoTAUaCmb6HLiJ
9VS7TczEiqXRBdtb1e8YMAAlTbV3MytyH6VtBdPR5eT95gws5kVbOzAj9+HBMiXRYPyahLlIn5wY
v0yBv4YEDg+gHOP79t8/LyfbPUo3/g7P77ufbccM3DiRN0TBUXu3taIH053KA+PB/+YWv1CD3kUz
q9DfEueo6qh9M7B988mKnXysbNcVCOJ6YwYzM5KGVbFgJy1umgIL0I/SwHL31yo4l6oKd2DOHsIn
uSdp69hpf6Eq3EZu7coMPMlSCY+k8oIBZ8mDKlDc9yQ1anSvtGu37z7la8zuoIaCnTsPaPtqxbKQ
SRTnE5XmcV5kshm5OKqCY3FhzmXToAl0TNWNu9zQF3RbNGfAa6oPveuvexlGlqQZYN+rj30rWumi
GwdjK1CMS3Nres6hSBSc6ysz5N7f7VmmyALvVXUL6WBshgdHRPAxVB6Zs0f7Knn7BCil8sCm/+Qu
ZYcMzLaSgc1N8UwLbEvVFd9Yc9PPh8m2TpQ1Vh31oxnRftovaxylCW6+6uN7B64KtFMKBubx587h
OZH3EIKY6mPfuoFtzjna+VCZYyHquKuK484x3eIrCXpWBQObU/dQ0tS+qhjaXcl2H0oaBcOmkSfc
wqKZgxOy+uCftw9WiThEtr7qFn5xrSQwZ/lAmWqoMHUf6G4aLmtwFkXpvPbn2igJozBJn0/m/nQi
66rgQ54nvEwDM3bciCnz/+mWTWpkVEhVpXc7j2i+vSmzNyC6Vfg+1+7Tk2/VRmac7AuNEuejo3Mr
vsi1epbareMCXDYDpPb1f+6a7+1PSgocpLqC8Mq16Zsbkw2KXP9//+0/Yk/8aRJtiOSwgvfmQzgz
812T7ndiAKA5FYQx7twZnZ+vrDiRrCLYzR5EQflHv95lvbV4FHi5usd/Hromnc8SvuqHNHgypQiQ
CL7rol61qjZeuSadltMoqX0KHz1JcGTwYUY4uXXfL7wBfPXvMrwRJEQuk0IsixrlU7v9/XZiZ1ry
2GsWs3qO3h6J/n6f4G/fdCIin7ksd25k/qfXH97BZh6l0vE5fXKQDUDGozFlnkHETSN3nq8wW69I
J1Q9+OeR7NFoAvJcedA4Mi3ZRRdYm8rDRuYiHyUTgEjjVR30IoyeCiIQrP1Vh4Ub03SlexduperD
XlkPZiDH5iGwrT7uh1lBBqKBX1UZ/ADIN8qHyTZMkN1WHfXWTJ/c2rvIfJBfw/R5UDD4JiqMqiKy
85z5EGuujWYujl/hrSYqJqrK5a94JDVCwV4+lJB4VgRddeQfLZ4n0qgCN1l11JuwhtL9Q1wrPgOp
qK4++iRk2Npt+vDEu4qEkHQUqUxXYZbv0uChzH8XgEBYdhTI6N1DWrtOYzOXx87sZ6MrkNG/fBrd
jj59GQ3/tSaUx4oQWFH/QTgIeraORskVMBYKsk9am+/nf4BFgB3wJf4H2eAABT7wPWQ/JXwk2Xfi
37yFTPa7n4spTyBZuc7kzszzJ7/wdfeu1PvMXO3Cyf/GcQsRQV3kJiuNCM1mOJeeYlQKieIZ2UB9
2zJ3AfOyXHIGhqg09rsUi2QWYrkiR11RELtAfMmaaYcj2M6ryOODOAnyzQhnGXQuehcCO8GH2uwc
Xu7fJvOPuAv0nyvMIh6fUG8Jll/R1LAh0Gbyl6S/Vvfgeb8odoHOmAVFhGqTCi+oF6nPBRYKndAx
d+KlE/VNnxdcCeYBmgkOE3WEsE3QRgxaRRXTXVsxFDmJOZOFiBGnMr8LwQ4lgXS5p15BgRCvTduJ
rId8JHE3QZcp+i6LxsOg/yk9PhqEfqkQv+IuajdW4liRcBj4/+60QExL4XEPFBaUkWD6G6JxeDP/
dW79DpTk+91SZUJ6yZ219wkHd9L+1zw/uff/asRJTHJs2O8DOhE3UNWvkm/jN3HT+jbwIskfU+C6
vxO5PWnQg6tgb/NfaOP6YRKTrpCGFbT5ltCFTcm5eOm4pCrk14CCNIVobUqqPl+dONQqsh8Dx3za
H/PQLfh2uX6y5umDj1EPf65hjWoDkZmVJjlmfF4o5KE1Cx95JzLN6fkUaCAoFysK5cDCaU//dORq
EBIslxPtgly6qg5+Bftljm/wVUb5yEJ/jl6oL9yGgTm3al+s6EnyL4+6IC8ceTh1HwBOSBov+mBW
lczI3sylt66KjPtokZok4VzglZOUh5NkUzoKbMoocpMCfsTQFAgjcVwa1UvLVZEtuePYT8CFySOL
dttVt29CAksyroL2rPKgwCQlGRy+NNJffegXKvChIoCErb7WwS//nVi1p384X4auDDvQVFxel1aw
kURR8vz8dllcuQ9FrwAC9+rCIMkYJo50udDRXsG47kNBCoLit6qaXZODtc34sRDzVXGNXJsb2nBJ
RjhrUFx9yb65kmwwlaoqJOEXBlVwiq+5SB8LBQAqopjXJrn0hCYu+XeLy5OK/fyPr/cUdyMX4waa
imvuOtwK+0ulQr7M3aoVqPGNi4svjariyshGle8LaIryaV4v450ZrvfdODbTfLhMFochn283bJ9+
+VsaHLCmKBDyJ14mcu0NZLH58l8vjVtr8+hYvl9IrzQUrPg5unYQaaW6XcW6A8uWQY20gVQwrijr
MWtXFvDqfDShHLqgjq5qPG+B2hSjmCqyx7dpISFLQKf6au8gTcpHyUQgWrhVFsEv/xnW7sLZL3/L
Sqc+Rr/8V/DoytFoXRA/V52IVJNbCFjqosFh5XHNYFs00FmPs6oDf6Y/R+GAq6iaIE7gUd5QG5ux
vJstBbaUskC34NNnLYOrymJEHIZ8k+QS6Cou2J8O3iAQX1dXip/c2YP5sJIthgpAwM6GHp5vwURQ
Vch9gJt3OHMS7ISsRPWR3z1s5LIiCGcF6ynUBnTwJVtQkrlJC++psmDs7xOH3SXD/h4jsSBhZIdK
xV5TicSNmSuNuCgU+A5Zxk9eq+gmVlnlLd92UxmArSkYNowRbHahvbeirWWHy0JFma7A2PYt3yxA
5Q4zwcVjdDrg2E99mzJdaQdFI7Gqsh5aohBSwtaoAMGcR4hBrhUXzFxVVzuKk2IiVbRNrDrsYGs9
OrJsVbxhxu5Bwbzgpaq62rEZhVYZPudo9vOF4a8xuMlH6YYURFJVlzxxH0AGFFBzKoqEJnBwBrG1
yZcoDFtPgQM8sSJAXPKwKuQAiYIsXcGgU1W6gyjED5NMA3d39XHfp1RJRZIQNBWvwnPq0QrGAaLF
6us9T0xfXq2gwaoq3QsrKigY5DAKhgXGR/hPBiDS4r36yFdmsixog4onypWbOGnRNdFUZB5v/XBp
esUlK5DxlYtdT6wADKCc2qXptQI5p2uLGvo0svOxhPWh9Uf+x9fHe65D/wmZ5ANl47YVmLXrMDCL
oVYFR4TipURerIrn2m+AYjJ+t6qHGhzcypRthYqr+aNA5z5J26YCLvsxjJK0EEfLiM6qiuEToa7C
YwO+13z9r9dfcaKBU0g6ASJSwcCZ1YzcQI6SqHh13M4LdTMZj2pVCd8uTf/BjCSd0HUVIl5ZT/Ll
kbG/VV7vyk1giSmqcUarVnXsz54oTZKcS1CJ1ZXi846A6ZKi7qdQfjaqyFZ+EXAV9G4AvChfrLDI
+lE03gv9bSwyF5RlR7JCq3jV3EL2UziCKsAHFMFaAiN0XaisoSWugkDFDqAM34QFdYq8etFkQ8Fl
dRnSK0+SNlzWrY4K7MAv/y7OTdnTDDpx+qqIdnNNWrgR4j493fcLre14xaqG1vbXL24SePX2/2ok
Qzd3EZCstDL/Tb6AYxWERFvcbcGi5Gf09dfXIISzoPapWKKq4AE48mu3pr80icblyxSmxFBwNU7A
MllkrqRLVxB0VjXbcCQ9CVx5PlLmjZ4u1z0d07pBwJFpp9KKtaOUdi+0qh8BBs3kYU9HBcq084jO
KiSy+8q1l6v8my4xfhelD7Jsc814/YmjLMdFEbLgbN+MHkiV5oNmV23+hyoz2Knry6dDBeGLWC3H
WT4dCq4pgcWjmBs1loZWUbY5MDe4/WXXlIq366CgHSqAR0OasAYFc6ziiZmPW460VcEWBW1qkY1V
xYsQY/8EmWkqp+RVQGPeU97t5sdtZ+oVRGIu0OPC/mXtAqveTddmJDLQRbyUCiy28MxjATNJJGmo
gF9/JGqdhMLBkPxQXUWB8I739tJNkjizpjfW0pUtiApqod0sV+mj7KLrKhz0O5737pP5lC3/Lnyg
eG5/B3QVMdI78BY7+QzQyzAuM4Z0f83nff21sxPUF5ekCnTE4nUgait2VuGA2kwFWrUvQI+xU/vi
RrZbauSpfK7+XZ9vj86gwJ/tE6ssQKVpJFl95QN8WdgM84Ey90IFEvLWlL0i3VDwXoCoLqmNKKwl
BiEjWel8mn9CVe3EhUmcX/7mWzMpvkFnQgUziA+4NplBDlYJDn0FgfLd8drdArU/7pKXf8pXLba2
SeHkybDE9/P8d+XRVd1+nlq/XqQyX/134qAvrQVXEQAmPvRz6HvP9np/p2napUNY3ut0COeI/nyn
S0y+377vStf/Dvc9soUmymU5R2n5Xvii70MSW8hqqgg39iNzK0PrVMBnxfNdCkqpKG4ZhH5YLM1S
QUs5euQtIYejVPRfGPPweXREXV2hSEsFKHJs+t5vhloVeG2TFIJ4KQKhHa34f6ES31KRQmBKUo2s
a/Sv1vt1zTkEyS/hE+n61kRrrsoDW1Gaj5I9Bk8b1dNxv89RWlwsvfbyaV7vzXwhkbKlx4e0cbAn
nBr5+10DNHY/YAGpeinsf42Q5fG4+/6/Hu2H5BWGN8sYVap+5Rt0eXYNWuCaMmehpIIq/Og+gLRi
UFSFey4ulbD0maiCn38Qirf1Hy8t0jSB/aeyV7aKN2+WNBQ0XzwExHVTNo8K+MwgDHPPUwqptBXE
e8fu1M0NlbC0Krjfx0AEBClf3pwoS9u6j9FhU4qjfX5eeLs93/hgYDYHTS9UJHWex8+KLcRmi2DK
Vzov0XOkQJ6j4PojzCrhCQ6poNJCQcTp2++9BRzkWUOzb7h+HBLq8PO/kzSLKodcKV5/L1669Hci
gJCPlF3kKqq3Bk4ECyEZipLnmKYCnX5jrWoD0y/BAqgASNy4hTJbFfCIL2ZAIlZ2mlREgm4oZ5ZH
VXFmhYB/skgaF1BrXQUx/49u8kgEr/RygYgs18bX6/VHc07KUHxCCWmDaAJc2ftFMLLMewqOI5dU
7Jh+eUsOFQn7XVDsveWTevrH2ruY0HNMsfMuni5OLMk/aOUHaeBIfgr8cNVldhd6eOCS1GiYqWJc
wOj5MMKC6Sqa/Nyl4PMKi1WgmX9le91dfmGcJvRfkBauIiN64GTqKjgTBqLjishN5Yd2f91tQqmG
ASEdnU+hgm21VSBmn7F7t1nzRHo0BmFU+5DSQAJ/sdSNoyV7i7aj9CAn1ie60L/l510J92LVh8/+
g+30827njnwzrGpihWSPJK1V0SvoUxoXi71VdJa4++V/qJ7eWPvKCrNm/sffumD2JZk/fX8fvE8Z
Sebvqxdl377XYFdaTC6bF/3++c7NXjAl7JzSwM/qe+Qp//+AD7KMo/ONfeWJzX4OED36PEz+8n8A
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microsoft.com/office/2014/relationships/chartEx" Target="../charts/chartEx1.xml"/><Relationship Id="rId2" Type="http://schemas.openxmlformats.org/officeDocument/2006/relationships/hyperlink" Target="#'Pivot Table'!A1"/><Relationship Id="rId1" Type="http://schemas.openxmlformats.org/officeDocument/2006/relationships/hyperlink" Target="#Data!A1"/><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21</xdr:col>
      <xdr:colOff>27463</xdr:colOff>
      <xdr:row>38</xdr:row>
      <xdr:rowOff>53190</xdr:rowOff>
    </xdr:from>
    <xdr:to>
      <xdr:col>25</xdr:col>
      <xdr:colOff>190500</xdr:colOff>
      <xdr:row>49</xdr:row>
      <xdr:rowOff>1238</xdr:rowOff>
    </xdr:to>
    <xdr:sp macro="" textlink="">
      <xdr:nvSpPr>
        <xdr:cNvPr id="54" name="Rectangle: Rounded Corners 53">
          <a:extLst>
            <a:ext uri="{FF2B5EF4-FFF2-40B4-BE49-F238E27FC236}">
              <a16:creationId xmlns:a16="http://schemas.microsoft.com/office/drawing/2014/main" id="{631864C5-2D28-4427-BF1C-2DE627AD1BA1}"/>
            </a:ext>
          </a:extLst>
        </xdr:cNvPr>
        <xdr:cNvSpPr/>
      </xdr:nvSpPr>
      <xdr:spPr>
        <a:xfrm>
          <a:off x="14314963" y="6775119"/>
          <a:ext cx="2884466" cy="1893869"/>
        </a:xfrm>
        <a:prstGeom prst="roundRect">
          <a:avLst>
            <a:gd name="adj" fmla="val 2387"/>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54429</xdr:colOff>
      <xdr:row>0</xdr:row>
      <xdr:rowOff>112378</xdr:rowOff>
    </xdr:from>
    <xdr:to>
      <xdr:col>25</xdr:col>
      <xdr:colOff>190500</xdr:colOff>
      <xdr:row>37</xdr:row>
      <xdr:rowOff>149678</xdr:rowOff>
    </xdr:to>
    <xdr:sp macro="" textlink="">
      <xdr:nvSpPr>
        <xdr:cNvPr id="47" name="Rectangle: Rounded Corners 46">
          <a:extLst>
            <a:ext uri="{FF2B5EF4-FFF2-40B4-BE49-F238E27FC236}">
              <a16:creationId xmlns:a16="http://schemas.microsoft.com/office/drawing/2014/main" id="{04F72A4A-2E4D-466E-8819-9A6665CF8A88}"/>
            </a:ext>
          </a:extLst>
        </xdr:cNvPr>
        <xdr:cNvSpPr/>
      </xdr:nvSpPr>
      <xdr:spPr>
        <a:xfrm>
          <a:off x="14341929" y="112378"/>
          <a:ext cx="2857500" cy="6582336"/>
        </a:xfrm>
        <a:prstGeom prst="roundRect">
          <a:avLst>
            <a:gd name="adj" fmla="val 2387"/>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276225</xdr:colOff>
      <xdr:row>0</xdr:row>
      <xdr:rowOff>62593</xdr:rowOff>
    </xdr:from>
    <xdr:to>
      <xdr:col>20</xdr:col>
      <xdr:colOff>459442</xdr:colOff>
      <xdr:row>4</xdr:row>
      <xdr:rowOff>95251</xdr:rowOff>
    </xdr:to>
    <xdr:sp macro="" textlink="">
      <xdr:nvSpPr>
        <xdr:cNvPr id="2" name="Rectangle: Rounded Corners 1">
          <a:extLst>
            <a:ext uri="{FF2B5EF4-FFF2-40B4-BE49-F238E27FC236}">
              <a16:creationId xmlns:a16="http://schemas.microsoft.com/office/drawing/2014/main" id="{A90BE5B8-0506-48DB-8188-FFE8FCCDD134}"/>
            </a:ext>
          </a:extLst>
        </xdr:cNvPr>
        <xdr:cNvSpPr/>
      </xdr:nvSpPr>
      <xdr:spPr>
        <a:xfrm>
          <a:off x="276225" y="62593"/>
          <a:ext cx="13790360" cy="740229"/>
        </a:xfrm>
        <a:prstGeom prst="roundRect">
          <a:avLst>
            <a:gd name="adj" fmla="val 14069"/>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304799</xdr:colOff>
      <xdr:row>1</xdr:row>
      <xdr:rowOff>68035</xdr:rowOff>
    </xdr:from>
    <xdr:to>
      <xdr:col>10</xdr:col>
      <xdr:colOff>163285</xdr:colOff>
      <xdr:row>3</xdr:row>
      <xdr:rowOff>68035</xdr:rowOff>
    </xdr:to>
    <xdr:sp macro="" textlink="">
      <xdr:nvSpPr>
        <xdr:cNvPr id="3" name="TextBox 2">
          <a:extLst>
            <a:ext uri="{FF2B5EF4-FFF2-40B4-BE49-F238E27FC236}">
              <a16:creationId xmlns:a16="http://schemas.microsoft.com/office/drawing/2014/main" id="{BC673906-63D8-435F-8DDC-DDD68DC63C55}"/>
            </a:ext>
          </a:extLst>
        </xdr:cNvPr>
        <xdr:cNvSpPr txBox="1"/>
      </xdr:nvSpPr>
      <xdr:spPr>
        <a:xfrm>
          <a:off x="304799" y="244928"/>
          <a:ext cx="6662057" cy="3537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t>Executive</a:t>
          </a:r>
          <a:r>
            <a:rPr lang="en-IN" sz="2400" baseline="0"/>
            <a:t> Summary &amp; Profitability Dashboard</a:t>
          </a:r>
        </a:p>
        <a:p>
          <a:endParaRPr lang="en-IN" sz="2400"/>
        </a:p>
      </xdr:txBody>
    </xdr:sp>
    <xdr:clientData/>
  </xdr:twoCellAnchor>
  <xdr:twoCellAnchor>
    <xdr:from>
      <xdr:col>0</xdr:col>
      <xdr:colOff>322489</xdr:colOff>
      <xdr:row>4</xdr:row>
      <xdr:rowOff>149679</xdr:rowOff>
    </xdr:from>
    <xdr:to>
      <xdr:col>3</xdr:col>
      <xdr:colOff>143195</xdr:colOff>
      <xdr:row>10</xdr:row>
      <xdr:rowOff>40821</xdr:rowOff>
    </xdr:to>
    <xdr:grpSp>
      <xdr:nvGrpSpPr>
        <xdr:cNvPr id="8" name="Group 7">
          <a:extLst>
            <a:ext uri="{FF2B5EF4-FFF2-40B4-BE49-F238E27FC236}">
              <a16:creationId xmlns:a16="http://schemas.microsoft.com/office/drawing/2014/main" id="{3EE80138-0DA3-4C4C-9552-E016FBC0B570}"/>
            </a:ext>
          </a:extLst>
        </xdr:cNvPr>
        <xdr:cNvGrpSpPr/>
      </xdr:nvGrpSpPr>
      <xdr:grpSpPr>
        <a:xfrm>
          <a:off x="322489" y="857250"/>
          <a:ext cx="1861777" cy="952500"/>
          <a:chOff x="295275" y="755276"/>
          <a:chExt cx="1871382" cy="791136"/>
        </a:xfrm>
      </xdr:grpSpPr>
      <xdr:sp macro="" textlink="">
        <xdr:nvSpPr>
          <xdr:cNvPr id="4" name="Rectangle: Rounded Corners 3">
            <a:extLst>
              <a:ext uri="{FF2B5EF4-FFF2-40B4-BE49-F238E27FC236}">
                <a16:creationId xmlns:a16="http://schemas.microsoft.com/office/drawing/2014/main" id="{C4EC0921-693B-499C-B827-3D0C42B86752}"/>
              </a:ext>
            </a:extLst>
          </xdr:cNvPr>
          <xdr:cNvSpPr/>
        </xdr:nvSpPr>
        <xdr:spPr>
          <a:xfrm>
            <a:off x="295275" y="755276"/>
            <a:ext cx="1869701" cy="791136"/>
          </a:xfrm>
          <a:prstGeom prst="roundRect">
            <a:avLst>
              <a:gd name="adj" fmla="val 14069"/>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IN" sz="1100"/>
          </a:p>
        </xdr:txBody>
      </xdr:sp>
      <xdr:sp macro="" textlink="">
        <xdr:nvSpPr>
          <xdr:cNvPr id="5" name="TextBox 4">
            <a:extLst>
              <a:ext uri="{FF2B5EF4-FFF2-40B4-BE49-F238E27FC236}">
                <a16:creationId xmlns:a16="http://schemas.microsoft.com/office/drawing/2014/main" id="{6EC56E7F-3FD2-453D-823C-917629938F0C}"/>
              </a:ext>
            </a:extLst>
          </xdr:cNvPr>
          <xdr:cNvSpPr txBox="1"/>
        </xdr:nvSpPr>
        <xdr:spPr>
          <a:xfrm>
            <a:off x="325530" y="761999"/>
            <a:ext cx="1841127" cy="358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tx1">
                    <a:lumMod val="65000"/>
                    <a:lumOff val="35000"/>
                  </a:schemeClr>
                </a:solidFill>
              </a:rPr>
              <a:t>Total Revenue</a:t>
            </a:r>
          </a:p>
        </xdr:txBody>
      </xdr:sp>
      <xdr:sp macro="" textlink="'Pivot Table'!B4">
        <xdr:nvSpPr>
          <xdr:cNvPr id="6" name="TextBox 5">
            <a:extLst>
              <a:ext uri="{FF2B5EF4-FFF2-40B4-BE49-F238E27FC236}">
                <a16:creationId xmlns:a16="http://schemas.microsoft.com/office/drawing/2014/main" id="{60C7D117-E267-4A67-8EFB-667A172E02B5}"/>
              </a:ext>
            </a:extLst>
          </xdr:cNvPr>
          <xdr:cNvSpPr txBox="1"/>
        </xdr:nvSpPr>
        <xdr:spPr>
          <a:xfrm>
            <a:off x="303118" y="1071284"/>
            <a:ext cx="1841127" cy="358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C63D73-B214-4A77-B79D-7352EA2D6BAE}" type="TxLink">
              <a:rPr lang="en-US" sz="2000" b="1" i="0" u="none" strike="noStrike">
                <a:solidFill>
                  <a:schemeClr val="tx2">
                    <a:lumMod val="90000"/>
                    <a:lumOff val="10000"/>
                  </a:schemeClr>
                </a:solidFill>
                <a:latin typeface="Aptos Narrow"/>
              </a:rPr>
              <a:pPr algn="ctr"/>
              <a:t>$1,65,698</a:t>
            </a:fld>
            <a:endParaRPr lang="en-IN" sz="2000" b="1">
              <a:solidFill>
                <a:schemeClr val="tx2">
                  <a:lumMod val="90000"/>
                  <a:lumOff val="10000"/>
                </a:schemeClr>
              </a:solidFill>
            </a:endParaRPr>
          </a:p>
        </xdr:txBody>
      </xdr:sp>
    </xdr:grpSp>
    <xdr:clientData/>
  </xdr:twoCellAnchor>
  <xdr:twoCellAnchor>
    <xdr:from>
      <xdr:col>3</xdr:col>
      <xdr:colOff>639944</xdr:colOff>
      <xdr:row>4</xdr:row>
      <xdr:rowOff>163286</xdr:rowOff>
    </xdr:from>
    <xdr:to>
      <xdr:col>6</xdr:col>
      <xdr:colOff>460263</xdr:colOff>
      <xdr:row>10</xdr:row>
      <xdr:rowOff>41877</xdr:rowOff>
    </xdr:to>
    <xdr:grpSp>
      <xdr:nvGrpSpPr>
        <xdr:cNvPr id="17" name="Group 16">
          <a:extLst>
            <a:ext uri="{FF2B5EF4-FFF2-40B4-BE49-F238E27FC236}">
              <a16:creationId xmlns:a16="http://schemas.microsoft.com/office/drawing/2014/main" id="{01E1692B-FBD4-4059-80BC-10D8FFDFB758}"/>
            </a:ext>
          </a:extLst>
        </xdr:cNvPr>
        <xdr:cNvGrpSpPr/>
      </xdr:nvGrpSpPr>
      <xdr:grpSpPr>
        <a:xfrm>
          <a:off x="2681015" y="870857"/>
          <a:ext cx="1861391" cy="939949"/>
          <a:chOff x="295275" y="755276"/>
          <a:chExt cx="1871382" cy="791136"/>
        </a:xfrm>
      </xdr:grpSpPr>
      <xdr:sp macro="" textlink="">
        <xdr:nvSpPr>
          <xdr:cNvPr id="18" name="Rectangle: Rounded Corners 17">
            <a:extLst>
              <a:ext uri="{FF2B5EF4-FFF2-40B4-BE49-F238E27FC236}">
                <a16:creationId xmlns:a16="http://schemas.microsoft.com/office/drawing/2014/main" id="{21C9D6A6-B428-4C7B-B8C9-98385B7E2474}"/>
              </a:ext>
            </a:extLst>
          </xdr:cNvPr>
          <xdr:cNvSpPr/>
        </xdr:nvSpPr>
        <xdr:spPr>
          <a:xfrm>
            <a:off x="295275" y="755276"/>
            <a:ext cx="1869701" cy="791136"/>
          </a:xfrm>
          <a:prstGeom prst="roundRect">
            <a:avLst>
              <a:gd name="adj" fmla="val 14069"/>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IN" sz="1100"/>
          </a:p>
        </xdr:txBody>
      </xdr:sp>
      <xdr:sp macro="" textlink="">
        <xdr:nvSpPr>
          <xdr:cNvPr id="19" name="TextBox 18">
            <a:extLst>
              <a:ext uri="{FF2B5EF4-FFF2-40B4-BE49-F238E27FC236}">
                <a16:creationId xmlns:a16="http://schemas.microsoft.com/office/drawing/2014/main" id="{42991842-E232-4420-BFD5-74C7FD0F0FCE}"/>
              </a:ext>
            </a:extLst>
          </xdr:cNvPr>
          <xdr:cNvSpPr txBox="1"/>
        </xdr:nvSpPr>
        <xdr:spPr>
          <a:xfrm>
            <a:off x="325530" y="761999"/>
            <a:ext cx="1841127" cy="358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tx1">
                    <a:lumMod val="65000"/>
                    <a:lumOff val="35000"/>
                  </a:schemeClr>
                </a:solidFill>
              </a:rPr>
              <a:t>Total Gross Profit</a:t>
            </a:r>
          </a:p>
        </xdr:txBody>
      </xdr:sp>
      <xdr:sp macro="" textlink="'Pivot Table'!D4">
        <xdr:nvSpPr>
          <xdr:cNvPr id="20" name="TextBox 19">
            <a:extLst>
              <a:ext uri="{FF2B5EF4-FFF2-40B4-BE49-F238E27FC236}">
                <a16:creationId xmlns:a16="http://schemas.microsoft.com/office/drawing/2014/main" id="{31BC6E5C-B541-4014-B674-FB2F37E695B7}"/>
              </a:ext>
            </a:extLst>
          </xdr:cNvPr>
          <xdr:cNvSpPr txBox="1"/>
        </xdr:nvSpPr>
        <xdr:spPr>
          <a:xfrm>
            <a:off x="303118" y="1071284"/>
            <a:ext cx="1841127" cy="358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B136EF6-D4E9-4BAD-98CF-1E963F71F40A}" type="TxLink">
              <a:rPr lang="en-US" sz="2000" b="0" i="0" u="none" strike="noStrike">
                <a:solidFill>
                  <a:schemeClr val="tx2">
                    <a:lumMod val="90000"/>
                    <a:lumOff val="10000"/>
                  </a:schemeClr>
                </a:solidFill>
                <a:latin typeface="Aptos Narrow"/>
              </a:rPr>
              <a:pPr algn="ctr"/>
              <a:t>$73,902.74</a:t>
            </a:fld>
            <a:endParaRPr lang="en-IN" sz="2000" b="1">
              <a:solidFill>
                <a:schemeClr val="tx2">
                  <a:lumMod val="90000"/>
                  <a:lumOff val="10000"/>
                </a:schemeClr>
              </a:solidFill>
            </a:endParaRPr>
          </a:p>
        </xdr:txBody>
      </xdr:sp>
    </xdr:grpSp>
    <xdr:clientData/>
  </xdr:twoCellAnchor>
  <xdr:twoCellAnchor>
    <xdr:from>
      <xdr:col>7</xdr:col>
      <xdr:colOff>300667</xdr:colOff>
      <xdr:row>4</xdr:row>
      <xdr:rowOff>163287</xdr:rowOff>
    </xdr:from>
    <xdr:to>
      <xdr:col>10</xdr:col>
      <xdr:colOff>121373</xdr:colOff>
      <xdr:row>10</xdr:row>
      <xdr:rowOff>39939</xdr:rowOff>
    </xdr:to>
    <xdr:grpSp>
      <xdr:nvGrpSpPr>
        <xdr:cNvPr id="21" name="Group 20">
          <a:extLst>
            <a:ext uri="{FF2B5EF4-FFF2-40B4-BE49-F238E27FC236}">
              <a16:creationId xmlns:a16="http://schemas.microsoft.com/office/drawing/2014/main" id="{C16681AE-ED01-4A2C-87E3-6953E770A74F}"/>
            </a:ext>
          </a:extLst>
        </xdr:cNvPr>
        <xdr:cNvGrpSpPr/>
      </xdr:nvGrpSpPr>
      <xdr:grpSpPr>
        <a:xfrm>
          <a:off x="5063167" y="870858"/>
          <a:ext cx="1861777" cy="938010"/>
          <a:chOff x="295275" y="755276"/>
          <a:chExt cx="1871382" cy="791136"/>
        </a:xfrm>
      </xdr:grpSpPr>
      <xdr:sp macro="" textlink="">
        <xdr:nvSpPr>
          <xdr:cNvPr id="22" name="Rectangle: Rounded Corners 21">
            <a:extLst>
              <a:ext uri="{FF2B5EF4-FFF2-40B4-BE49-F238E27FC236}">
                <a16:creationId xmlns:a16="http://schemas.microsoft.com/office/drawing/2014/main" id="{5441936A-5095-4CCE-95EC-DF6B7526FFBF}"/>
              </a:ext>
            </a:extLst>
          </xdr:cNvPr>
          <xdr:cNvSpPr/>
        </xdr:nvSpPr>
        <xdr:spPr>
          <a:xfrm>
            <a:off x="295275" y="755276"/>
            <a:ext cx="1869701" cy="791136"/>
          </a:xfrm>
          <a:prstGeom prst="roundRect">
            <a:avLst>
              <a:gd name="adj" fmla="val 14069"/>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IN" sz="1100"/>
          </a:p>
        </xdr:txBody>
      </xdr:sp>
      <xdr:sp macro="" textlink="">
        <xdr:nvSpPr>
          <xdr:cNvPr id="23" name="TextBox 22">
            <a:extLst>
              <a:ext uri="{FF2B5EF4-FFF2-40B4-BE49-F238E27FC236}">
                <a16:creationId xmlns:a16="http://schemas.microsoft.com/office/drawing/2014/main" id="{21958E94-996E-4798-9553-2D3CBDD767ED}"/>
              </a:ext>
            </a:extLst>
          </xdr:cNvPr>
          <xdr:cNvSpPr txBox="1"/>
        </xdr:nvSpPr>
        <xdr:spPr>
          <a:xfrm>
            <a:off x="325530" y="761999"/>
            <a:ext cx="1841127" cy="358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tx1">
                    <a:lumMod val="65000"/>
                    <a:lumOff val="35000"/>
                  </a:schemeClr>
                </a:solidFill>
              </a:rPr>
              <a:t>Gross profit</a:t>
            </a:r>
            <a:r>
              <a:rPr lang="en-IN" sz="1600" baseline="0">
                <a:solidFill>
                  <a:schemeClr val="tx1">
                    <a:lumMod val="65000"/>
                    <a:lumOff val="35000"/>
                  </a:schemeClr>
                </a:solidFill>
              </a:rPr>
              <a:t> margin</a:t>
            </a:r>
            <a:endParaRPr lang="en-IN" sz="1600">
              <a:solidFill>
                <a:schemeClr val="tx1">
                  <a:lumMod val="65000"/>
                  <a:lumOff val="35000"/>
                </a:schemeClr>
              </a:solidFill>
            </a:endParaRPr>
          </a:p>
        </xdr:txBody>
      </xdr:sp>
      <xdr:sp macro="" textlink="'Pivot Table'!F4">
        <xdr:nvSpPr>
          <xdr:cNvPr id="24" name="TextBox 23">
            <a:extLst>
              <a:ext uri="{FF2B5EF4-FFF2-40B4-BE49-F238E27FC236}">
                <a16:creationId xmlns:a16="http://schemas.microsoft.com/office/drawing/2014/main" id="{43A5ABF1-A1F5-4235-A1B5-83DCCEF436B0}"/>
              </a:ext>
            </a:extLst>
          </xdr:cNvPr>
          <xdr:cNvSpPr txBox="1"/>
        </xdr:nvSpPr>
        <xdr:spPr>
          <a:xfrm>
            <a:off x="303118" y="1071284"/>
            <a:ext cx="1841127" cy="358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1323C6B-0A10-4A15-BB2E-400893EFDB66}" type="TxLink">
              <a:rPr lang="en-US" sz="2000" b="0" i="0" u="none" strike="noStrike">
                <a:solidFill>
                  <a:schemeClr val="tx2">
                    <a:lumMod val="90000"/>
                    <a:lumOff val="10000"/>
                  </a:schemeClr>
                </a:solidFill>
                <a:latin typeface="Aptos Narrow"/>
              </a:rPr>
              <a:pPr algn="ctr"/>
              <a:t>44.60%</a:t>
            </a:fld>
            <a:endParaRPr lang="en-IN" sz="2000" b="1">
              <a:solidFill>
                <a:schemeClr val="tx2">
                  <a:lumMod val="90000"/>
                  <a:lumOff val="10000"/>
                </a:schemeClr>
              </a:solidFill>
            </a:endParaRPr>
          </a:p>
        </xdr:txBody>
      </xdr:sp>
    </xdr:grpSp>
    <xdr:clientData/>
  </xdr:twoCellAnchor>
  <xdr:twoCellAnchor>
    <xdr:from>
      <xdr:col>10</xdr:col>
      <xdr:colOff>645336</xdr:colOff>
      <xdr:row>4</xdr:row>
      <xdr:rowOff>149680</xdr:rowOff>
    </xdr:from>
    <xdr:to>
      <xdr:col>13</xdr:col>
      <xdr:colOff>463414</xdr:colOff>
      <xdr:row>10</xdr:row>
      <xdr:rowOff>53802</xdr:rowOff>
    </xdr:to>
    <xdr:grpSp>
      <xdr:nvGrpSpPr>
        <xdr:cNvPr id="25" name="Group 24">
          <a:extLst>
            <a:ext uri="{FF2B5EF4-FFF2-40B4-BE49-F238E27FC236}">
              <a16:creationId xmlns:a16="http://schemas.microsoft.com/office/drawing/2014/main" id="{72AAFFC6-6A1A-46AB-B2CF-7D719C5440D2}"/>
            </a:ext>
          </a:extLst>
        </xdr:cNvPr>
        <xdr:cNvGrpSpPr/>
      </xdr:nvGrpSpPr>
      <xdr:grpSpPr>
        <a:xfrm>
          <a:off x="7448907" y="857251"/>
          <a:ext cx="1859150" cy="965480"/>
          <a:chOff x="295275" y="755276"/>
          <a:chExt cx="1871382" cy="791136"/>
        </a:xfrm>
      </xdr:grpSpPr>
      <xdr:sp macro="" textlink="">
        <xdr:nvSpPr>
          <xdr:cNvPr id="26" name="Rectangle: Rounded Corners 25">
            <a:extLst>
              <a:ext uri="{FF2B5EF4-FFF2-40B4-BE49-F238E27FC236}">
                <a16:creationId xmlns:a16="http://schemas.microsoft.com/office/drawing/2014/main" id="{B7416E49-ED0F-4842-8ACD-E7888BAF8061}"/>
              </a:ext>
            </a:extLst>
          </xdr:cNvPr>
          <xdr:cNvSpPr/>
        </xdr:nvSpPr>
        <xdr:spPr>
          <a:xfrm>
            <a:off x="295275" y="755276"/>
            <a:ext cx="1869701" cy="791136"/>
          </a:xfrm>
          <a:prstGeom prst="roundRect">
            <a:avLst>
              <a:gd name="adj" fmla="val 14069"/>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IN" sz="1100"/>
          </a:p>
        </xdr:txBody>
      </xdr:sp>
      <xdr:sp macro="" textlink="">
        <xdr:nvSpPr>
          <xdr:cNvPr id="27" name="TextBox 26">
            <a:extLst>
              <a:ext uri="{FF2B5EF4-FFF2-40B4-BE49-F238E27FC236}">
                <a16:creationId xmlns:a16="http://schemas.microsoft.com/office/drawing/2014/main" id="{9C1563BB-F041-402A-BEBB-942372B85049}"/>
              </a:ext>
            </a:extLst>
          </xdr:cNvPr>
          <xdr:cNvSpPr txBox="1"/>
        </xdr:nvSpPr>
        <xdr:spPr>
          <a:xfrm>
            <a:off x="325530" y="761999"/>
            <a:ext cx="1841127" cy="358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tx1">
                    <a:lumMod val="65000"/>
                    <a:lumOff val="35000"/>
                  </a:schemeClr>
                </a:solidFill>
              </a:rPr>
              <a:t>Total</a:t>
            </a:r>
            <a:r>
              <a:rPr lang="en-IN" sz="1800">
                <a:solidFill>
                  <a:schemeClr val="tx1">
                    <a:lumMod val="65000"/>
                    <a:lumOff val="35000"/>
                  </a:schemeClr>
                </a:solidFill>
              </a:rPr>
              <a:t> </a:t>
            </a:r>
            <a:r>
              <a:rPr lang="en-IN" sz="1600">
                <a:solidFill>
                  <a:schemeClr val="tx1">
                    <a:lumMod val="65000"/>
                    <a:lumOff val="35000"/>
                  </a:schemeClr>
                </a:solidFill>
              </a:rPr>
              <a:t>Unit</a:t>
            </a:r>
            <a:r>
              <a:rPr lang="en-IN" sz="1600" baseline="0">
                <a:solidFill>
                  <a:schemeClr val="tx1">
                    <a:lumMod val="65000"/>
                    <a:lumOff val="35000"/>
                  </a:schemeClr>
                </a:solidFill>
              </a:rPr>
              <a:t> Sold</a:t>
            </a:r>
            <a:endParaRPr lang="en-IN" sz="1600">
              <a:solidFill>
                <a:schemeClr val="tx1">
                  <a:lumMod val="65000"/>
                  <a:lumOff val="35000"/>
                </a:schemeClr>
              </a:solidFill>
            </a:endParaRPr>
          </a:p>
        </xdr:txBody>
      </xdr:sp>
      <xdr:sp macro="" textlink="'Pivot Table'!H4">
        <xdr:nvSpPr>
          <xdr:cNvPr id="28" name="TextBox 27">
            <a:extLst>
              <a:ext uri="{FF2B5EF4-FFF2-40B4-BE49-F238E27FC236}">
                <a16:creationId xmlns:a16="http://schemas.microsoft.com/office/drawing/2014/main" id="{9F371025-0066-4F24-A726-7E0BE2AF5257}"/>
              </a:ext>
            </a:extLst>
          </xdr:cNvPr>
          <xdr:cNvSpPr txBox="1"/>
        </xdr:nvSpPr>
        <xdr:spPr>
          <a:xfrm>
            <a:off x="303118" y="1071284"/>
            <a:ext cx="1841127" cy="358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FB66AFF-73BD-4EE4-A3EE-01E357E5D449}" type="TxLink">
              <a:rPr lang="en-US" sz="2000" b="0" i="0" u="none" strike="noStrike">
                <a:solidFill>
                  <a:schemeClr val="tx2">
                    <a:lumMod val="90000"/>
                    <a:lumOff val="10000"/>
                  </a:schemeClr>
                </a:solidFill>
                <a:latin typeface="Aptos Narrow"/>
              </a:rPr>
              <a:pPr algn="ctr"/>
              <a:t>1771</a:t>
            </a:fld>
            <a:endParaRPr lang="en-IN" sz="2000" b="1">
              <a:solidFill>
                <a:schemeClr val="tx2">
                  <a:lumMod val="90000"/>
                  <a:lumOff val="10000"/>
                </a:schemeClr>
              </a:solidFill>
            </a:endParaRPr>
          </a:p>
        </xdr:txBody>
      </xdr:sp>
    </xdr:grpSp>
    <xdr:clientData/>
  </xdr:twoCellAnchor>
  <xdr:twoCellAnchor>
    <xdr:from>
      <xdr:col>14</xdr:col>
      <xdr:colOff>303818</xdr:colOff>
      <xdr:row>5</xdr:row>
      <xdr:rowOff>1</xdr:rowOff>
    </xdr:from>
    <xdr:to>
      <xdr:col>17</xdr:col>
      <xdr:colOff>124524</xdr:colOff>
      <xdr:row>10</xdr:row>
      <xdr:rowOff>49064</xdr:rowOff>
    </xdr:to>
    <xdr:grpSp>
      <xdr:nvGrpSpPr>
        <xdr:cNvPr id="31" name="Group 30">
          <a:extLst>
            <a:ext uri="{FF2B5EF4-FFF2-40B4-BE49-F238E27FC236}">
              <a16:creationId xmlns:a16="http://schemas.microsoft.com/office/drawing/2014/main" id="{0B36C76C-822B-477F-A694-CA0738F28145}"/>
            </a:ext>
          </a:extLst>
        </xdr:cNvPr>
        <xdr:cNvGrpSpPr/>
      </xdr:nvGrpSpPr>
      <xdr:grpSpPr>
        <a:xfrm>
          <a:off x="9828818" y="884465"/>
          <a:ext cx="1861777" cy="933528"/>
          <a:chOff x="295275" y="755276"/>
          <a:chExt cx="1871382" cy="791136"/>
        </a:xfrm>
      </xdr:grpSpPr>
      <xdr:sp macro="" textlink="">
        <xdr:nvSpPr>
          <xdr:cNvPr id="32" name="Rectangle: Rounded Corners 31">
            <a:extLst>
              <a:ext uri="{FF2B5EF4-FFF2-40B4-BE49-F238E27FC236}">
                <a16:creationId xmlns:a16="http://schemas.microsoft.com/office/drawing/2014/main" id="{FA7E1134-7C0E-4B6E-8155-B987798B0689}"/>
              </a:ext>
            </a:extLst>
          </xdr:cNvPr>
          <xdr:cNvSpPr/>
        </xdr:nvSpPr>
        <xdr:spPr>
          <a:xfrm>
            <a:off x="295275" y="755276"/>
            <a:ext cx="1869701" cy="791136"/>
          </a:xfrm>
          <a:prstGeom prst="roundRect">
            <a:avLst>
              <a:gd name="adj" fmla="val 14069"/>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IN" sz="1100"/>
          </a:p>
        </xdr:txBody>
      </xdr:sp>
      <xdr:sp macro="" textlink="">
        <xdr:nvSpPr>
          <xdr:cNvPr id="33" name="TextBox 32">
            <a:extLst>
              <a:ext uri="{FF2B5EF4-FFF2-40B4-BE49-F238E27FC236}">
                <a16:creationId xmlns:a16="http://schemas.microsoft.com/office/drawing/2014/main" id="{243486CA-C921-49B1-B94B-E7C36B3C8472}"/>
              </a:ext>
            </a:extLst>
          </xdr:cNvPr>
          <xdr:cNvSpPr txBox="1"/>
        </xdr:nvSpPr>
        <xdr:spPr>
          <a:xfrm>
            <a:off x="325530" y="761999"/>
            <a:ext cx="1841127" cy="358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tx1">
                    <a:lumMod val="65000"/>
                    <a:lumOff val="35000"/>
                  </a:schemeClr>
                </a:solidFill>
              </a:rPr>
              <a:t>Total</a:t>
            </a:r>
            <a:r>
              <a:rPr lang="en-IN" sz="1800">
                <a:solidFill>
                  <a:schemeClr val="tx1">
                    <a:lumMod val="65000"/>
                    <a:lumOff val="35000"/>
                  </a:schemeClr>
                </a:solidFill>
              </a:rPr>
              <a:t> </a:t>
            </a:r>
            <a:r>
              <a:rPr lang="en-IN" sz="1600">
                <a:solidFill>
                  <a:schemeClr val="tx1">
                    <a:lumMod val="65000"/>
                    <a:lumOff val="35000"/>
                  </a:schemeClr>
                </a:solidFill>
              </a:rPr>
              <a:t>Orders</a:t>
            </a:r>
          </a:p>
        </xdr:txBody>
      </xdr:sp>
      <xdr:sp macro="" textlink="'Pivot Table'!J4">
        <xdr:nvSpPr>
          <xdr:cNvPr id="34" name="TextBox 33">
            <a:extLst>
              <a:ext uri="{FF2B5EF4-FFF2-40B4-BE49-F238E27FC236}">
                <a16:creationId xmlns:a16="http://schemas.microsoft.com/office/drawing/2014/main" id="{F36D36C1-3857-4AFD-8144-115DE0F0B2B3}"/>
              </a:ext>
            </a:extLst>
          </xdr:cNvPr>
          <xdr:cNvSpPr txBox="1"/>
        </xdr:nvSpPr>
        <xdr:spPr>
          <a:xfrm>
            <a:off x="303118" y="1071284"/>
            <a:ext cx="1841127" cy="358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61B4B4-9E5D-4BBA-86CB-18318CA75B2B}" type="TxLink">
              <a:rPr lang="en-US" sz="2000" b="0" i="0" u="none" strike="noStrike">
                <a:solidFill>
                  <a:schemeClr val="tx2">
                    <a:lumMod val="90000"/>
                    <a:lumOff val="10000"/>
                  </a:schemeClr>
                </a:solidFill>
                <a:latin typeface="Aptos Narrow"/>
              </a:rPr>
              <a:pPr algn="ctr"/>
              <a:t>679</a:t>
            </a:fld>
            <a:endParaRPr lang="en-IN" sz="2000" b="1">
              <a:solidFill>
                <a:schemeClr val="tx2">
                  <a:lumMod val="90000"/>
                  <a:lumOff val="10000"/>
                </a:schemeClr>
              </a:solidFill>
            </a:endParaRPr>
          </a:p>
        </xdr:txBody>
      </xdr:sp>
    </xdr:grpSp>
    <xdr:clientData/>
  </xdr:twoCellAnchor>
  <xdr:twoCellAnchor>
    <xdr:from>
      <xdr:col>17</xdr:col>
      <xdr:colOff>648486</xdr:colOff>
      <xdr:row>4</xdr:row>
      <xdr:rowOff>149679</xdr:rowOff>
    </xdr:from>
    <xdr:to>
      <xdr:col>20</xdr:col>
      <xdr:colOff>466565</xdr:colOff>
      <xdr:row>10</xdr:row>
      <xdr:rowOff>35712</xdr:rowOff>
    </xdr:to>
    <xdr:grpSp>
      <xdr:nvGrpSpPr>
        <xdr:cNvPr id="35" name="Group 34">
          <a:extLst>
            <a:ext uri="{FF2B5EF4-FFF2-40B4-BE49-F238E27FC236}">
              <a16:creationId xmlns:a16="http://schemas.microsoft.com/office/drawing/2014/main" id="{6A67FEE9-0757-4B37-A769-7EF4C3453A30}"/>
            </a:ext>
          </a:extLst>
        </xdr:cNvPr>
        <xdr:cNvGrpSpPr/>
      </xdr:nvGrpSpPr>
      <xdr:grpSpPr>
        <a:xfrm>
          <a:off x="12214557" y="857250"/>
          <a:ext cx="1859151" cy="947391"/>
          <a:chOff x="295275" y="755276"/>
          <a:chExt cx="1871382" cy="791136"/>
        </a:xfrm>
      </xdr:grpSpPr>
      <xdr:sp macro="" textlink="">
        <xdr:nvSpPr>
          <xdr:cNvPr id="36" name="Rectangle: Rounded Corners 35">
            <a:extLst>
              <a:ext uri="{FF2B5EF4-FFF2-40B4-BE49-F238E27FC236}">
                <a16:creationId xmlns:a16="http://schemas.microsoft.com/office/drawing/2014/main" id="{32F65890-A7EA-41A9-9772-9A2D14AE3CE4}"/>
              </a:ext>
            </a:extLst>
          </xdr:cNvPr>
          <xdr:cNvSpPr/>
        </xdr:nvSpPr>
        <xdr:spPr>
          <a:xfrm>
            <a:off x="295275" y="755276"/>
            <a:ext cx="1869701" cy="791136"/>
          </a:xfrm>
          <a:prstGeom prst="roundRect">
            <a:avLst>
              <a:gd name="adj" fmla="val 14069"/>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IN" sz="1100"/>
          </a:p>
        </xdr:txBody>
      </xdr:sp>
      <xdr:sp macro="" textlink="">
        <xdr:nvSpPr>
          <xdr:cNvPr id="37" name="TextBox 36">
            <a:extLst>
              <a:ext uri="{FF2B5EF4-FFF2-40B4-BE49-F238E27FC236}">
                <a16:creationId xmlns:a16="http://schemas.microsoft.com/office/drawing/2014/main" id="{C33170B6-5C65-4377-B455-E207B4BB015C}"/>
              </a:ext>
            </a:extLst>
          </xdr:cNvPr>
          <xdr:cNvSpPr txBox="1"/>
        </xdr:nvSpPr>
        <xdr:spPr>
          <a:xfrm>
            <a:off x="325530" y="761999"/>
            <a:ext cx="1841127" cy="358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tx1">
                    <a:lumMod val="65000"/>
                    <a:lumOff val="35000"/>
                  </a:schemeClr>
                </a:solidFill>
              </a:rPr>
              <a:t>GOSC</a:t>
            </a:r>
          </a:p>
        </xdr:txBody>
      </xdr:sp>
      <xdr:sp macro="" textlink="'Pivot Table'!L4">
        <xdr:nvSpPr>
          <xdr:cNvPr id="38" name="TextBox 37">
            <a:extLst>
              <a:ext uri="{FF2B5EF4-FFF2-40B4-BE49-F238E27FC236}">
                <a16:creationId xmlns:a16="http://schemas.microsoft.com/office/drawing/2014/main" id="{8AD58F5C-9D1B-45B7-9857-D4C8D5CE1EFB}"/>
              </a:ext>
            </a:extLst>
          </xdr:cNvPr>
          <xdr:cNvSpPr txBox="1"/>
        </xdr:nvSpPr>
        <xdr:spPr>
          <a:xfrm>
            <a:off x="303118" y="1071284"/>
            <a:ext cx="1841127" cy="358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6B11181-1709-4B1C-87AD-5A6A2776C668}" type="TxLink">
              <a:rPr lang="en-US" sz="2000" b="0" i="0" u="none" strike="noStrike">
                <a:solidFill>
                  <a:schemeClr val="tx2">
                    <a:lumMod val="90000"/>
                    <a:lumOff val="10000"/>
                  </a:schemeClr>
                </a:solidFill>
                <a:latin typeface="Aptos Narrow"/>
              </a:rPr>
              <a:pPr algn="ctr"/>
              <a:t>$91,795.28</a:t>
            </a:fld>
            <a:endParaRPr lang="en-IN" sz="2000" b="1">
              <a:solidFill>
                <a:schemeClr val="tx2">
                  <a:lumMod val="90000"/>
                  <a:lumOff val="10000"/>
                </a:schemeClr>
              </a:solidFill>
            </a:endParaRPr>
          </a:p>
        </xdr:txBody>
      </xdr:sp>
    </xdr:grpSp>
    <xdr:clientData/>
  </xdr:twoCellAnchor>
  <xdr:twoCellAnchor>
    <xdr:from>
      <xdr:col>18</xdr:col>
      <xdr:colOff>616324</xdr:colOff>
      <xdr:row>1</xdr:row>
      <xdr:rowOff>65635</xdr:rowOff>
    </xdr:from>
    <xdr:to>
      <xdr:col>20</xdr:col>
      <xdr:colOff>369795</xdr:colOff>
      <xdr:row>3</xdr:row>
      <xdr:rowOff>54429</xdr:rowOff>
    </xdr:to>
    <xdr:sp macro="" textlink="">
      <xdr:nvSpPr>
        <xdr:cNvPr id="39" name="Rectangle: Rounded Corners 38">
          <a:hlinkClick xmlns:r="http://schemas.openxmlformats.org/officeDocument/2006/relationships" r:id="rId1"/>
          <a:extLst>
            <a:ext uri="{FF2B5EF4-FFF2-40B4-BE49-F238E27FC236}">
              <a16:creationId xmlns:a16="http://schemas.microsoft.com/office/drawing/2014/main" id="{C0333A21-29D4-48D4-81C6-FB0DB7BF5B94}"/>
            </a:ext>
          </a:extLst>
        </xdr:cNvPr>
        <xdr:cNvSpPr/>
      </xdr:nvSpPr>
      <xdr:spPr>
        <a:xfrm>
          <a:off x="12862753" y="242528"/>
          <a:ext cx="1114185" cy="342580"/>
        </a:xfrm>
        <a:prstGeom prst="round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Sales data</a:t>
          </a:r>
        </a:p>
      </xdr:txBody>
    </xdr:sp>
    <xdr:clientData/>
  </xdr:twoCellAnchor>
  <xdr:twoCellAnchor>
    <xdr:from>
      <xdr:col>17</xdr:col>
      <xdr:colOff>6724</xdr:colOff>
      <xdr:row>1</xdr:row>
      <xdr:rowOff>61152</xdr:rowOff>
    </xdr:from>
    <xdr:to>
      <xdr:col>18</xdr:col>
      <xdr:colOff>443753</xdr:colOff>
      <xdr:row>3</xdr:row>
      <xdr:rowOff>56059</xdr:rowOff>
    </xdr:to>
    <xdr:sp macro="" textlink="">
      <xdr:nvSpPr>
        <xdr:cNvPr id="40" name="Rectangle: Rounded Corners 39">
          <a:hlinkClick xmlns:r="http://schemas.openxmlformats.org/officeDocument/2006/relationships" r:id="rId2"/>
          <a:extLst>
            <a:ext uri="{FF2B5EF4-FFF2-40B4-BE49-F238E27FC236}">
              <a16:creationId xmlns:a16="http://schemas.microsoft.com/office/drawing/2014/main" id="{E0403A99-1D1C-4A9B-B66A-6B609A1F1BE8}"/>
            </a:ext>
          </a:extLst>
        </xdr:cNvPr>
        <xdr:cNvSpPr/>
      </xdr:nvSpPr>
      <xdr:spPr>
        <a:xfrm>
          <a:off x="11572795" y="238045"/>
          <a:ext cx="1117387" cy="348693"/>
        </a:xfrm>
        <a:prstGeom prst="round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500"/>
            <a:t>Pivot</a:t>
          </a:r>
          <a:r>
            <a:rPr lang="en-IN" sz="1500" baseline="0"/>
            <a:t> Table</a:t>
          </a:r>
          <a:endParaRPr lang="en-IN" sz="1500"/>
        </a:p>
      </xdr:txBody>
    </xdr:sp>
    <xdr:clientData/>
  </xdr:twoCellAnchor>
  <xdr:twoCellAnchor>
    <xdr:from>
      <xdr:col>0</xdr:col>
      <xdr:colOff>332176</xdr:colOff>
      <xdr:row>10</xdr:row>
      <xdr:rowOff>122464</xdr:rowOff>
    </xdr:from>
    <xdr:to>
      <xdr:col>10</xdr:col>
      <xdr:colOff>175292</xdr:colOff>
      <xdr:row>31</xdr:row>
      <xdr:rowOff>163285</xdr:rowOff>
    </xdr:to>
    <xdr:grpSp>
      <xdr:nvGrpSpPr>
        <xdr:cNvPr id="44" name="Group 43">
          <a:extLst>
            <a:ext uri="{FF2B5EF4-FFF2-40B4-BE49-F238E27FC236}">
              <a16:creationId xmlns:a16="http://schemas.microsoft.com/office/drawing/2014/main" id="{EE36C21F-F503-4E2C-AC63-289C433413CB}"/>
            </a:ext>
          </a:extLst>
        </xdr:cNvPr>
        <xdr:cNvGrpSpPr/>
      </xdr:nvGrpSpPr>
      <xdr:grpSpPr>
        <a:xfrm>
          <a:off x="332176" y="1891393"/>
          <a:ext cx="6646687" cy="3755571"/>
          <a:chOff x="302561" y="1685363"/>
          <a:chExt cx="6723528" cy="3357284"/>
        </a:xfrm>
      </xdr:grpSpPr>
      <xdr:sp macro="" textlink="">
        <xdr:nvSpPr>
          <xdr:cNvPr id="42" name="Rectangle: Rounded Corners 41">
            <a:extLst>
              <a:ext uri="{FF2B5EF4-FFF2-40B4-BE49-F238E27FC236}">
                <a16:creationId xmlns:a16="http://schemas.microsoft.com/office/drawing/2014/main" id="{7D16431E-7642-4520-B95B-3541953122DC}"/>
              </a:ext>
            </a:extLst>
          </xdr:cNvPr>
          <xdr:cNvSpPr/>
        </xdr:nvSpPr>
        <xdr:spPr>
          <a:xfrm>
            <a:off x="302561" y="1685363"/>
            <a:ext cx="6723528" cy="3357284"/>
          </a:xfrm>
          <a:prstGeom prst="roundRect">
            <a:avLst>
              <a:gd name="adj" fmla="val 2387"/>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aphicFrame macro="">
        <xdr:nvGraphicFramePr>
          <xdr:cNvPr id="41" name="Chart 40">
            <a:extLst>
              <a:ext uri="{FF2B5EF4-FFF2-40B4-BE49-F238E27FC236}">
                <a16:creationId xmlns:a16="http://schemas.microsoft.com/office/drawing/2014/main" id="{3342F004-3600-4CEE-851B-BCAE875762A9}"/>
              </a:ext>
            </a:extLst>
          </xdr:cNvPr>
          <xdr:cNvGraphicFramePr>
            <a:graphicFrameLocks/>
          </xdr:cNvGraphicFramePr>
        </xdr:nvGraphicFramePr>
        <xdr:xfrm>
          <a:off x="371392" y="2258982"/>
          <a:ext cx="6598667" cy="2671605"/>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0</xdr:col>
      <xdr:colOff>363150</xdr:colOff>
      <xdr:row>11</xdr:row>
      <xdr:rowOff>17319</xdr:rowOff>
    </xdr:from>
    <xdr:to>
      <xdr:col>4</xdr:col>
      <xdr:colOff>0</xdr:colOff>
      <xdr:row>13</xdr:row>
      <xdr:rowOff>0</xdr:rowOff>
    </xdr:to>
    <xdr:sp macro="" textlink="">
      <xdr:nvSpPr>
        <xdr:cNvPr id="65" name="Rectangle: Rounded Corners 64">
          <a:extLst>
            <a:ext uri="{FF2B5EF4-FFF2-40B4-BE49-F238E27FC236}">
              <a16:creationId xmlns:a16="http://schemas.microsoft.com/office/drawing/2014/main" id="{CA74E51A-9724-41AD-8378-8F21C7B54DD4}"/>
            </a:ext>
          </a:extLst>
        </xdr:cNvPr>
        <xdr:cNvSpPr/>
      </xdr:nvSpPr>
      <xdr:spPr>
        <a:xfrm>
          <a:off x="363150" y="1963140"/>
          <a:ext cx="2358279" cy="336467"/>
        </a:xfrm>
        <a:prstGeom prst="roundRect">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400" b="1">
              <a:solidFill>
                <a:schemeClr val="lt1"/>
              </a:solidFill>
              <a:effectLst/>
              <a:latin typeface="+mn-lt"/>
              <a:ea typeface="+mn-ea"/>
              <a:cs typeface="+mn-cs"/>
            </a:rPr>
            <a:t>Monthly Revenue and Profit</a:t>
          </a:r>
          <a:endParaRPr lang="en-IN" sz="1400" b="1">
            <a:effectLst/>
          </a:endParaRPr>
        </a:p>
        <a:p>
          <a:pPr algn="l"/>
          <a:endParaRPr lang="en-IN" sz="1400" b="1"/>
        </a:p>
      </xdr:txBody>
    </xdr:sp>
    <xdr:clientData/>
  </xdr:twoCellAnchor>
  <xdr:twoCellAnchor>
    <xdr:from>
      <xdr:col>10</xdr:col>
      <xdr:colOff>449036</xdr:colOff>
      <xdr:row>10</xdr:row>
      <xdr:rowOff>122464</xdr:rowOff>
    </xdr:from>
    <xdr:to>
      <xdr:col>20</xdr:col>
      <xdr:colOff>454639</xdr:colOff>
      <xdr:row>31</xdr:row>
      <xdr:rowOff>163285</xdr:rowOff>
    </xdr:to>
    <xdr:grpSp>
      <xdr:nvGrpSpPr>
        <xdr:cNvPr id="14" name="Group 13">
          <a:extLst>
            <a:ext uri="{FF2B5EF4-FFF2-40B4-BE49-F238E27FC236}">
              <a16:creationId xmlns:a16="http://schemas.microsoft.com/office/drawing/2014/main" id="{13A7D5BC-8C1B-4309-ACB8-892AF30EBF98}"/>
            </a:ext>
          </a:extLst>
        </xdr:cNvPr>
        <xdr:cNvGrpSpPr/>
      </xdr:nvGrpSpPr>
      <xdr:grpSpPr>
        <a:xfrm>
          <a:off x="7252607" y="1891393"/>
          <a:ext cx="6809175" cy="3755571"/>
          <a:chOff x="7495135" y="1715301"/>
          <a:chExt cx="6593861" cy="3311660"/>
        </a:xfrm>
      </xdr:grpSpPr>
      <xdr:sp macro="" textlink="">
        <xdr:nvSpPr>
          <xdr:cNvPr id="49" name="Rectangle: Rounded Corners 48">
            <a:extLst>
              <a:ext uri="{FF2B5EF4-FFF2-40B4-BE49-F238E27FC236}">
                <a16:creationId xmlns:a16="http://schemas.microsoft.com/office/drawing/2014/main" id="{06E6C49B-6E06-4FC2-B099-1ABFBA575501}"/>
              </a:ext>
            </a:extLst>
          </xdr:cNvPr>
          <xdr:cNvSpPr/>
        </xdr:nvSpPr>
        <xdr:spPr>
          <a:xfrm>
            <a:off x="7495135" y="1715301"/>
            <a:ext cx="6593861" cy="3311660"/>
          </a:xfrm>
          <a:prstGeom prst="roundRect">
            <a:avLst>
              <a:gd name="adj" fmla="val 2387"/>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aphicFrame macro="">
        <xdr:nvGraphicFramePr>
          <xdr:cNvPr id="51" name="Chart 50">
            <a:extLst>
              <a:ext uri="{FF2B5EF4-FFF2-40B4-BE49-F238E27FC236}">
                <a16:creationId xmlns:a16="http://schemas.microsoft.com/office/drawing/2014/main" id="{EF8D313A-7460-4DB2-A059-E69EC91C52C1}"/>
              </a:ext>
            </a:extLst>
          </xdr:cNvPr>
          <xdr:cNvGraphicFramePr>
            <a:graphicFrameLocks/>
          </xdr:cNvGraphicFramePr>
        </xdr:nvGraphicFramePr>
        <xdr:xfrm>
          <a:off x="7511143" y="1973036"/>
          <a:ext cx="6545036" cy="2952750"/>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66" name="Rectangle: Rounded Corners 65">
            <a:extLst>
              <a:ext uri="{FF2B5EF4-FFF2-40B4-BE49-F238E27FC236}">
                <a16:creationId xmlns:a16="http://schemas.microsoft.com/office/drawing/2014/main" id="{6B0B8615-2396-4130-838A-58982101105C}"/>
              </a:ext>
            </a:extLst>
          </xdr:cNvPr>
          <xdr:cNvSpPr/>
        </xdr:nvSpPr>
        <xdr:spPr>
          <a:xfrm>
            <a:off x="7552669" y="1768930"/>
            <a:ext cx="2190046" cy="332756"/>
          </a:xfrm>
          <a:prstGeom prst="roundRect">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400" b="1">
                <a:solidFill>
                  <a:schemeClr val="lt1"/>
                </a:solidFill>
                <a:effectLst/>
                <a:latin typeface="+mn-lt"/>
                <a:ea typeface="+mn-ea"/>
                <a:cs typeface="+mn-cs"/>
              </a:rPr>
              <a:t>Top 5 country by Revenue</a:t>
            </a:r>
          </a:p>
          <a:p>
            <a:pPr marL="0" marR="0" lvl="0" indent="0" algn="l" defTabSz="914400" eaLnBrk="1" fontAlgn="auto" latinLnBrk="0" hangingPunct="1">
              <a:lnSpc>
                <a:spcPct val="100000"/>
              </a:lnSpc>
              <a:spcBef>
                <a:spcPts val="0"/>
              </a:spcBef>
              <a:spcAft>
                <a:spcPts val="0"/>
              </a:spcAft>
              <a:buClrTx/>
              <a:buSzTx/>
              <a:buFontTx/>
              <a:buNone/>
              <a:tabLst/>
              <a:defRPr/>
            </a:pPr>
            <a:endParaRPr lang="en-IN" sz="1400" b="1"/>
          </a:p>
        </xdr:txBody>
      </xdr:sp>
    </xdr:grpSp>
    <xdr:clientData/>
  </xdr:twoCellAnchor>
  <xdr:twoCellAnchor>
    <xdr:from>
      <xdr:col>0</xdr:col>
      <xdr:colOff>312962</xdr:colOff>
      <xdr:row>32</xdr:row>
      <xdr:rowOff>149679</xdr:rowOff>
    </xdr:from>
    <xdr:to>
      <xdr:col>6</xdr:col>
      <xdr:colOff>421821</xdr:colOff>
      <xdr:row>49</xdr:row>
      <xdr:rowOff>62433</xdr:rowOff>
    </xdr:to>
    <xdr:grpSp>
      <xdr:nvGrpSpPr>
        <xdr:cNvPr id="11" name="Group 10">
          <a:extLst>
            <a:ext uri="{FF2B5EF4-FFF2-40B4-BE49-F238E27FC236}">
              <a16:creationId xmlns:a16="http://schemas.microsoft.com/office/drawing/2014/main" id="{1C6F6E2D-0025-4AA5-B67C-D04A658CA75F}"/>
            </a:ext>
          </a:extLst>
        </xdr:cNvPr>
        <xdr:cNvGrpSpPr/>
      </xdr:nvGrpSpPr>
      <xdr:grpSpPr>
        <a:xfrm>
          <a:off x="312962" y="5810250"/>
          <a:ext cx="4191002" cy="2919933"/>
          <a:chOff x="312962" y="5810250"/>
          <a:chExt cx="4191002" cy="2919933"/>
        </a:xfrm>
      </xdr:grpSpPr>
      <xdr:sp macro="" textlink="">
        <xdr:nvSpPr>
          <xdr:cNvPr id="55" name="Rectangle: Rounded Corners 54">
            <a:extLst>
              <a:ext uri="{FF2B5EF4-FFF2-40B4-BE49-F238E27FC236}">
                <a16:creationId xmlns:a16="http://schemas.microsoft.com/office/drawing/2014/main" id="{A67B9B06-C03E-49AB-AE2A-4119D9B6E518}"/>
              </a:ext>
            </a:extLst>
          </xdr:cNvPr>
          <xdr:cNvSpPr/>
        </xdr:nvSpPr>
        <xdr:spPr>
          <a:xfrm>
            <a:off x="312962" y="5810250"/>
            <a:ext cx="4191002" cy="2919933"/>
          </a:xfrm>
          <a:prstGeom prst="roundRect">
            <a:avLst>
              <a:gd name="adj" fmla="val 2387"/>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IN" sz="1100"/>
          </a:p>
        </xdr:txBody>
      </xdr:sp>
      <xdr:graphicFrame macro="">
        <xdr:nvGraphicFramePr>
          <xdr:cNvPr id="56" name="Chart 55">
            <a:extLst>
              <a:ext uri="{FF2B5EF4-FFF2-40B4-BE49-F238E27FC236}">
                <a16:creationId xmlns:a16="http://schemas.microsoft.com/office/drawing/2014/main" id="{27D05911-2F02-416F-BCDD-A46DD0E511EA}"/>
              </a:ext>
            </a:extLst>
          </xdr:cNvPr>
          <xdr:cNvGraphicFramePr>
            <a:graphicFrameLocks/>
          </xdr:cNvGraphicFramePr>
        </xdr:nvGraphicFramePr>
        <xdr:xfrm>
          <a:off x="364991" y="6204857"/>
          <a:ext cx="4030116" cy="2448485"/>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46" name="Rectangle: Rounded Corners 45">
            <a:extLst>
              <a:ext uri="{FF2B5EF4-FFF2-40B4-BE49-F238E27FC236}">
                <a16:creationId xmlns:a16="http://schemas.microsoft.com/office/drawing/2014/main" id="{5CA0ADAA-ECF9-4470-A7D4-D2CDA623248F}"/>
              </a:ext>
            </a:extLst>
          </xdr:cNvPr>
          <xdr:cNvSpPr/>
        </xdr:nvSpPr>
        <xdr:spPr>
          <a:xfrm>
            <a:off x="357211" y="5881009"/>
            <a:ext cx="2190046" cy="332756"/>
          </a:xfrm>
          <a:prstGeom prst="roundRect">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400" b="1">
                <a:solidFill>
                  <a:schemeClr val="lt1"/>
                </a:solidFill>
                <a:effectLst/>
                <a:latin typeface="+mn-lt"/>
                <a:ea typeface="+mn-ea"/>
                <a:cs typeface="+mn-cs"/>
              </a:rPr>
              <a:t>Revenue</a:t>
            </a:r>
            <a:r>
              <a:rPr lang="en-IN" sz="1400" b="1" baseline="0">
                <a:solidFill>
                  <a:schemeClr val="lt1"/>
                </a:solidFill>
                <a:effectLst/>
                <a:latin typeface="+mn-lt"/>
                <a:ea typeface="+mn-ea"/>
                <a:cs typeface="+mn-cs"/>
              </a:rPr>
              <a:t> Share by Channel</a:t>
            </a:r>
            <a:endParaRPr lang="en-IN" sz="1400" b="1"/>
          </a:p>
        </xdr:txBody>
      </xdr:sp>
    </xdr:grpSp>
    <xdr:clientData/>
  </xdr:twoCellAnchor>
  <xdr:twoCellAnchor>
    <xdr:from>
      <xdr:col>7</xdr:col>
      <xdr:colOff>342898</xdr:colOff>
      <xdr:row>32</xdr:row>
      <xdr:rowOff>138793</xdr:rowOff>
    </xdr:from>
    <xdr:to>
      <xdr:col>13</xdr:col>
      <xdr:colOff>451757</xdr:colOff>
      <xdr:row>49</xdr:row>
      <xdr:rowOff>51547</xdr:rowOff>
    </xdr:to>
    <xdr:grpSp>
      <xdr:nvGrpSpPr>
        <xdr:cNvPr id="10" name="Group 9">
          <a:extLst>
            <a:ext uri="{FF2B5EF4-FFF2-40B4-BE49-F238E27FC236}">
              <a16:creationId xmlns:a16="http://schemas.microsoft.com/office/drawing/2014/main" id="{203E9F7D-F768-46BD-B2AB-58385DD45391}"/>
            </a:ext>
          </a:extLst>
        </xdr:cNvPr>
        <xdr:cNvGrpSpPr/>
      </xdr:nvGrpSpPr>
      <xdr:grpSpPr>
        <a:xfrm>
          <a:off x="5105398" y="5799364"/>
          <a:ext cx="4191002" cy="2919933"/>
          <a:chOff x="4996541" y="5812971"/>
          <a:chExt cx="4191002" cy="2919933"/>
        </a:xfrm>
      </xdr:grpSpPr>
      <xdr:sp macro="" textlink="">
        <xdr:nvSpPr>
          <xdr:cNvPr id="59" name="Rectangle: Rounded Corners 58">
            <a:extLst>
              <a:ext uri="{FF2B5EF4-FFF2-40B4-BE49-F238E27FC236}">
                <a16:creationId xmlns:a16="http://schemas.microsoft.com/office/drawing/2014/main" id="{446F345F-C8BB-45DF-8EF5-F00710FF0891}"/>
              </a:ext>
            </a:extLst>
          </xdr:cNvPr>
          <xdr:cNvSpPr/>
        </xdr:nvSpPr>
        <xdr:spPr>
          <a:xfrm>
            <a:off x="4996541" y="5812971"/>
            <a:ext cx="4191002" cy="2919933"/>
          </a:xfrm>
          <a:prstGeom prst="roundRect">
            <a:avLst>
              <a:gd name="adj" fmla="val 2387"/>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IN" sz="1100"/>
          </a:p>
        </xdr:txBody>
      </xdr:sp>
      <xdr:graphicFrame macro="">
        <xdr:nvGraphicFramePr>
          <xdr:cNvPr id="62" name="Chart 61">
            <a:extLst>
              <a:ext uri="{FF2B5EF4-FFF2-40B4-BE49-F238E27FC236}">
                <a16:creationId xmlns:a16="http://schemas.microsoft.com/office/drawing/2014/main" id="{9F4E82A4-6D0A-4AA1-A427-ADF05AD598E6}"/>
              </a:ext>
            </a:extLst>
          </xdr:cNvPr>
          <xdr:cNvGraphicFramePr>
            <a:graphicFrameLocks/>
          </xdr:cNvGraphicFramePr>
        </xdr:nvGraphicFramePr>
        <xdr:xfrm>
          <a:off x="5034644" y="6259285"/>
          <a:ext cx="4095750" cy="2394857"/>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48" name="Rectangle: Rounded Corners 47">
            <a:extLst>
              <a:ext uri="{FF2B5EF4-FFF2-40B4-BE49-F238E27FC236}">
                <a16:creationId xmlns:a16="http://schemas.microsoft.com/office/drawing/2014/main" id="{35EF1FE0-5A54-40CF-B2F8-DB462E167F57}"/>
              </a:ext>
            </a:extLst>
          </xdr:cNvPr>
          <xdr:cNvSpPr/>
        </xdr:nvSpPr>
        <xdr:spPr>
          <a:xfrm>
            <a:off x="5021037" y="5878285"/>
            <a:ext cx="2149927" cy="332756"/>
          </a:xfrm>
          <a:prstGeom prst="roundRect">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400" b="1" baseline="0">
                <a:solidFill>
                  <a:schemeClr val="lt1"/>
                </a:solidFill>
                <a:effectLst/>
                <a:latin typeface="+mn-lt"/>
                <a:ea typeface="+mn-ea"/>
                <a:cs typeface="+mn-cs"/>
              </a:rPr>
              <a:t>Region Wise Comparison</a:t>
            </a:r>
            <a:endParaRPr lang="en-IN" sz="1400" b="1"/>
          </a:p>
        </xdr:txBody>
      </xdr:sp>
    </xdr:grpSp>
    <xdr:clientData/>
  </xdr:twoCellAnchor>
  <xdr:twoCellAnchor>
    <xdr:from>
      <xdr:col>14</xdr:col>
      <xdr:colOff>345619</xdr:colOff>
      <xdr:row>32</xdr:row>
      <xdr:rowOff>141514</xdr:rowOff>
    </xdr:from>
    <xdr:to>
      <xdr:col>20</xdr:col>
      <xdr:colOff>454478</xdr:colOff>
      <xdr:row>49</xdr:row>
      <xdr:rowOff>54268</xdr:rowOff>
    </xdr:to>
    <xdr:grpSp>
      <xdr:nvGrpSpPr>
        <xdr:cNvPr id="13" name="Group 12">
          <a:extLst>
            <a:ext uri="{FF2B5EF4-FFF2-40B4-BE49-F238E27FC236}">
              <a16:creationId xmlns:a16="http://schemas.microsoft.com/office/drawing/2014/main" id="{EE9EE5BD-56EA-484A-9221-CEEFB192B8E0}"/>
            </a:ext>
          </a:extLst>
        </xdr:cNvPr>
        <xdr:cNvGrpSpPr/>
      </xdr:nvGrpSpPr>
      <xdr:grpSpPr>
        <a:xfrm>
          <a:off x="9870619" y="5802085"/>
          <a:ext cx="4191002" cy="2919933"/>
          <a:chOff x="9870619" y="5802085"/>
          <a:chExt cx="4191002" cy="2919933"/>
        </a:xfrm>
      </xdr:grpSpPr>
      <xdr:sp macro="" textlink="">
        <xdr:nvSpPr>
          <xdr:cNvPr id="60" name="Rectangle: Rounded Corners 59">
            <a:extLst>
              <a:ext uri="{FF2B5EF4-FFF2-40B4-BE49-F238E27FC236}">
                <a16:creationId xmlns:a16="http://schemas.microsoft.com/office/drawing/2014/main" id="{6EC10357-4E36-46BA-9DE9-2706DA4689D3}"/>
              </a:ext>
            </a:extLst>
          </xdr:cNvPr>
          <xdr:cNvSpPr/>
        </xdr:nvSpPr>
        <xdr:spPr>
          <a:xfrm>
            <a:off x="9870619" y="5802085"/>
            <a:ext cx="4191002" cy="2919933"/>
          </a:xfrm>
          <a:prstGeom prst="roundRect">
            <a:avLst>
              <a:gd name="adj" fmla="val 2387"/>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IN" sz="1100"/>
          </a:p>
        </xdr:txBody>
      </xdr:sp>
      <mc:AlternateContent xmlns:mc="http://schemas.openxmlformats.org/markup-compatibility/2006">
        <mc:Choice xmlns:cx4="http://schemas.microsoft.com/office/drawing/2016/5/10/chartex" Requires="cx4">
          <xdr:graphicFrame macro="">
            <xdr:nvGraphicFramePr>
              <xdr:cNvPr id="64" name="Chart 63">
                <a:extLst>
                  <a:ext uri="{FF2B5EF4-FFF2-40B4-BE49-F238E27FC236}">
                    <a16:creationId xmlns:a16="http://schemas.microsoft.com/office/drawing/2014/main" id="{50E4CD8A-1F47-4B8C-8E5D-E785ECD0A82A}"/>
                  </a:ext>
                </a:extLst>
              </xdr:cNvPr>
              <xdr:cNvGraphicFramePr/>
            </xdr:nvGraphicFramePr>
            <xdr:xfrm>
              <a:off x="9931437" y="6213502"/>
              <a:ext cx="4070313" cy="2456723"/>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9931437" y="6213502"/>
                <a:ext cx="4070313" cy="245672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sp macro="" textlink="">
        <xdr:nvSpPr>
          <xdr:cNvPr id="50" name="Rectangle: Rounded Corners 49">
            <a:extLst>
              <a:ext uri="{FF2B5EF4-FFF2-40B4-BE49-F238E27FC236}">
                <a16:creationId xmlns:a16="http://schemas.microsoft.com/office/drawing/2014/main" id="{81A71321-8A06-4F5E-8ACA-2CD9C1483188}"/>
              </a:ext>
            </a:extLst>
          </xdr:cNvPr>
          <xdr:cNvSpPr/>
        </xdr:nvSpPr>
        <xdr:spPr>
          <a:xfrm>
            <a:off x="9892395" y="5851071"/>
            <a:ext cx="1809750" cy="332756"/>
          </a:xfrm>
          <a:prstGeom prst="roundRect">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400" b="1"/>
              <a:t>Revenue</a:t>
            </a:r>
            <a:r>
              <a:rPr lang="en-IN" sz="1400" b="1" baseline="0"/>
              <a:t> by Country</a:t>
            </a:r>
            <a:endParaRPr lang="en-IN" sz="1400" b="1"/>
          </a:p>
        </xdr:txBody>
      </xdr:sp>
    </xdr:grpSp>
    <xdr:clientData/>
  </xdr:twoCellAnchor>
  <xdr:twoCellAnchor editAs="oneCell">
    <xdr:from>
      <xdr:col>21</xdr:col>
      <xdr:colOff>122464</xdr:colOff>
      <xdr:row>1</xdr:row>
      <xdr:rowOff>19548</xdr:rowOff>
    </xdr:from>
    <xdr:to>
      <xdr:col>25</xdr:col>
      <xdr:colOff>133670</xdr:colOff>
      <xdr:row>11</xdr:row>
      <xdr:rowOff>13610</xdr:rowOff>
    </xdr:to>
    <mc:AlternateContent xmlns:mc="http://schemas.openxmlformats.org/markup-compatibility/2006">
      <mc:Choice xmlns:a14="http://schemas.microsoft.com/office/drawing/2010/main" Requires="a14">
        <xdr:graphicFrame macro="">
          <xdr:nvGraphicFramePr>
            <xdr:cNvPr id="7" name="Product Category">
              <a:extLst>
                <a:ext uri="{FF2B5EF4-FFF2-40B4-BE49-F238E27FC236}">
                  <a16:creationId xmlns:a16="http://schemas.microsoft.com/office/drawing/2014/main" id="{7A4F6BE0-D3BF-4017-AAAF-7EF5E729FB7A}"/>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4409964" y="196441"/>
              <a:ext cx="2732635" cy="17629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122464</xdr:colOff>
      <xdr:row>11</xdr:row>
      <xdr:rowOff>95250</xdr:rowOff>
    </xdr:from>
    <xdr:to>
      <xdr:col>25</xdr:col>
      <xdr:colOff>147276</xdr:colOff>
      <xdr:row>37</xdr:row>
      <xdr:rowOff>95250</xdr:rowOff>
    </xdr:to>
    <mc:AlternateContent xmlns:mc="http://schemas.openxmlformats.org/markup-compatibility/2006">
      <mc:Choice xmlns:a14="http://schemas.microsoft.com/office/drawing/2010/main" Requires="a14">
        <xdr:graphicFrame macro="">
          <xdr:nvGraphicFramePr>
            <xdr:cNvPr id="53" name="Country_wisw_map">
              <a:extLst>
                <a:ext uri="{FF2B5EF4-FFF2-40B4-BE49-F238E27FC236}">
                  <a16:creationId xmlns:a16="http://schemas.microsoft.com/office/drawing/2014/main" id="{199706E4-C48A-4A54-BB7B-B7A2C9259ADD}"/>
                </a:ext>
              </a:extLst>
            </xdr:cNvPr>
            <xdr:cNvGraphicFramePr/>
          </xdr:nvGraphicFramePr>
          <xdr:xfrm>
            <a:off x="0" y="0"/>
            <a:ext cx="0" cy="0"/>
          </xdr:xfrm>
          <a:graphic>
            <a:graphicData uri="http://schemas.microsoft.com/office/drawing/2010/slicer">
              <sle:slicer xmlns:sle="http://schemas.microsoft.com/office/drawing/2010/slicer" name="Country_wisw_map"/>
            </a:graphicData>
          </a:graphic>
        </xdr:graphicFrame>
      </mc:Choice>
      <mc:Fallback>
        <xdr:sp macro="" textlink="">
          <xdr:nvSpPr>
            <xdr:cNvPr id="0" name=""/>
            <xdr:cNvSpPr>
              <a:spLocks noTextEdit="1"/>
            </xdr:cNvSpPr>
          </xdr:nvSpPr>
          <xdr:spPr>
            <a:xfrm>
              <a:off x="14409964" y="2041071"/>
              <a:ext cx="2746241" cy="45992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83898</xdr:colOff>
      <xdr:row>38</xdr:row>
      <xdr:rowOff>123482</xdr:rowOff>
    </xdr:from>
    <xdr:to>
      <xdr:col>25</xdr:col>
      <xdr:colOff>136070</xdr:colOff>
      <xdr:row>48</xdr:row>
      <xdr:rowOff>123484</xdr:rowOff>
    </xdr:to>
    <mc:AlternateContent xmlns:mc="http://schemas.openxmlformats.org/markup-compatibility/2006">
      <mc:Choice xmlns:a14="http://schemas.microsoft.com/office/drawing/2010/main" Requires="a14">
        <xdr:graphicFrame macro="">
          <xdr:nvGraphicFramePr>
            <xdr:cNvPr id="9" name="Quarter">
              <a:extLst>
                <a:ext uri="{FF2B5EF4-FFF2-40B4-BE49-F238E27FC236}">
                  <a16:creationId xmlns:a16="http://schemas.microsoft.com/office/drawing/2014/main" id="{47B6AB9B-5FA8-48B2-933E-39AAA36B6789}"/>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14371398" y="6845411"/>
              <a:ext cx="2773601" cy="17689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317.730081365742" createdVersion="7" refreshedVersion="7" minRefreshableVersion="3" recordCount="2707" xr:uid="{5463F103-B60E-49B0-91CC-3D65AB41D760}">
  <cacheSource type="worksheet">
    <worksheetSource name="SalesDataTable"/>
  </cacheSource>
  <cacheFields count="24">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month" numFmtId="0">
      <sharedItems containsSemiMixedTypes="0" containsString="0" containsNumber="1" containsInteger="1" minValue="1" maxValue="12" count="12">
        <n v="1"/>
        <n v="2"/>
        <n v="3"/>
        <n v="4"/>
        <n v="5"/>
        <n v="6"/>
        <n v="7"/>
        <n v="8"/>
        <n v="9"/>
        <n v="10"/>
        <n v="11"/>
        <n v="12"/>
      </sharedItems>
    </cacheField>
    <cacheField name="Month_name" numFmtId="0">
      <sharedItems count="12">
        <s v="Jan"/>
        <s v="Feb"/>
        <s v="Mar"/>
        <s v="Apr"/>
        <s v="May"/>
        <s v="Jun"/>
        <s v="Jul"/>
        <s v="Aug"/>
        <s v="Sep"/>
        <s v="Oct"/>
        <s v="Nov"/>
        <s v="Dec"/>
      </sharedItems>
    </cacheField>
    <cacheField name="Quarter" numFmtId="0">
      <sharedItems count="4">
        <s v="Q1"/>
        <s v="Q2"/>
        <s v="Q3"/>
        <s v="Q4"/>
      </sharedItems>
    </cacheField>
    <cacheField name="Year" numFmtId="0">
      <sharedItems containsSemiMixedTypes="0" containsString="0" containsNumber="1" containsInteger="1" minValue="2026" maxValue="2026"/>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 name="Year2" numFmtId="1">
      <sharedItems containsSemiMixedTypes="0" containsString="0" containsNumber="1" containsInteger="1" minValue="2026" maxValue="2026"/>
    </cacheField>
    <cacheField name="Quarter2" numFmtId="166">
      <sharedItems/>
    </cacheField>
    <cacheField name="MonthNo" numFmtId="1">
      <sharedItems containsSemiMixedTypes="0" containsString="0" containsNumber="1" containsInteger="1" minValue="1" maxValue="12"/>
    </cacheField>
    <cacheField name="Month2" numFmtId="166">
      <sharedItems/>
    </cacheField>
  </cacheFields>
  <extLst>
    <ext xmlns:x14="http://schemas.microsoft.com/office/spreadsheetml/2009/9/main" uri="{725AE2AE-9491-48be-B2B4-4EB974FC3084}">
      <x14:pivotCacheDefinition pivotCacheId="20277282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x v="0"/>
    <x v="0"/>
    <x v="0"/>
    <n v="2026"/>
    <x v="0"/>
    <x v="0"/>
    <x v="0"/>
    <s v="Returning"/>
    <x v="0"/>
    <s v="Commuter Helmet"/>
    <n v="2"/>
    <n v="82.06"/>
    <n v="0"/>
    <n v="42.94"/>
    <n v="164.12"/>
    <n v="85.88"/>
    <n v="78.240000000000009"/>
    <n v="0.476724348038021"/>
    <n v="2026"/>
    <s v="Q1"/>
    <n v="1"/>
    <s v="Jan"/>
  </r>
  <r>
    <n v="4836"/>
    <d v="2026-01-02T00:00:00"/>
    <x v="0"/>
    <x v="0"/>
    <x v="0"/>
    <n v="2026"/>
    <x v="1"/>
    <x v="1"/>
    <x v="1"/>
    <s v="Returning"/>
    <x v="1"/>
    <s v="Hiking Daypack 20L"/>
    <n v="4"/>
    <n v="94.18"/>
    <n v="0.15"/>
    <n v="45.03"/>
    <n v="320.21199999999999"/>
    <n v="180.12"/>
    <n v="140.09199999999998"/>
    <n v="0.43749765780170635"/>
    <n v="2026"/>
    <s v="Q1"/>
    <n v="1"/>
    <s v="Jan"/>
  </r>
  <r>
    <n v="163"/>
    <d v="2026-01-03T00:00:00"/>
    <x v="0"/>
    <x v="0"/>
    <x v="0"/>
    <n v="2026"/>
    <x v="2"/>
    <x v="2"/>
    <x v="0"/>
    <s v="New"/>
    <x v="2"/>
    <s v="Insulated Bottle"/>
    <n v="2"/>
    <n v="36.72"/>
    <n v="0.05"/>
    <n v="13.76"/>
    <n v="69.768000000000001"/>
    <n v="27.52"/>
    <n v="42.248000000000005"/>
    <n v="0.60554982226808862"/>
    <n v="2026"/>
    <s v="Q1"/>
    <n v="1"/>
    <s v="Jan"/>
  </r>
  <r>
    <n v="542"/>
    <d v="2026-01-03T00:00:00"/>
    <x v="0"/>
    <x v="0"/>
    <x v="0"/>
    <n v="2026"/>
    <x v="0"/>
    <x v="0"/>
    <x v="1"/>
    <s v="Business"/>
    <x v="1"/>
    <s v="Trail Boots"/>
    <n v="4"/>
    <n v="143.66999999999999"/>
    <n v="0.1"/>
    <n v="81.22"/>
    <n v="517.21199999999999"/>
    <n v="324.88"/>
    <n v="192.33199999999999"/>
    <n v="0.37186298848441257"/>
    <n v="2026"/>
    <s v="Q1"/>
    <n v="1"/>
    <s v="Jan"/>
  </r>
  <r>
    <n v="2002"/>
    <d v="2026-01-03T00:00:00"/>
    <x v="0"/>
    <x v="0"/>
    <x v="0"/>
    <n v="2026"/>
    <x v="0"/>
    <x v="0"/>
    <x v="1"/>
    <s v="Business"/>
    <x v="2"/>
    <s v="Insulated Bottle"/>
    <n v="3"/>
    <n v="36.53"/>
    <n v="0.15"/>
    <n v="13.67"/>
    <n v="93.151499999999999"/>
    <n v="41.01"/>
    <n v="52.141500000000001"/>
    <n v="0.55974944042769037"/>
    <n v="2026"/>
    <s v="Q1"/>
    <n v="1"/>
    <s v="Jan"/>
  </r>
  <r>
    <n v="2005"/>
    <d v="2026-01-03T00:00:00"/>
    <x v="0"/>
    <x v="0"/>
    <x v="0"/>
    <n v="2026"/>
    <x v="2"/>
    <x v="3"/>
    <x v="2"/>
    <s v="New"/>
    <x v="2"/>
    <s v="Insulated Bottle"/>
    <n v="1"/>
    <n v="35.340000000000003"/>
    <n v="0"/>
    <n v="13.37"/>
    <n v="35.340000000000003"/>
    <n v="13.37"/>
    <n v="21.970000000000006"/>
    <n v="0.62167515563101317"/>
    <n v="2026"/>
    <s v="Q1"/>
    <n v="1"/>
    <s v="Jan"/>
  </r>
  <r>
    <n v="2937"/>
    <d v="2026-01-03T00:00:00"/>
    <x v="0"/>
    <x v="0"/>
    <x v="0"/>
    <n v="2026"/>
    <x v="3"/>
    <x v="4"/>
    <x v="1"/>
    <s v="Returning"/>
    <x v="0"/>
    <s v="Trail Bike Light"/>
    <n v="8"/>
    <n v="49.6"/>
    <n v="0.1"/>
    <n v="23.05"/>
    <n v="357.12"/>
    <n v="184.4"/>
    <n v="172.72"/>
    <n v="0.4836469534050179"/>
    <n v="2026"/>
    <s v="Q1"/>
    <n v="1"/>
    <s v="Jan"/>
  </r>
  <r>
    <n v="3326"/>
    <d v="2026-01-03T00:00:00"/>
    <x v="0"/>
    <x v="0"/>
    <x v="0"/>
    <n v="2026"/>
    <x v="0"/>
    <x v="0"/>
    <x v="2"/>
    <s v="New"/>
    <x v="3"/>
    <s v="Alpine Tent 4P"/>
    <n v="2"/>
    <n v="347.51"/>
    <n v="0"/>
    <n v="190.16"/>
    <n v="695.02"/>
    <n v="380.32"/>
    <n v="314.7"/>
    <n v="0.4527927253891974"/>
    <n v="2026"/>
    <s v="Q1"/>
    <n v="1"/>
    <s v="Jan"/>
  </r>
  <r>
    <n v="3863"/>
    <d v="2026-01-03T00:00:00"/>
    <x v="0"/>
    <x v="0"/>
    <x v="0"/>
    <n v="2026"/>
    <x v="2"/>
    <x v="5"/>
    <x v="1"/>
    <s v="Returning"/>
    <x v="0"/>
    <s v="Compact Repair Kit"/>
    <n v="12"/>
    <n v="41.22"/>
    <n v="0.1"/>
    <n v="16.64"/>
    <n v="445.17599999999999"/>
    <n v="199.68"/>
    <n v="245.49599999999998"/>
    <n v="0.55145829963879456"/>
    <n v="2026"/>
    <s v="Q1"/>
    <n v="1"/>
    <s v="Jan"/>
  </r>
  <r>
    <n v="4910"/>
    <d v="2026-01-03T00:00:00"/>
    <x v="0"/>
    <x v="0"/>
    <x v="0"/>
    <n v="2026"/>
    <x v="2"/>
    <x v="3"/>
    <x v="2"/>
    <s v="Business"/>
    <x v="3"/>
    <s v="Alpine Tent 4P"/>
    <n v="1"/>
    <n v="332.18"/>
    <n v="0"/>
    <n v="195.33"/>
    <n v="332.18"/>
    <n v="195.33"/>
    <n v="136.85"/>
    <n v="0.41197543500511768"/>
    <n v="2026"/>
    <s v="Q1"/>
    <n v="1"/>
    <s v="Jan"/>
  </r>
  <r>
    <n v="5188"/>
    <d v="2026-01-03T00:00:00"/>
    <x v="0"/>
    <x v="0"/>
    <x v="0"/>
    <n v="2026"/>
    <x v="1"/>
    <x v="6"/>
    <x v="3"/>
    <s v="Returning"/>
    <x v="0"/>
    <s v="Trail Bike Light"/>
    <n v="1"/>
    <n v="49.71"/>
    <n v="0"/>
    <n v="23.15"/>
    <n v="49.71"/>
    <n v="23.15"/>
    <n v="26.560000000000002"/>
    <n v="0.53429893381613358"/>
    <n v="2026"/>
    <s v="Q1"/>
    <n v="1"/>
    <s v="Jan"/>
  </r>
  <r>
    <n v="845"/>
    <d v="2026-01-04T00:00:00"/>
    <x v="0"/>
    <x v="0"/>
    <x v="0"/>
    <n v="2026"/>
    <x v="2"/>
    <x v="3"/>
    <x v="0"/>
    <s v=" "/>
    <x v="3"/>
    <s v="Trail Tent 2P"/>
    <n v="2"/>
    <n v="194.35"/>
    <n v="0"/>
    <n v="104.22"/>
    <n v="388.7"/>
    <n v="208.44"/>
    <n v="180.26"/>
    <n v="0.46375096475430921"/>
    <n v="2026"/>
    <s v="Q1"/>
    <n v="1"/>
    <s v="Jan"/>
  </r>
  <r>
    <n v="1077"/>
    <d v="2026-01-04T00:00:00"/>
    <x v="0"/>
    <x v="0"/>
    <x v="0"/>
    <n v="2026"/>
    <x v="1"/>
    <x v="6"/>
    <x v="0"/>
    <s v="New"/>
    <x v="0"/>
    <s v="Cycling Pack 12L"/>
    <n v="3"/>
    <n v="102.12"/>
    <n v="0.1"/>
    <n v="51.28"/>
    <n v="275.72400000000005"/>
    <n v="153.84"/>
    <n v="121.88400000000004"/>
    <n v="0.44205074639857256"/>
    <n v="2026"/>
    <s v="Q1"/>
    <n v="1"/>
    <s v="Jan"/>
  </r>
  <r>
    <n v="1237"/>
    <d v="2026-01-04T00:00:00"/>
    <x v="0"/>
    <x v="0"/>
    <x v="0"/>
    <n v="2026"/>
    <x v="3"/>
    <x v="7"/>
    <x v="2"/>
    <s v="Business"/>
    <x v="2"/>
    <s v="Packing Cube Set"/>
    <n v="1"/>
    <n v="46.99"/>
    <n v="0.05"/>
    <n v="18.11"/>
    <n v="44.640500000000003"/>
    <n v="18.11"/>
    <n v="26.530500000000004"/>
    <n v="0.59431457980981395"/>
    <n v="2026"/>
    <s v="Q1"/>
    <n v="1"/>
    <s v="Jan"/>
  </r>
  <r>
    <n v="1908"/>
    <d v="2026-01-04T00:00:00"/>
    <x v="0"/>
    <x v="0"/>
    <x v="0"/>
    <n v="2026"/>
    <x v="3"/>
    <x v="8"/>
    <x v="0"/>
    <s v="New"/>
    <x v="4"/>
    <s v="Resistance Band Set"/>
    <n v="1"/>
    <n v="40"/>
    <n v="0"/>
    <n v="15.04"/>
    <n v="40"/>
    <n v="15.04"/>
    <n v="24.96"/>
    <n v="0.624"/>
    <n v="2026"/>
    <s v="Q1"/>
    <n v="1"/>
    <s v="Jan"/>
  </r>
  <r>
    <n v="2245"/>
    <d v="2026-01-04T00:00:00"/>
    <x v="0"/>
    <x v="0"/>
    <x v="0"/>
    <n v="2026"/>
    <x v="0"/>
    <x v="9"/>
    <x v="0"/>
    <s v="New"/>
    <x v="1"/>
    <s v="Summit Backpack 45L"/>
    <n v="1"/>
    <n v="153.38999999999999"/>
    <n v="0"/>
    <n v="78.59"/>
    <n v="153.38999999999999"/>
    <n v="78.59"/>
    <n v="74.799999999999983"/>
    <n v="0.48764587000456344"/>
    <n v="2026"/>
    <s v="Q1"/>
    <n v="1"/>
    <s v="Jan"/>
  </r>
  <r>
    <n v="2928"/>
    <d v="2026-01-04T00:00:00"/>
    <x v="0"/>
    <x v="0"/>
    <x v="0"/>
    <n v="2026"/>
    <x v="1"/>
    <x v="6"/>
    <x v="0"/>
    <s v="Returning"/>
    <x v="4"/>
    <s v="Weighted Vest"/>
    <n v="2"/>
    <n v="124.97"/>
    <n v="0.1"/>
    <n v="67.36"/>
    <n v="224.946"/>
    <n v="134.72"/>
    <n v="90.225999999999999"/>
    <n v="0.40110070861451191"/>
    <n v="2026"/>
    <s v="Q1"/>
    <n v="1"/>
    <s v="Jan"/>
  </r>
  <r>
    <n v="4249"/>
    <d v="2026-01-04T00:00:00"/>
    <x v="0"/>
    <x v="0"/>
    <x v="0"/>
    <n v="2026"/>
    <x v="3"/>
    <x v="4"/>
    <x v="3"/>
    <s v="New"/>
    <x v="0"/>
    <s v="Cycling Pack 12L"/>
    <n v="2"/>
    <n v="100.12"/>
    <n v="0.1"/>
    <n v="49.67"/>
    <n v="180.21600000000001"/>
    <n v="99.34"/>
    <n v="80.876000000000005"/>
    <n v="0.44877258401029874"/>
    <n v="2026"/>
    <s v="Q1"/>
    <n v="1"/>
    <s v="Jan"/>
  </r>
  <r>
    <n v="1734"/>
    <d v="2026-01-05T00:00:00"/>
    <x v="0"/>
    <x v="0"/>
    <x v="0"/>
    <n v="2026"/>
    <x v="3"/>
    <x v="8"/>
    <x v="3"/>
    <s v="Returning"/>
    <x v="4"/>
    <s v="Resistance Band Set"/>
    <n v="1"/>
    <n v="40.6"/>
    <n v="0.15"/>
    <n v="14.61"/>
    <n v="34.51"/>
    <n v="14.61"/>
    <n v="19.899999999999999"/>
    <n v="0.57664445088380178"/>
    <n v="2026"/>
    <s v="Q1"/>
    <n v="1"/>
    <s v="Jan"/>
  </r>
  <r>
    <n v="2331"/>
    <d v="2026-01-05T00:00:00"/>
    <x v="0"/>
    <x v="0"/>
    <x v="0"/>
    <n v="2026"/>
    <x v="3"/>
    <x v="8"/>
    <x v="0"/>
    <s v="New"/>
    <x v="0"/>
    <s v="Cycling Pack 12L"/>
    <n v="1"/>
    <n v="104.23"/>
    <n v="0.1"/>
    <n v="51.6"/>
    <n v="93.807000000000002"/>
    <n v="51.6"/>
    <n v="42.207000000000001"/>
    <n v="0.44993443986056475"/>
    <n v="2026"/>
    <s v="Q1"/>
    <n v="1"/>
    <s v="Jan"/>
  </r>
  <r>
    <n v="2475"/>
    <d v="2026-01-05T00:00:00"/>
    <x v="0"/>
    <x v="0"/>
    <x v="0"/>
    <n v="2026"/>
    <x v="1"/>
    <x v="1"/>
    <x v="2"/>
    <s v="Returning"/>
    <x v="4"/>
    <s v="Weighted Vest"/>
    <n v="5"/>
    <n v="122.87"/>
    <n v="0.05"/>
    <n v="69.67"/>
    <n v="583.63250000000005"/>
    <n v="348.35"/>
    <n v="235.28250000000003"/>
    <n v="0.40313467807224584"/>
    <n v="2026"/>
    <s v="Q1"/>
    <n v="1"/>
    <s v="Jan"/>
  </r>
  <r>
    <n v="1433"/>
    <d v="2026-01-06T00:00:00"/>
    <x v="0"/>
    <x v="0"/>
    <x v="0"/>
    <n v="2026"/>
    <x v="2"/>
    <x v="10"/>
    <x v="0"/>
    <s v="New"/>
    <x v="2"/>
    <s v="Insulated Bottle"/>
    <n v="2"/>
    <n v="36.619999999999997"/>
    <n v="0.05"/>
    <n v="13.87"/>
    <n v="69.577999999999989"/>
    <n v="27.74"/>
    <n v="41.837999999999994"/>
    <n v="0.60131075914800658"/>
    <n v="2026"/>
    <s v="Q1"/>
    <n v="1"/>
    <s v="Jan"/>
  </r>
  <r>
    <n v="3624"/>
    <d v="2026-01-06T00:00:00"/>
    <x v="0"/>
    <x v="0"/>
    <x v="0"/>
    <n v="2026"/>
    <x v="3"/>
    <x v="7"/>
    <x v="0"/>
    <s v="New"/>
    <x v="1"/>
    <s v="Hiking Daypack 20L"/>
    <n v="1"/>
    <n v="93.4"/>
    <n v="0"/>
    <n v="46.11"/>
    <n v="93.4"/>
    <n v="46.11"/>
    <n v="47.290000000000006"/>
    <n v="0.50631691648822275"/>
    <n v="2026"/>
    <s v="Q1"/>
    <n v="1"/>
    <s v="Jan"/>
  </r>
  <r>
    <n v="4680"/>
    <d v="2026-01-06T00:00:00"/>
    <x v="0"/>
    <x v="0"/>
    <x v="0"/>
    <n v="2026"/>
    <x v="1"/>
    <x v="1"/>
    <x v="3"/>
    <s v="New"/>
    <x v="3"/>
    <s v="Portable Camp Stove"/>
    <n v="2"/>
    <n v="81.260000000000005"/>
    <n v="0"/>
    <n v="39.119999999999997"/>
    <n v="162.52000000000001"/>
    <n v="78.239999999999995"/>
    <n v="84.280000000000015"/>
    <n v="0.51858232832882112"/>
    <n v="2026"/>
    <s v="Q1"/>
    <n v="1"/>
    <s v="Jan"/>
  </r>
  <r>
    <n v="4803"/>
    <d v="2026-01-06T00:00:00"/>
    <x v="0"/>
    <x v="0"/>
    <x v="0"/>
    <n v="2026"/>
    <x v="1"/>
    <x v="11"/>
    <x v="3"/>
    <s v="New"/>
    <x v="4"/>
    <s v="Recovery Roller"/>
    <n v="2"/>
    <n v="35.78"/>
    <n v="0"/>
    <n v="13.84"/>
    <n v="71.56"/>
    <n v="27.68"/>
    <n v="43.88"/>
    <n v="0.61319172722191173"/>
    <n v="2026"/>
    <s v="Q1"/>
    <n v="1"/>
    <s v="Jan"/>
  </r>
  <r>
    <n v="248"/>
    <d v="2026-01-07T00:00:00"/>
    <x v="0"/>
    <x v="0"/>
    <x v="0"/>
    <n v="2026"/>
    <x v="1"/>
    <x v="12"/>
    <x v="3"/>
    <s v="New"/>
    <x v="0"/>
    <s v="Commuter Helmet"/>
    <n v="3"/>
    <n v="81.64"/>
    <n v="0"/>
    <n v="43.84"/>
    <n v="244.92000000000002"/>
    <n v="131.52000000000001"/>
    <n v="113.4"/>
    <n v="0.46300832925036745"/>
    <n v="2026"/>
    <s v="Q1"/>
    <n v="1"/>
    <s v="Jan"/>
  </r>
  <r>
    <n v="1118"/>
    <d v="2026-01-07T00:00:00"/>
    <x v="0"/>
    <x v="0"/>
    <x v="0"/>
    <n v="2026"/>
    <x v="1"/>
    <x v="12"/>
    <x v="0"/>
    <s v="Returning"/>
    <x v="2"/>
    <s v="Carry-On Duffel"/>
    <n v="2"/>
    <n v="131.63999999999999"/>
    <n v="0.05"/>
    <n v="69.02"/>
    <n v="250.11599999999996"/>
    <n v="138.04"/>
    <n v="112.07599999999996"/>
    <n v="0.44809608341729429"/>
    <n v="2026"/>
    <s v="Q1"/>
    <n v="1"/>
    <s v="Jan"/>
  </r>
  <r>
    <n v="3023"/>
    <d v="2026-01-07T00:00:00"/>
    <x v="0"/>
    <x v="0"/>
    <x v="0"/>
    <n v="2026"/>
    <x v="2"/>
    <x v="3"/>
    <x v="3"/>
    <s v="New"/>
    <x v="1"/>
    <s v="Summit Backpack 45L"/>
    <n v="2"/>
    <n v="155.35"/>
    <n v="0"/>
    <n v="80.790000000000006"/>
    <n v="310.7"/>
    <n v="161.58000000000001"/>
    <n v="149.11999999999998"/>
    <n v="0.47994850337946565"/>
    <n v="2026"/>
    <s v="Q1"/>
    <n v="1"/>
    <s v="Jan"/>
  </r>
  <r>
    <n v="3903"/>
    <d v="2026-01-07T00:00:00"/>
    <x v="0"/>
    <x v="0"/>
    <x v="0"/>
    <n v="2026"/>
    <x v="3"/>
    <x v="8"/>
    <x v="0"/>
    <s v="Returning"/>
    <x v="4"/>
    <s v="Training Mat"/>
    <n v="2"/>
    <n v="51.56"/>
    <n v="0.05"/>
    <n v="22.26"/>
    <n v="97.963999999999999"/>
    <n v="44.52"/>
    <n v="53.443999999999996"/>
    <n v="0.54554734392225712"/>
    <n v="2026"/>
    <s v="Q1"/>
    <n v="1"/>
    <s v="Jan"/>
  </r>
  <r>
    <n v="62"/>
    <d v="2026-01-08T00:00:00"/>
    <x v="0"/>
    <x v="0"/>
    <x v="0"/>
    <n v="2026"/>
    <x v="1"/>
    <x v="12"/>
    <x v="0"/>
    <s v="New"/>
    <x v="0"/>
    <s v="Trail Bike Light"/>
    <n v="2"/>
    <n v="51.63"/>
    <n v="0"/>
    <n v="22.54"/>
    <n v="103.26"/>
    <n v="45.08"/>
    <n v="58.180000000000007"/>
    <n v="0.5634321131125315"/>
    <n v="2026"/>
    <s v="Q1"/>
    <n v="1"/>
    <s v="Jan"/>
  </r>
  <r>
    <n v="142"/>
    <d v="2026-01-08T00:00:00"/>
    <x v="0"/>
    <x v="0"/>
    <x v="0"/>
    <n v="2026"/>
    <x v="0"/>
    <x v="9"/>
    <x v="1"/>
    <s v="Business"/>
    <x v="3"/>
    <s v="Alpine Tent 4P"/>
    <n v="5"/>
    <n v="344.88"/>
    <n v="0.15"/>
    <n v="190.66"/>
    <n v="1465.74"/>
    <n v="953.3"/>
    <n v="512.44000000000005"/>
    <n v="0.34961180018284282"/>
    <n v="2026"/>
    <s v="Q1"/>
    <n v="1"/>
    <s v="Jan"/>
  </r>
  <r>
    <n v="450"/>
    <d v="2026-01-08T00:00:00"/>
    <x v="0"/>
    <x v="0"/>
    <x v="0"/>
    <n v="2026"/>
    <x v="2"/>
    <x v="3"/>
    <x v="2"/>
    <s v="New"/>
    <x v="1"/>
    <s v="Hiking Daypack 20L"/>
    <n v="2"/>
    <n v="94.06"/>
    <n v="0.15"/>
    <n v="46.33"/>
    <n v="159.90199999999999"/>
    <n v="92.66"/>
    <n v="67.24199999999999"/>
    <n v="0.42052006854198193"/>
    <n v="2026"/>
    <s v="Q1"/>
    <n v="1"/>
    <s v="Jan"/>
  </r>
  <r>
    <n v="4397"/>
    <d v="2026-01-08T00:00:00"/>
    <x v="0"/>
    <x v="0"/>
    <x v="0"/>
    <n v="2026"/>
    <x v="0"/>
    <x v="0"/>
    <x v="0"/>
    <s v="Business"/>
    <x v="1"/>
    <s v="Trekking Poles"/>
    <n v="1"/>
    <n v="72.38"/>
    <n v="0"/>
    <n v="31.65"/>
    <n v="72.38"/>
    <n v="31.65"/>
    <n v="40.729999999999997"/>
    <n v="0.56272450953302011"/>
    <n v="2026"/>
    <s v="Q1"/>
    <n v="1"/>
    <s v="Jan"/>
  </r>
  <r>
    <n v="4798"/>
    <d v="2026-01-08T00:00:00"/>
    <x v="0"/>
    <x v="0"/>
    <x v="0"/>
    <n v="2026"/>
    <x v="1"/>
    <x v="6"/>
    <x v="0"/>
    <s v="New"/>
    <x v="1"/>
    <s v="Summit Backpack 45L"/>
    <n v="1"/>
    <n v="153.69"/>
    <n v="0"/>
    <n v="77.47"/>
    <n v="153.69"/>
    <n v="77.47"/>
    <n v="76.22"/>
    <n v="0.49593337237295854"/>
    <n v="2026"/>
    <s v="Q1"/>
    <n v="1"/>
    <s v="Jan"/>
  </r>
  <r>
    <n v="136"/>
    <d v="2026-01-09T00:00:00"/>
    <x v="0"/>
    <x v="0"/>
    <x v="0"/>
    <n v="2026"/>
    <x v="3"/>
    <x v="13"/>
    <x v="1"/>
    <s v="Business"/>
    <x v="2"/>
    <s v="Travel Backpack 35L"/>
    <n v="15"/>
    <n v="168.62"/>
    <n v="0.05"/>
    <n v="86.09"/>
    <n v="2402.835"/>
    <n v="1291.3500000000001"/>
    <n v="1111.4849999999999"/>
    <n v="0.46257233642759488"/>
    <n v="2026"/>
    <s v="Q1"/>
    <n v="1"/>
    <s v="Jan"/>
  </r>
  <r>
    <n v="2782"/>
    <d v="2026-01-09T00:00:00"/>
    <x v="0"/>
    <x v="0"/>
    <x v="0"/>
    <n v="2026"/>
    <x v="3"/>
    <x v="4"/>
    <x v="0"/>
    <s v="New"/>
    <x v="1"/>
    <s v="Summit Backpack 45L"/>
    <n v="1"/>
    <n v="152.75"/>
    <n v="0.05"/>
    <n v="79.88"/>
    <n v="145.11249999999998"/>
    <n v="79.88"/>
    <n v="65.232499999999987"/>
    <n v="0.44953053665259707"/>
    <n v="2026"/>
    <s v="Q1"/>
    <n v="1"/>
    <s v="Jan"/>
  </r>
  <r>
    <n v="4704"/>
    <d v="2026-01-09T00:00:00"/>
    <x v="0"/>
    <x v="0"/>
    <x v="0"/>
    <n v="2026"/>
    <x v="1"/>
    <x v="14"/>
    <x v="3"/>
    <s v="New"/>
    <x v="4"/>
    <s v="Recovery Roller"/>
    <n v="2"/>
    <n v="36.72"/>
    <n v="0.05"/>
    <n v="14.15"/>
    <n v="69.768000000000001"/>
    <n v="28.3"/>
    <n v="41.468000000000004"/>
    <n v="0.59436991170737308"/>
    <n v="2026"/>
    <s v="Q1"/>
    <n v="1"/>
    <s v="Jan"/>
  </r>
  <r>
    <n v="69"/>
    <d v="2026-01-10T00:00:00"/>
    <x v="0"/>
    <x v="0"/>
    <x v="0"/>
    <n v="2026"/>
    <x v="0"/>
    <x v="15"/>
    <x v="0"/>
    <s v="Returning"/>
    <x v="1"/>
    <s v="Trail Boots"/>
    <n v="6"/>
    <n v="141.31"/>
    <n v="0.05"/>
    <n v="79.349999999999994"/>
    <n v="805.46699999999998"/>
    <n v="476.09999999999997"/>
    <n v="329.36700000000002"/>
    <n v="0.4089143316858419"/>
    <n v="2026"/>
    <s v="Q1"/>
    <n v="1"/>
    <s v="Jan"/>
  </r>
  <r>
    <n v="490"/>
    <d v="2026-01-10T00:00:00"/>
    <x v="0"/>
    <x v="0"/>
    <x v="0"/>
    <n v="2026"/>
    <x v="2"/>
    <x v="10"/>
    <x v="0"/>
    <s v="Business"/>
    <x v="3"/>
    <s v="Compact Sleeping Bag"/>
    <n v="2"/>
    <n v="121.23"/>
    <n v="0"/>
    <n v="59.66"/>
    <n v="242.46"/>
    <n v="119.32"/>
    <n v="123.14000000000001"/>
    <n v="0.50787758805576178"/>
    <n v="2026"/>
    <s v="Q1"/>
    <n v="1"/>
    <s v="Jan"/>
  </r>
  <r>
    <n v="3685"/>
    <d v="2026-01-10T00:00:00"/>
    <x v="0"/>
    <x v="0"/>
    <x v="0"/>
    <n v="2026"/>
    <x v="3"/>
    <x v="8"/>
    <x v="0"/>
    <s v="New"/>
    <x v="2"/>
    <s v="Travel Backpack 35L"/>
    <n v="3"/>
    <n v="161.58000000000001"/>
    <n v="0"/>
    <n v="85.58"/>
    <n v="484.74"/>
    <n v="256.74"/>
    <n v="228"/>
    <n v="0.47035524198539425"/>
    <n v="2026"/>
    <s v="Q1"/>
    <n v="1"/>
    <s v="Jan"/>
  </r>
  <r>
    <n v="3796"/>
    <d v="2026-01-10T00:00:00"/>
    <x v="0"/>
    <x v="0"/>
    <x v="0"/>
    <n v="2026"/>
    <x v="3"/>
    <x v="8"/>
    <x v="2"/>
    <s v="Returning"/>
    <x v="2"/>
    <s v="Travel Backpack 35L"/>
    <n v="2"/>
    <n v="166.84"/>
    <n v="0"/>
    <n v="88.67"/>
    <n v="333.68"/>
    <n v="177.34"/>
    <n v="156.34"/>
    <n v="0.4685327259649964"/>
    <n v="2026"/>
    <s v="Q1"/>
    <n v="1"/>
    <s v="Jan"/>
  </r>
  <r>
    <n v="387"/>
    <d v="2026-01-11T00:00:00"/>
    <x v="0"/>
    <x v="0"/>
    <x v="0"/>
    <n v="2026"/>
    <x v="2"/>
    <x v="5"/>
    <x v="0"/>
    <s v="Returning"/>
    <x v="1"/>
    <s v="Summit Backpack 45L"/>
    <n v="1"/>
    <n v="150.96"/>
    <n v="0"/>
    <n v="77.5"/>
    <n v="150.96"/>
    <n v="77.5"/>
    <n v="73.460000000000008"/>
    <n v="0.48661897191308956"/>
    <n v="2026"/>
    <s v="Q1"/>
    <n v="1"/>
    <s v="Jan"/>
  </r>
  <r>
    <n v="2796"/>
    <d v="2026-01-11T00:00:00"/>
    <x v="0"/>
    <x v="0"/>
    <x v="0"/>
    <n v="2026"/>
    <x v="3"/>
    <x v="7"/>
    <x v="2"/>
    <s v="Returning"/>
    <x v="2"/>
    <s v="Insulated Bottle"/>
    <n v="3"/>
    <n v="36.33"/>
    <n v="0.05"/>
    <n v="13.27"/>
    <n v="103.54049999999999"/>
    <n v="39.81"/>
    <n v="63.730499999999992"/>
    <n v="0.61551277036521934"/>
    <n v="2026"/>
    <s v="Q1"/>
    <n v="1"/>
    <s v="Jan"/>
  </r>
  <r>
    <n v="3703"/>
    <d v="2026-01-11T00:00:00"/>
    <x v="0"/>
    <x v="0"/>
    <x v="0"/>
    <n v="2026"/>
    <x v="3"/>
    <x v="8"/>
    <x v="0"/>
    <s v="Returning"/>
    <x v="2"/>
    <s v="Insulated Bottle"/>
    <n v="1"/>
    <n v="35.340000000000003"/>
    <n v="0.1"/>
    <n v="13.36"/>
    <n v="31.806000000000004"/>
    <n v="13.36"/>
    <n v="18.446000000000005"/>
    <n v="0.5799534678991386"/>
    <n v="2026"/>
    <s v="Q1"/>
    <n v="1"/>
    <s v="Jan"/>
  </r>
  <r>
    <n v="4674"/>
    <d v="2026-01-11T00:00:00"/>
    <x v="0"/>
    <x v="0"/>
    <x v="0"/>
    <n v="2026"/>
    <x v="3"/>
    <x v="8"/>
    <x v="0"/>
    <s v="Returning"/>
    <x v="2"/>
    <s v="Packing Cube Set"/>
    <n v="2"/>
    <n v="46.27"/>
    <n v="0"/>
    <n v="18.23"/>
    <n v="92.54"/>
    <n v="36.46"/>
    <n v="56.080000000000005"/>
    <n v="0.60600821266479366"/>
    <n v="2026"/>
    <s v="Q1"/>
    <n v="1"/>
    <s v="Jan"/>
  </r>
  <r>
    <n v="4789"/>
    <d v="2026-01-11T00:00:00"/>
    <x v="0"/>
    <x v="0"/>
    <x v="0"/>
    <n v="2026"/>
    <x v="3"/>
    <x v="7"/>
    <x v="0"/>
    <s v="Returning"/>
    <x v="0"/>
    <s v="Commuter Helmet"/>
    <n v="1"/>
    <n v="79.930000000000007"/>
    <n v="0.05"/>
    <n v="43.73"/>
    <n v="75.933500000000009"/>
    <n v="43.73"/>
    <n v="32.203500000000012"/>
    <n v="0.42410135184075554"/>
    <n v="2026"/>
    <s v="Q1"/>
    <n v="1"/>
    <s v="Jan"/>
  </r>
  <r>
    <n v="804"/>
    <d v="2026-01-12T00:00:00"/>
    <x v="0"/>
    <x v="0"/>
    <x v="0"/>
    <n v="2026"/>
    <x v="1"/>
    <x v="12"/>
    <x v="2"/>
    <s v="New"/>
    <x v="1"/>
    <s v="Trail Boots"/>
    <n v="1"/>
    <n v="141.25"/>
    <n v="0"/>
    <n v="78.72"/>
    <n v="141.25"/>
    <n v="78.72"/>
    <n v="62.53"/>
    <n v="0.44269026548672569"/>
    <n v="2026"/>
    <s v="Q1"/>
    <n v="1"/>
    <s v="Jan"/>
  </r>
  <r>
    <n v="1780"/>
    <d v="2026-01-12T00:00:00"/>
    <x v="0"/>
    <x v="0"/>
    <x v="0"/>
    <n v="2026"/>
    <x v="3"/>
    <x v="8"/>
    <x v="0"/>
    <s v="Returning"/>
    <x v="0"/>
    <s v="Cycling Pack 12L"/>
    <n v="2"/>
    <n v="103.64"/>
    <n v="0.1"/>
    <n v="50.96"/>
    <n v="186.55199999999999"/>
    <n v="101.92"/>
    <n v="84.631999999999991"/>
    <n v="0.45366439384193147"/>
    <n v="2026"/>
    <s v="Q1"/>
    <n v="1"/>
    <s v="Jan"/>
  </r>
  <r>
    <n v="2844"/>
    <d v="2026-01-12T00:00:00"/>
    <x v="0"/>
    <x v="0"/>
    <x v="0"/>
    <n v="2026"/>
    <x v="0"/>
    <x v="0"/>
    <x v="0"/>
    <s v="New"/>
    <x v="2"/>
    <s v="Carry-On Duffel"/>
    <n v="1"/>
    <n v="136.18"/>
    <n v="0"/>
    <n v="68.34"/>
    <n v="136.18"/>
    <n v="68.34"/>
    <n v="67.84"/>
    <n v="0.498164194448524"/>
    <n v="2026"/>
    <s v="Q1"/>
    <n v="1"/>
    <s v="Jan"/>
  </r>
  <r>
    <n v="3068"/>
    <d v="2026-01-12T00:00:00"/>
    <x v="0"/>
    <x v="0"/>
    <x v="0"/>
    <n v="2026"/>
    <x v="2"/>
    <x v="2"/>
    <x v="3"/>
    <s v="New"/>
    <x v="4"/>
    <s v="Recovery Roller"/>
    <n v="1"/>
    <n v="36.43"/>
    <n v="0"/>
    <n v="14.33"/>
    <n v="36.43"/>
    <n v="14.33"/>
    <n v="22.1"/>
    <n v="0.60664287674993145"/>
    <n v="2026"/>
    <s v="Q1"/>
    <n v="1"/>
    <s v="Jan"/>
  </r>
  <r>
    <n v="3096"/>
    <d v="2026-01-12T00:00:00"/>
    <x v="0"/>
    <x v="0"/>
    <x v="0"/>
    <n v="2026"/>
    <x v="3"/>
    <x v="7"/>
    <x v="0"/>
    <s v="New"/>
    <x v="4"/>
    <s v="Training Mat"/>
    <n v="2"/>
    <n v="50.51"/>
    <n v="0.1"/>
    <n v="21.84"/>
    <n v="90.917999999999992"/>
    <n v="43.68"/>
    <n v="47.237999999999992"/>
    <n v="0.5195670824259222"/>
    <n v="2026"/>
    <s v="Q1"/>
    <n v="1"/>
    <s v="Jan"/>
  </r>
  <r>
    <n v="3129"/>
    <d v="2026-01-12T00:00:00"/>
    <x v="0"/>
    <x v="0"/>
    <x v="0"/>
    <n v="2026"/>
    <x v="3"/>
    <x v="13"/>
    <x v="2"/>
    <s v="Returning"/>
    <x v="4"/>
    <s v="Weighted Vest"/>
    <n v="1"/>
    <n v="123"/>
    <n v="0"/>
    <n v="67.3"/>
    <n v="123"/>
    <n v="67.3"/>
    <n v="55.7"/>
    <n v="0.45284552845528458"/>
    <n v="2026"/>
    <s v="Q1"/>
    <n v="1"/>
    <s v="Jan"/>
  </r>
  <r>
    <n v="3948"/>
    <d v="2026-01-12T00:00:00"/>
    <x v="0"/>
    <x v="0"/>
    <x v="0"/>
    <n v="2026"/>
    <x v="1"/>
    <x v="14"/>
    <x v="0"/>
    <s v="New"/>
    <x v="1"/>
    <s v="Trekking Poles"/>
    <n v="2"/>
    <n v="72.239999999999995"/>
    <n v="0"/>
    <n v="32.94"/>
    <n v="144.47999999999999"/>
    <n v="65.88"/>
    <n v="78.599999999999994"/>
    <n v="0.54401993355481726"/>
    <n v="2026"/>
    <s v="Q1"/>
    <n v="1"/>
    <s v="Jan"/>
  </r>
  <r>
    <n v="5036"/>
    <d v="2026-01-12T00:00:00"/>
    <x v="0"/>
    <x v="0"/>
    <x v="0"/>
    <n v="2026"/>
    <x v="2"/>
    <x v="3"/>
    <x v="2"/>
    <s v="Returning"/>
    <x v="1"/>
    <s v="Summit Backpack 45L"/>
    <n v="1"/>
    <n v="151.11000000000001"/>
    <n v="0.15"/>
    <n v="79.650000000000006"/>
    <n v="128.4435"/>
    <n v="79.650000000000006"/>
    <n v="48.793499999999995"/>
    <n v="0.37988298356865075"/>
    <n v="2026"/>
    <s v="Q1"/>
    <n v="1"/>
    <s v="Jan"/>
  </r>
  <r>
    <n v="2681"/>
    <d v="2026-01-13T00:00:00"/>
    <x v="0"/>
    <x v="0"/>
    <x v="0"/>
    <n v="2026"/>
    <x v="3"/>
    <x v="4"/>
    <x v="0"/>
    <s v="New"/>
    <x v="1"/>
    <s v="Hiking Daypack 20L"/>
    <n v="1"/>
    <n v="94.32"/>
    <n v="0"/>
    <n v="45.93"/>
    <n v="94.32"/>
    <n v="45.93"/>
    <n v="48.389999999999993"/>
    <n v="0.51304071246819338"/>
    <n v="2026"/>
    <s v="Q1"/>
    <n v="1"/>
    <s v="Jan"/>
  </r>
  <r>
    <n v="5101"/>
    <d v="2026-01-13T00:00:00"/>
    <x v="0"/>
    <x v="0"/>
    <x v="0"/>
    <n v="2026"/>
    <x v="1"/>
    <x v="12"/>
    <x v="0"/>
    <s v="Returning"/>
    <x v="0"/>
    <s v="Trail Bike Light"/>
    <n v="3"/>
    <n v="51.52"/>
    <n v="0"/>
    <n v="21.92"/>
    <n v="154.56"/>
    <n v="65.760000000000005"/>
    <n v="88.8"/>
    <n v="0.57453416149068315"/>
    <n v="2026"/>
    <s v="Q1"/>
    <n v="1"/>
    <s v="Jan"/>
  </r>
  <r>
    <n v="3871"/>
    <d v="2026-01-14T00:00:00"/>
    <x v="0"/>
    <x v="0"/>
    <x v="0"/>
    <n v="2026"/>
    <x v="0"/>
    <x v="15"/>
    <x v="0"/>
    <s v="New"/>
    <x v="1"/>
    <s v="Trail Boots"/>
    <n v="2"/>
    <n v="146.4"/>
    <n v="0.05"/>
    <n v="81.72"/>
    <n v="278.16000000000003"/>
    <n v="163.44"/>
    <n v="114.72000000000003"/>
    <n v="0.4124245038826575"/>
    <n v="2026"/>
    <s v="Q1"/>
    <n v="1"/>
    <s v="Jan"/>
  </r>
  <r>
    <n v="4643"/>
    <d v="2026-01-14T00:00:00"/>
    <x v="0"/>
    <x v="0"/>
    <x v="0"/>
    <n v="2026"/>
    <x v="0"/>
    <x v="0"/>
    <x v="1"/>
    <s v="Business"/>
    <x v="2"/>
    <s v="Packing Cube Set"/>
    <n v="3"/>
    <n v="47.32"/>
    <n v="0.1"/>
    <n v="18.420000000000002"/>
    <n v="127.76400000000001"/>
    <n v="55.260000000000005"/>
    <n v="72.504000000000005"/>
    <n v="0.56748379825302897"/>
    <n v="2026"/>
    <s v="Q1"/>
    <n v="1"/>
    <s v="Jan"/>
  </r>
  <r>
    <n v="4703"/>
    <d v="2026-01-14T00:00:00"/>
    <x v="0"/>
    <x v="0"/>
    <x v="0"/>
    <n v="2026"/>
    <x v="3"/>
    <x v="13"/>
    <x v="2"/>
    <s v="Business"/>
    <x v="4"/>
    <s v="Resistance Band Set"/>
    <n v="2"/>
    <n v="40.450000000000003"/>
    <n v="0.05"/>
    <n v="15.14"/>
    <n v="76.855000000000004"/>
    <n v="30.28"/>
    <n v="46.575000000000003"/>
    <n v="0.60601132001821612"/>
    <n v="2026"/>
    <s v="Q1"/>
    <n v="1"/>
    <s v="Jan"/>
  </r>
  <r>
    <n v="5068"/>
    <d v="2026-01-14T00:00:00"/>
    <x v="0"/>
    <x v="0"/>
    <x v="0"/>
    <n v="2026"/>
    <x v="0"/>
    <x v="0"/>
    <x v="0"/>
    <s v="Returning"/>
    <x v="2"/>
    <s v="Packing Cube Set"/>
    <n v="2"/>
    <n v="47.05"/>
    <n v="0.1"/>
    <n v="18.8"/>
    <n v="84.69"/>
    <n v="37.6"/>
    <n v="47.089999999999996"/>
    <n v="0.55602786633604906"/>
    <n v="2026"/>
    <s v="Q1"/>
    <n v="1"/>
    <s v="Jan"/>
  </r>
  <r>
    <n v="1539"/>
    <d v="2026-01-15T00:00:00"/>
    <x v="0"/>
    <x v="0"/>
    <x v="0"/>
    <n v="2026"/>
    <x v="3"/>
    <x v="8"/>
    <x v="2"/>
    <s v="Business"/>
    <x v="4"/>
    <s v="Weighted Vest"/>
    <n v="3"/>
    <n v="123.14"/>
    <n v="0.05"/>
    <n v="70.67"/>
    <n v="350.94900000000001"/>
    <n v="212.01"/>
    <n v="138.93900000000002"/>
    <n v="0.39589513006163296"/>
    <n v="2026"/>
    <s v="Q1"/>
    <n v="1"/>
    <s v="Jan"/>
  </r>
  <r>
    <n v="1709"/>
    <d v="2026-01-15T00:00:00"/>
    <x v="0"/>
    <x v="0"/>
    <x v="0"/>
    <n v="2026"/>
    <x v="3"/>
    <x v="13"/>
    <x v="0"/>
    <s v="Returning"/>
    <x v="1"/>
    <s v="Summit Backpack 45L"/>
    <n v="2"/>
    <n v="151.33000000000001"/>
    <n v="0.1"/>
    <n v="78.44"/>
    <n v="272.39400000000001"/>
    <n v="156.88"/>
    <n v="115.51400000000001"/>
    <n v="0.42406954631893512"/>
    <n v="2026"/>
    <s v="Q1"/>
    <n v="1"/>
    <s v="Jan"/>
  </r>
  <r>
    <n v="2702"/>
    <d v="2026-01-15T00:00:00"/>
    <x v="0"/>
    <x v="0"/>
    <x v="0"/>
    <n v="2026"/>
    <x v="1"/>
    <x v="14"/>
    <x v="0"/>
    <s v="Returning"/>
    <x v="1"/>
    <s v="Trail Boots"/>
    <n v="5"/>
    <n v="144.01"/>
    <n v="0.05"/>
    <n v="79.64"/>
    <n v="684.0474999999999"/>
    <n v="398.2"/>
    <n v="285.84749999999991"/>
    <n v="0.41787668254032062"/>
    <n v="2026"/>
    <s v="Q1"/>
    <n v="1"/>
    <s v="Jan"/>
  </r>
  <r>
    <n v="3176"/>
    <d v="2026-01-15T00:00:00"/>
    <x v="0"/>
    <x v="0"/>
    <x v="0"/>
    <n v="2026"/>
    <x v="3"/>
    <x v="8"/>
    <x v="0"/>
    <s v="Returning"/>
    <x v="1"/>
    <s v="Hiking Daypack 20L"/>
    <n v="3"/>
    <n v="91.19"/>
    <n v="0"/>
    <n v="44.47"/>
    <n v="273.57"/>
    <n v="133.41"/>
    <n v="140.16"/>
    <n v="0.5123368790437548"/>
    <n v="2026"/>
    <s v="Q1"/>
    <n v="1"/>
    <s v="Jan"/>
  </r>
  <r>
    <n v="3705"/>
    <d v="2026-01-15T00:00:00"/>
    <x v="0"/>
    <x v="0"/>
    <x v="0"/>
    <n v="2026"/>
    <x v="3"/>
    <x v="7"/>
    <x v="2"/>
    <s v="New"/>
    <x v="2"/>
    <s v="Packing Cube Set"/>
    <n v="2"/>
    <n v="45.45"/>
    <n v="0"/>
    <n v="18.190000000000001"/>
    <n v="90.9"/>
    <n v="36.380000000000003"/>
    <n v="54.52"/>
    <n v="0.59977997799779981"/>
    <n v="2026"/>
    <s v="Q1"/>
    <n v="1"/>
    <s v="Jan"/>
  </r>
  <r>
    <n v="3736"/>
    <d v="2026-01-15T00:00:00"/>
    <x v="0"/>
    <x v="0"/>
    <x v="0"/>
    <n v="2026"/>
    <x v="1"/>
    <x v="1"/>
    <x v="3"/>
    <s v="New"/>
    <x v="4"/>
    <s v="Resistance Band Set"/>
    <n v="1"/>
    <n v="40.72"/>
    <n v="0"/>
    <n v="14.94"/>
    <n v="40.72"/>
    <n v="14.94"/>
    <n v="25.78"/>
    <n v="0.6331041257367388"/>
    <n v="2026"/>
    <s v="Q1"/>
    <n v="1"/>
    <s v="Jan"/>
  </r>
  <r>
    <n v="3967"/>
    <d v="2026-01-15T00:00:00"/>
    <x v="0"/>
    <x v="0"/>
    <x v="0"/>
    <n v="2026"/>
    <x v="1"/>
    <x v="12"/>
    <x v="0"/>
    <s v="Business"/>
    <x v="2"/>
    <s v="Insulated Bottle"/>
    <n v="2"/>
    <n v="37.090000000000003"/>
    <n v="0"/>
    <n v="13.29"/>
    <n v="74.180000000000007"/>
    <n v="26.58"/>
    <n v="47.600000000000009"/>
    <n v="0.64168239417632789"/>
    <n v="2026"/>
    <s v="Q1"/>
    <n v="1"/>
    <s v="Jan"/>
  </r>
  <r>
    <n v="170"/>
    <d v="2026-01-16T00:00:00"/>
    <x v="0"/>
    <x v="0"/>
    <x v="0"/>
    <n v="2026"/>
    <x v="2"/>
    <x v="10"/>
    <x v="0"/>
    <s v="New"/>
    <x v="3"/>
    <s v="Compact Sleeping Bag"/>
    <n v="1"/>
    <n v="124.45"/>
    <n v="0.15"/>
    <n v="59.77"/>
    <n v="105.7825"/>
    <n v="59.77"/>
    <n v="46.012499999999996"/>
    <n v="0.43497270342447941"/>
    <n v="2026"/>
    <s v="Q1"/>
    <n v="1"/>
    <s v="Jan"/>
  </r>
  <r>
    <n v="1040"/>
    <d v="2026-01-16T00:00:00"/>
    <x v="0"/>
    <x v="0"/>
    <x v="0"/>
    <n v="2026"/>
    <x v="0"/>
    <x v="0"/>
    <x v="2"/>
    <s v="New"/>
    <x v="2"/>
    <s v="Insulated Bottle"/>
    <n v="1"/>
    <n v="35.93"/>
    <n v="0.05"/>
    <n v="13.33"/>
    <n v="34.133499999999998"/>
    <n v="13.33"/>
    <n v="20.8035"/>
    <n v="0.60947456311248482"/>
    <n v="2026"/>
    <s v="Q1"/>
    <n v="1"/>
    <s v="Jan"/>
  </r>
  <r>
    <n v="2380"/>
    <d v="2026-01-16T00:00:00"/>
    <x v="0"/>
    <x v="0"/>
    <x v="0"/>
    <n v="2026"/>
    <x v="3"/>
    <x v="13"/>
    <x v="0"/>
    <s v="Returning"/>
    <x v="3"/>
    <s v="Compact Sleeping Bag"/>
    <n v="4"/>
    <n v="121.8"/>
    <n v="0.05"/>
    <n v="59.57"/>
    <n v="462.84"/>
    <n v="238.28"/>
    <n v="224.55999999999997"/>
    <n v="0.48517846339987897"/>
    <n v="2026"/>
    <s v="Q1"/>
    <n v="1"/>
    <s v="Jan"/>
  </r>
  <r>
    <n v="3219"/>
    <d v="2026-01-16T00:00:00"/>
    <x v="0"/>
    <x v="0"/>
    <x v="0"/>
    <n v="2026"/>
    <x v="1"/>
    <x v="11"/>
    <x v="2"/>
    <s v="Returning"/>
    <x v="1"/>
    <s v="Hiking Daypack 20L"/>
    <n v="1"/>
    <n v="92.6"/>
    <n v="0.05"/>
    <n v="44.15"/>
    <n v="87.969999999999985"/>
    <n v="44.15"/>
    <n v="43.819999999999986"/>
    <n v="0.4981243605774695"/>
    <n v="2026"/>
    <s v="Q1"/>
    <n v="1"/>
    <s v="Jan"/>
  </r>
  <r>
    <n v="4425"/>
    <d v="2026-01-16T00:00:00"/>
    <x v="0"/>
    <x v="0"/>
    <x v="0"/>
    <n v="2026"/>
    <x v="1"/>
    <x v="12"/>
    <x v="1"/>
    <s v="Business"/>
    <x v="0"/>
    <s v="Cycling Pack 12L"/>
    <n v="10"/>
    <n v="102.68"/>
    <n v="0.15"/>
    <n v="51.07"/>
    <n v="872.78000000000009"/>
    <n v="510.7"/>
    <n v="362.0800000000001"/>
    <n v="0.41485826897958256"/>
    <n v="2026"/>
    <s v="Q1"/>
    <n v="1"/>
    <s v="Jan"/>
  </r>
  <r>
    <n v="4508"/>
    <d v="2026-01-16T00:00:00"/>
    <x v="0"/>
    <x v="0"/>
    <x v="0"/>
    <n v="2026"/>
    <x v="3"/>
    <x v="13"/>
    <x v="3"/>
    <s v="New"/>
    <x v="0"/>
    <s v="Compact Repair Kit"/>
    <n v="3"/>
    <n v="40.92"/>
    <n v="0.15"/>
    <n v="16.71"/>
    <n v="104.346"/>
    <n v="50.13"/>
    <n v="54.216000000000001"/>
    <n v="0.51957909263412105"/>
    <n v="2026"/>
    <s v="Q1"/>
    <n v="1"/>
    <s v="Jan"/>
  </r>
  <r>
    <n v="4806"/>
    <d v="2026-01-16T00:00:00"/>
    <x v="0"/>
    <x v="0"/>
    <x v="0"/>
    <n v="2026"/>
    <x v="2"/>
    <x v="16"/>
    <x v="2"/>
    <s v="New"/>
    <x v="0"/>
    <s v="Cycling Pack 12L"/>
    <n v="4"/>
    <n v="102.68"/>
    <n v="0"/>
    <n v="50.83"/>
    <n v="410.72"/>
    <n v="203.32"/>
    <n v="207.40000000000003"/>
    <n v="0.50496688741721862"/>
    <n v="2026"/>
    <s v="Q1"/>
    <n v="1"/>
    <s v="Jan"/>
  </r>
  <r>
    <n v="755"/>
    <d v="2026-01-17T00:00:00"/>
    <x v="0"/>
    <x v="0"/>
    <x v="0"/>
    <n v="2026"/>
    <x v="0"/>
    <x v="9"/>
    <x v="3"/>
    <s v="New"/>
    <x v="2"/>
    <s v="Travel Backpack 35L"/>
    <n v="2"/>
    <n v="164.38"/>
    <n v="0.05"/>
    <n v="85.93"/>
    <n v="312.322"/>
    <n v="171.86"/>
    <n v="140.46199999999999"/>
    <n v="0.44973456881039436"/>
    <n v="2026"/>
    <s v="Q1"/>
    <n v="1"/>
    <s v="Jan"/>
  </r>
  <r>
    <n v="3171"/>
    <d v="2026-01-17T00:00:00"/>
    <x v="0"/>
    <x v="0"/>
    <x v="0"/>
    <n v="2026"/>
    <x v="0"/>
    <x v="15"/>
    <x v="2"/>
    <s v="Returning"/>
    <x v="0"/>
    <s v="Trail Bike Light"/>
    <n v="1"/>
    <n v="51.78"/>
    <n v="0"/>
    <n v="22.64"/>
    <n v="51.78"/>
    <n v="22.64"/>
    <n v="29.14"/>
    <n v="0.56276554654306687"/>
    <n v="2026"/>
    <s v="Q1"/>
    <n v="1"/>
    <s v="Jan"/>
  </r>
  <r>
    <n v="4277"/>
    <d v="2026-01-17T00:00:00"/>
    <x v="0"/>
    <x v="0"/>
    <x v="0"/>
    <n v="2026"/>
    <x v="1"/>
    <x v="11"/>
    <x v="2"/>
    <s v="Returning"/>
    <x v="4"/>
    <s v="Training Mat"/>
    <n v="1"/>
    <n v="50.52"/>
    <n v="0.05"/>
    <n v="22.37"/>
    <n v="47.994"/>
    <n v="22.37"/>
    <n v="25.623999999999999"/>
    <n v="0.5339000708421886"/>
    <n v="2026"/>
    <s v="Q1"/>
    <n v="1"/>
    <s v="Jan"/>
  </r>
  <r>
    <n v="4648"/>
    <d v="2026-01-17T00:00:00"/>
    <x v="0"/>
    <x v="0"/>
    <x v="0"/>
    <n v="2026"/>
    <x v="1"/>
    <x v="14"/>
    <x v="3"/>
    <s v="New"/>
    <x v="3"/>
    <s v="Trail Tent 2P"/>
    <n v="1"/>
    <n v="199.02"/>
    <n v="0"/>
    <n v="106.49"/>
    <n v="199.02"/>
    <n v="106.49"/>
    <n v="92.530000000000015"/>
    <n v="0.46492814792483173"/>
    <n v="2026"/>
    <s v="Q1"/>
    <n v="1"/>
    <s v="Jan"/>
  </r>
  <r>
    <n v="157"/>
    <d v="2026-01-18T00:00:00"/>
    <x v="0"/>
    <x v="0"/>
    <x v="0"/>
    <n v="2026"/>
    <x v="3"/>
    <x v="8"/>
    <x v="2"/>
    <s v="Returning"/>
    <x v="3"/>
    <s v="Portable Camp Stove"/>
    <n v="3"/>
    <n v="80.27"/>
    <n v="0.1"/>
    <n v="39.26"/>
    <n v="216.72900000000001"/>
    <n v="117.78"/>
    <n v="98.949000000000012"/>
    <n v="0.45655634455933447"/>
    <n v="2026"/>
    <s v="Q1"/>
    <n v="1"/>
    <s v="Jan"/>
  </r>
  <r>
    <n v="2271"/>
    <d v="2026-01-18T00:00:00"/>
    <x v="0"/>
    <x v="0"/>
    <x v="0"/>
    <n v="2026"/>
    <x v="1"/>
    <x v="1"/>
    <x v="2"/>
    <s v="New"/>
    <x v="3"/>
    <s v="Alpine Tent 4P"/>
    <n v="4"/>
    <n v="333.28"/>
    <n v="0"/>
    <n v="195.76"/>
    <n v="1333.12"/>
    <n v="783.04"/>
    <n v="550.07999999999993"/>
    <n v="0.41262602016322608"/>
    <n v="2026"/>
    <s v="Q1"/>
    <n v="1"/>
    <s v="Jan"/>
  </r>
  <r>
    <n v="3330"/>
    <d v="2026-01-18T00:00:00"/>
    <x v="0"/>
    <x v="0"/>
    <x v="0"/>
    <n v="2026"/>
    <x v="3"/>
    <x v="13"/>
    <x v="3"/>
    <s v="New"/>
    <x v="0"/>
    <s v="Cycling Pack 12L"/>
    <n v="1"/>
    <n v="104.36"/>
    <n v="0"/>
    <n v="51.63"/>
    <n v="104.36"/>
    <n v="51.63"/>
    <n v="52.73"/>
    <n v="0.50527021847451126"/>
    <n v="2026"/>
    <s v="Q1"/>
    <n v="1"/>
    <s v="Jan"/>
  </r>
  <r>
    <n v="4547"/>
    <d v="2026-01-18T00:00:00"/>
    <x v="0"/>
    <x v="0"/>
    <x v="0"/>
    <n v="2026"/>
    <x v="2"/>
    <x v="5"/>
    <x v="3"/>
    <s v="New"/>
    <x v="0"/>
    <s v="Commuter Helmet"/>
    <n v="1"/>
    <n v="83.52"/>
    <n v="0.05"/>
    <n v="42.97"/>
    <n v="79.343999999999994"/>
    <n v="42.97"/>
    <n v="36.373999999999995"/>
    <n v="0.45843416011292598"/>
    <n v="2026"/>
    <s v="Q1"/>
    <n v="1"/>
    <s v="Jan"/>
  </r>
  <r>
    <n v="1840"/>
    <d v="2026-01-19T00:00:00"/>
    <x v="0"/>
    <x v="0"/>
    <x v="0"/>
    <n v="2026"/>
    <x v="2"/>
    <x v="10"/>
    <x v="0"/>
    <s v="New"/>
    <x v="4"/>
    <s v="Weighted Vest"/>
    <n v="2"/>
    <n v="125.93"/>
    <n v="0"/>
    <n v="69.150000000000006"/>
    <n v="251.86"/>
    <n v="138.30000000000001"/>
    <n v="113.56"/>
    <n v="0.45088541253077102"/>
    <n v="2026"/>
    <s v="Q1"/>
    <n v="1"/>
    <s v="Jan"/>
  </r>
  <r>
    <n v="1850"/>
    <d v="2026-01-19T00:00:00"/>
    <x v="0"/>
    <x v="0"/>
    <x v="0"/>
    <n v="2026"/>
    <x v="1"/>
    <x v="6"/>
    <x v="0"/>
    <s v="Business"/>
    <x v="0"/>
    <s v="Trail Bike Light"/>
    <n v="1"/>
    <n v="49.85"/>
    <n v="0"/>
    <n v="23.07"/>
    <n v="49.85"/>
    <n v="23.07"/>
    <n v="26.78"/>
    <n v="0.53721163490471413"/>
    <n v="2026"/>
    <s v="Q1"/>
    <n v="1"/>
    <s v="Jan"/>
  </r>
  <r>
    <n v="1858"/>
    <d v="2026-01-19T00:00:00"/>
    <x v="0"/>
    <x v="0"/>
    <x v="0"/>
    <n v="2026"/>
    <x v="1"/>
    <x v="1"/>
    <x v="0"/>
    <s v="Returning"/>
    <x v="2"/>
    <s v="Insulated Bottle"/>
    <n v="1"/>
    <n v="36.130000000000003"/>
    <n v="0"/>
    <n v="13.39"/>
    <n v="36.130000000000003"/>
    <n v="13.39"/>
    <n v="22.740000000000002"/>
    <n v="0.62939385552172711"/>
    <n v="2026"/>
    <s v="Q1"/>
    <n v="1"/>
    <s v="Jan"/>
  </r>
  <r>
    <n v="2910"/>
    <d v="2026-01-19T00:00:00"/>
    <x v="0"/>
    <x v="0"/>
    <x v="0"/>
    <n v="2026"/>
    <x v="3"/>
    <x v="13"/>
    <x v="2"/>
    <s v="Returning"/>
    <x v="0"/>
    <s v="Cycling Pack 12L"/>
    <n v="1"/>
    <n v="104.83"/>
    <n v="0.05"/>
    <n v="51.06"/>
    <n v="99.588499999999996"/>
    <n v="51.06"/>
    <n v="48.528499999999994"/>
    <n v="0.48729019916958277"/>
    <n v="2026"/>
    <s v="Q1"/>
    <n v="1"/>
    <s v="Jan"/>
  </r>
  <r>
    <n v="3694"/>
    <d v="2026-01-19T00:00:00"/>
    <x v="0"/>
    <x v="0"/>
    <x v="0"/>
    <n v="2026"/>
    <x v="0"/>
    <x v="0"/>
    <x v="2"/>
    <s v="Returning"/>
    <x v="2"/>
    <s v="Insulated Bottle"/>
    <n v="1"/>
    <n v="35.46"/>
    <n v="0.05"/>
    <n v="13.81"/>
    <n v="33.686999999999998"/>
    <n v="13.81"/>
    <n v="19.876999999999995"/>
    <n v="0.59004957401965141"/>
    <n v="2026"/>
    <s v="Q1"/>
    <n v="1"/>
    <s v="Jan"/>
  </r>
  <r>
    <n v="631"/>
    <d v="2026-01-20T00:00:00"/>
    <x v="0"/>
    <x v="0"/>
    <x v="0"/>
    <n v="2026"/>
    <x v="3"/>
    <x v="8"/>
    <x v="3"/>
    <s v="Returning"/>
    <x v="2"/>
    <s v="Travel Backpack 35L"/>
    <n v="1"/>
    <n v="165.42"/>
    <n v="0"/>
    <n v="85.69"/>
    <n v="165.42"/>
    <n v="85.69"/>
    <n v="79.72999999999999"/>
    <n v="0.48198524966751299"/>
    <n v="2026"/>
    <s v="Q1"/>
    <n v="1"/>
    <s v="Jan"/>
  </r>
  <r>
    <n v="1113"/>
    <d v="2026-01-20T00:00:00"/>
    <x v="0"/>
    <x v="0"/>
    <x v="0"/>
    <n v="2026"/>
    <x v="2"/>
    <x v="5"/>
    <x v="0"/>
    <s v="Returning"/>
    <x v="3"/>
    <s v="Compact Sleeping Bag"/>
    <n v="1"/>
    <n v="122.86"/>
    <n v="0.05"/>
    <n v="60.36"/>
    <n v="116.717"/>
    <n v="60.36"/>
    <n v="56.356999999999999"/>
    <n v="0.48285168398776529"/>
    <n v="2026"/>
    <s v="Q1"/>
    <n v="1"/>
    <s v="Jan"/>
  </r>
  <r>
    <n v="1525"/>
    <d v="2026-01-20T00:00:00"/>
    <x v="0"/>
    <x v="0"/>
    <x v="0"/>
    <n v="2026"/>
    <x v="0"/>
    <x v="0"/>
    <x v="2"/>
    <s v="Returning"/>
    <x v="4"/>
    <s v="Recovery Roller"/>
    <n v="2"/>
    <n v="35.82"/>
    <n v="0"/>
    <n v="14.09"/>
    <n v="71.64"/>
    <n v="28.18"/>
    <n v="43.46"/>
    <n v="0.60664433277498608"/>
    <n v="2026"/>
    <s v="Q1"/>
    <n v="1"/>
    <s v="Jan"/>
  </r>
  <r>
    <n v="3233"/>
    <d v="2026-01-20T00:00:00"/>
    <x v="0"/>
    <x v="0"/>
    <x v="0"/>
    <n v="2026"/>
    <x v="0"/>
    <x v="0"/>
    <x v="0"/>
    <s v="New"/>
    <x v="3"/>
    <s v="Compact Sleeping Bag"/>
    <n v="3"/>
    <n v="120.29"/>
    <n v="0.1"/>
    <n v="62.41"/>
    <n v="324.78300000000002"/>
    <n v="187.23"/>
    <n v="137.55300000000003"/>
    <n v="0.42352278290427769"/>
    <n v="2026"/>
    <s v="Q1"/>
    <n v="1"/>
    <s v="Jan"/>
  </r>
  <r>
    <n v="4455"/>
    <d v="2026-01-20T00:00:00"/>
    <x v="0"/>
    <x v="0"/>
    <x v="0"/>
    <n v="2026"/>
    <x v="1"/>
    <x v="11"/>
    <x v="3"/>
    <s v="Returning"/>
    <x v="3"/>
    <s v="Portable Camp Stove"/>
    <n v="1"/>
    <n v="80.239999999999995"/>
    <n v="0.1"/>
    <n v="39.950000000000003"/>
    <n v="72.215999999999994"/>
    <n v="39.950000000000003"/>
    <n v="32.265999999999991"/>
    <n v="0.44679849340866279"/>
    <n v="2026"/>
    <s v="Q1"/>
    <n v="1"/>
    <s v="Jan"/>
  </r>
  <r>
    <n v="1769"/>
    <d v="2026-01-21T00:00:00"/>
    <x v="0"/>
    <x v="0"/>
    <x v="0"/>
    <n v="2026"/>
    <x v="0"/>
    <x v="15"/>
    <x v="2"/>
    <s v="New"/>
    <x v="4"/>
    <s v="Recovery Roller"/>
    <n v="2"/>
    <n v="35.97"/>
    <n v="0"/>
    <n v="13.55"/>
    <n v="71.94"/>
    <n v="27.1"/>
    <n v="44.839999999999996"/>
    <n v="0.62329719210453149"/>
    <n v="2026"/>
    <s v="Q1"/>
    <n v="1"/>
    <s v="Jan"/>
  </r>
  <r>
    <n v="3467"/>
    <d v="2026-01-21T00:00:00"/>
    <x v="0"/>
    <x v="0"/>
    <x v="0"/>
    <n v="2026"/>
    <x v="1"/>
    <x v="11"/>
    <x v="0"/>
    <s v="New"/>
    <x v="1"/>
    <s v="Trekking Poles"/>
    <n v="1"/>
    <n v="72.239999999999995"/>
    <n v="0"/>
    <n v="33.26"/>
    <n v="72.239999999999995"/>
    <n v="33.26"/>
    <n v="38.979999999999997"/>
    <n v="0.53959025470653377"/>
    <n v="2026"/>
    <s v="Q1"/>
    <n v="1"/>
    <s v="Jan"/>
  </r>
  <r>
    <n v="3911"/>
    <d v="2026-01-21T00:00:00"/>
    <x v="0"/>
    <x v="0"/>
    <x v="0"/>
    <n v="2026"/>
    <x v="0"/>
    <x v="15"/>
    <x v="0"/>
    <s v="Returning"/>
    <x v="1"/>
    <s v="Summit Backpack 45L"/>
    <n v="5"/>
    <n v="152.81"/>
    <n v="0"/>
    <n v="78.989999999999995"/>
    <n v="764.05"/>
    <n v="394.95"/>
    <n v="369.09999999999997"/>
    <n v="0.48308356782933054"/>
    <n v="2026"/>
    <s v="Q1"/>
    <n v="1"/>
    <s v="Jan"/>
  </r>
  <r>
    <n v="4401"/>
    <d v="2026-01-21T00:00:00"/>
    <x v="0"/>
    <x v="0"/>
    <x v="0"/>
    <n v="2026"/>
    <x v="0"/>
    <x v="15"/>
    <x v="0"/>
    <s v="New"/>
    <x v="0"/>
    <s v="Commuter Helmet"/>
    <n v="3"/>
    <n v="83.34"/>
    <n v="0"/>
    <n v="41.44"/>
    <n v="250.02"/>
    <n v="124.32"/>
    <n v="125.70000000000002"/>
    <n v="0.50275977921766268"/>
    <n v="2026"/>
    <s v="Q1"/>
    <n v="1"/>
    <s v="Jan"/>
  </r>
  <r>
    <n v="4864"/>
    <d v="2026-01-21T00:00:00"/>
    <x v="0"/>
    <x v="0"/>
    <x v="0"/>
    <n v="2026"/>
    <x v="3"/>
    <x v="13"/>
    <x v="0"/>
    <s v="Returning"/>
    <x v="4"/>
    <s v="Recovery Roller"/>
    <n v="1"/>
    <n v="35.869999999999997"/>
    <n v="0"/>
    <n v="13.64"/>
    <n v="35.869999999999997"/>
    <n v="13.64"/>
    <n v="22.229999999999997"/>
    <n v="0.61973794257039305"/>
    <n v="2026"/>
    <s v="Q1"/>
    <n v="1"/>
    <s v="Jan"/>
  </r>
  <r>
    <n v="347"/>
    <d v="2026-01-22T00:00:00"/>
    <x v="0"/>
    <x v="0"/>
    <x v="0"/>
    <n v="2026"/>
    <x v="3"/>
    <x v="4"/>
    <x v="3"/>
    <s v="New"/>
    <x v="3"/>
    <s v="Trail Tent 2P"/>
    <n v="1"/>
    <n v="199.42"/>
    <n v="0.05"/>
    <n v="101.82"/>
    <n v="189.44899999999998"/>
    <n v="101.82"/>
    <n v="87.628999999999991"/>
    <n v="0.46254664843836601"/>
    <n v="2026"/>
    <s v="Q1"/>
    <n v="1"/>
    <s v="Jan"/>
  </r>
  <r>
    <n v="2051"/>
    <d v="2026-01-22T00:00:00"/>
    <x v="0"/>
    <x v="0"/>
    <x v="0"/>
    <n v="2026"/>
    <x v="2"/>
    <x v="5"/>
    <x v="0"/>
    <s v="New"/>
    <x v="3"/>
    <s v="Alpine Tent 4P"/>
    <n v="3"/>
    <n v="347.41"/>
    <n v="0.1"/>
    <n v="192.13"/>
    <n v="938.00700000000006"/>
    <n v="576.39"/>
    <n v="361.61700000000008"/>
    <n v="0.38551631277804971"/>
    <n v="2026"/>
    <s v="Q1"/>
    <n v="1"/>
    <s v="Jan"/>
  </r>
  <r>
    <n v="2314"/>
    <d v="2026-01-22T00:00:00"/>
    <x v="0"/>
    <x v="0"/>
    <x v="0"/>
    <n v="2026"/>
    <x v="0"/>
    <x v="9"/>
    <x v="0"/>
    <s v="New"/>
    <x v="0"/>
    <s v="Compact Repair Kit"/>
    <n v="1"/>
    <n v="40.28"/>
    <n v="0"/>
    <n v="16.79"/>
    <n v="40.28"/>
    <n v="16.79"/>
    <n v="23.490000000000002"/>
    <n v="0.58316782522343602"/>
    <n v="2026"/>
    <s v="Q1"/>
    <n v="1"/>
    <s v="Jan"/>
  </r>
  <r>
    <n v="3861"/>
    <d v="2026-01-22T00:00:00"/>
    <x v="0"/>
    <x v="0"/>
    <x v="0"/>
    <n v="2026"/>
    <x v="3"/>
    <x v="13"/>
    <x v="0"/>
    <s v="Returning"/>
    <x v="3"/>
    <s v="Trail Tent 2P"/>
    <n v="3"/>
    <n v="195.49"/>
    <n v="0.05"/>
    <n v="106.38"/>
    <n v="557.14649999999995"/>
    <n v="319.14"/>
    <n v="238.00649999999996"/>
    <n v="0.42718836069148775"/>
    <n v="2026"/>
    <s v="Q1"/>
    <n v="1"/>
    <s v="Jan"/>
  </r>
  <r>
    <n v="843"/>
    <d v="2026-01-23T00:00:00"/>
    <x v="0"/>
    <x v="0"/>
    <x v="0"/>
    <n v="2026"/>
    <x v="1"/>
    <x v="11"/>
    <x v="0"/>
    <s v="Returning"/>
    <x v="4"/>
    <s v="Recovery Roller"/>
    <n v="2"/>
    <n v="35.75"/>
    <n v="0"/>
    <n v="13.94"/>
    <n v="71.5"/>
    <n v="27.88"/>
    <n v="43.620000000000005"/>
    <n v="0.61006993006993016"/>
    <n v="2026"/>
    <s v="Q1"/>
    <n v="1"/>
    <s v="Jan"/>
  </r>
  <r>
    <n v="868"/>
    <d v="2026-01-23T00:00:00"/>
    <x v="0"/>
    <x v="0"/>
    <x v="0"/>
    <n v="2026"/>
    <x v="0"/>
    <x v="15"/>
    <x v="0"/>
    <s v="Returning"/>
    <x v="0"/>
    <s v="Cycling Pack 12L"/>
    <n v="1"/>
    <n v="103.39"/>
    <n v="0"/>
    <n v="51.32"/>
    <n v="103.39"/>
    <n v="51.32"/>
    <n v="52.07"/>
    <n v="0.50362704323435536"/>
    <n v="2026"/>
    <s v="Q1"/>
    <n v="1"/>
    <s v="Jan"/>
  </r>
  <r>
    <n v="890"/>
    <d v="2026-01-23T00:00:00"/>
    <x v="0"/>
    <x v="0"/>
    <x v="0"/>
    <n v="2026"/>
    <x v="0"/>
    <x v="15"/>
    <x v="0"/>
    <s v="New"/>
    <x v="3"/>
    <s v="Portable Camp Stove"/>
    <n v="3"/>
    <n v="81.98"/>
    <n v="0.1"/>
    <n v="40.229999999999997"/>
    <n v="221.346"/>
    <n v="120.69"/>
    <n v="100.65600000000001"/>
    <n v="0.45474505977067581"/>
    <n v="2026"/>
    <s v="Q1"/>
    <n v="1"/>
    <s v="Jan"/>
  </r>
  <r>
    <n v="2185"/>
    <d v="2026-01-23T00:00:00"/>
    <x v="0"/>
    <x v="0"/>
    <x v="0"/>
    <n v="2026"/>
    <x v="2"/>
    <x v="2"/>
    <x v="1"/>
    <s v="Business"/>
    <x v="3"/>
    <s v="Alpine Tent 4P"/>
    <n v="10"/>
    <n v="337.69"/>
    <n v="0.1"/>
    <n v="200.27"/>
    <n v="3039.21"/>
    <n v="2002.7"/>
    <n v="1036.51"/>
    <n v="0.34104586389226149"/>
    <n v="2026"/>
    <s v="Q1"/>
    <n v="1"/>
    <s v="Jan"/>
  </r>
  <r>
    <n v="2335"/>
    <d v="2026-01-23T00:00:00"/>
    <x v="0"/>
    <x v="0"/>
    <x v="0"/>
    <n v="2026"/>
    <x v="3"/>
    <x v="8"/>
    <x v="0"/>
    <s v="New"/>
    <x v="3"/>
    <s v="Alpine Tent 4P"/>
    <n v="2"/>
    <n v="333.29"/>
    <n v="0"/>
    <n v="197.18"/>
    <n v="666.58"/>
    <n v="394.36"/>
    <n v="272.22000000000003"/>
    <n v="0.40838308980167426"/>
    <n v="2026"/>
    <s v="Q1"/>
    <n v="1"/>
    <s v="Jan"/>
  </r>
  <r>
    <n v="2784"/>
    <d v="2026-01-23T00:00:00"/>
    <x v="0"/>
    <x v="0"/>
    <x v="0"/>
    <n v="2026"/>
    <x v="0"/>
    <x v="15"/>
    <x v="2"/>
    <s v="New"/>
    <x v="0"/>
    <s v="Commuter Helmet"/>
    <n v="1"/>
    <n v="80.11"/>
    <n v="0.05"/>
    <n v="43.54"/>
    <n v="76.104500000000002"/>
    <n v="43.54"/>
    <n v="32.564500000000002"/>
    <n v="0.42789191177919839"/>
    <n v="2026"/>
    <s v="Q1"/>
    <n v="1"/>
    <s v="Jan"/>
  </r>
  <r>
    <n v="3820"/>
    <d v="2026-01-23T00:00:00"/>
    <x v="0"/>
    <x v="0"/>
    <x v="0"/>
    <n v="2026"/>
    <x v="3"/>
    <x v="13"/>
    <x v="2"/>
    <s v="New"/>
    <x v="3"/>
    <s v="Portable Camp Stove"/>
    <n v="1"/>
    <n v="82.6"/>
    <n v="0.05"/>
    <n v="38.299999999999997"/>
    <n v="78.469999999999985"/>
    <n v="38.299999999999997"/>
    <n v="40.169999999999987"/>
    <n v="0.51191538167452522"/>
    <n v="2026"/>
    <s v="Q1"/>
    <n v="1"/>
    <s v="Jan"/>
  </r>
  <r>
    <n v="994"/>
    <d v="2026-01-24T00:00:00"/>
    <x v="0"/>
    <x v="0"/>
    <x v="0"/>
    <n v="2026"/>
    <x v="0"/>
    <x v="15"/>
    <x v="0"/>
    <s v="Returning"/>
    <x v="1"/>
    <s v="Hiking Daypack 20L"/>
    <n v="1"/>
    <n v="94.07"/>
    <n v="0"/>
    <n v="46.28"/>
    <n v="94.07"/>
    <n v="46.28"/>
    <n v="47.789999999999992"/>
    <n v="0.50802593813117891"/>
    <n v="2026"/>
    <s v="Q1"/>
    <n v="1"/>
    <s v="Jan"/>
  </r>
  <r>
    <n v="1643"/>
    <d v="2026-01-24T00:00:00"/>
    <x v="0"/>
    <x v="0"/>
    <x v="0"/>
    <n v="2026"/>
    <x v="0"/>
    <x v="15"/>
    <x v="0"/>
    <s v="Returning"/>
    <x v="2"/>
    <s v="Travel Backpack 35L"/>
    <n v="1"/>
    <n v="163.71"/>
    <n v="0"/>
    <n v="90.06"/>
    <n v="163.71"/>
    <n v="90.06"/>
    <n v="73.650000000000006"/>
    <n v="0.44988088693421296"/>
    <n v="2026"/>
    <s v="Q1"/>
    <n v="1"/>
    <s v="Jan"/>
  </r>
  <r>
    <n v="1971"/>
    <d v="2026-01-24T00:00:00"/>
    <x v="0"/>
    <x v="0"/>
    <x v="0"/>
    <n v="2026"/>
    <x v="3"/>
    <x v="8"/>
    <x v="2"/>
    <s v="Returning"/>
    <x v="3"/>
    <s v="Trail Tent 2P"/>
    <n v="4"/>
    <n v="191.43"/>
    <n v="0"/>
    <n v="106.82"/>
    <n v="765.72"/>
    <n v="427.28"/>
    <n v="338.44000000000005"/>
    <n v="0.441989238886277"/>
    <n v="2026"/>
    <s v="Q1"/>
    <n v="1"/>
    <s v="Jan"/>
  </r>
  <r>
    <n v="2828"/>
    <d v="2026-01-24T00:00:00"/>
    <x v="0"/>
    <x v="0"/>
    <x v="0"/>
    <n v="2026"/>
    <x v="1"/>
    <x v="11"/>
    <x v="1"/>
    <s v="Business"/>
    <x v="2"/>
    <s v="Packing Cube Set"/>
    <n v="3"/>
    <n v="46.94"/>
    <n v="0.05"/>
    <n v="18.18"/>
    <n v="133.779"/>
    <n v="54.54"/>
    <n v="79.239000000000004"/>
    <n v="0.59231269481757232"/>
    <n v="2026"/>
    <s v="Q1"/>
    <n v="1"/>
    <s v="Jan"/>
  </r>
  <r>
    <n v="5175"/>
    <d v="2026-01-24T00:00:00"/>
    <x v="0"/>
    <x v="0"/>
    <x v="0"/>
    <n v="2026"/>
    <x v="3"/>
    <x v="7"/>
    <x v="0"/>
    <s v="Returning"/>
    <x v="1"/>
    <s v="Trail Boots"/>
    <n v="1"/>
    <n v="147.21"/>
    <n v="0"/>
    <n v="79.510000000000005"/>
    <n v="147.21"/>
    <n v="79.510000000000005"/>
    <n v="67.7"/>
    <n v="0.45988723592147274"/>
    <n v="2026"/>
    <s v="Q1"/>
    <n v="1"/>
    <s v="Jan"/>
  </r>
  <r>
    <n v="1874"/>
    <d v="2026-01-25T00:00:00"/>
    <x v="0"/>
    <x v="0"/>
    <x v="0"/>
    <n v="2026"/>
    <x v="0"/>
    <x v="0"/>
    <x v="0"/>
    <s v="Business"/>
    <x v="2"/>
    <s v="Insulated Bottle"/>
    <n v="1"/>
    <n v="35.729999999999997"/>
    <n v="0"/>
    <n v="13.57"/>
    <n v="35.729999999999997"/>
    <n v="13.57"/>
    <n v="22.159999999999997"/>
    <n v="0.62020710887209629"/>
    <n v="2026"/>
    <s v="Q1"/>
    <n v="1"/>
    <s v="Jan"/>
  </r>
  <r>
    <n v="2490"/>
    <d v="2026-01-25T00:00:00"/>
    <x v="0"/>
    <x v="0"/>
    <x v="0"/>
    <n v="2026"/>
    <x v="1"/>
    <x v="14"/>
    <x v="0"/>
    <s v="New"/>
    <x v="0"/>
    <s v="Cycling Pack 12L"/>
    <n v="2"/>
    <n v="103.99"/>
    <n v="0.15"/>
    <n v="51.94"/>
    <n v="176.78299999999999"/>
    <n v="103.88"/>
    <n v="72.902999999999992"/>
    <n v="0.41238693765803269"/>
    <n v="2026"/>
    <s v="Q1"/>
    <n v="1"/>
    <s v="Jan"/>
  </r>
  <r>
    <n v="5078"/>
    <d v="2026-01-25T00:00:00"/>
    <x v="0"/>
    <x v="0"/>
    <x v="0"/>
    <n v="2026"/>
    <x v="1"/>
    <x v="12"/>
    <x v="0"/>
    <s v="Returning"/>
    <x v="1"/>
    <s v="Trekking Poles"/>
    <n v="2"/>
    <n v="72.739999999999995"/>
    <n v="0"/>
    <n v="31.96"/>
    <n v="145.47999999999999"/>
    <n v="63.92"/>
    <n v="81.559999999999988"/>
    <n v="0.56062689029419843"/>
    <n v="2026"/>
    <s v="Q1"/>
    <n v="1"/>
    <s v="Jan"/>
  </r>
  <r>
    <n v="230"/>
    <d v="2026-01-26T00:00:00"/>
    <x v="0"/>
    <x v="0"/>
    <x v="0"/>
    <n v="2026"/>
    <x v="2"/>
    <x v="10"/>
    <x v="2"/>
    <s v="Returning"/>
    <x v="0"/>
    <s v="Cycling Pack 12L"/>
    <n v="1"/>
    <n v="100.01"/>
    <n v="0.05"/>
    <n v="49.41"/>
    <n v="95.009500000000003"/>
    <n v="49.41"/>
    <n v="45.599500000000006"/>
    <n v="0.47994674216788852"/>
    <n v="2026"/>
    <s v="Q1"/>
    <n v="1"/>
    <s v="Jan"/>
  </r>
  <r>
    <n v="1757"/>
    <d v="2026-01-26T00:00:00"/>
    <x v="0"/>
    <x v="0"/>
    <x v="0"/>
    <n v="2026"/>
    <x v="3"/>
    <x v="7"/>
    <x v="0"/>
    <s v="Business"/>
    <x v="2"/>
    <s v="Packing Cube Set"/>
    <n v="2"/>
    <n v="45.73"/>
    <n v="0"/>
    <n v="18.11"/>
    <n v="91.46"/>
    <n v="36.22"/>
    <n v="55.239999999999995"/>
    <n v="0.60397988191559149"/>
    <n v="2026"/>
    <s v="Q1"/>
    <n v="1"/>
    <s v="Jan"/>
  </r>
  <r>
    <n v="1944"/>
    <d v="2026-01-26T00:00:00"/>
    <x v="0"/>
    <x v="0"/>
    <x v="0"/>
    <n v="2026"/>
    <x v="2"/>
    <x v="16"/>
    <x v="0"/>
    <s v="Returning"/>
    <x v="1"/>
    <s v="Trail Boots"/>
    <n v="2"/>
    <n v="143.66"/>
    <n v="0.15"/>
    <n v="78.14"/>
    <n v="244.22199999999998"/>
    <n v="156.28"/>
    <n v="87.941999999999979"/>
    <n v="0.36009040954541355"/>
    <n v="2026"/>
    <s v="Q1"/>
    <n v="1"/>
    <s v="Jan"/>
  </r>
  <r>
    <n v="3485"/>
    <d v="2026-01-26T00:00:00"/>
    <x v="0"/>
    <x v="0"/>
    <x v="0"/>
    <n v="2026"/>
    <x v="2"/>
    <x v="10"/>
    <x v="0"/>
    <s v="Business"/>
    <x v="3"/>
    <s v="Compact Sleeping Bag"/>
    <n v="2"/>
    <n v="121.88"/>
    <n v="0.05"/>
    <n v="62.17"/>
    <n v="231.57199999999997"/>
    <n v="124.34"/>
    <n v="107.23199999999997"/>
    <n v="0.46306116456220953"/>
    <n v="2026"/>
    <s v="Q1"/>
    <n v="1"/>
    <s v="Jan"/>
  </r>
  <r>
    <n v="4002"/>
    <d v="2026-01-26T00:00:00"/>
    <x v="0"/>
    <x v="0"/>
    <x v="0"/>
    <n v="2026"/>
    <x v="0"/>
    <x v="15"/>
    <x v="0"/>
    <s v="Returning"/>
    <x v="4"/>
    <s v="Training Mat"/>
    <n v="3"/>
    <n v="50.92"/>
    <n v="0.05"/>
    <n v="21.87"/>
    <n v="145.12199999999999"/>
    <n v="65.61"/>
    <n v="79.511999999999986"/>
    <n v="0.54789763095877941"/>
    <n v="2026"/>
    <s v="Q1"/>
    <n v="1"/>
    <s v="Jan"/>
  </r>
  <r>
    <n v="818"/>
    <d v="2026-01-27T00:00:00"/>
    <x v="0"/>
    <x v="0"/>
    <x v="0"/>
    <n v="2026"/>
    <x v="0"/>
    <x v="0"/>
    <x v="0"/>
    <s v="Returning"/>
    <x v="0"/>
    <s v="Cycling Pack 12L"/>
    <n v="1"/>
    <n v="103.78"/>
    <n v="0"/>
    <n v="49.36"/>
    <n v="103.78"/>
    <n v="49.36"/>
    <n v="54.42"/>
    <n v="0.52437849296588934"/>
    <n v="2026"/>
    <s v="Q1"/>
    <n v="1"/>
    <s v="Jan"/>
  </r>
  <r>
    <n v="1439"/>
    <d v="2026-01-27T00:00:00"/>
    <x v="0"/>
    <x v="0"/>
    <x v="0"/>
    <n v="2026"/>
    <x v="1"/>
    <x v="6"/>
    <x v="3"/>
    <s v="New"/>
    <x v="1"/>
    <s v="Summit Backpack 45L"/>
    <n v="2"/>
    <n v="157.16999999999999"/>
    <n v="0"/>
    <n v="81.260000000000005"/>
    <n v="314.33999999999997"/>
    <n v="162.52000000000001"/>
    <n v="151.81999999999996"/>
    <n v="0.4829802125087484"/>
    <n v="2026"/>
    <s v="Q1"/>
    <n v="1"/>
    <s v="Jan"/>
  </r>
  <r>
    <n v="1616"/>
    <d v="2026-01-27T00:00:00"/>
    <x v="0"/>
    <x v="0"/>
    <x v="0"/>
    <n v="2026"/>
    <x v="1"/>
    <x v="12"/>
    <x v="0"/>
    <s v="Business"/>
    <x v="2"/>
    <s v="Carry-On Duffel"/>
    <n v="2"/>
    <n v="132.91999999999999"/>
    <n v="0"/>
    <n v="69.02"/>
    <n v="265.83999999999997"/>
    <n v="138.04"/>
    <n v="127.79999999999998"/>
    <n v="0.48074029491423409"/>
    <n v="2026"/>
    <s v="Q1"/>
    <n v="1"/>
    <s v="Jan"/>
  </r>
  <r>
    <n v="1798"/>
    <d v="2026-01-27T00:00:00"/>
    <x v="0"/>
    <x v="0"/>
    <x v="0"/>
    <n v="2026"/>
    <x v="3"/>
    <x v="8"/>
    <x v="2"/>
    <s v="Returning"/>
    <x v="1"/>
    <s v="Trekking Poles"/>
    <n v="1"/>
    <n v="71.41"/>
    <n v="0.05"/>
    <n v="32.28"/>
    <n v="67.839499999999987"/>
    <n v="32.28"/>
    <n v="35.559499999999986"/>
    <n v="0.52417102130764515"/>
    <n v="2026"/>
    <s v="Q1"/>
    <n v="1"/>
    <s v="Jan"/>
  </r>
  <r>
    <n v="4449"/>
    <d v="2026-01-27T00:00:00"/>
    <x v="0"/>
    <x v="0"/>
    <x v="0"/>
    <n v="2026"/>
    <x v="3"/>
    <x v="8"/>
    <x v="0"/>
    <s v="New"/>
    <x v="3"/>
    <s v="Trail Tent 2P"/>
    <n v="1"/>
    <n v="199.67"/>
    <n v="0"/>
    <n v="103.81"/>
    <n v="199.67"/>
    <n v="103.81"/>
    <n v="95.859999999999985"/>
    <n v="0.4800921520508839"/>
    <n v="2026"/>
    <s v="Q1"/>
    <n v="1"/>
    <s v="Jan"/>
  </r>
  <r>
    <n v="4473"/>
    <d v="2026-01-27T00:00:00"/>
    <x v="0"/>
    <x v="0"/>
    <x v="0"/>
    <n v="2026"/>
    <x v="0"/>
    <x v="0"/>
    <x v="2"/>
    <s v="Returning"/>
    <x v="3"/>
    <s v="Trail Tent 2P"/>
    <n v="1"/>
    <n v="196.88"/>
    <n v="0"/>
    <n v="102.76"/>
    <n v="196.88"/>
    <n v="102.76"/>
    <n v="94.11999999999999"/>
    <n v="0.47805770012190163"/>
    <n v="2026"/>
    <s v="Q1"/>
    <n v="1"/>
    <s v="Jan"/>
  </r>
  <r>
    <n v="203"/>
    <d v="2026-01-28T00:00:00"/>
    <x v="0"/>
    <x v="0"/>
    <x v="0"/>
    <n v="2026"/>
    <x v="3"/>
    <x v="7"/>
    <x v="0"/>
    <s v="Returning"/>
    <x v="0"/>
    <s v="Trail Bike Light"/>
    <n v="3"/>
    <n v="49.95"/>
    <n v="0"/>
    <n v="22.55"/>
    <n v="149.85000000000002"/>
    <n v="67.650000000000006"/>
    <n v="82.200000000000017"/>
    <n v="0.54854854854854862"/>
    <n v="2026"/>
    <s v="Q1"/>
    <n v="1"/>
    <s v="Jan"/>
  </r>
  <r>
    <n v="1654"/>
    <d v="2026-01-28T00:00:00"/>
    <x v="0"/>
    <x v="0"/>
    <x v="0"/>
    <n v="2026"/>
    <x v="1"/>
    <x v="6"/>
    <x v="3"/>
    <s v="Business"/>
    <x v="1"/>
    <s v="Trekking Poles"/>
    <n v="1"/>
    <n v="70.41"/>
    <n v="0"/>
    <n v="32.74"/>
    <n v="70.41"/>
    <n v="32.74"/>
    <n v="37.669999999999995"/>
    <n v="0.53500923164323244"/>
    <n v="2026"/>
    <s v="Q1"/>
    <n v="1"/>
    <s v="Jan"/>
  </r>
  <r>
    <n v="2203"/>
    <d v="2026-01-28T00:00:00"/>
    <x v="0"/>
    <x v="0"/>
    <x v="0"/>
    <n v="2026"/>
    <x v="2"/>
    <x v="16"/>
    <x v="3"/>
    <s v="Returning"/>
    <x v="1"/>
    <s v="Trekking Poles"/>
    <n v="2"/>
    <n v="70.290000000000006"/>
    <n v="0.15"/>
    <n v="31.84"/>
    <n v="119.49300000000001"/>
    <n v="63.68"/>
    <n v="55.813000000000009"/>
    <n v="0.46708175374289712"/>
    <n v="2026"/>
    <s v="Q1"/>
    <n v="1"/>
    <s v="Jan"/>
  </r>
  <r>
    <n v="3352"/>
    <d v="2026-01-28T00:00:00"/>
    <x v="0"/>
    <x v="0"/>
    <x v="0"/>
    <n v="2026"/>
    <x v="2"/>
    <x v="16"/>
    <x v="0"/>
    <s v="Business"/>
    <x v="1"/>
    <s v="Hiking Daypack 20L"/>
    <n v="4"/>
    <n v="91.46"/>
    <n v="0"/>
    <n v="44.04"/>
    <n v="365.84"/>
    <n v="176.16"/>
    <n v="189.67999999999998"/>
    <n v="0.51847802317953207"/>
    <n v="2026"/>
    <s v="Q1"/>
    <n v="1"/>
    <s v="Jan"/>
  </r>
  <r>
    <n v="183"/>
    <d v="2026-01-29T00:00:00"/>
    <x v="0"/>
    <x v="0"/>
    <x v="0"/>
    <n v="2026"/>
    <x v="1"/>
    <x v="12"/>
    <x v="0"/>
    <s v="New"/>
    <x v="3"/>
    <s v="Compact Sleeping Bag"/>
    <n v="2"/>
    <n v="123.27"/>
    <n v="0"/>
    <n v="60.26"/>
    <n v="246.54"/>
    <n v="120.52"/>
    <n v="126.02"/>
    <n v="0.51115437657175311"/>
    <n v="2026"/>
    <s v="Q1"/>
    <n v="1"/>
    <s v="Jan"/>
  </r>
  <r>
    <n v="3525"/>
    <d v="2026-01-29T00:00:00"/>
    <x v="0"/>
    <x v="0"/>
    <x v="0"/>
    <n v="2026"/>
    <x v="2"/>
    <x v="5"/>
    <x v="1"/>
    <s v="Business"/>
    <x v="4"/>
    <s v="Training Mat"/>
    <n v="3"/>
    <n v="49.63"/>
    <n v="0.1"/>
    <n v="22.06"/>
    <n v="134.001"/>
    <n v="66.179999999999993"/>
    <n v="67.821000000000012"/>
    <n v="0.50612308863366695"/>
    <n v="2026"/>
    <s v="Q1"/>
    <n v="1"/>
    <s v="Jan"/>
  </r>
  <r>
    <n v="4299"/>
    <d v="2026-01-29T00:00:00"/>
    <x v="0"/>
    <x v="0"/>
    <x v="0"/>
    <n v="2026"/>
    <x v="0"/>
    <x v="9"/>
    <x v="1"/>
    <s v="Business"/>
    <x v="2"/>
    <s v="Carry-On Duffel"/>
    <n v="12"/>
    <n v="132.21"/>
    <n v="0.1"/>
    <n v="68.95"/>
    <n v="1427.8679999999999"/>
    <n v="827.40000000000009"/>
    <n v="600.46799999999985"/>
    <n v="0.42053467127213429"/>
    <n v="2026"/>
    <s v="Q1"/>
    <n v="1"/>
    <s v="Jan"/>
  </r>
  <r>
    <n v="748"/>
    <d v="2026-01-30T00:00:00"/>
    <x v="0"/>
    <x v="0"/>
    <x v="0"/>
    <n v="2026"/>
    <x v="1"/>
    <x v="1"/>
    <x v="2"/>
    <s v="Business"/>
    <x v="0"/>
    <s v="Compact Repair Kit"/>
    <n v="1"/>
    <n v="39.549999999999997"/>
    <n v="0"/>
    <n v="17.059999999999999"/>
    <n v="39.549999999999997"/>
    <n v="17.059999999999999"/>
    <n v="22.49"/>
    <n v="0.56864728192161818"/>
    <n v="2026"/>
    <s v="Q1"/>
    <n v="1"/>
    <s v="Jan"/>
  </r>
  <r>
    <n v="3117"/>
    <d v="2026-01-30T00:00:00"/>
    <x v="0"/>
    <x v="0"/>
    <x v="0"/>
    <n v="2026"/>
    <x v="1"/>
    <x v="12"/>
    <x v="0"/>
    <s v="New"/>
    <x v="3"/>
    <s v="Portable Camp Stove"/>
    <n v="3"/>
    <n v="80.08"/>
    <n v="0"/>
    <n v="39.450000000000003"/>
    <n v="240.24"/>
    <n v="118.35000000000001"/>
    <n v="121.89"/>
    <n v="0.50736763236763238"/>
    <n v="2026"/>
    <s v="Q1"/>
    <n v="1"/>
    <s v="Jan"/>
  </r>
  <r>
    <n v="3328"/>
    <d v="2026-01-30T00:00:00"/>
    <x v="0"/>
    <x v="0"/>
    <x v="0"/>
    <n v="2026"/>
    <x v="2"/>
    <x v="5"/>
    <x v="2"/>
    <s v="Returning"/>
    <x v="4"/>
    <s v="Weighted Vest"/>
    <n v="1"/>
    <n v="120.48"/>
    <n v="0"/>
    <n v="69.55"/>
    <n v="120.48"/>
    <n v="69.55"/>
    <n v="50.930000000000007"/>
    <n v="0.42272576361221786"/>
    <n v="2026"/>
    <s v="Q1"/>
    <n v="1"/>
    <s v="Jan"/>
  </r>
  <r>
    <n v="3822"/>
    <d v="2026-01-30T00:00:00"/>
    <x v="0"/>
    <x v="0"/>
    <x v="0"/>
    <n v="2026"/>
    <x v="3"/>
    <x v="7"/>
    <x v="0"/>
    <s v="Returning"/>
    <x v="4"/>
    <s v="Resistance Band Set"/>
    <n v="1"/>
    <n v="39.369999999999997"/>
    <n v="0.05"/>
    <n v="14.66"/>
    <n v="37.401499999999999"/>
    <n v="14.66"/>
    <n v="22.741499999999998"/>
    <n v="0.60803711081106371"/>
    <n v="2026"/>
    <s v="Q1"/>
    <n v="1"/>
    <s v="Jan"/>
  </r>
  <r>
    <n v="4125"/>
    <d v="2026-01-30T00:00:00"/>
    <x v="0"/>
    <x v="0"/>
    <x v="0"/>
    <n v="2026"/>
    <x v="1"/>
    <x v="12"/>
    <x v="1"/>
    <s v="Business"/>
    <x v="3"/>
    <s v="Portable Camp Stove"/>
    <n v="8"/>
    <n v="81.06"/>
    <n v="0.15"/>
    <n v="39.549999999999997"/>
    <n v="551.20799999999997"/>
    <n v="316.39999999999998"/>
    <n v="234.80799999999999"/>
    <n v="0.42598801178502488"/>
    <n v="2026"/>
    <s v="Q1"/>
    <n v="1"/>
    <s v="Jan"/>
  </r>
  <r>
    <n v="4592"/>
    <d v="2026-01-30T00:00:00"/>
    <x v="0"/>
    <x v="0"/>
    <x v="0"/>
    <n v="2026"/>
    <x v="1"/>
    <x v="12"/>
    <x v="3"/>
    <s v="Returning"/>
    <x v="4"/>
    <s v="Weighted Vest"/>
    <n v="5"/>
    <n v="120.4"/>
    <n v="0"/>
    <n v="69.510000000000005"/>
    <n v="602"/>
    <n v="347.55"/>
    <n v="254.45"/>
    <n v="0.42267441860465116"/>
    <n v="2026"/>
    <s v="Q1"/>
    <n v="1"/>
    <s v="Jan"/>
  </r>
  <r>
    <n v="373"/>
    <d v="2026-01-31T00:00:00"/>
    <x v="0"/>
    <x v="0"/>
    <x v="0"/>
    <n v="2026"/>
    <x v="2"/>
    <x v="10"/>
    <x v="1"/>
    <s v="Business"/>
    <x v="2"/>
    <s v="Packing Cube Set"/>
    <n v="10"/>
    <n v="47.71"/>
    <n v="0.1"/>
    <n v="18.649999999999999"/>
    <n v="429.39000000000004"/>
    <n v="186.5"/>
    <n v="242.89000000000004"/>
    <n v="0.56566291716155481"/>
    <n v="2026"/>
    <s v="Q1"/>
    <n v="1"/>
    <s v="Jan"/>
  </r>
  <r>
    <n v="672"/>
    <d v="2026-01-31T00:00:00"/>
    <x v="0"/>
    <x v="0"/>
    <x v="0"/>
    <n v="2026"/>
    <x v="0"/>
    <x v="9"/>
    <x v="0"/>
    <s v="Business"/>
    <x v="0"/>
    <s v="Cycling Pack 12L"/>
    <n v="1"/>
    <n v="102.92"/>
    <n v="0.05"/>
    <n v="50.92"/>
    <n v="97.774000000000001"/>
    <n v="50.92"/>
    <n v="46.853999999999999"/>
    <n v="0.4792071511853867"/>
    <n v="2026"/>
    <s v="Q1"/>
    <n v="1"/>
    <s v="Jan"/>
  </r>
  <r>
    <n v="1125"/>
    <d v="2026-01-31T00:00:00"/>
    <x v="0"/>
    <x v="0"/>
    <x v="0"/>
    <n v="2026"/>
    <x v="1"/>
    <x v="1"/>
    <x v="0"/>
    <s v="Returning"/>
    <x v="1"/>
    <s v="Trekking Poles"/>
    <n v="1"/>
    <n v="72.69"/>
    <n v="0.1"/>
    <n v="32.67"/>
    <n v="65.421000000000006"/>
    <n v="32.67"/>
    <n v="32.751000000000005"/>
    <n v="0.50061906727197691"/>
    <n v="2026"/>
    <s v="Q1"/>
    <n v="1"/>
    <s v="Jan"/>
  </r>
  <r>
    <n v="1164"/>
    <d v="2026-01-31T00:00:00"/>
    <x v="0"/>
    <x v="0"/>
    <x v="0"/>
    <n v="2026"/>
    <x v="0"/>
    <x v="0"/>
    <x v="0"/>
    <s v="New"/>
    <x v="0"/>
    <s v="Commuter Helmet"/>
    <n v="1"/>
    <n v="79.989999999999995"/>
    <n v="0.05"/>
    <n v="43.02"/>
    <n v="75.990499999999997"/>
    <n v="43.02"/>
    <n v="32.970499999999994"/>
    <n v="0.43387660299642711"/>
    <n v="2026"/>
    <s v="Q1"/>
    <n v="1"/>
    <s v="Jan"/>
  </r>
  <r>
    <n v="1613"/>
    <d v="2026-01-31T00:00:00"/>
    <x v="0"/>
    <x v="0"/>
    <x v="0"/>
    <n v="2026"/>
    <x v="1"/>
    <x v="6"/>
    <x v="1"/>
    <s v="Business"/>
    <x v="4"/>
    <s v="Training Mat"/>
    <n v="4"/>
    <n v="51.11"/>
    <n v="0.15"/>
    <n v="22.25"/>
    <n v="173.774"/>
    <n v="89"/>
    <n v="84.774000000000001"/>
    <n v="0.48784052850253778"/>
    <n v="2026"/>
    <s v="Q1"/>
    <n v="1"/>
    <s v="Jan"/>
  </r>
  <r>
    <n v="2149"/>
    <d v="2026-01-31T00:00:00"/>
    <x v="0"/>
    <x v="0"/>
    <x v="0"/>
    <n v="2026"/>
    <x v="0"/>
    <x v="15"/>
    <x v="0"/>
    <s v="Returning"/>
    <x v="4"/>
    <s v="Weighted Vest"/>
    <n v="2"/>
    <n v="124.83"/>
    <n v="0"/>
    <n v="70.91"/>
    <n v="249.66"/>
    <n v="141.82"/>
    <n v="107.84"/>
    <n v="0.43194744853000083"/>
    <n v="2026"/>
    <s v="Q1"/>
    <n v="1"/>
    <s v="Jan"/>
  </r>
  <r>
    <n v="2593"/>
    <d v="2026-01-31T00:00:00"/>
    <x v="0"/>
    <x v="0"/>
    <x v="0"/>
    <n v="2026"/>
    <x v="1"/>
    <x v="11"/>
    <x v="2"/>
    <s v="New"/>
    <x v="0"/>
    <s v="Compact Repair Kit"/>
    <n v="6"/>
    <n v="41.07"/>
    <n v="0.1"/>
    <n v="16.29"/>
    <n v="221.77800000000002"/>
    <n v="97.74"/>
    <n v="124.03800000000003"/>
    <n v="0.55928901874847825"/>
    <n v="2026"/>
    <s v="Q1"/>
    <n v="1"/>
    <s v="Jan"/>
  </r>
  <r>
    <n v="2659"/>
    <d v="2026-01-31T00:00:00"/>
    <x v="0"/>
    <x v="0"/>
    <x v="0"/>
    <n v="2026"/>
    <x v="0"/>
    <x v="15"/>
    <x v="0"/>
    <s v="New"/>
    <x v="2"/>
    <s v="Insulated Bottle"/>
    <n v="1"/>
    <n v="36.020000000000003"/>
    <n v="0"/>
    <n v="13.34"/>
    <n v="36.020000000000003"/>
    <n v="13.34"/>
    <n v="22.680000000000003"/>
    <n v="0.62965019433647973"/>
    <n v="2026"/>
    <s v="Q1"/>
    <n v="1"/>
    <s v="Jan"/>
  </r>
  <r>
    <n v="3496"/>
    <d v="2026-01-31T00:00:00"/>
    <x v="0"/>
    <x v="0"/>
    <x v="0"/>
    <n v="2026"/>
    <x v="0"/>
    <x v="0"/>
    <x v="2"/>
    <s v="Returning"/>
    <x v="4"/>
    <s v="Recovery Roller"/>
    <n v="1"/>
    <n v="35.82"/>
    <n v="0.05"/>
    <n v="14.32"/>
    <n v="34.028999999999996"/>
    <n v="14.32"/>
    <n v="19.708999999999996"/>
    <n v="0.57918246201769075"/>
    <n v="2026"/>
    <s v="Q1"/>
    <n v="1"/>
    <s v="Jan"/>
  </r>
  <r>
    <n v="3889"/>
    <d v="2026-01-31T00:00:00"/>
    <x v="0"/>
    <x v="0"/>
    <x v="0"/>
    <n v="2026"/>
    <x v="2"/>
    <x v="3"/>
    <x v="2"/>
    <s v="Returning"/>
    <x v="0"/>
    <s v="Cycling Pack 12L"/>
    <n v="3"/>
    <n v="103.94"/>
    <n v="0.1"/>
    <n v="50.67"/>
    <n v="280.63799999999998"/>
    <n v="152.01"/>
    <n v="128.62799999999999"/>
    <n v="0.45834135077929572"/>
    <n v="2026"/>
    <s v="Q1"/>
    <n v="1"/>
    <s v="Jan"/>
  </r>
  <r>
    <n v="1432"/>
    <d v="2026-02-01T00:00:00"/>
    <x v="1"/>
    <x v="1"/>
    <x v="0"/>
    <n v="2026"/>
    <x v="0"/>
    <x v="0"/>
    <x v="0"/>
    <s v="Returning"/>
    <x v="1"/>
    <s v="Trail Boots"/>
    <n v="1"/>
    <n v="140.53"/>
    <n v="0"/>
    <n v="77.36"/>
    <n v="140.53"/>
    <n v="77.36"/>
    <n v="63.17"/>
    <n v="0.44951255959581587"/>
    <n v="2026"/>
    <s v="Q1"/>
    <n v="2"/>
    <s v="Feb"/>
  </r>
  <r>
    <n v="1778"/>
    <d v="2026-02-01T00:00:00"/>
    <x v="1"/>
    <x v="1"/>
    <x v="0"/>
    <n v="2026"/>
    <x v="3"/>
    <x v="7"/>
    <x v="2"/>
    <s v="Returning"/>
    <x v="1"/>
    <s v="Trail Boots"/>
    <n v="1"/>
    <n v="142.03"/>
    <n v="0.05"/>
    <n v="77.069999999999993"/>
    <n v="134.92849999999999"/>
    <n v="77.069999999999993"/>
    <n v="57.858499999999992"/>
    <n v="0.42880859121682963"/>
    <n v="2026"/>
    <s v="Q1"/>
    <n v="2"/>
    <s v="Feb"/>
  </r>
  <r>
    <n v="2047"/>
    <d v="2026-02-01T00:00:00"/>
    <x v="1"/>
    <x v="1"/>
    <x v="0"/>
    <n v="2026"/>
    <x v="2"/>
    <x v="5"/>
    <x v="1"/>
    <s v="Business"/>
    <x v="3"/>
    <s v="Compact Sleeping Bag"/>
    <n v="12"/>
    <n v="124.84"/>
    <n v="0.1"/>
    <n v="59.47"/>
    <n v="1348.2719999999999"/>
    <n v="713.64"/>
    <n v="634.63199999999995"/>
    <n v="0.47070027412866244"/>
    <n v="2026"/>
    <s v="Q1"/>
    <n v="2"/>
    <s v="Feb"/>
  </r>
  <r>
    <n v="2668"/>
    <d v="2026-02-01T00:00:00"/>
    <x v="1"/>
    <x v="1"/>
    <x v="0"/>
    <n v="2026"/>
    <x v="1"/>
    <x v="12"/>
    <x v="0"/>
    <s v="Returning"/>
    <x v="4"/>
    <s v="Recovery Roller"/>
    <n v="3"/>
    <n v="35.36"/>
    <n v="0"/>
    <n v="13.7"/>
    <n v="106.08"/>
    <n v="41.099999999999994"/>
    <n v="64.98"/>
    <n v="0.61255656108597289"/>
    <n v="2026"/>
    <s v="Q1"/>
    <n v="2"/>
    <s v="Feb"/>
  </r>
  <r>
    <n v="2706"/>
    <d v="2026-02-01T00:00:00"/>
    <x v="1"/>
    <x v="1"/>
    <x v="0"/>
    <n v="2026"/>
    <x v="3"/>
    <x v="13"/>
    <x v="3"/>
    <s v="Returning"/>
    <x v="4"/>
    <s v="Weighted Vest"/>
    <n v="2"/>
    <n v="122.43"/>
    <n v="0"/>
    <n v="69.08"/>
    <n v="244.86"/>
    <n v="138.16"/>
    <n v="106.70000000000002"/>
    <n v="0.43575920934411505"/>
    <n v="2026"/>
    <s v="Q1"/>
    <n v="2"/>
    <s v="Feb"/>
  </r>
  <r>
    <n v="2940"/>
    <d v="2026-02-01T00:00:00"/>
    <x v="1"/>
    <x v="1"/>
    <x v="0"/>
    <n v="2026"/>
    <x v="0"/>
    <x v="15"/>
    <x v="3"/>
    <s v="New"/>
    <x v="1"/>
    <s v="Trail Boots"/>
    <n v="2"/>
    <n v="140.47"/>
    <n v="0.05"/>
    <n v="78.39"/>
    <n v="266.89299999999997"/>
    <n v="156.78"/>
    <n v="110.11299999999997"/>
    <n v="0.41257357817552348"/>
    <n v="2026"/>
    <s v="Q1"/>
    <n v="2"/>
    <s v="Feb"/>
  </r>
  <r>
    <n v="1263"/>
    <d v="2026-02-02T00:00:00"/>
    <x v="1"/>
    <x v="1"/>
    <x v="0"/>
    <n v="2026"/>
    <x v="1"/>
    <x v="14"/>
    <x v="0"/>
    <s v="Returning"/>
    <x v="2"/>
    <s v="Packing Cube Set"/>
    <n v="1"/>
    <n v="45.43"/>
    <n v="0.05"/>
    <n v="18.670000000000002"/>
    <n v="43.158499999999997"/>
    <n v="18.670000000000002"/>
    <n v="24.488499999999995"/>
    <n v="0.56740850585632019"/>
    <n v="2026"/>
    <s v="Q1"/>
    <n v="2"/>
    <s v="Feb"/>
  </r>
  <r>
    <n v="1641"/>
    <d v="2026-02-02T00:00:00"/>
    <x v="1"/>
    <x v="1"/>
    <x v="0"/>
    <n v="2026"/>
    <x v="3"/>
    <x v="13"/>
    <x v="1"/>
    <s v="Business"/>
    <x v="0"/>
    <s v="Cycling Pack 12L"/>
    <n v="8"/>
    <n v="102.78"/>
    <n v="0.15"/>
    <n v="50.39"/>
    <n v="698.904"/>
    <n v="403.12"/>
    <n v="295.78399999999999"/>
    <n v="0.42321119924911005"/>
    <n v="2026"/>
    <s v="Q1"/>
    <n v="2"/>
    <s v="Feb"/>
  </r>
  <r>
    <n v="2014"/>
    <d v="2026-02-02T00:00:00"/>
    <x v="1"/>
    <x v="1"/>
    <x v="0"/>
    <n v="2026"/>
    <x v="1"/>
    <x v="11"/>
    <x v="3"/>
    <s v="New"/>
    <x v="3"/>
    <s v="Compact Sleeping Bag"/>
    <n v="1"/>
    <n v="123.95"/>
    <n v="0"/>
    <n v="61.32"/>
    <n v="123.95"/>
    <n v="61.32"/>
    <n v="62.63"/>
    <n v="0.50528438886647842"/>
    <n v="2026"/>
    <s v="Q1"/>
    <n v="2"/>
    <s v="Feb"/>
  </r>
  <r>
    <n v="2642"/>
    <d v="2026-02-02T00:00:00"/>
    <x v="1"/>
    <x v="1"/>
    <x v="0"/>
    <n v="2026"/>
    <x v="1"/>
    <x v="11"/>
    <x v="3"/>
    <s v="Returning"/>
    <x v="3"/>
    <s v="Trail Tent 2P"/>
    <n v="3"/>
    <n v="199.9"/>
    <n v="0"/>
    <n v="104.18"/>
    <n v="599.70000000000005"/>
    <n v="312.54000000000002"/>
    <n v="287.16000000000003"/>
    <n v="0.47883941970985494"/>
    <n v="2026"/>
    <s v="Q1"/>
    <n v="2"/>
    <s v="Feb"/>
  </r>
  <r>
    <n v="2929"/>
    <d v="2026-02-02T00:00:00"/>
    <x v="1"/>
    <x v="1"/>
    <x v="0"/>
    <n v="2026"/>
    <x v="1"/>
    <x v="12"/>
    <x v="3"/>
    <s v="Returning"/>
    <x v="1"/>
    <s v="Hiking Daypack 20L"/>
    <n v="1"/>
    <n v="93.78"/>
    <n v="0"/>
    <n v="44.21"/>
    <n v="93.78"/>
    <n v="44.21"/>
    <n v="49.57"/>
    <n v="0.52857752185967155"/>
    <n v="2026"/>
    <s v="Q1"/>
    <n v="2"/>
    <s v="Feb"/>
  </r>
  <r>
    <n v="3855"/>
    <d v="2026-02-02T00:00:00"/>
    <x v="1"/>
    <x v="1"/>
    <x v="0"/>
    <n v="2026"/>
    <x v="0"/>
    <x v="0"/>
    <x v="0"/>
    <s v="Business"/>
    <x v="4"/>
    <s v="Resistance Band Set"/>
    <n v="1"/>
    <n v="39.39"/>
    <n v="0.1"/>
    <n v="15.09"/>
    <n v="35.451000000000001"/>
    <n v="15.09"/>
    <n v="20.361000000000001"/>
    <n v="0.57434204958957435"/>
    <n v="2026"/>
    <s v="Q1"/>
    <n v="2"/>
    <s v="Feb"/>
  </r>
  <r>
    <n v="4031"/>
    <d v="2026-02-02T00:00:00"/>
    <x v="1"/>
    <x v="1"/>
    <x v="0"/>
    <n v="2026"/>
    <x v="0"/>
    <x v="0"/>
    <x v="0"/>
    <s v="New"/>
    <x v="0"/>
    <s v="Cycling Pack 12L"/>
    <n v="6"/>
    <n v="101.64"/>
    <n v="0"/>
    <n v="51.06"/>
    <n v="609.84"/>
    <n v="306.36"/>
    <n v="303.48"/>
    <n v="0.49763872491145217"/>
    <n v="2026"/>
    <s v="Q1"/>
    <n v="2"/>
    <s v="Feb"/>
  </r>
  <r>
    <n v="2"/>
    <d v="2026-02-03T00:00:00"/>
    <x v="1"/>
    <x v="1"/>
    <x v="0"/>
    <n v="2026"/>
    <x v="0"/>
    <x v="0"/>
    <x v="1"/>
    <s v="Business"/>
    <x v="4"/>
    <s v="Recovery Roller"/>
    <n v="12"/>
    <n v="36.74"/>
    <n v="0.2"/>
    <n v="13.53"/>
    <n v="352.70400000000001"/>
    <n v="162.35999999999999"/>
    <n v="190.34400000000002"/>
    <n v="0.53967065868263475"/>
    <n v="2026"/>
    <s v="Q1"/>
    <n v="2"/>
    <s v="Feb"/>
  </r>
  <r>
    <n v="4228"/>
    <d v="2026-02-03T00:00:00"/>
    <x v="1"/>
    <x v="1"/>
    <x v="0"/>
    <n v="2026"/>
    <x v="3"/>
    <x v="8"/>
    <x v="2"/>
    <s v="New"/>
    <x v="1"/>
    <s v="Summit Backpack 45L"/>
    <n v="2"/>
    <n v="154.62"/>
    <n v="0"/>
    <n v="78.209999999999994"/>
    <n v="309.24"/>
    <n v="156.41999999999999"/>
    <n v="152.82000000000002"/>
    <n v="0.49417927823050062"/>
    <n v="2026"/>
    <s v="Q1"/>
    <n v="2"/>
    <s v="Feb"/>
  </r>
  <r>
    <n v="928"/>
    <d v="2026-02-04T00:00:00"/>
    <x v="1"/>
    <x v="1"/>
    <x v="0"/>
    <n v="2026"/>
    <x v="0"/>
    <x v="0"/>
    <x v="3"/>
    <s v="New"/>
    <x v="3"/>
    <s v="Compact Sleeping Bag"/>
    <n v="1"/>
    <n v="125.63"/>
    <n v="0.1"/>
    <n v="60.38"/>
    <n v="113.06699999999999"/>
    <n v="60.38"/>
    <n v="52.686999999999991"/>
    <n v="0.46598034793529497"/>
    <n v="2026"/>
    <s v="Q1"/>
    <n v="2"/>
    <s v="Feb"/>
  </r>
  <r>
    <n v="933"/>
    <d v="2026-02-04T00:00:00"/>
    <x v="1"/>
    <x v="1"/>
    <x v="0"/>
    <n v="2026"/>
    <x v="1"/>
    <x v="11"/>
    <x v="0"/>
    <s v="New"/>
    <x v="3"/>
    <s v="Portable Camp Stove"/>
    <n v="2"/>
    <n v="81.59"/>
    <n v="0.1"/>
    <n v="38.64"/>
    <n v="146.86200000000002"/>
    <n v="77.28"/>
    <n v="69.582000000000022"/>
    <n v="0.47379172284185161"/>
    <n v="2026"/>
    <s v="Q1"/>
    <n v="2"/>
    <s v="Feb"/>
  </r>
  <r>
    <n v="1646"/>
    <d v="2026-02-04T00:00:00"/>
    <x v="1"/>
    <x v="1"/>
    <x v="0"/>
    <n v="2026"/>
    <x v="2"/>
    <x v="5"/>
    <x v="0"/>
    <s v="New"/>
    <x v="2"/>
    <s v="Packing Cube Set"/>
    <n v="2"/>
    <n v="45.81"/>
    <n v="0.1"/>
    <n v="18.420000000000002"/>
    <n v="82.458000000000013"/>
    <n v="36.840000000000003"/>
    <n v="45.618000000000009"/>
    <n v="0.55322709743141962"/>
    <n v="2026"/>
    <s v="Q1"/>
    <n v="2"/>
    <s v="Feb"/>
  </r>
  <r>
    <n v="380"/>
    <d v="2026-02-05T00:00:00"/>
    <x v="1"/>
    <x v="1"/>
    <x v="0"/>
    <n v="2026"/>
    <x v="1"/>
    <x v="12"/>
    <x v="0"/>
    <s v="Returning"/>
    <x v="4"/>
    <s v="Weighted Vest"/>
    <n v="3"/>
    <n v="125.63"/>
    <n v="0"/>
    <n v="71.05"/>
    <n v="376.89"/>
    <n v="213.14999999999998"/>
    <n v="163.74"/>
    <n v="0.43445037013452203"/>
    <n v="2026"/>
    <s v="Q1"/>
    <n v="2"/>
    <s v="Feb"/>
  </r>
  <r>
    <n v="1723"/>
    <d v="2026-02-05T00:00:00"/>
    <x v="1"/>
    <x v="1"/>
    <x v="0"/>
    <n v="2026"/>
    <x v="3"/>
    <x v="8"/>
    <x v="0"/>
    <s v="Returning"/>
    <x v="0"/>
    <s v="Cycling Pack 12L"/>
    <n v="2"/>
    <n v="101.01"/>
    <n v="0"/>
    <n v="50.26"/>
    <n v="202.02"/>
    <n v="100.52"/>
    <n v="101.50000000000001"/>
    <n v="0.50242550242550243"/>
    <n v="2026"/>
    <s v="Q1"/>
    <n v="2"/>
    <s v="Feb"/>
  </r>
  <r>
    <n v="2529"/>
    <d v="2026-02-05T00:00:00"/>
    <x v="1"/>
    <x v="1"/>
    <x v="0"/>
    <n v="2026"/>
    <x v="3"/>
    <x v="13"/>
    <x v="0"/>
    <s v="Returning"/>
    <x v="1"/>
    <s v="Summit Backpack 45L"/>
    <n v="6"/>
    <n v="154.22"/>
    <n v="0"/>
    <n v="79.599999999999994"/>
    <n v="925.31999999999994"/>
    <n v="477.59999999999997"/>
    <n v="447.71999999999997"/>
    <n v="0.4838542342108676"/>
    <n v="2026"/>
    <s v="Q1"/>
    <n v="2"/>
    <s v="Feb"/>
  </r>
  <r>
    <n v="2685"/>
    <d v="2026-02-05T00:00:00"/>
    <x v="1"/>
    <x v="1"/>
    <x v="0"/>
    <n v="2026"/>
    <x v="1"/>
    <x v="14"/>
    <x v="0"/>
    <s v="New"/>
    <x v="1"/>
    <s v="Trekking Poles"/>
    <n v="1"/>
    <n v="72.78"/>
    <n v="0.05"/>
    <n v="33.26"/>
    <n v="69.140999999999991"/>
    <n v="33.26"/>
    <n v="35.880999999999993"/>
    <n v="0.51895402149231273"/>
    <n v="2026"/>
    <s v="Q1"/>
    <n v="2"/>
    <s v="Feb"/>
  </r>
  <r>
    <n v="2793"/>
    <d v="2026-02-05T00:00:00"/>
    <x v="1"/>
    <x v="1"/>
    <x v="0"/>
    <n v="2026"/>
    <x v="1"/>
    <x v="14"/>
    <x v="1"/>
    <s v="Business"/>
    <x v="3"/>
    <s v="Compact Sleeping Bag"/>
    <n v="3"/>
    <n v="122.69"/>
    <n v="0.05"/>
    <n v="62.08"/>
    <n v="349.66649999999998"/>
    <n v="186.24"/>
    <n v="163.42649999999998"/>
    <n v="0.46737820180085876"/>
    <n v="2026"/>
    <s v="Q1"/>
    <n v="2"/>
    <s v="Feb"/>
  </r>
  <r>
    <n v="346"/>
    <d v="2026-02-06T00:00:00"/>
    <x v="1"/>
    <x v="1"/>
    <x v="0"/>
    <n v="2026"/>
    <x v="1"/>
    <x v="1"/>
    <x v="0"/>
    <s v="Business"/>
    <x v="0"/>
    <s v="Cycling Pack 12L"/>
    <n v="3"/>
    <n v="103.22"/>
    <n v="0"/>
    <n v="50.74"/>
    <n v="309.65999999999997"/>
    <n v="152.22"/>
    <n v="157.43999999999997"/>
    <n v="0.50842859910869986"/>
    <n v="2026"/>
    <s v="Q1"/>
    <n v="2"/>
    <s v="Feb"/>
  </r>
  <r>
    <n v="539"/>
    <d v="2026-02-06T00:00:00"/>
    <x v="1"/>
    <x v="1"/>
    <x v="0"/>
    <n v="2026"/>
    <x v="0"/>
    <x v="15"/>
    <x v="3"/>
    <s v="New"/>
    <x v="1"/>
    <s v="Hiking Daypack 20L"/>
    <n v="3"/>
    <n v="92.96"/>
    <n v="0.15"/>
    <n v="44.56"/>
    <n v="237.048"/>
    <n v="133.68"/>
    <n v="103.36799999999999"/>
    <n v="0.43606358205932971"/>
    <n v="2026"/>
    <s v="Q1"/>
    <n v="2"/>
    <s v="Feb"/>
  </r>
  <r>
    <n v="1368"/>
    <d v="2026-02-06T00:00:00"/>
    <x v="1"/>
    <x v="1"/>
    <x v="0"/>
    <n v="2026"/>
    <x v="1"/>
    <x v="12"/>
    <x v="2"/>
    <s v="New"/>
    <x v="2"/>
    <s v="Insulated Bottle"/>
    <n v="1"/>
    <n v="36.520000000000003"/>
    <n v="0"/>
    <n v="13.94"/>
    <n v="36.520000000000003"/>
    <n v="13.94"/>
    <n v="22.580000000000005"/>
    <n v="0.61829134720700996"/>
    <n v="2026"/>
    <s v="Q1"/>
    <n v="2"/>
    <s v="Feb"/>
  </r>
  <r>
    <n v="3506"/>
    <d v="2026-02-06T00:00:00"/>
    <x v="1"/>
    <x v="1"/>
    <x v="0"/>
    <n v="2026"/>
    <x v="0"/>
    <x v="0"/>
    <x v="2"/>
    <s v="Returning"/>
    <x v="4"/>
    <s v="Training Mat"/>
    <n v="3"/>
    <n v="50.65"/>
    <n v="0"/>
    <n v="21.49"/>
    <n v="151.94999999999999"/>
    <n v="64.47"/>
    <n v="87.47999999999999"/>
    <n v="0.57571569595261596"/>
    <n v="2026"/>
    <s v="Q1"/>
    <n v="2"/>
    <s v="Feb"/>
  </r>
  <r>
    <n v="1314"/>
    <d v="2026-02-07T00:00:00"/>
    <x v="1"/>
    <x v="1"/>
    <x v="0"/>
    <n v="2026"/>
    <x v="3"/>
    <x v="4"/>
    <x v="0"/>
    <s v="Returning"/>
    <x v="2"/>
    <s v="Insulated Bottle"/>
    <n v="2"/>
    <n v="37.03"/>
    <n v="0.15"/>
    <n v="13.87"/>
    <n v="62.951000000000001"/>
    <n v="27.74"/>
    <n v="35.210999999999999"/>
    <n v="0.55933980397451988"/>
    <n v="2026"/>
    <s v="Q1"/>
    <n v="2"/>
    <s v="Feb"/>
  </r>
  <r>
    <n v="2092"/>
    <d v="2026-02-07T00:00:00"/>
    <x v="1"/>
    <x v="1"/>
    <x v="0"/>
    <n v="2026"/>
    <x v="2"/>
    <x v="2"/>
    <x v="0"/>
    <s v="New"/>
    <x v="4"/>
    <s v="Recovery Roller"/>
    <n v="1"/>
    <n v="36.619999999999997"/>
    <n v="0"/>
    <n v="13.55"/>
    <n v="36.619999999999997"/>
    <n v="13.55"/>
    <n v="23.069999999999997"/>
    <n v="0.62998361551064985"/>
    <n v="2026"/>
    <s v="Q1"/>
    <n v="2"/>
    <s v="Feb"/>
  </r>
  <r>
    <n v="5083"/>
    <d v="2026-02-07T00:00:00"/>
    <x v="1"/>
    <x v="1"/>
    <x v="0"/>
    <n v="2026"/>
    <x v="2"/>
    <x v="16"/>
    <x v="2"/>
    <s v="Returning"/>
    <x v="3"/>
    <s v="Portable Camp Stove"/>
    <n v="1"/>
    <n v="81.47"/>
    <n v="0"/>
    <n v="39.18"/>
    <n v="81.47"/>
    <n v="39.18"/>
    <n v="42.29"/>
    <n v="0.51908678040996681"/>
    <n v="2026"/>
    <s v="Q1"/>
    <n v="2"/>
    <s v="Feb"/>
  </r>
  <r>
    <n v="582"/>
    <d v="2026-02-08T00:00:00"/>
    <x v="1"/>
    <x v="1"/>
    <x v="0"/>
    <n v="2026"/>
    <x v="1"/>
    <x v="1"/>
    <x v="1"/>
    <s v="Returning"/>
    <x v="3"/>
    <s v="Compact Sleeping Bag"/>
    <n v="12"/>
    <n v="122.75"/>
    <n v="0.15"/>
    <n v="62.51"/>
    <n v="1252.05"/>
    <n v="750.12"/>
    <n v="501.92999999999995"/>
    <n v="0.40088654606445429"/>
    <n v="2026"/>
    <s v="Q1"/>
    <n v="2"/>
    <s v="Feb"/>
  </r>
  <r>
    <n v="902"/>
    <d v="2026-02-08T00:00:00"/>
    <x v="1"/>
    <x v="1"/>
    <x v="0"/>
    <n v="2026"/>
    <x v="0"/>
    <x v="9"/>
    <x v="0"/>
    <s v="Business"/>
    <x v="4"/>
    <s v="Training Mat"/>
    <n v="1"/>
    <n v="50.38"/>
    <n v="0.05"/>
    <n v="21.95"/>
    <n v="47.860999999999997"/>
    <n v="21.95"/>
    <n v="25.910999999999998"/>
    <n v="0.54138024696516995"/>
    <n v="2026"/>
    <s v="Q1"/>
    <n v="2"/>
    <s v="Feb"/>
  </r>
  <r>
    <n v="2396"/>
    <d v="2026-02-08T00:00:00"/>
    <x v="1"/>
    <x v="1"/>
    <x v="0"/>
    <n v="2026"/>
    <x v="3"/>
    <x v="7"/>
    <x v="0"/>
    <s v="Business"/>
    <x v="4"/>
    <s v="Training Mat"/>
    <n v="2"/>
    <n v="50.4"/>
    <n v="0"/>
    <n v="21.43"/>
    <n v="100.8"/>
    <n v="42.86"/>
    <n v="57.94"/>
    <n v="0.57480158730158726"/>
    <n v="2026"/>
    <s v="Q1"/>
    <n v="2"/>
    <s v="Feb"/>
  </r>
  <r>
    <n v="2494"/>
    <d v="2026-02-08T00:00:00"/>
    <x v="1"/>
    <x v="1"/>
    <x v="0"/>
    <n v="2026"/>
    <x v="2"/>
    <x v="5"/>
    <x v="0"/>
    <s v="New"/>
    <x v="1"/>
    <s v="Trekking Poles"/>
    <n v="1"/>
    <n v="69.98"/>
    <n v="0"/>
    <n v="33.21"/>
    <n v="69.98"/>
    <n v="33.21"/>
    <n v="36.770000000000003"/>
    <n v="0.52543583881108891"/>
    <n v="2026"/>
    <s v="Q1"/>
    <n v="2"/>
    <s v="Feb"/>
  </r>
  <r>
    <n v="2925"/>
    <d v="2026-02-08T00:00:00"/>
    <x v="1"/>
    <x v="1"/>
    <x v="0"/>
    <n v="2026"/>
    <x v="0"/>
    <x v="0"/>
    <x v="2"/>
    <s v="New"/>
    <x v="1"/>
    <s v="Hiking Daypack 20L"/>
    <n v="3"/>
    <n v="90.04"/>
    <n v="0.05"/>
    <n v="45.25"/>
    <n v="256.61399999999998"/>
    <n v="135.75"/>
    <n v="120.86399999999998"/>
    <n v="0.47099534709719654"/>
    <n v="2026"/>
    <s v="Q1"/>
    <n v="2"/>
    <s v="Feb"/>
  </r>
  <r>
    <n v="3614"/>
    <d v="2026-02-08T00:00:00"/>
    <x v="1"/>
    <x v="1"/>
    <x v="0"/>
    <n v="2026"/>
    <x v="1"/>
    <x v="14"/>
    <x v="0"/>
    <s v="New"/>
    <x v="4"/>
    <s v="Training Mat"/>
    <n v="3"/>
    <n v="51.18"/>
    <n v="0"/>
    <n v="21.95"/>
    <n v="153.54"/>
    <n v="65.849999999999994"/>
    <n v="87.69"/>
    <n v="0.57112153184837833"/>
    <n v="2026"/>
    <s v="Q1"/>
    <n v="2"/>
    <s v="Feb"/>
  </r>
  <r>
    <n v="4360"/>
    <d v="2026-02-08T00:00:00"/>
    <x v="1"/>
    <x v="1"/>
    <x v="0"/>
    <n v="2026"/>
    <x v="0"/>
    <x v="15"/>
    <x v="0"/>
    <s v="New"/>
    <x v="2"/>
    <s v="Insulated Bottle"/>
    <n v="1"/>
    <n v="35.69"/>
    <n v="0"/>
    <n v="13.38"/>
    <n v="35.69"/>
    <n v="13.38"/>
    <n v="22.309999999999995"/>
    <n v="0.62510507144858496"/>
    <n v="2026"/>
    <s v="Q1"/>
    <n v="2"/>
    <s v="Feb"/>
  </r>
  <r>
    <n v="4582"/>
    <d v="2026-02-08T00:00:00"/>
    <x v="1"/>
    <x v="1"/>
    <x v="0"/>
    <n v="2026"/>
    <x v="3"/>
    <x v="7"/>
    <x v="0"/>
    <s v="New"/>
    <x v="0"/>
    <s v="Trail Bike Light"/>
    <n v="3"/>
    <n v="50.29"/>
    <n v="0.05"/>
    <n v="22.87"/>
    <n v="143.32650000000001"/>
    <n v="68.61"/>
    <n v="74.716500000000011"/>
    <n v="0.52130275978273388"/>
    <n v="2026"/>
    <s v="Q1"/>
    <n v="2"/>
    <s v="Feb"/>
  </r>
  <r>
    <n v="4381"/>
    <d v="2026-02-09T00:00:00"/>
    <x v="1"/>
    <x v="1"/>
    <x v="0"/>
    <n v="2026"/>
    <x v="1"/>
    <x v="12"/>
    <x v="3"/>
    <s v="Returning"/>
    <x v="3"/>
    <s v="Trail Tent 2P"/>
    <n v="1"/>
    <n v="194.32"/>
    <n v="0.05"/>
    <n v="102.52"/>
    <n v="184.60399999999998"/>
    <n v="102.52"/>
    <n v="82.083999999999989"/>
    <n v="0.44464908669367942"/>
    <n v="2026"/>
    <s v="Q1"/>
    <n v="2"/>
    <s v="Feb"/>
  </r>
  <r>
    <n v="4964"/>
    <d v="2026-02-09T00:00:00"/>
    <x v="1"/>
    <x v="1"/>
    <x v="0"/>
    <n v="2026"/>
    <x v="3"/>
    <x v="13"/>
    <x v="2"/>
    <s v="New"/>
    <x v="4"/>
    <s v="Resistance Band Set"/>
    <n v="4"/>
    <n v="40.44"/>
    <n v="0"/>
    <n v="14.75"/>
    <n v="161.76"/>
    <n v="59"/>
    <n v="102.75999999999999"/>
    <n v="0.63526211671612265"/>
    <n v="2026"/>
    <s v="Q1"/>
    <n v="2"/>
    <s v="Feb"/>
  </r>
  <r>
    <n v="255"/>
    <d v="2026-02-10T00:00:00"/>
    <x v="1"/>
    <x v="1"/>
    <x v="0"/>
    <n v="2026"/>
    <x v="3"/>
    <x v="7"/>
    <x v="0"/>
    <s v="New"/>
    <x v="2"/>
    <s v="Carry-On Duffel"/>
    <n v="3"/>
    <n v="134.53"/>
    <n v="0.1"/>
    <n v="69.12"/>
    <n v="363.23100000000005"/>
    <n v="207.36"/>
    <n v="155.87100000000004"/>
    <n v="0.42912361555043488"/>
    <n v="2026"/>
    <s v="Q1"/>
    <n v="2"/>
    <s v="Feb"/>
  </r>
  <r>
    <n v="2178"/>
    <d v="2026-02-10T00:00:00"/>
    <x v="1"/>
    <x v="1"/>
    <x v="0"/>
    <n v="2026"/>
    <x v="2"/>
    <x v="2"/>
    <x v="3"/>
    <s v="New"/>
    <x v="1"/>
    <s v="Summit Backpack 45L"/>
    <n v="6"/>
    <n v="154.05000000000001"/>
    <n v="0"/>
    <n v="79.25"/>
    <n v="924.30000000000007"/>
    <n v="475.5"/>
    <n v="448.80000000000007"/>
    <n v="0.4855566374553717"/>
    <n v="2026"/>
    <s v="Q1"/>
    <n v="2"/>
    <s v="Feb"/>
  </r>
  <r>
    <n v="3416"/>
    <d v="2026-02-10T00:00:00"/>
    <x v="1"/>
    <x v="1"/>
    <x v="0"/>
    <n v="2026"/>
    <x v="2"/>
    <x v="2"/>
    <x v="0"/>
    <s v="New"/>
    <x v="2"/>
    <s v="Carry-On Duffel"/>
    <n v="1"/>
    <n v="135.4"/>
    <n v="0"/>
    <n v="67.56"/>
    <n v="135.4"/>
    <n v="67.56"/>
    <n v="67.84"/>
    <n v="0.50103397341211231"/>
    <n v="2026"/>
    <s v="Q1"/>
    <n v="2"/>
    <s v="Feb"/>
  </r>
  <r>
    <n v="3854"/>
    <d v="2026-02-10T00:00:00"/>
    <x v="1"/>
    <x v="1"/>
    <x v="0"/>
    <n v="2026"/>
    <x v="0"/>
    <x v="0"/>
    <x v="0"/>
    <s v="New"/>
    <x v="0"/>
    <s v="Compact Repair Kit"/>
    <n v="2"/>
    <n v="41.03"/>
    <n v="0"/>
    <n v="16.260000000000002"/>
    <n v="82.06"/>
    <n v="32.520000000000003"/>
    <n v="49.54"/>
    <n v="0.60370460638557155"/>
    <n v="2026"/>
    <s v="Q1"/>
    <n v="2"/>
    <s v="Feb"/>
  </r>
  <r>
    <n v="3952"/>
    <d v="2026-02-10T00:00:00"/>
    <x v="1"/>
    <x v="1"/>
    <x v="0"/>
    <n v="2026"/>
    <x v="3"/>
    <x v="8"/>
    <x v="3"/>
    <s v="New"/>
    <x v="0"/>
    <s v="Commuter Helmet"/>
    <n v="1"/>
    <n v="81.44"/>
    <n v="0.05"/>
    <n v="43.9"/>
    <n v="77.367999999999995"/>
    <n v="43.9"/>
    <n v="33.467999999999996"/>
    <n v="0.43258194602419603"/>
    <n v="2026"/>
    <s v="Q1"/>
    <n v="2"/>
    <s v="Feb"/>
  </r>
  <r>
    <n v="4076"/>
    <d v="2026-02-10T00:00:00"/>
    <x v="1"/>
    <x v="1"/>
    <x v="0"/>
    <n v="2026"/>
    <x v="0"/>
    <x v="0"/>
    <x v="1"/>
    <s v="Business"/>
    <x v="3"/>
    <s v="Compact Sleeping Bag"/>
    <n v="8"/>
    <n v="122.19"/>
    <n v="0.1"/>
    <n v="60"/>
    <n v="879.76800000000003"/>
    <n v="480"/>
    <n v="399.76800000000003"/>
    <n v="0.45440161497121973"/>
    <n v="2026"/>
    <s v="Q1"/>
    <n v="2"/>
    <s v="Feb"/>
  </r>
  <r>
    <n v="4156"/>
    <d v="2026-02-10T00:00:00"/>
    <x v="1"/>
    <x v="1"/>
    <x v="0"/>
    <n v="2026"/>
    <x v="2"/>
    <x v="16"/>
    <x v="2"/>
    <s v="Returning"/>
    <x v="1"/>
    <s v="Trail Boots"/>
    <n v="2"/>
    <n v="146.33000000000001"/>
    <n v="0.1"/>
    <n v="81.34"/>
    <n v="263.39400000000001"/>
    <n v="162.68"/>
    <n v="100.714"/>
    <n v="0.38237013751262366"/>
    <n v="2026"/>
    <s v="Q1"/>
    <n v="2"/>
    <s v="Feb"/>
  </r>
  <r>
    <n v="4260"/>
    <d v="2026-02-10T00:00:00"/>
    <x v="1"/>
    <x v="1"/>
    <x v="0"/>
    <n v="2026"/>
    <x v="2"/>
    <x v="16"/>
    <x v="3"/>
    <s v="Returning"/>
    <x v="2"/>
    <s v="Carry-On Duffel"/>
    <n v="1"/>
    <n v="131.24"/>
    <n v="0.05"/>
    <n v="66.14"/>
    <n v="124.678"/>
    <n v="66.14"/>
    <n v="58.537999999999997"/>
    <n v="0.46951346669019395"/>
    <n v="2026"/>
    <s v="Q1"/>
    <n v="2"/>
    <s v="Feb"/>
  </r>
  <r>
    <n v="4294"/>
    <d v="2026-02-10T00:00:00"/>
    <x v="1"/>
    <x v="1"/>
    <x v="0"/>
    <n v="2026"/>
    <x v="1"/>
    <x v="1"/>
    <x v="1"/>
    <s v="New"/>
    <x v="4"/>
    <s v="Training Mat"/>
    <n v="5"/>
    <n v="51.37"/>
    <n v="0.05"/>
    <n v="21.81"/>
    <n v="244.00749999999996"/>
    <n v="109.05"/>
    <n v="134.95749999999998"/>
    <n v="0.55308750755612024"/>
    <n v="2026"/>
    <s v="Q1"/>
    <n v="2"/>
    <s v="Feb"/>
  </r>
  <r>
    <n v="1019"/>
    <d v="2026-02-11T00:00:00"/>
    <x v="1"/>
    <x v="1"/>
    <x v="0"/>
    <n v="2026"/>
    <x v="1"/>
    <x v="12"/>
    <x v="2"/>
    <s v="New"/>
    <x v="3"/>
    <s v="Compact Sleeping Bag"/>
    <n v="5"/>
    <n v="121.94"/>
    <n v="0"/>
    <n v="62.3"/>
    <n v="609.70000000000005"/>
    <n v="311.5"/>
    <n v="298.20000000000005"/>
    <n v="0.48909299655568317"/>
    <n v="2026"/>
    <s v="Q1"/>
    <n v="2"/>
    <s v="Feb"/>
  </r>
  <r>
    <n v="1471"/>
    <d v="2026-02-11T00:00:00"/>
    <x v="1"/>
    <x v="1"/>
    <x v="0"/>
    <n v="2026"/>
    <x v="0"/>
    <x v="0"/>
    <x v="0"/>
    <s v="Returning"/>
    <x v="3"/>
    <s v="Compact Sleeping Bag"/>
    <n v="4"/>
    <n v="124.55"/>
    <n v="0"/>
    <n v="60.41"/>
    <n v="498.2"/>
    <n v="241.64"/>
    <n v="256.56"/>
    <n v="0.51497390606182258"/>
    <n v="2026"/>
    <s v="Q1"/>
    <n v="2"/>
    <s v="Feb"/>
  </r>
  <r>
    <n v="2520"/>
    <d v="2026-02-11T00:00:00"/>
    <x v="1"/>
    <x v="1"/>
    <x v="0"/>
    <n v="2026"/>
    <x v="1"/>
    <x v="14"/>
    <x v="1"/>
    <s v="Business"/>
    <x v="3"/>
    <s v="Alpine Tent 4P"/>
    <n v="10"/>
    <n v="343.77"/>
    <n v="0.15"/>
    <n v="195.29"/>
    <n v="2922.0449999999996"/>
    <n v="1952.8999999999999"/>
    <n v="969.14499999999975"/>
    <n v="0.33166669233362245"/>
    <n v="2026"/>
    <s v="Q1"/>
    <n v="2"/>
    <s v="Feb"/>
  </r>
  <r>
    <n v="4649"/>
    <d v="2026-02-11T00:00:00"/>
    <x v="1"/>
    <x v="1"/>
    <x v="0"/>
    <n v="2026"/>
    <x v="1"/>
    <x v="1"/>
    <x v="3"/>
    <s v="Returning"/>
    <x v="0"/>
    <s v="Commuter Helmet"/>
    <n v="1"/>
    <n v="81.819999999999993"/>
    <n v="0.05"/>
    <n v="43.83"/>
    <n v="77.728999999999985"/>
    <n v="43.83"/>
    <n v="33.898999999999987"/>
    <n v="0.43611779387358635"/>
    <n v="2026"/>
    <s v="Q1"/>
    <n v="2"/>
    <s v="Feb"/>
  </r>
  <r>
    <n v="4545"/>
    <d v="2026-02-12T00:00:00"/>
    <x v="1"/>
    <x v="1"/>
    <x v="0"/>
    <n v="2026"/>
    <x v="0"/>
    <x v="9"/>
    <x v="2"/>
    <s v="New"/>
    <x v="2"/>
    <s v="Insulated Bottle"/>
    <n v="1"/>
    <n v="36.58"/>
    <n v="0.1"/>
    <n v="13.76"/>
    <n v="32.921999999999997"/>
    <n v="13.76"/>
    <n v="19.161999999999999"/>
    <n v="0.58204240325618128"/>
    <n v="2026"/>
    <s v="Q1"/>
    <n v="2"/>
    <s v="Feb"/>
  </r>
  <r>
    <n v="285"/>
    <d v="2026-02-13T00:00:00"/>
    <x v="1"/>
    <x v="1"/>
    <x v="0"/>
    <n v="2026"/>
    <x v="3"/>
    <x v="8"/>
    <x v="2"/>
    <s v="New"/>
    <x v="1"/>
    <s v="Hiking Daypack 20L"/>
    <n v="4"/>
    <n v="92.87"/>
    <n v="0"/>
    <n v="44.95"/>
    <n v="371.48"/>
    <n v="179.8"/>
    <n v="191.68"/>
    <n v="0.51599009367933668"/>
    <n v="2026"/>
    <s v="Q1"/>
    <n v="2"/>
    <s v="Feb"/>
  </r>
  <r>
    <n v="1499"/>
    <d v="2026-02-13T00:00:00"/>
    <x v="1"/>
    <x v="1"/>
    <x v="0"/>
    <n v="2026"/>
    <x v="3"/>
    <x v="8"/>
    <x v="0"/>
    <s v="New"/>
    <x v="0"/>
    <s v="Compact Repair Kit"/>
    <n v="2"/>
    <n v="41.21"/>
    <n v="0"/>
    <n v="16.64"/>
    <n v="82.42"/>
    <n v="33.28"/>
    <n v="49.14"/>
    <n v="0.59621451104100942"/>
    <n v="2026"/>
    <s v="Q1"/>
    <n v="2"/>
    <s v="Feb"/>
  </r>
  <r>
    <n v="2615"/>
    <d v="2026-02-13T00:00:00"/>
    <x v="1"/>
    <x v="1"/>
    <x v="0"/>
    <n v="2026"/>
    <x v="0"/>
    <x v="15"/>
    <x v="0"/>
    <s v="Returning"/>
    <x v="1"/>
    <s v="Summit Backpack 45L"/>
    <n v="6"/>
    <n v="155.79"/>
    <n v="0"/>
    <n v="77.48"/>
    <n v="934.74"/>
    <n v="464.88"/>
    <n v="469.86"/>
    <n v="0.50266384235188399"/>
    <n v="2026"/>
    <s v="Q1"/>
    <n v="2"/>
    <s v="Feb"/>
  </r>
  <r>
    <n v="479"/>
    <d v="2026-02-14T00:00:00"/>
    <x v="1"/>
    <x v="1"/>
    <x v="0"/>
    <n v="2026"/>
    <x v="0"/>
    <x v="0"/>
    <x v="0"/>
    <s v="Returning"/>
    <x v="4"/>
    <s v="Training Mat"/>
    <n v="2"/>
    <n v="50.16"/>
    <n v="0.1"/>
    <n v="21.48"/>
    <n v="90.287999999999997"/>
    <n v="42.96"/>
    <n v="47.327999999999996"/>
    <n v="0.52418926103136632"/>
    <n v="2026"/>
    <s v="Q1"/>
    <n v="2"/>
    <s v="Feb"/>
  </r>
  <r>
    <n v="4069"/>
    <d v="2026-02-14T00:00:00"/>
    <x v="1"/>
    <x v="1"/>
    <x v="0"/>
    <n v="2026"/>
    <x v="3"/>
    <x v="8"/>
    <x v="0"/>
    <s v="New"/>
    <x v="1"/>
    <s v="Trail Boots"/>
    <n v="4"/>
    <n v="140.63999999999999"/>
    <n v="0"/>
    <n v="77.510000000000005"/>
    <n v="562.55999999999995"/>
    <n v="310.04000000000002"/>
    <n v="252.51999999999992"/>
    <n v="0.4488765642775881"/>
    <n v="2026"/>
    <s v="Q1"/>
    <n v="2"/>
    <s v="Feb"/>
  </r>
  <r>
    <n v="4588"/>
    <d v="2026-02-14T00:00:00"/>
    <x v="1"/>
    <x v="1"/>
    <x v="0"/>
    <n v="2026"/>
    <x v="0"/>
    <x v="0"/>
    <x v="3"/>
    <s v="New"/>
    <x v="3"/>
    <s v="Portable Camp Stove"/>
    <n v="1"/>
    <n v="80.680000000000007"/>
    <n v="0"/>
    <n v="39.630000000000003"/>
    <n v="80.680000000000007"/>
    <n v="39.630000000000003"/>
    <n v="41.050000000000004"/>
    <n v="0.50880019831432821"/>
    <n v="2026"/>
    <s v="Q1"/>
    <n v="2"/>
    <s v="Feb"/>
  </r>
  <r>
    <n v="14"/>
    <d v="2026-02-15T00:00:00"/>
    <x v="1"/>
    <x v="1"/>
    <x v="0"/>
    <n v="2026"/>
    <x v="0"/>
    <x v="0"/>
    <x v="1"/>
    <s v="Business"/>
    <x v="2"/>
    <s v="Travel Backpack 35L"/>
    <n v="3"/>
    <n v="162.44999999999999"/>
    <n v="0.05"/>
    <n v="86.43"/>
    <n v="462.98249999999996"/>
    <n v="259.29000000000002"/>
    <n v="203.69249999999994"/>
    <n v="0.43995723380473334"/>
    <n v="2026"/>
    <s v="Q1"/>
    <n v="2"/>
    <s v="Feb"/>
  </r>
  <r>
    <n v="303"/>
    <d v="2026-02-15T00:00:00"/>
    <x v="1"/>
    <x v="1"/>
    <x v="0"/>
    <n v="2026"/>
    <x v="1"/>
    <x v="6"/>
    <x v="3"/>
    <s v="Returning"/>
    <x v="0"/>
    <s v="Cycling Pack 12L"/>
    <n v="2"/>
    <n v="102.12"/>
    <n v="0.15"/>
    <n v="51.03"/>
    <n v="173.60400000000001"/>
    <n v="102.06"/>
    <n v="71.544000000000011"/>
    <n v="0.41211032003870884"/>
    <n v="2026"/>
    <s v="Q1"/>
    <n v="2"/>
    <s v="Feb"/>
  </r>
  <r>
    <n v="1197"/>
    <d v="2026-02-16T00:00:00"/>
    <x v="1"/>
    <x v="1"/>
    <x v="0"/>
    <n v="2026"/>
    <x v="2"/>
    <x v="3"/>
    <x v="0"/>
    <s v="New"/>
    <x v="0"/>
    <s v="Cycling Pack 12L"/>
    <n v="2"/>
    <n v="101.77"/>
    <n v="0"/>
    <n v="51.34"/>
    <n v="203.54"/>
    <n v="102.68"/>
    <n v="100.85999999999999"/>
    <n v="0.49552913432249185"/>
    <n v="2026"/>
    <s v="Q1"/>
    <n v="2"/>
    <s v="Feb"/>
  </r>
  <r>
    <n v="2714"/>
    <d v="2026-02-16T00:00:00"/>
    <x v="1"/>
    <x v="1"/>
    <x v="0"/>
    <n v="2026"/>
    <x v="0"/>
    <x v="15"/>
    <x v="0"/>
    <s v="Business"/>
    <x v="1"/>
    <s v="Summit Backpack 45L"/>
    <n v="3"/>
    <n v="153.24"/>
    <n v="0.15"/>
    <n v="77.61"/>
    <n v="390.762"/>
    <n v="232.82999999999998"/>
    <n v="157.93200000000002"/>
    <n v="0.40416417154175693"/>
    <n v="2026"/>
    <s v="Q1"/>
    <n v="2"/>
    <s v="Feb"/>
  </r>
  <r>
    <n v="2753"/>
    <d v="2026-02-16T00:00:00"/>
    <x v="1"/>
    <x v="1"/>
    <x v="0"/>
    <n v="2026"/>
    <x v="3"/>
    <x v="4"/>
    <x v="3"/>
    <s v="Returning"/>
    <x v="1"/>
    <s v="Trail Boots"/>
    <n v="1"/>
    <n v="140.47"/>
    <n v="0"/>
    <n v="79.66"/>
    <n v="140.47"/>
    <n v="79.66"/>
    <n v="60.81"/>
    <n v="0.43290382288033036"/>
    <n v="2026"/>
    <s v="Q1"/>
    <n v="2"/>
    <s v="Feb"/>
  </r>
  <r>
    <n v="3901"/>
    <d v="2026-02-16T00:00:00"/>
    <x v="1"/>
    <x v="1"/>
    <x v="0"/>
    <n v="2026"/>
    <x v="3"/>
    <x v="7"/>
    <x v="2"/>
    <s v="New"/>
    <x v="1"/>
    <s v="Trekking Poles"/>
    <n v="4"/>
    <n v="70.67"/>
    <n v="0.05"/>
    <n v="32.96"/>
    <n v="268.54599999999999"/>
    <n v="131.84"/>
    <n v="136.70599999999999"/>
    <n v="0.50905990035226734"/>
    <n v="2026"/>
    <s v="Q1"/>
    <n v="2"/>
    <s v="Feb"/>
  </r>
  <r>
    <n v="594"/>
    <d v="2026-02-17T00:00:00"/>
    <x v="1"/>
    <x v="1"/>
    <x v="0"/>
    <n v="2026"/>
    <x v="0"/>
    <x v="15"/>
    <x v="2"/>
    <s v="Business"/>
    <x v="2"/>
    <s v="Carry-On Duffel"/>
    <n v="3"/>
    <n v="134.91"/>
    <n v="0"/>
    <n v="67.69"/>
    <n v="404.73"/>
    <n v="203.07"/>
    <n v="201.66000000000003"/>
    <n v="0.49825809799125348"/>
    <n v="2026"/>
    <s v="Q1"/>
    <n v="2"/>
    <s v="Feb"/>
  </r>
  <r>
    <n v="624"/>
    <d v="2026-02-17T00:00:00"/>
    <x v="1"/>
    <x v="1"/>
    <x v="0"/>
    <n v="2026"/>
    <x v="2"/>
    <x v="2"/>
    <x v="0"/>
    <s v="Business"/>
    <x v="1"/>
    <s v="Trekking Poles"/>
    <n v="1"/>
    <n v="70.86"/>
    <n v="0.1"/>
    <n v="33.299999999999997"/>
    <n v="63.774000000000001"/>
    <n v="33.299999999999997"/>
    <n v="30.474000000000004"/>
    <n v="0.47784363533728486"/>
    <n v="2026"/>
    <s v="Q1"/>
    <n v="2"/>
    <s v="Feb"/>
  </r>
  <r>
    <n v="1013"/>
    <d v="2026-02-17T00:00:00"/>
    <x v="1"/>
    <x v="1"/>
    <x v="0"/>
    <n v="2026"/>
    <x v="1"/>
    <x v="12"/>
    <x v="2"/>
    <s v="New"/>
    <x v="0"/>
    <s v="Cycling Pack 12L"/>
    <n v="1"/>
    <n v="104.35"/>
    <n v="0"/>
    <n v="51.49"/>
    <n v="104.35"/>
    <n v="51.49"/>
    <n v="52.859999999999992"/>
    <n v="0.50656444657402966"/>
    <n v="2026"/>
    <s v="Q1"/>
    <n v="2"/>
    <s v="Feb"/>
  </r>
  <r>
    <n v="1100"/>
    <d v="2026-02-17T00:00:00"/>
    <x v="1"/>
    <x v="1"/>
    <x v="0"/>
    <n v="2026"/>
    <x v="3"/>
    <x v="8"/>
    <x v="0"/>
    <s v="Returning"/>
    <x v="4"/>
    <s v="Weighted Vest"/>
    <n v="2"/>
    <n v="120.48"/>
    <n v="0"/>
    <n v="70.680000000000007"/>
    <n v="240.96"/>
    <n v="141.36000000000001"/>
    <n v="99.6"/>
    <n v="0.4133466135458167"/>
    <n v="2026"/>
    <s v="Q1"/>
    <n v="2"/>
    <s v="Feb"/>
  </r>
  <r>
    <n v="2353"/>
    <d v="2026-02-17T00:00:00"/>
    <x v="1"/>
    <x v="1"/>
    <x v="0"/>
    <n v="2026"/>
    <x v="1"/>
    <x v="12"/>
    <x v="0"/>
    <s v="Returning"/>
    <x v="3"/>
    <s v="Alpine Tent 4P"/>
    <n v="1"/>
    <n v="339.52"/>
    <n v="0.1"/>
    <n v="191.19"/>
    <n v="305.56799999999998"/>
    <n v="191.19"/>
    <n v="114.37799999999999"/>
    <n v="0.3743127552623311"/>
    <n v="2026"/>
    <s v="Q1"/>
    <n v="2"/>
    <s v="Feb"/>
  </r>
  <r>
    <n v="3020"/>
    <d v="2026-02-17T00:00:00"/>
    <x v="1"/>
    <x v="1"/>
    <x v="0"/>
    <n v="2026"/>
    <x v="1"/>
    <x v="14"/>
    <x v="1"/>
    <s v="Business"/>
    <x v="1"/>
    <s v="Summit Backpack 45L"/>
    <n v="5"/>
    <n v="154.72999999999999"/>
    <n v="0.1"/>
    <n v="77.42"/>
    <n v="696.28499999999997"/>
    <n v="387.1"/>
    <n v="309.18499999999995"/>
    <n v="0.44404949122844806"/>
    <n v="2026"/>
    <s v="Q1"/>
    <n v="2"/>
    <s v="Feb"/>
  </r>
  <r>
    <n v="3227"/>
    <d v="2026-02-17T00:00:00"/>
    <x v="1"/>
    <x v="1"/>
    <x v="0"/>
    <n v="2026"/>
    <x v="2"/>
    <x v="5"/>
    <x v="2"/>
    <s v="Business"/>
    <x v="1"/>
    <s v="Hiking Daypack 20L"/>
    <n v="4"/>
    <n v="93.98"/>
    <n v="0.05"/>
    <n v="44.6"/>
    <n v="357.12400000000002"/>
    <n v="178.4"/>
    <n v="178.72400000000002"/>
    <n v="0.50045362395134463"/>
    <n v="2026"/>
    <s v="Q1"/>
    <n v="2"/>
    <s v="Feb"/>
  </r>
  <r>
    <n v="3530"/>
    <d v="2026-02-17T00:00:00"/>
    <x v="1"/>
    <x v="1"/>
    <x v="0"/>
    <n v="2026"/>
    <x v="0"/>
    <x v="0"/>
    <x v="0"/>
    <s v="New"/>
    <x v="3"/>
    <s v="Alpine Tent 4P"/>
    <n v="2"/>
    <n v="336.83"/>
    <n v="0"/>
    <n v="194.42"/>
    <n v="673.66"/>
    <n v="388.84"/>
    <n v="284.82"/>
    <n v="0.42279488169106078"/>
    <n v="2026"/>
    <s v="Q1"/>
    <n v="2"/>
    <s v="Feb"/>
  </r>
  <r>
    <n v="6"/>
    <d v="2026-02-18T00:00:00"/>
    <x v="1"/>
    <x v="1"/>
    <x v="0"/>
    <n v="2026"/>
    <x v="3"/>
    <x v="8"/>
    <x v="2"/>
    <s v="Returning"/>
    <x v="3"/>
    <s v="Alpine Tent 4P"/>
    <n v="1"/>
    <n v="338.93"/>
    <n v="0"/>
    <n v="197.92"/>
    <n v="338.93"/>
    <n v="197.92"/>
    <n v="141.01000000000002"/>
    <n v="0.41604461098161866"/>
    <n v="2026"/>
    <s v="Q1"/>
    <n v="2"/>
    <s v="Feb"/>
  </r>
  <r>
    <n v="2038"/>
    <d v="2026-02-18T00:00:00"/>
    <x v="1"/>
    <x v="1"/>
    <x v="0"/>
    <n v="2026"/>
    <x v="0"/>
    <x v="9"/>
    <x v="0"/>
    <s v="New"/>
    <x v="3"/>
    <s v="Compact Sleeping Bag"/>
    <n v="5"/>
    <n v="122.72"/>
    <n v="0"/>
    <n v="62.41"/>
    <n v="613.6"/>
    <n v="312.04999999999995"/>
    <n v="301.55000000000007"/>
    <n v="0.49144393741851378"/>
    <n v="2026"/>
    <s v="Q1"/>
    <n v="2"/>
    <s v="Feb"/>
  </r>
  <r>
    <n v="4104"/>
    <d v="2026-02-18T00:00:00"/>
    <x v="1"/>
    <x v="1"/>
    <x v="0"/>
    <n v="2026"/>
    <x v="3"/>
    <x v="4"/>
    <x v="0"/>
    <s v="New"/>
    <x v="2"/>
    <s v="Carry-On Duffel"/>
    <n v="4"/>
    <n v="135.63"/>
    <n v="0.05"/>
    <n v="65.900000000000006"/>
    <n v="515.39400000000001"/>
    <n v="263.60000000000002"/>
    <n v="251.79399999999998"/>
    <n v="0.4885466264644136"/>
    <n v="2026"/>
    <s v="Q1"/>
    <n v="2"/>
    <s v="Feb"/>
  </r>
  <r>
    <n v="1072"/>
    <d v="2026-02-19T00:00:00"/>
    <x v="1"/>
    <x v="1"/>
    <x v="0"/>
    <n v="2026"/>
    <x v="2"/>
    <x v="16"/>
    <x v="0"/>
    <s v="Returning"/>
    <x v="3"/>
    <s v="Portable Camp Stove"/>
    <n v="2"/>
    <n v="81.34"/>
    <n v="0.05"/>
    <n v="40.64"/>
    <n v="154.54599999999999"/>
    <n v="81.28"/>
    <n v="73.265999999999991"/>
    <n v="0.47407244445019603"/>
    <n v="2026"/>
    <s v="Q1"/>
    <n v="2"/>
    <s v="Feb"/>
  </r>
  <r>
    <n v="2435"/>
    <d v="2026-02-19T00:00:00"/>
    <x v="1"/>
    <x v="1"/>
    <x v="0"/>
    <n v="2026"/>
    <x v="2"/>
    <x v="3"/>
    <x v="0"/>
    <s v="New"/>
    <x v="0"/>
    <s v="Compact Repair Kit"/>
    <n v="1"/>
    <n v="41.01"/>
    <n v="0.05"/>
    <n v="16.489999999999998"/>
    <n v="38.959499999999998"/>
    <n v="16.489999999999998"/>
    <n v="22.4695"/>
    <n v="0.57673994789460847"/>
    <n v="2026"/>
    <s v="Q1"/>
    <n v="2"/>
    <s v="Feb"/>
  </r>
  <r>
    <n v="4476"/>
    <d v="2026-02-19T00:00:00"/>
    <x v="1"/>
    <x v="1"/>
    <x v="0"/>
    <n v="2026"/>
    <x v="1"/>
    <x v="11"/>
    <x v="3"/>
    <s v="Business"/>
    <x v="1"/>
    <s v="Summit Backpack 45L"/>
    <n v="2"/>
    <n v="153.03"/>
    <n v="0"/>
    <n v="81.02"/>
    <n v="306.06"/>
    <n v="162.04"/>
    <n v="144.02000000000001"/>
    <n v="0.47056132784421356"/>
    <n v="2026"/>
    <s v="Q1"/>
    <n v="2"/>
    <s v="Feb"/>
  </r>
  <r>
    <n v="174"/>
    <d v="2026-02-20T00:00:00"/>
    <x v="1"/>
    <x v="1"/>
    <x v="0"/>
    <n v="2026"/>
    <x v="1"/>
    <x v="11"/>
    <x v="0"/>
    <s v="New"/>
    <x v="4"/>
    <s v="Weighted Vest"/>
    <n v="2"/>
    <n v="124.92"/>
    <n v="0"/>
    <n v="69.98"/>
    <n v="249.84"/>
    <n v="139.96"/>
    <n v="109.88"/>
    <n v="0.43980147294268329"/>
    <n v="2026"/>
    <s v="Q1"/>
    <n v="2"/>
    <s v="Feb"/>
  </r>
  <r>
    <n v="304"/>
    <d v="2026-02-20T00:00:00"/>
    <x v="1"/>
    <x v="1"/>
    <x v="0"/>
    <n v="2026"/>
    <x v="1"/>
    <x v="12"/>
    <x v="0"/>
    <s v="Business"/>
    <x v="2"/>
    <s v="Carry-On Duffel"/>
    <n v="2"/>
    <n v="136.55000000000001"/>
    <n v="0"/>
    <n v="68.84"/>
    <n v="273.10000000000002"/>
    <n v="137.68"/>
    <n v="135.42000000000002"/>
    <n v="0.49586232149395826"/>
    <n v="2026"/>
    <s v="Q1"/>
    <n v="2"/>
    <s v="Feb"/>
  </r>
  <r>
    <n v="404"/>
    <d v="2026-02-20T00:00:00"/>
    <x v="1"/>
    <x v="1"/>
    <x v="0"/>
    <n v="2026"/>
    <x v="2"/>
    <x v="5"/>
    <x v="1"/>
    <s v="Business"/>
    <x v="3"/>
    <s v="Compact Sleeping Bag"/>
    <n v="15"/>
    <n v="121.98"/>
    <n v="0.1"/>
    <n v="59.86"/>
    <n v="1646.73"/>
    <n v="897.9"/>
    <n v="748.83"/>
    <n v="0.45473757082217486"/>
    <n v="2026"/>
    <s v="Q1"/>
    <n v="2"/>
    <s v="Feb"/>
  </r>
  <r>
    <n v="675"/>
    <d v="2026-02-20T00:00:00"/>
    <x v="1"/>
    <x v="1"/>
    <x v="0"/>
    <n v="2026"/>
    <x v="1"/>
    <x v="12"/>
    <x v="0"/>
    <s v="New"/>
    <x v="2"/>
    <s v="Packing Cube Set"/>
    <n v="1"/>
    <n v="45.54"/>
    <n v="0"/>
    <n v="18.29"/>
    <n v="45.54"/>
    <n v="18.29"/>
    <n v="27.25"/>
    <n v="0.59837505489679399"/>
    <n v="2026"/>
    <s v="Q1"/>
    <n v="2"/>
    <s v="Feb"/>
  </r>
  <r>
    <n v="940"/>
    <d v="2026-02-20T00:00:00"/>
    <x v="1"/>
    <x v="1"/>
    <x v="0"/>
    <n v="2026"/>
    <x v="2"/>
    <x v="3"/>
    <x v="3"/>
    <s v="Returning"/>
    <x v="4"/>
    <s v="Training Mat"/>
    <n v="1"/>
    <n v="51.73"/>
    <n v="0"/>
    <n v="21.83"/>
    <n v="51.73"/>
    <n v="21.83"/>
    <n v="29.9"/>
    <n v="0.57800115986854828"/>
    <n v="2026"/>
    <s v="Q1"/>
    <n v="2"/>
    <s v="Feb"/>
  </r>
  <r>
    <n v="2375"/>
    <d v="2026-02-20T00:00:00"/>
    <x v="1"/>
    <x v="1"/>
    <x v="0"/>
    <n v="2026"/>
    <x v="1"/>
    <x v="12"/>
    <x v="3"/>
    <s v="Returning"/>
    <x v="3"/>
    <s v="Portable Camp Stove"/>
    <n v="2"/>
    <n v="80.510000000000005"/>
    <n v="0.05"/>
    <n v="38.630000000000003"/>
    <n v="152.96899999999999"/>
    <n v="77.260000000000005"/>
    <n v="75.708999999999989"/>
    <n v="0.4949303453640933"/>
    <n v="2026"/>
    <s v="Q1"/>
    <n v="2"/>
    <s v="Feb"/>
  </r>
  <r>
    <n v="4184"/>
    <d v="2026-02-20T00:00:00"/>
    <x v="1"/>
    <x v="1"/>
    <x v="0"/>
    <n v="2026"/>
    <x v="3"/>
    <x v="7"/>
    <x v="0"/>
    <s v="New"/>
    <x v="4"/>
    <s v="Recovery Roller"/>
    <n v="1"/>
    <n v="36.31"/>
    <n v="0"/>
    <n v="14"/>
    <n v="36.31"/>
    <n v="14"/>
    <n v="22.310000000000002"/>
    <n v="0.61443128614706699"/>
    <n v="2026"/>
    <s v="Q1"/>
    <n v="2"/>
    <s v="Feb"/>
  </r>
  <r>
    <n v="4390"/>
    <d v="2026-02-20T00:00:00"/>
    <x v="1"/>
    <x v="1"/>
    <x v="0"/>
    <n v="2026"/>
    <x v="2"/>
    <x v="16"/>
    <x v="0"/>
    <s v="Returning"/>
    <x v="0"/>
    <s v="Commuter Helmet"/>
    <n v="1"/>
    <n v="82.86"/>
    <n v="0.05"/>
    <n v="42.3"/>
    <n v="78.716999999999999"/>
    <n v="42.3"/>
    <n v="36.417000000000002"/>
    <n v="0.46263196005945351"/>
    <n v="2026"/>
    <s v="Q1"/>
    <n v="2"/>
    <s v="Feb"/>
  </r>
  <r>
    <n v="1475"/>
    <d v="2026-02-21T00:00:00"/>
    <x v="1"/>
    <x v="1"/>
    <x v="0"/>
    <n v="2026"/>
    <x v="0"/>
    <x v="0"/>
    <x v="2"/>
    <s v="New"/>
    <x v="0"/>
    <s v="Cycling Pack 12L"/>
    <n v="2"/>
    <n v="103.03"/>
    <n v="0.05"/>
    <n v="50.73"/>
    <n v="195.75700000000001"/>
    <n v="101.46"/>
    <n v="94.297000000000011"/>
    <n v="0.48170435795399402"/>
    <n v="2026"/>
    <s v="Q1"/>
    <n v="2"/>
    <s v="Feb"/>
  </r>
  <r>
    <n v="3504"/>
    <d v="2026-02-21T00:00:00"/>
    <x v="1"/>
    <x v="1"/>
    <x v="0"/>
    <n v="2026"/>
    <x v="1"/>
    <x v="14"/>
    <x v="0"/>
    <s v="Business"/>
    <x v="2"/>
    <s v="Insulated Bottle"/>
    <n v="1"/>
    <n v="36.39"/>
    <n v="0"/>
    <n v="13.49"/>
    <n v="36.39"/>
    <n v="13.49"/>
    <n v="22.9"/>
    <n v="0.62929376202253362"/>
    <n v="2026"/>
    <s v="Q1"/>
    <n v="2"/>
    <s v="Feb"/>
  </r>
  <r>
    <n v="1649"/>
    <d v="2026-02-22T00:00:00"/>
    <x v="1"/>
    <x v="1"/>
    <x v="0"/>
    <n v="2026"/>
    <x v="2"/>
    <x v="5"/>
    <x v="0"/>
    <s v="Returning"/>
    <x v="3"/>
    <s v="Compact Sleeping Bag"/>
    <n v="1"/>
    <n v="124.93"/>
    <n v="0.1"/>
    <n v="59.74"/>
    <n v="112.43700000000001"/>
    <n v="59.74"/>
    <n v="52.69700000000001"/>
    <n v="0.46868023871145625"/>
    <n v="2026"/>
    <s v="Q1"/>
    <n v="2"/>
    <s v="Feb"/>
  </r>
  <r>
    <n v="2170"/>
    <d v="2026-02-22T00:00:00"/>
    <x v="1"/>
    <x v="1"/>
    <x v="0"/>
    <n v="2026"/>
    <x v="1"/>
    <x v="11"/>
    <x v="3"/>
    <s v="Returning"/>
    <x v="0"/>
    <s v="Cycling Pack 12L"/>
    <n v="1"/>
    <n v="101.19"/>
    <n v="0.05"/>
    <n v="49.14"/>
    <n v="96.130499999999998"/>
    <n v="49.14"/>
    <n v="46.990499999999997"/>
    <n v="0.48881988546819166"/>
    <n v="2026"/>
    <s v="Q1"/>
    <n v="2"/>
    <s v="Feb"/>
  </r>
  <r>
    <n v="3402"/>
    <d v="2026-02-22T00:00:00"/>
    <x v="1"/>
    <x v="1"/>
    <x v="0"/>
    <n v="2026"/>
    <x v="3"/>
    <x v="8"/>
    <x v="0"/>
    <s v="Returning"/>
    <x v="4"/>
    <s v="Training Mat"/>
    <n v="2"/>
    <n v="51.2"/>
    <n v="0"/>
    <n v="21.38"/>
    <n v="102.4"/>
    <n v="42.76"/>
    <n v="59.640000000000008"/>
    <n v="0.58242187500000009"/>
    <n v="2026"/>
    <s v="Q1"/>
    <n v="2"/>
    <s v="Feb"/>
  </r>
  <r>
    <n v="3773"/>
    <d v="2026-02-22T00:00:00"/>
    <x v="1"/>
    <x v="1"/>
    <x v="0"/>
    <n v="2026"/>
    <x v="3"/>
    <x v="4"/>
    <x v="0"/>
    <s v="Returning"/>
    <x v="3"/>
    <s v="Portable Camp Stove"/>
    <n v="1"/>
    <n v="81.81"/>
    <n v="0"/>
    <n v="40.32"/>
    <n v="81.81"/>
    <n v="40.32"/>
    <n v="41.49"/>
    <n v="0.50715071507150711"/>
    <n v="2026"/>
    <s v="Q1"/>
    <n v="2"/>
    <s v="Feb"/>
  </r>
  <r>
    <n v="4670"/>
    <d v="2026-02-22T00:00:00"/>
    <x v="1"/>
    <x v="1"/>
    <x v="0"/>
    <n v="2026"/>
    <x v="0"/>
    <x v="15"/>
    <x v="2"/>
    <s v="Business"/>
    <x v="1"/>
    <s v="Summit Backpack 45L"/>
    <n v="1"/>
    <n v="152.96"/>
    <n v="0"/>
    <n v="79.510000000000005"/>
    <n v="152.96"/>
    <n v="79.510000000000005"/>
    <n v="73.45"/>
    <n v="0.48019089958158995"/>
    <n v="2026"/>
    <s v="Q1"/>
    <n v="2"/>
    <s v="Feb"/>
  </r>
  <r>
    <n v="587"/>
    <d v="2026-02-23T00:00:00"/>
    <x v="1"/>
    <x v="1"/>
    <x v="0"/>
    <n v="2026"/>
    <x v="3"/>
    <x v="7"/>
    <x v="3"/>
    <s v="Business"/>
    <x v="2"/>
    <s v="Travel Backpack 35L"/>
    <n v="1"/>
    <n v="166.13"/>
    <n v="0.05"/>
    <n v="85.7"/>
    <n v="157.8235"/>
    <n v="85.7"/>
    <n v="72.123499999999993"/>
    <n v="0.45698834457479398"/>
    <n v="2026"/>
    <s v="Q1"/>
    <n v="2"/>
    <s v="Feb"/>
  </r>
  <r>
    <n v="1085"/>
    <d v="2026-02-23T00:00:00"/>
    <x v="1"/>
    <x v="1"/>
    <x v="0"/>
    <n v="2026"/>
    <x v="0"/>
    <x v="15"/>
    <x v="0"/>
    <s v="New"/>
    <x v="3"/>
    <s v="Trail Tent 2P"/>
    <n v="3"/>
    <n v="193.18"/>
    <n v="0.05"/>
    <n v="106.19"/>
    <n v="550.56299999999999"/>
    <n v="318.57"/>
    <n v="231.99299999999999"/>
    <n v="0.42137412067283853"/>
    <n v="2026"/>
    <s v="Q1"/>
    <n v="2"/>
    <s v="Feb"/>
  </r>
  <r>
    <n v="1635"/>
    <d v="2026-02-23T00:00:00"/>
    <x v="1"/>
    <x v="1"/>
    <x v="0"/>
    <n v="2026"/>
    <x v="2"/>
    <x v="10"/>
    <x v="0"/>
    <s v="Returning"/>
    <x v="0"/>
    <s v="Commuter Helmet"/>
    <n v="1"/>
    <n v="80.42"/>
    <n v="0"/>
    <n v="41.72"/>
    <n v="80.42"/>
    <n v="41.72"/>
    <n v="38.700000000000003"/>
    <n v="0.4812235762248197"/>
    <n v="2026"/>
    <s v="Q1"/>
    <n v="2"/>
    <s v="Feb"/>
  </r>
  <r>
    <n v="4067"/>
    <d v="2026-02-23T00:00:00"/>
    <x v="1"/>
    <x v="1"/>
    <x v="0"/>
    <n v="2026"/>
    <x v="3"/>
    <x v="13"/>
    <x v="0"/>
    <s v="Returning"/>
    <x v="3"/>
    <s v="Compact Sleeping Bag"/>
    <n v="2"/>
    <n v="122.17"/>
    <n v="0"/>
    <n v="60.62"/>
    <n v="244.34"/>
    <n v="121.24"/>
    <n v="123.10000000000001"/>
    <n v="0.50380617172792019"/>
    <n v="2026"/>
    <s v="Q1"/>
    <n v="2"/>
    <s v="Feb"/>
  </r>
  <r>
    <n v="287"/>
    <d v="2026-02-24T00:00:00"/>
    <x v="1"/>
    <x v="1"/>
    <x v="0"/>
    <n v="2026"/>
    <x v="1"/>
    <x v="6"/>
    <x v="3"/>
    <s v="New"/>
    <x v="2"/>
    <s v="Travel Backpack 35L"/>
    <n v="1"/>
    <n v="164.6"/>
    <n v="0"/>
    <n v="85.07"/>
    <n v="164.6"/>
    <n v="85.07"/>
    <n v="79.53"/>
    <n v="0.48317132442284327"/>
    <n v="2026"/>
    <s v="Q1"/>
    <n v="2"/>
    <s v="Feb"/>
  </r>
  <r>
    <n v="794"/>
    <d v="2026-02-24T00:00:00"/>
    <x v="1"/>
    <x v="1"/>
    <x v="0"/>
    <n v="2026"/>
    <x v="1"/>
    <x v="14"/>
    <x v="0"/>
    <s v="New"/>
    <x v="2"/>
    <s v="Carry-On Duffel"/>
    <n v="1"/>
    <n v="132.19999999999999"/>
    <n v="0"/>
    <n v="67.180000000000007"/>
    <n v="132.19999999999999"/>
    <n v="67.180000000000007"/>
    <n v="65.019999999999982"/>
    <n v="0.49183055975794243"/>
    <n v="2026"/>
    <s v="Q1"/>
    <n v="2"/>
    <s v="Feb"/>
  </r>
  <r>
    <n v="1609"/>
    <d v="2026-02-24T00:00:00"/>
    <x v="1"/>
    <x v="1"/>
    <x v="0"/>
    <n v="2026"/>
    <x v="3"/>
    <x v="4"/>
    <x v="0"/>
    <s v="Returning"/>
    <x v="0"/>
    <s v="Compact Repair Kit"/>
    <n v="2"/>
    <n v="40.700000000000003"/>
    <n v="0"/>
    <n v="16.63"/>
    <n v="81.400000000000006"/>
    <n v="33.26"/>
    <n v="48.140000000000008"/>
    <n v="0.59140049140049145"/>
    <n v="2026"/>
    <s v="Q1"/>
    <n v="2"/>
    <s v="Feb"/>
  </r>
  <r>
    <n v="4921"/>
    <d v="2026-02-24T00:00:00"/>
    <x v="1"/>
    <x v="1"/>
    <x v="0"/>
    <n v="2026"/>
    <x v="1"/>
    <x v="12"/>
    <x v="0"/>
    <s v="Returning"/>
    <x v="2"/>
    <s v="Insulated Bottle"/>
    <n v="1"/>
    <n v="35.39"/>
    <n v="0"/>
    <n v="13.93"/>
    <n v="35.39"/>
    <n v="13.93"/>
    <n v="21.46"/>
    <n v="0.60638598474145244"/>
    <n v="2026"/>
    <s v="Q1"/>
    <n v="2"/>
    <s v="Feb"/>
  </r>
  <r>
    <n v="2209"/>
    <d v="2026-02-25T00:00:00"/>
    <x v="1"/>
    <x v="1"/>
    <x v="0"/>
    <n v="2026"/>
    <x v="0"/>
    <x v="0"/>
    <x v="0"/>
    <s v="Business"/>
    <x v="0"/>
    <s v="Trail Bike Light"/>
    <n v="5"/>
    <n v="50.58"/>
    <n v="0.1"/>
    <n v="22.42"/>
    <n v="227.60999999999999"/>
    <n v="112.10000000000001"/>
    <n v="115.50999999999998"/>
    <n v="0.50749088352884308"/>
    <n v="2026"/>
    <s v="Q1"/>
    <n v="2"/>
    <s v="Feb"/>
  </r>
  <r>
    <n v="4757"/>
    <d v="2026-02-25T00:00:00"/>
    <x v="1"/>
    <x v="1"/>
    <x v="0"/>
    <n v="2026"/>
    <x v="1"/>
    <x v="11"/>
    <x v="3"/>
    <s v="Business"/>
    <x v="4"/>
    <s v="Training Mat"/>
    <n v="2"/>
    <n v="49.48"/>
    <n v="0"/>
    <n v="21.37"/>
    <n v="98.96"/>
    <n v="42.74"/>
    <n v="56.219999999999992"/>
    <n v="0.5681083265966046"/>
    <n v="2026"/>
    <s v="Q1"/>
    <n v="2"/>
    <s v="Feb"/>
  </r>
  <r>
    <n v="5155"/>
    <d v="2026-02-25T00:00:00"/>
    <x v="1"/>
    <x v="1"/>
    <x v="0"/>
    <n v="2026"/>
    <x v="3"/>
    <x v="13"/>
    <x v="2"/>
    <s v="New"/>
    <x v="4"/>
    <s v="Training Mat"/>
    <n v="1"/>
    <n v="50.51"/>
    <n v="0"/>
    <n v="21.4"/>
    <n v="50.51"/>
    <n v="21.4"/>
    <n v="29.11"/>
    <n v="0.57632152049099195"/>
    <n v="2026"/>
    <s v="Q1"/>
    <n v="2"/>
    <s v="Feb"/>
  </r>
  <r>
    <n v="1737"/>
    <d v="2026-02-26T00:00:00"/>
    <x v="1"/>
    <x v="1"/>
    <x v="0"/>
    <n v="2026"/>
    <x v="0"/>
    <x v="15"/>
    <x v="0"/>
    <s v="New"/>
    <x v="3"/>
    <s v="Compact Sleeping Bag"/>
    <n v="2"/>
    <n v="122.16"/>
    <n v="0"/>
    <n v="61.31"/>
    <n v="244.32"/>
    <n v="122.62"/>
    <n v="121.69999999999999"/>
    <n v="0.49811722331368691"/>
    <n v="2026"/>
    <s v="Q1"/>
    <n v="2"/>
    <s v="Feb"/>
  </r>
  <r>
    <n v="1905"/>
    <d v="2026-02-26T00:00:00"/>
    <x v="1"/>
    <x v="1"/>
    <x v="0"/>
    <n v="2026"/>
    <x v="3"/>
    <x v="7"/>
    <x v="2"/>
    <s v="Returning"/>
    <x v="0"/>
    <s v="Trail Bike Light"/>
    <n v="3"/>
    <n v="51.32"/>
    <n v="0.1"/>
    <n v="22.62"/>
    <n v="138.56400000000002"/>
    <n v="67.86"/>
    <n v="70.704000000000022"/>
    <n v="0.51026240581969351"/>
    <n v="2026"/>
    <s v="Q1"/>
    <n v="2"/>
    <s v="Feb"/>
  </r>
  <r>
    <n v="2359"/>
    <d v="2026-02-26T00:00:00"/>
    <x v="1"/>
    <x v="1"/>
    <x v="0"/>
    <n v="2026"/>
    <x v="2"/>
    <x v="10"/>
    <x v="0"/>
    <s v="Returning"/>
    <x v="3"/>
    <s v="Trail Tent 2P"/>
    <n v="2"/>
    <n v="195.92"/>
    <n v="0.05"/>
    <n v="104.13"/>
    <n v="372.24799999999993"/>
    <n v="208.26"/>
    <n v="163.98799999999994"/>
    <n v="0.4405342674775955"/>
    <n v="2026"/>
    <s v="Q1"/>
    <n v="2"/>
    <s v="Feb"/>
  </r>
  <r>
    <n v="3666"/>
    <d v="2026-02-26T00:00:00"/>
    <x v="1"/>
    <x v="1"/>
    <x v="0"/>
    <n v="2026"/>
    <x v="0"/>
    <x v="15"/>
    <x v="0"/>
    <s v="Returning"/>
    <x v="2"/>
    <s v="Insulated Bottle"/>
    <n v="1"/>
    <n v="36.19"/>
    <n v="0.1"/>
    <n v="13.62"/>
    <n v="32.570999999999998"/>
    <n v="13.62"/>
    <n v="18.951000000000001"/>
    <n v="0.58183660311319896"/>
    <n v="2026"/>
    <s v="Q1"/>
    <n v="2"/>
    <s v="Feb"/>
  </r>
  <r>
    <n v="518"/>
    <d v="2026-02-27T00:00:00"/>
    <x v="1"/>
    <x v="1"/>
    <x v="0"/>
    <n v="2026"/>
    <x v="2"/>
    <x v="2"/>
    <x v="0"/>
    <s v="New"/>
    <x v="1"/>
    <s v="Trekking Poles"/>
    <n v="1"/>
    <n v="72.97"/>
    <n v="0"/>
    <n v="32.43"/>
    <n v="72.97"/>
    <n v="32.43"/>
    <n v="40.54"/>
    <n v="0.55557078251336167"/>
    <n v="2026"/>
    <s v="Q1"/>
    <n v="2"/>
    <s v="Feb"/>
  </r>
  <r>
    <n v="892"/>
    <d v="2026-02-27T00:00:00"/>
    <x v="1"/>
    <x v="1"/>
    <x v="0"/>
    <n v="2026"/>
    <x v="3"/>
    <x v="7"/>
    <x v="1"/>
    <s v="Business"/>
    <x v="2"/>
    <s v="Packing Cube Set"/>
    <n v="12"/>
    <n v="47.15"/>
    <n v="0.1"/>
    <n v="17.829999999999998"/>
    <n v="509.21999999999997"/>
    <n v="213.95999999999998"/>
    <n v="295.26"/>
    <n v="0.57982797219276538"/>
    <n v="2026"/>
    <s v="Q1"/>
    <n v="2"/>
    <s v="Feb"/>
  </r>
  <r>
    <n v="1115"/>
    <d v="2026-02-27T00:00:00"/>
    <x v="1"/>
    <x v="1"/>
    <x v="0"/>
    <n v="2026"/>
    <x v="0"/>
    <x v="0"/>
    <x v="2"/>
    <s v="Business"/>
    <x v="2"/>
    <s v="Travel Backpack 35L"/>
    <n v="3"/>
    <n v="161.19999999999999"/>
    <n v="0.1"/>
    <n v="87.37"/>
    <n v="435.23999999999995"/>
    <n v="262.11"/>
    <n v="173.12999999999994"/>
    <n v="0.39778053487730897"/>
    <n v="2026"/>
    <s v="Q1"/>
    <n v="2"/>
    <s v="Feb"/>
  </r>
  <r>
    <n v="1186"/>
    <d v="2026-02-27T00:00:00"/>
    <x v="1"/>
    <x v="1"/>
    <x v="0"/>
    <n v="2026"/>
    <x v="0"/>
    <x v="9"/>
    <x v="2"/>
    <s v="Business"/>
    <x v="0"/>
    <s v="Trail Bike Light"/>
    <n v="1"/>
    <n v="49.73"/>
    <n v="0"/>
    <n v="22"/>
    <n v="49.73"/>
    <n v="22"/>
    <n v="27.729999999999997"/>
    <n v="0.55761109993967417"/>
    <n v="2026"/>
    <s v="Q1"/>
    <n v="2"/>
    <s v="Feb"/>
  </r>
  <r>
    <n v="2093"/>
    <d v="2026-02-27T00:00:00"/>
    <x v="1"/>
    <x v="1"/>
    <x v="0"/>
    <n v="2026"/>
    <x v="2"/>
    <x v="16"/>
    <x v="0"/>
    <s v="Returning"/>
    <x v="3"/>
    <s v="Compact Sleeping Bag"/>
    <n v="2"/>
    <n v="126.19"/>
    <n v="0"/>
    <n v="58.99"/>
    <n v="252.38"/>
    <n v="117.98"/>
    <n v="134.39999999999998"/>
    <n v="0.5325303114351374"/>
    <n v="2026"/>
    <s v="Q1"/>
    <n v="2"/>
    <s v="Feb"/>
  </r>
  <r>
    <n v="2136"/>
    <d v="2026-02-27T00:00:00"/>
    <x v="1"/>
    <x v="1"/>
    <x v="0"/>
    <n v="2026"/>
    <x v="1"/>
    <x v="12"/>
    <x v="0"/>
    <s v="Returning"/>
    <x v="2"/>
    <s v="Carry-On Duffel"/>
    <n v="2"/>
    <n v="135.38999999999999"/>
    <n v="0.05"/>
    <n v="65.69"/>
    <n v="257.24099999999999"/>
    <n v="131.38"/>
    <n v="125.86099999999999"/>
    <n v="0.48927270536189799"/>
    <n v="2026"/>
    <s v="Q1"/>
    <n v="2"/>
    <s v="Feb"/>
  </r>
  <r>
    <n v="3538"/>
    <d v="2026-02-27T00:00:00"/>
    <x v="1"/>
    <x v="1"/>
    <x v="0"/>
    <n v="2026"/>
    <x v="1"/>
    <x v="14"/>
    <x v="1"/>
    <s v="Business"/>
    <x v="4"/>
    <s v="Resistance Band Set"/>
    <n v="12"/>
    <n v="41.27"/>
    <n v="0.1"/>
    <n v="14.71"/>
    <n v="445.71600000000001"/>
    <n v="176.52"/>
    <n v="269.19600000000003"/>
    <n v="0.60396306168053204"/>
    <n v="2026"/>
    <s v="Q1"/>
    <n v="2"/>
    <s v="Feb"/>
  </r>
  <r>
    <n v="3891"/>
    <d v="2026-02-27T00:00:00"/>
    <x v="1"/>
    <x v="1"/>
    <x v="0"/>
    <n v="2026"/>
    <x v="0"/>
    <x v="0"/>
    <x v="2"/>
    <s v="Returning"/>
    <x v="0"/>
    <s v="Commuter Helmet"/>
    <n v="1"/>
    <n v="82.04"/>
    <n v="0.1"/>
    <n v="41.46"/>
    <n v="73.836000000000013"/>
    <n v="41.46"/>
    <n v="32.376000000000012"/>
    <n v="0.43848529172761264"/>
    <n v="2026"/>
    <s v="Q1"/>
    <n v="2"/>
    <s v="Feb"/>
  </r>
  <r>
    <n v="3917"/>
    <d v="2026-02-27T00:00:00"/>
    <x v="1"/>
    <x v="1"/>
    <x v="0"/>
    <n v="2026"/>
    <x v="3"/>
    <x v="4"/>
    <x v="0"/>
    <s v="Returning"/>
    <x v="2"/>
    <s v="Insulated Bottle"/>
    <n v="3"/>
    <n v="36.630000000000003"/>
    <n v="0"/>
    <n v="13.26"/>
    <n v="109.89000000000001"/>
    <n v="39.78"/>
    <n v="70.110000000000014"/>
    <n v="0.63800163800163801"/>
    <n v="2026"/>
    <s v="Q1"/>
    <n v="2"/>
    <s v="Feb"/>
  </r>
  <r>
    <n v="4594"/>
    <d v="2026-02-27T00:00:00"/>
    <x v="1"/>
    <x v="1"/>
    <x v="0"/>
    <n v="2026"/>
    <x v="3"/>
    <x v="7"/>
    <x v="2"/>
    <s v="Returning"/>
    <x v="1"/>
    <s v="Hiking Daypack 20L"/>
    <n v="5"/>
    <n v="92.94"/>
    <n v="0.05"/>
    <n v="46.47"/>
    <n v="441.46499999999997"/>
    <n v="232.35"/>
    <n v="209.11499999999998"/>
    <n v="0.47368421052631576"/>
    <n v="2026"/>
    <s v="Q1"/>
    <n v="2"/>
    <s v="Feb"/>
  </r>
  <r>
    <n v="4750"/>
    <d v="2026-02-27T00:00:00"/>
    <x v="1"/>
    <x v="1"/>
    <x v="0"/>
    <n v="2026"/>
    <x v="1"/>
    <x v="12"/>
    <x v="2"/>
    <s v="Returning"/>
    <x v="4"/>
    <s v="Weighted Vest"/>
    <n v="2"/>
    <n v="120.44"/>
    <n v="0.05"/>
    <n v="68.98"/>
    <n v="228.83599999999998"/>
    <n v="137.96"/>
    <n v="90.875999999999976"/>
    <n v="0.3971228303239"/>
    <n v="2026"/>
    <s v="Q1"/>
    <n v="2"/>
    <s v="Feb"/>
  </r>
  <r>
    <n v="4960"/>
    <d v="2026-02-27T00:00:00"/>
    <x v="1"/>
    <x v="1"/>
    <x v="0"/>
    <n v="2026"/>
    <x v="1"/>
    <x v="6"/>
    <x v="3"/>
    <s v="New"/>
    <x v="2"/>
    <s v="Insulated Bottle"/>
    <n v="2"/>
    <n v="36.130000000000003"/>
    <n v="0"/>
    <n v="13.72"/>
    <n v="72.260000000000005"/>
    <n v="27.44"/>
    <n v="44.820000000000007"/>
    <n v="0.62026017160254643"/>
    <n v="2026"/>
    <s v="Q1"/>
    <n v="2"/>
    <s v="Feb"/>
  </r>
  <r>
    <n v="4245"/>
    <d v="2026-02-28T00:00:00"/>
    <x v="1"/>
    <x v="1"/>
    <x v="0"/>
    <n v="2026"/>
    <x v="1"/>
    <x v="1"/>
    <x v="2"/>
    <s v="Returning"/>
    <x v="4"/>
    <s v="Weighted Vest"/>
    <n v="1"/>
    <n v="124.97"/>
    <n v="0.1"/>
    <n v="69.790000000000006"/>
    <n v="112.473"/>
    <n v="69.790000000000006"/>
    <n v="42.682999999999993"/>
    <n v="0.37949552337005321"/>
    <n v="2026"/>
    <s v="Q1"/>
    <n v="2"/>
    <s v="Feb"/>
  </r>
  <r>
    <n v="4664"/>
    <d v="2026-02-28T00:00:00"/>
    <x v="1"/>
    <x v="1"/>
    <x v="0"/>
    <n v="2026"/>
    <x v="3"/>
    <x v="13"/>
    <x v="0"/>
    <s v="Returning"/>
    <x v="2"/>
    <s v="Travel Backpack 35L"/>
    <n v="1"/>
    <n v="163.31"/>
    <n v="0.05"/>
    <n v="87.22"/>
    <n v="155.14449999999999"/>
    <n v="87.22"/>
    <n v="67.924499999999995"/>
    <n v="0.43781442461705056"/>
    <n v="2026"/>
    <s v="Q1"/>
    <n v="2"/>
    <s v="Feb"/>
  </r>
  <r>
    <n v="383"/>
    <d v="2026-03-01T00:00:00"/>
    <x v="2"/>
    <x v="2"/>
    <x v="0"/>
    <n v="2026"/>
    <x v="2"/>
    <x v="2"/>
    <x v="2"/>
    <s v="Returning"/>
    <x v="1"/>
    <s v="Hiking Daypack 20L"/>
    <n v="3"/>
    <n v="92.76"/>
    <n v="0"/>
    <n v="45.84"/>
    <n v="278.28000000000003"/>
    <n v="137.52000000000001"/>
    <n v="140.76000000000002"/>
    <n v="0.50582147477360928"/>
    <n v="2026"/>
    <s v="Q1"/>
    <n v="3"/>
    <s v="Mar"/>
  </r>
  <r>
    <n v="730"/>
    <d v="2026-03-01T00:00:00"/>
    <x v="2"/>
    <x v="2"/>
    <x v="0"/>
    <n v="2026"/>
    <x v="0"/>
    <x v="15"/>
    <x v="1"/>
    <s v="Business"/>
    <x v="4"/>
    <s v="Resistance Band Set"/>
    <n v="5"/>
    <n v="41.31"/>
    <n v="0.1"/>
    <n v="15.14"/>
    <n v="185.89500000000001"/>
    <n v="75.7"/>
    <n v="110.19500000000001"/>
    <n v="0.59278087092175691"/>
    <n v="2026"/>
    <s v="Q1"/>
    <n v="3"/>
    <s v="Mar"/>
  </r>
  <r>
    <n v="985"/>
    <d v="2026-03-01T00:00:00"/>
    <x v="2"/>
    <x v="2"/>
    <x v="0"/>
    <n v="2026"/>
    <x v="1"/>
    <x v="14"/>
    <x v="3"/>
    <s v="New"/>
    <x v="4"/>
    <s v="Resistance Band Set"/>
    <n v="2"/>
    <n v="41.23"/>
    <n v="0"/>
    <n v="14.28"/>
    <n v="82.46"/>
    <n v="28.56"/>
    <n v="53.899999999999991"/>
    <n v="0.65365025466893034"/>
    <n v="2026"/>
    <s v="Q1"/>
    <n v="3"/>
    <s v="Mar"/>
  </r>
  <r>
    <n v="1457"/>
    <d v="2026-03-01T00:00:00"/>
    <x v="2"/>
    <x v="2"/>
    <x v="0"/>
    <n v="2026"/>
    <x v="1"/>
    <x v="1"/>
    <x v="0"/>
    <s v="New"/>
    <x v="2"/>
    <s v="Insulated Bottle"/>
    <n v="1"/>
    <n v="36.47"/>
    <n v="0.05"/>
    <n v="13.21"/>
    <n v="34.646499999999996"/>
    <n v="13.21"/>
    <n v="21.436499999999995"/>
    <n v="0.61872050567878423"/>
    <n v="2026"/>
    <s v="Q1"/>
    <n v="3"/>
    <s v="Mar"/>
  </r>
  <r>
    <n v="2558"/>
    <d v="2026-03-01T00:00:00"/>
    <x v="2"/>
    <x v="2"/>
    <x v="0"/>
    <n v="2026"/>
    <x v="0"/>
    <x v="15"/>
    <x v="3"/>
    <s v="New"/>
    <x v="4"/>
    <s v="Recovery Roller"/>
    <n v="1"/>
    <n v="36.67"/>
    <n v="0"/>
    <n v="13.97"/>
    <n v="36.67"/>
    <n v="13.97"/>
    <n v="22.700000000000003"/>
    <n v="0.61903463321516228"/>
    <n v="2026"/>
    <s v="Q1"/>
    <n v="3"/>
    <s v="Mar"/>
  </r>
  <r>
    <n v="3024"/>
    <d v="2026-03-01T00:00:00"/>
    <x v="2"/>
    <x v="2"/>
    <x v="0"/>
    <n v="2026"/>
    <x v="1"/>
    <x v="11"/>
    <x v="0"/>
    <s v="Business"/>
    <x v="0"/>
    <s v="Trail Bike Light"/>
    <n v="2"/>
    <n v="51.87"/>
    <n v="0.1"/>
    <n v="22.95"/>
    <n v="93.366"/>
    <n v="45.9"/>
    <n v="47.466000000000001"/>
    <n v="0.50838635049161363"/>
    <n v="2026"/>
    <s v="Q1"/>
    <n v="3"/>
    <s v="Mar"/>
  </r>
  <r>
    <n v="3225"/>
    <d v="2026-03-01T00:00:00"/>
    <x v="2"/>
    <x v="2"/>
    <x v="0"/>
    <n v="2026"/>
    <x v="2"/>
    <x v="2"/>
    <x v="2"/>
    <s v="Business"/>
    <x v="3"/>
    <s v="Trail Tent 2P"/>
    <n v="1"/>
    <n v="195.06"/>
    <n v="0.1"/>
    <n v="106.68"/>
    <n v="175.554"/>
    <n v="106.68"/>
    <n v="68.873999999999995"/>
    <n v="0.39232372945076727"/>
    <n v="2026"/>
    <s v="Q1"/>
    <n v="3"/>
    <s v="Mar"/>
  </r>
  <r>
    <n v="3551"/>
    <d v="2026-03-01T00:00:00"/>
    <x v="2"/>
    <x v="2"/>
    <x v="0"/>
    <n v="2026"/>
    <x v="1"/>
    <x v="11"/>
    <x v="3"/>
    <s v="Returning"/>
    <x v="0"/>
    <s v="Cycling Pack 12L"/>
    <n v="2"/>
    <n v="100.79"/>
    <n v="0.05"/>
    <n v="49"/>
    <n v="191.501"/>
    <n v="98"/>
    <n v="93.501000000000005"/>
    <n v="0.48825332504791097"/>
    <n v="2026"/>
    <s v="Q1"/>
    <n v="3"/>
    <s v="Mar"/>
  </r>
  <r>
    <n v="4157"/>
    <d v="2026-03-01T00:00:00"/>
    <x v="2"/>
    <x v="2"/>
    <x v="0"/>
    <n v="2026"/>
    <x v="3"/>
    <x v="8"/>
    <x v="0"/>
    <s v="New"/>
    <x v="0"/>
    <s v="Trail Bike Light"/>
    <n v="5"/>
    <n v="51.92"/>
    <n v="0.15"/>
    <n v="22.24"/>
    <n v="220.66000000000003"/>
    <n v="111.19999999999999"/>
    <n v="109.46000000000004"/>
    <n v="0.49605728269736254"/>
    <n v="2026"/>
    <s v="Q1"/>
    <n v="3"/>
    <s v="Mar"/>
  </r>
  <r>
    <n v="4398"/>
    <d v="2026-03-01T00:00:00"/>
    <x v="2"/>
    <x v="2"/>
    <x v="0"/>
    <n v="2026"/>
    <x v="3"/>
    <x v="7"/>
    <x v="0"/>
    <s v="New"/>
    <x v="3"/>
    <s v="Compact Sleeping Bag"/>
    <n v="1"/>
    <n v="123.99"/>
    <n v="0.05"/>
    <n v="61.67"/>
    <n v="117.79049999999999"/>
    <n v="61.67"/>
    <n v="56.120499999999993"/>
    <n v="0.47644334644984099"/>
    <n v="2026"/>
    <s v="Q1"/>
    <n v="3"/>
    <s v="Mar"/>
  </r>
  <r>
    <n v="4951"/>
    <d v="2026-03-01T00:00:00"/>
    <x v="2"/>
    <x v="2"/>
    <x v="0"/>
    <n v="2026"/>
    <x v="1"/>
    <x v="14"/>
    <x v="0"/>
    <s v="New"/>
    <x v="3"/>
    <s v="Alpine Tent 4P"/>
    <n v="1"/>
    <n v="344.8"/>
    <n v="0.05"/>
    <n v="196.14"/>
    <n v="327.56"/>
    <n v="196.14"/>
    <n v="131.42000000000002"/>
    <n v="0.40120893882036884"/>
    <n v="2026"/>
    <s v="Q1"/>
    <n v="3"/>
    <s v="Mar"/>
  </r>
  <r>
    <n v="1354"/>
    <d v="2026-03-02T00:00:00"/>
    <x v="2"/>
    <x v="2"/>
    <x v="0"/>
    <n v="2026"/>
    <x v="3"/>
    <x v="8"/>
    <x v="3"/>
    <s v="Returning"/>
    <x v="2"/>
    <s v="Carry-On Duffel"/>
    <n v="3"/>
    <n v="131.91999999999999"/>
    <n v="0.05"/>
    <n v="67.47"/>
    <n v="375.97199999999998"/>
    <n v="202.41"/>
    <n v="173.56199999999998"/>
    <n v="0.46163544093709102"/>
    <n v="2026"/>
    <s v="Q1"/>
    <n v="3"/>
    <s v="Mar"/>
  </r>
  <r>
    <n v="2042"/>
    <d v="2026-03-02T00:00:00"/>
    <x v="2"/>
    <x v="2"/>
    <x v="0"/>
    <n v="2026"/>
    <x v="2"/>
    <x v="16"/>
    <x v="0"/>
    <s v="Business"/>
    <x v="1"/>
    <s v="Trail Boots"/>
    <n v="3"/>
    <n v="146.99"/>
    <n v="0"/>
    <n v="80.069999999999993"/>
    <n v="440.97"/>
    <n v="240.20999999999998"/>
    <n v="200.76000000000005"/>
    <n v="0.45526906592285199"/>
    <n v="2026"/>
    <s v="Q1"/>
    <n v="3"/>
    <s v="Mar"/>
  </r>
  <r>
    <n v="3895"/>
    <d v="2026-03-02T00:00:00"/>
    <x v="2"/>
    <x v="2"/>
    <x v="0"/>
    <n v="2026"/>
    <x v="3"/>
    <x v="7"/>
    <x v="0"/>
    <s v="Business"/>
    <x v="2"/>
    <s v="Travel Backpack 35L"/>
    <n v="2"/>
    <n v="164.74"/>
    <n v="0.05"/>
    <n v="89.9"/>
    <n v="313.00600000000003"/>
    <n v="179.8"/>
    <n v="133.20600000000002"/>
    <n v="0.42557011686676932"/>
    <n v="2026"/>
    <s v="Q1"/>
    <n v="3"/>
    <s v="Mar"/>
  </r>
  <r>
    <n v="5074"/>
    <d v="2026-03-02T00:00:00"/>
    <x v="2"/>
    <x v="2"/>
    <x v="0"/>
    <n v="2026"/>
    <x v="3"/>
    <x v="7"/>
    <x v="0"/>
    <s v="Returning"/>
    <x v="1"/>
    <s v="Hiking Daypack 20L"/>
    <n v="2"/>
    <n v="89.81"/>
    <n v="0"/>
    <n v="46.44"/>
    <n v="179.62"/>
    <n v="92.88"/>
    <n v="86.740000000000009"/>
    <n v="0.482908362097762"/>
    <n v="2026"/>
    <s v="Q1"/>
    <n v="3"/>
    <s v="Mar"/>
  </r>
  <r>
    <n v="179"/>
    <d v="2026-03-03T00:00:00"/>
    <x v="2"/>
    <x v="2"/>
    <x v="0"/>
    <n v="2026"/>
    <x v="2"/>
    <x v="16"/>
    <x v="2"/>
    <s v="Returning"/>
    <x v="4"/>
    <s v="Recovery Roller"/>
    <n v="1"/>
    <n v="35.369999999999997"/>
    <n v="0"/>
    <n v="13.88"/>
    <n v="35.369999999999997"/>
    <n v="13.88"/>
    <n v="21.489999999999995"/>
    <n v="0.60757704269154644"/>
    <n v="2026"/>
    <s v="Q1"/>
    <n v="3"/>
    <s v="Mar"/>
  </r>
  <r>
    <n v="459"/>
    <d v="2026-03-03T00:00:00"/>
    <x v="2"/>
    <x v="2"/>
    <x v="0"/>
    <n v="2026"/>
    <x v="1"/>
    <x v="12"/>
    <x v="3"/>
    <s v="New"/>
    <x v="0"/>
    <s v="Trail Bike Light"/>
    <n v="4"/>
    <n v="50.64"/>
    <n v="0"/>
    <n v="23.09"/>
    <n v="202.56"/>
    <n v="92.36"/>
    <n v="110.2"/>
    <n v="0.54403633491311221"/>
    <n v="2026"/>
    <s v="Q1"/>
    <n v="3"/>
    <s v="Mar"/>
  </r>
  <r>
    <n v="525"/>
    <d v="2026-03-03T00:00:00"/>
    <x v="2"/>
    <x v="2"/>
    <x v="0"/>
    <n v="2026"/>
    <x v="3"/>
    <x v="7"/>
    <x v="2"/>
    <s v="Returning"/>
    <x v="1"/>
    <s v="Trail Boots"/>
    <n v="1"/>
    <n v="146.37"/>
    <n v="0"/>
    <n v="78.3"/>
    <n v="146.37"/>
    <n v="78.3"/>
    <n v="68.070000000000007"/>
    <n v="0.46505431440869033"/>
    <n v="2026"/>
    <s v="Q1"/>
    <n v="3"/>
    <s v="Mar"/>
  </r>
  <r>
    <n v="3374"/>
    <d v="2026-03-03T00:00:00"/>
    <x v="2"/>
    <x v="2"/>
    <x v="0"/>
    <n v="2026"/>
    <x v="2"/>
    <x v="2"/>
    <x v="0"/>
    <s v="Returning"/>
    <x v="1"/>
    <s v="Trail Boots"/>
    <n v="3"/>
    <n v="143.74"/>
    <n v="0"/>
    <n v="81.58"/>
    <n v="431.22"/>
    <n v="244.74"/>
    <n v="186.48000000000002"/>
    <n v="0.43244747460692917"/>
    <n v="2026"/>
    <s v="Q1"/>
    <n v="3"/>
    <s v="Mar"/>
  </r>
  <r>
    <n v="3850"/>
    <d v="2026-03-03T00:00:00"/>
    <x v="2"/>
    <x v="2"/>
    <x v="0"/>
    <n v="2026"/>
    <x v="3"/>
    <x v="7"/>
    <x v="3"/>
    <s v="New"/>
    <x v="3"/>
    <s v="Portable Camp Stove"/>
    <n v="2"/>
    <n v="81.94"/>
    <n v="0.1"/>
    <n v="39.9"/>
    <n v="147.49199999999999"/>
    <n v="79.8"/>
    <n v="67.691999999999993"/>
    <n v="0.45895370596371327"/>
    <n v="2026"/>
    <s v="Q1"/>
    <n v="3"/>
    <s v="Mar"/>
  </r>
  <r>
    <n v="4004"/>
    <d v="2026-03-03T00:00:00"/>
    <x v="2"/>
    <x v="2"/>
    <x v="0"/>
    <n v="2026"/>
    <x v="2"/>
    <x v="5"/>
    <x v="0"/>
    <s v="New"/>
    <x v="2"/>
    <s v="Packing Cube Set"/>
    <n v="1"/>
    <n v="46.46"/>
    <n v="0.1"/>
    <n v="17.989999999999998"/>
    <n v="41.814"/>
    <n v="17.989999999999998"/>
    <n v="23.824000000000002"/>
    <n v="0.56976132395848289"/>
    <n v="2026"/>
    <s v="Q1"/>
    <n v="3"/>
    <s v="Mar"/>
  </r>
  <r>
    <n v="788"/>
    <d v="2026-03-04T00:00:00"/>
    <x v="2"/>
    <x v="2"/>
    <x v="0"/>
    <n v="2026"/>
    <x v="1"/>
    <x v="11"/>
    <x v="0"/>
    <s v="New"/>
    <x v="0"/>
    <s v="Compact Repair Kit"/>
    <n v="3"/>
    <n v="39.49"/>
    <n v="0"/>
    <n v="16.420000000000002"/>
    <n v="118.47"/>
    <n v="49.260000000000005"/>
    <n v="69.209999999999994"/>
    <n v="0.58419853127374011"/>
    <n v="2026"/>
    <s v="Q1"/>
    <n v="3"/>
    <s v="Mar"/>
  </r>
  <r>
    <n v="1717"/>
    <d v="2026-03-04T00:00:00"/>
    <x v="2"/>
    <x v="2"/>
    <x v="0"/>
    <n v="2026"/>
    <x v="3"/>
    <x v="13"/>
    <x v="0"/>
    <s v="Returning"/>
    <x v="4"/>
    <s v="Resistance Band Set"/>
    <n v="1"/>
    <n v="40.909999999999997"/>
    <n v="0"/>
    <n v="14.89"/>
    <n v="40.909999999999997"/>
    <n v="14.89"/>
    <n v="26.019999999999996"/>
    <n v="0.63603031043754577"/>
    <n v="2026"/>
    <s v="Q1"/>
    <n v="3"/>
    <s v="Mar"/>
  </r>
  <r>
    <n v="1819"/>
    <d v="2026-03-04T00:00:00"/>
    <x v="2"/>
    <x v="2"/>
    <x v="0"/>
    <n v="2026"/>
    <x v="3"/>
    <x v="8"/>
    <x v="3"/>
    <s v="New"/>
    <x v="0"/>
    <s v="Trail Bike Light"/>
    <n v="1"/>
    <n v="49.94"/>
    <n v="0.1"/>
    <n v="21.84"/>
    <n v="44.945999999999998"/>
    <n v="21.84"/>
    <n v="23.105999999999998"/>
    <n v="0.51408356694700308"/>
    <n v="2026"/>
    <s v="Q1"/>
    <n v="3"/>
    <s v="Mar"/>
  </r>
  <r>
    <n v="1992"/>
    <d v="2026-03-04T00:00:00"/>
    <x v="2"/>
    <x v="2"/>
    <x v="0"/>
    <n v="2026"/>
    <x v="2"/>
    <x v="5"/>
    <x v="0"/>
    <s v="Business"/>
    <x v="2"/>
    <s v="Insulated Bottle"/>
    <n v="1"/>
    <n v="35.520000000000003"/>
    <n v="0"/>
    <n v="13.21"/>
    <n v="35.520000000000003"/>
    <n v="13.21"/>
    <n v="22.310000000000002"/>
    <n v="0.62809684684684686"/>
    <n v="2026"/>
    <s v="Q1"/>
    <n v="3"/>
    <s v="Mar"/>
  </r>
  <r>
    <n v="2499"/>
    <d v="2026-03-04T00:00:00"/>
    <x v="2"/>
    <x v="2"/>
    <x v="0"/>
    <n v="2026"/>
    <x v="3"/>
    <x v="7"/>
    <x v="2"/>
    <s v="New"/>
    <x v="3"/>
    <s v="Alpine Tent 4P"/>
    <n v="2"/>
    <n v="341.1"/>
    <n v="0"/>
    <n v="200.19"/>
    <n v="682.2"/>
    <n v="400.38"/>
    <n v="281.82000000000005"/>
    <n v="0.41310466138962187"/>
    <n v="2026"/>
    <s v="Q1"/>
    <n v="3"/>
    <s v="Mar"/>
  </r>
  <r>
    <n v="2698"/>
    <d v="2026-03-04T00:00:00"/>
    <x v="2"/>
    <x v="2"/>
    <x v="0"/>
    <n v="2026"/>
    <x v="2"/>
    <x v="16"/>
    <x v="3"/>
    <s v="New"/>
    <x v="4"/>
    <s v="Recovery Roller"/>
    <n v="4"/>
    <n v="36.08"/>
    <n v="0"/>
    <n v="13.89"/>
    <n v="144.32"/>
    <n v="55.56"/>
    <n v="88.759999999999991"/>
    <n v="0.61502217294900219"/>
    <n v="2026"/>
    <s v="Q1"/>
    <n v="3"/>
    <s v="Mar"/>
  </r>
  <r>
    <n v="4416"/>
    <d v="2026-03-04T00:00:00"/>
    <x v="2"/>
    <x v="2"/>
    <x v="0"/>
    <n v="2026"/>
    <x v="3"/>
    <x v="4"/>
    <x v="0"/>
    <s v="Business"/>
    <x v="1"/>
    <s v="Summit Backpack 45L"/>
    <n v="2"/>
    <n v="151.69999999999999"/>
    <n v="0"/>
    <n v="80.44"/>
    <n v="303.39999999999998"/>
    <n v="160.88"/>
    <n v="142.51999999999998"/>
    <n v="0.46974291364535264"/>
    <n v="2026"/>
    <s v="Q1"/>
    <n v="3"/>
    <s v="Mar"/>
  </r>
  <r>
    <n v="4434"/>
    <d v="2026-03-04T00:00:00"/>
    <x v="2"/>
    <x v="2"/>
    <x v="0"/>
    <n v="2026"/>
    <x v="1"/>
    <x v="6"/>
    <x v="3"/>
    <s v="New"/>
    <x v="1"/>
    <s v="Summit Backpack 45L"/>
    <n v="2"/>
    <n v="151.55000000000001"/>
    <n v="0.1"/>
    <n v="80.680000000000007"/>
    <n v="272.79000000000002"/>
    <n v="161.36000000000001"/>
    <n v="111.43"/>
    <n v="0.40848271564206901"/>
    <n v="2026"/>
    <s v="Q1"/>
    <n v="3"/>
    <s v="Mar"/>
  </r>
  <r>
    <n v="4992"/>
    <d v="2026-03-04T00:00:00"/>
    <x v="2"/>
    <x v="2"/>
    <x v="0"/>
    <n v="2026"/>
    <x v="2"/>
    <x v="2"/>
    <x v="1"/>
    <s v="Business"/>
    <x v="0"/>
    <s v="Commuter Helmet"/>
    <n v="5"/>
    <n v="82.44"/>
    <n v="0.1"/>
    <n v="41.57"/>
    <n v="370.98"/>
    <n v="207.85"/>
    <n v="163.13000000000002"/>
    <n v="0.43972720901396306"/>
    <n v="2026"/>
    <s v="Q1"/>
    <n v="3"/>
    <s v="Mar"/>
  </r>
  <r>
    <n v="388"/>
    <d v="2026-03-05T00:00:00"/>
    <x v="2"/>
    <x v="2"/>
    <x v="0"/>
    <n v="2026"/>
    <x v="3"/>
    <x v="8"/>
    <x v="0"/>
    <s v="Returning"/>
    <x v="4"/>
    <s v="Recovery Roller"/>
    <n v="1"/>
    <n v="35.61"/>
    <n v="0.05"/>
    <n v="13.8"/>
    <n v="33.829499999999996"/>
    <n v="13.8"/>
    <n v="20.029499999999995"/>
    <n v="0.59207200815855976"/>
    <n v="2026"/>
    <s v="Q1"/>
    <n v="3"/>
    <s v="Mar"/>
  </r>
  <r>
    <n v="977"/>
    <d v="2026-03-05T00:00:00"/>
    <x v="2"/>
    <x v="2"/>
    <x v="0"/>
    <n v="2026"/>
    <x v="0"/>
    <x v="0"/>
    <x v="3"/>
    <s v="New"/>
    <x v="1"/>
    <s v="Summit Backpack 45L"/>
    <n v="5"/>
    <n v="156.13"/>
    <n v="0"/>
    <n v="77.03"/>
    <n v="780.65"/>
    <n v="385.15"/>
    <n v="395.5"/>
    <n v="0.50662909114199706"/>
    <n v="2026"/>
    <s v="Q1"/>
    <n v="3"/>
    <s v="Mar"/>
  </r>
  <r>
    <n v="996"/>
    <d v="2026-03-05T00:00:00"/>
    <x v="2"/>
    <x v="2"/>
    <x v="0"/>
    <n v="2026"/>
    <x v="0"/>
    <x v="15"/>
    <x v="0"/>
    <s v="Returning"/>
    <x v="3"/>
    <s v="Compact Sleeping Bag"/>
    <n v="1"/>
    <n v="124.31"/>
    <n v="0"/>
    <n v="61.16"/>
    <n v="124.31"/>
    <n v="61.16"/>
    <n v="63.150000000000006"/>
    <n v="0.50800418309066053"/>
    <n v="2026"/>
    <s v="Q1"/>
    <n v="3"/>
    <s v="Mar"/>
  </r>
  <r>
    <n v="1923"/>
    <d v="2026-03-05T00:00:00"/>
    <x v="2"/>
    <x v="2"/>
    <x v="0"/>
    <n v="2026"/>
    <x v="1"/>
    <x v="14"/>
    <x v="2"/>
    <s v="Business"/>
    <x v="3"/>
    <s v="Portable Camp Stove"/>
    <n v="3"/>
    <n v="82.9"/>
    <n v="0.1"/>
    <n v="38.31"/>
    <n v="223.83"/>
    <n v="114.93"/>
    <n v="108.9"/>
    <n v="0.48652995577000402"/>
    <n v="2026"/>
    <s v="Q1"/>
    <n v="3"/>
    <s v="Mar"/>
  </r>
  <r>
    <n v="4904"/>
    <d v="2026-03-05T00:00:00"/>
    <x v="2"/>
    <x v="2"/>
    <x v="0"/>
    <n v="2026"/>
    <x v="1"/>
    <x v="11"/>
    <x v="2"/>
    <s v="Business"/>
    <x v="0"/>
    <s v="Compact Repair Kit"/>
    <n v="1"/>
    <n v="41.1"/>
    <n v="0"/>
    <n v="16.34"/>
    <n v="41.1"/>
    <n v="16.34"/>
    <n v="24.76"/>
    <n v="0.60243309002433088"/>
    <n v="2026"/>
    <s v="Q1"/>
    <n v="3"/>
    <s v="Mar"/>
  </r>
  <r>
    <n v="1036"/>
    <d v="2026-03-06T00:00:00"/>
    <x v="2"/>
    <x v="2"/>
    <x v="0"/>
    <n v="2026"/>
    <x v="0"/>
    <x v="0"/>
    <x v="0"/>
    <s v="Business"/>
    <x v="0"/>
    <s v="Compact Repair Kit"/>
    <n v="1"/>
    <n v="40.380000000000003"/>
    <n v="0"/>
    <n v="16.41"/>
    <n v="40.380000000000003"/>
    <n v="16.41"/>
    <n v="23.970000000000002"/>
    <n v="0.59361069836552749"/>
    <n v="2026"/>
    <s v="Q1"/>
    <n v="3"/>
    <s v="Mar"/>
  </r>
  <r>
    <n v="1470"/>
    <d v="2026-03-06T00:00:00"/>
    <x v="2"/>
    <x v="2"/>
    <x v="0"/>
    <n v="2026"/>
    <x v="2"/>
    <x v="2"/>
    <x v="0"/>
    <s v="Returning"/>
    <x v="0"/>
    <s v="Commuter Helmet"/>
    <n v="1"/>
    <n v="80.349999999999994"/>
    <n v="0.1"/>
    <n v="42.43"/>
    <n v="72.314999999999998"/>
    <n v="42.43"/>
    <n v="29.884999999999998"/>
    <n v="0.41326142570697638"/>
    <n v="2026"/>
    <s v="Q1"/>
    <n v="3"/>
    <s v="Mar"/>
  </r>
  <r>
    <n v="2907"/>
    <d v="2026-03-06T00:00:00"/>
    <x v="2"/>
    <x v="2"/>
    <x v="0"/>
    <n v="2026"/>
    <x v="3"/>
    <x v="13"/>
    <x v="0"/>
    <s v="Returning"/>
    <x v="0"/>
    <s v="Compact Repair Kit"/>
    <n v="1"/>
    <n v="40.44"/>
    <n v="0.05"/>
    <n v="16.829999999999998"/>
    <n v="38.417999999999999"/>
    <n v="16.829999999999998"/>
    <n v="21.588000000000001"/>
    <n v="0.56192409807902555"/>
    <n v="2026"/>
    <s v="Q1"/>
    <n v="3"/>
    <s v="Mar"/>
  </r>
  <r>
    <n v="2997"/>
    <d v="2026-03-06T00:00:00"/>
    <x v="2"/>
    <x v="2"/>
    <x v="0"/>
    <n v="2026"/>
    <x v="2"/>
    <x v="16"/>
    <x v="0"/>
    <s v="Returning"/>
    <x v="2"/>
    <s v="Insulated Bottle"/>
    <n v="3"/>
    <n v="35.89"/>
    <n v="0"/>
    <n v="13.25"/>
    <n v="107.67"/>
    <n v="39.75"/>
    <n v="67.92"/>
    <n v="0.63081638339370294"/>
    <n v="2026"/>
    <s v="Q1"/>
    <n v="3"/>
    <s v="Mar"/>
  </r>
  <r>
    <n v="3056"/>
    <d v="2026-03-06T00:00:00"/>
    <x v="2"/>
    <x v="2"/>
    <x v="0"/>
    <n v="2026"/>
    <x v="1"/>
    <x v="12"/>
    <x v="3"/>
    <s v="Returning"/>
    <x v="2"/>
    <s v="Travel Backpack 35L"/>
    <n v="3"/>
    <n v="163.44999999999999"/>
    <n v="0"/>
    <n v="86.88"/>
    <n v="490.34999999999997"/>
    <n v="260.64"/>
    <n v="229.70999999999998"/>
    <n v="0.46846130315081064"/>
    <n v="2026"/>
    <s v="Q1"/>
    <n v="3"/>
    <s v="Mar"/>
  </r>
  <r>
    <n v="471"/>
    <d v="2026-03-07T00:00:00"/>
    <x v="2"/>
    <x v="2"/>
    <x v="0"/>
    <n v="2026"/>
    <x v="1"/>
    <x v="1"/>
    <x v="2"/>
    <s v="Returning"/>
    <x v="4"/>
    <s v="Resistance Band Set"/>
    <n v="2"/>
    <n v="40.020000000000003"/>
    <n v="0"/>
    <n v="14.38"/>
    <n v="80.040000000000006"/>
    <n v="28.76"/>
    <n v="51.28"/>
    <n v="0.64067966016991496"/>
    <n v="2026"/>
    <s v="Q1"/>
    <n v="3"/>
    <s v="Mar"/>
  </r>
  <r>
    <n v="842"/>
    <d v="2026-03-07T00:00:00"/>
    <x v="2"/>
    <x v="2"/>
    <x v="0"/>
    <n v="2026"/>
    <x v="0"/>
    <x v="15"/>
    <x v="0"/>
    <s v="New"/>
    <x v="4"/>
    <s v="Resistance Band Set"/>
    <n v="1"/>
    <n v="40.01"/>
    <n v="0.05"/>
    <n v="14.35"/>
    <n v="38.009499999999996"/>
    <n v="14.35"/>
    <n v="23.659499999999994"/>
    <n v="0.62246280535129372"/>
    <n v="2026"/>
    <s v="Q1"/>
    <n v="3"/>
    <s v="Mar"/>
  </r>
  <r>
    <n v="3386"/>
    <d v="2026-03-07T00:00:00"/>
    <x v="2"/>
    <x v="2"/>
    <x v="0"/>
    <n v="2026"/>
    <x v="1"/>
    <x v="12"/>
    <x v="0"/>
    <s v="Returning"/>
    <x v="1"/>
    <s v="Summit Backpack 45L"/>
    <n v="3"/>
    <n v="155.16"/>
    <n v="0"/>
    <n v="76.849999999999994"/>
    <n v="465.48"/>
    <n v="230.54999999999998"/>
    <n v="234.93000000000004"/>
    <n v="0.50470482083011092"/>
    <n v="2026"/>
    <s v="Q1"/>
    <n v="3"/>
    <s v="Mar"/>
  </r>
  <r>
    <n v="4505"/>
    <d v="2026-03-07T00:00:00"/>
    <x v="2"/>
    <x v="2"/>
    <x v="0"/>
    <n v="2026"/>
    <x v="1"/>
    <x v="14"/>
    <x v="3"/>
    <s v="New"/>
    <x v="4"/>
    <s v="Resistance Band Set"/>
    <n v="1"/>
    <n v="39.96"/>
    <n v="0"/>
    <n v="14.5"/>
    <n v="39.96"/>
    <n v="14.5"/>
    <n v="25.46"/>
    <n v="0.63713713713713716"/>
    <n v="2026"/>
    <s v="Q1"/>
    <n v="3"/>
    <s v="Mar"/>
  </r>
  <r>
    <n v="1286"/>
    <d v="2026-03-08T00:00:00"/>
    <x v="2"/>
    <x v="2"/>
    <x v="0"/>
    <n v="2026"/>
    <x v="1"/>
    <x v="1"/>
    <x v="0"/>
    <s v="New"/>
    <x v="1"/>
    <s v="Trail Boots"/>
    <n v="1"/>
    <n v="146.6"/>
    <n v="0"/>
    <n v="78.92"/>
    <n v="146.6"/>
    <n v="78.92"/>
    <n v="67.679999999999993"/>
    <n v="0.46166439290586625"/>
    <n v="2026"/>
    <s v="Q1"/>
    <n v="3"/>
    <s v="Mar"/>
  </r>
  <r>
    <n v="2653"/>
    <d v="2026-03-08T00:00:00"/>
    <x v="2"/>
    <x v="2"/>
    <x v="0"/>
    <n v="2026"/>
    <x v="1"/>
    <x v="14"/>
    <x v="2"/>
    <s v="Returning"/>
    <x v="1"/>
    <s v="Hiking Daypack 20L"/>
    <n v="1"/>
    <n v="94.38"/>
    <n v="0"/>
    <n v="44.78"/>
    <n v="94.38"/>
    <n v="44.78"/>
    <n v="49.599999999999994"/>
    <n v="0.52553507098961638"/>
    <n v="2026"/>
    <s v="Q1"/>
    <n v="3"/>
    <s v="Mar"/>
  </r>
  <r>
    <n v="4465"/>
    <d v="2026-03-08T00:00:00"/>
    <x v="2"/>
    <x v="2"/>
    <x v="0"/>
    <n v="2026"/>
    <x v="1"/>
    <x v="12"/>
    <x v="2"/>
    <s v="Returning"/>
    <x v="4"/>
    <s v="Weighted Vest"/>
    <n v="1"/>
    <n v="121.77"/>
    <n v="0"/>
    <n v="67.52"/>
    <n v="121.77"/>
    <n v="67.52"/>
    <n v="54.25"/>
    <n v="0.44551203087788455"/>
    <n v="2026"/>
    <s v="Q1"/>
    <n v="3"/>
    <s v="Mar"/>
  </r>
  <r>
    <n v="4576"/>
    <d v="2026-03-08T00:00:00"/>
    <x v="2"/>
    <x v="2"/>
    <x v="0"/>
    <n v="2026"/>
    <x v="3"/>
    <x v="8"/>
    <x v="3"/>
    <s v="Returning"/>
    <x v="3"/>
    <s v="Compact Sleeping Bag"/>
    <n v="5"/>
    <n v="123.29"/>
    <n v="0"/>
    <n v="61.34"/>
    <n v="616.45000000000005"/>
    <n v="306.70000000000005"/>
    <n v="309.75"/>
    <n v="0.50247384216075919"/>
    <n v="2026"/>
    <s v="Q1"/>
    <n v="3"/>
    <s v="Mar"/>
  </r>
  <r>
    <n v="718"/>
    <d v="2026-03-09T00:00:00"/>
    <x v="2"/>
    <x v="2"/>
    <x v="0"/>
    <n v="2026"/>
    <x v="1"/>
    <x v="12"/>
    <x v="0"/>
    <s v="New"/>
    <x v="4"/>
    <s v="Resistance Band Set"/>
    <n v="1"/>
    <n v="41.15"/>
    <n v="0.05"/>
    <n v="14.4"/>
    <n v="39.092499999999994"/>
    <n v="14.4"/>
    <n v="24.692499999999995"/>
    <n v="0.63164289825414077"/>
    <n v="2026"/>
    <s v="Q1"/>
    <n v="3"/>
    <s v="Mar"/>
  </r>
  <r>
    <n v="1527"/>
    <d v="2026-03-09T00:00:00"/>
    <x v="2"/>
    <x v="2"/>
    <x v="0"/>
    <n v="2026"/>
    <x v="3"/>
    <x v="4"/>
    <x v="3"/>
    <s v="New"/>
    <x v="2"/>
    <s v="Insulated Bottle"/>
    <n v="4"/>
    <n v="35.42"/>
    <n v="0"/>
    <n v="13.31"/>
    <n v="141.68"/>
    <n v="53.24"/>
    <n v="88.44"/>
    <n v="0.62422360248447195"/>
    <n v="2026"/>
    <s v="Q1"/>
    <n v="3"/>
    <s v="Mar"/>
  </r>
  <r>
    <n v="1797"/>
    <d v="2026-03-09T00:00:00"/>
    <x v="2"/>
    <x v="2"/>
    <x v="0"/>
    <n v="2026"/>
    <x v="1"/>
    <x v="12"/>
    <x v="0"/>
    <s v="Business"/>
    <x v="0"/>
    <s v="Cycling Pack 12L"/>
    <n v="1"/>
    <n v="103.74"/>
    <n v="0.1"/>
    <n v="51.32"/>
    <n v="93.366"/>
    <n v="51.32"/>
    <n v="42.045999999999999"/>
    <n v="0.45033523980892404"/>
    <n v="2026"/>
    <s v="Q1"/>
    <n v="3"/>
    <s v="Mar"/>
  </r>
  <r>
    <n v="2917"/>
    <d v="2026-03-09T00:00:00"/>
    <x v="2"/>
    <x v="2"/>
    <x v="0"/>
    <n v="2026"/>
    <x v="2"/>
    <x v="16"/>
    <x v="3"/>
    <s v="Business"/>
    <x v="2"/>
    <s v="Travel Backpack 35L"/>
    <n v="2"/>
    <n v="165.49"/>
    <n v="0.05"/>
    <n v="89.82"/>
    <n v="314.43099999999998"/>
    <n v="179.64"/>
    <n v="134.791"/>
    <n v="0.4286822864157796"/>
    <n v="2026"/>
    <s v="Q1"/>
    <n v="3"/>
    <s v="Mar"/>
  </r>
  <r>
    <n v="4095"/>
    <d v="2026-03-09T00:00:00"/>
    <x v="2"/>
    <x v="2"/>
    <x v="0"/>
    <n v="2026"/>
    <x v="1"/>
    <x v="6"/>
    <x v="3"/>
    <s v="New"/>
    <x v="1"/>
    <s v="Trekking Poles"/>
    <n v="1"/>
    <n v="72.87"/>
    <n v="0.05"/>
    <n v="32"/>
    <n v="69.226500000000001"/>
    <n v="32"/>
    <n v="37.226500000000001"/>
    <n v="0.53774927231623726"/>
    <n v="2026"/>
    <s v="Q1"/>
    <n v="3"/>
    <s v="Mar"/>
  </r>
  <r>
    <n v="5050"/>
    <d v="2026-03-09T00:00:00"/>
    <x v="2"/>
    <x v="2"/>
    <x v="0"/>
    <n v="2026"/>
    <x v="3"/>
    <x v="13"/>
    <x v="2"/>
    <s v="Returning"/>
    <x v="2"/>
    <s v="Travel Backpack 35L"/>
    <n v="1"/>
    <n v="161.04"/>
    <n v="0"/>
    <n v="85.83"/>
    <n v="161.04"/>
    <n v="85.83"/>
    <n v="75.209999999999994"/>
    <n v="0.46702682563338299"/>
    <n v="2026"/>
    <s v="Q1"/>
    <n v="3"/>
    <s v="Mar"/>
  </r>
  <r>
    <n v="709"/>
    <d v="2026-03-10T00:00:00"/>
    <x v="2"/>
    <x v="2"/>
    <x v="0"/>
    <n v="2026"/>
    <x v="0"/>
    <x v="0"/>
    <x v="0"/>
    <s v="New"/>
    <x v="2"/>
    <s v="Carry-On Duffel"/>
    <n v="3"/>
    <n v="130.6"/>
    <n v="0.05"/>
    <n v="65.62"/>
    <n v="372.20999999999992"/>
    <n v="196.86"/>
    <n v="175.34999999999991"/>
    <n v="0.47110502135891014"/>
    <n v="2026"/>
    <s v="Q1"/>
    <n v="3"/>
    <s v="Mar"/>
  </r>
  <r>
    <n v="1073"/>
    <d v="2026-03-10T00:00:00"/>
    <x v="2"/>
    <x v="2"/>
    <x v="0"/>
    <n v="2026"/>
    <x v="2"/>
    <x v="10"/>
    <x v="3"/>
    <s v="Returning"/>
    <x v="0"/>
    <s v="Commuter Helmet"/>
    <n v="2"/>
    <n v="81.290000000000006"/>
    <n v="0"/>
    <n v="43.9"/>
    <n v="162.58000000000001"/>
    <n v="87.8"/>
    <n v="74.780000000000015"/>
    <n v="0.45995817443720022"/>
    <n v="2026"/>
    <s v="Q1"/>
    <n v="3"/>
    <s v="Mar"/>
  </r>
  <r>
    <n v="2623"/>
    <d v="2026-03-10T00:00:00"/>
    <x v="2"/>
    <x v="2"/>
    <x v="0"/>
    <n v="2026"/>
    <x v="1"/>
    <x v="12"/>
    <x v="3"/>
    <s v="New"/>
    <x v="0"/>
    <s v="Cycling Pack 12L"/>
    <n v="2"/>
    <n v="103.33"/>
    <n v="0.05"/>
    <n v="51.58"/>
    <n v="196.327"/>
    <n v="103.16"/>
    <n v="93.167000000000002"/>
    <n v="0.47455011282197557"/>
    <n v="2026"/>
    <s v="Q1"/>
    <n v="3"/>
    <s v="Mar"/>
  </r>
  <r>
    <n v="2625"/>
    <d v="2026-03-10T00:00:00"/>
    <x v="2"/>
    <x v="2"/>
    <x v="0"/>
    <n v="2026"/>
    <x v="3"/>
    <x v="7"/>
    <x v="2"/>
    <s v="Business"/>
    <x v="4"/>
    <s v="Training Mat"/>
    <n v="2"/>
    <n v="51.14"/>
    <n v="0"/>
    <n v="21.58"/>
    <n v="102.28"/>
    <n v="43.16"/>
    <n v="59.120000000000005"/>
    <n v="0.57802111849824012"/>
    <n v="2026"/>
    <s v="Q1"/>
    <n v="3"/>
    <s v="Mar"/>
  </r>
  <r>
    <n v="3304"/>
    <d v="2026-03-10T00:00:00"/>
    <x v="2"/>
    <x v="2"/>
    <x v="0"/>
    <n v="2026"/>
    <x v="1"/>
    <x v="12"/>
    <x v="3"/>
    <s v="Returning"/>
    <x v="0"/>
    <s v="Trail Bike Light"/>
    <n v="2"/>
    <n v="49.7"/>
    <n v="0"/>
    <n v="23.14"/>
    <n v="99.4"/>
    <n v="46.28"/>
    <n v="53.120000000000005"/>
    <n v="0.53440643863179071"/>
    <n v="2026"/>
    <s v="Q1"/>
    <n v="3"/>
    <s v="Mar"/>
  </r>
  <r>
    <n v="4876"/>
    <d v="2026-03-10T00:00:00"/>
    <x v="2"/>
    <x v="2"/>
    <x v="0"/>
    <n v="2026"/>
    <x v="3"/>
    <x v="4"/>
    <x v="0"/>
    <s v="Returning"/>
    <x v="0"/>
    <s v="Compact Repair Kit"/>
    <n v="1"/>
    <n v="39.659999999999997"/>
    <n v="0.05"/>
    <n v="16.93"/>
    <n v="37.676999999999992"/>
    <n v="16.93"/>
    <n v="20.746999999999993"/>
    <n v="0.5506542452955383"/>
    <n v="2026"/>
    <s v="Q1"/>
    <n v="3"/>
    <s v="Mar"/>
  </r>
  <r>
    <n v="83"/>
    <d v="2026-03-11T00:00:00"/>
    <x v="2"/>
    <x v="2"/>
    <x v="0"/>
    <n v="2026"/>
    <x v="1"/>
    <x v="12"/>
    <x v="1"/>
    <s v="Business"/>
    <x v="4"/>
    <s v="Training Mat"/>
    <n v="4"/>
    <n v="50.65"/>
    <n v="0.15"/>
    <n v="22"/>
    <n v="172.20999999999998"/>
    <n v="88"/>
    <n v="84.20999999999998"/>
    <n v="0.48899599326403803"/>
    <n v="2026"/>
    <s v="Q1"/>
    <n v="3"/>
    <s v="Mar"/>
  </r>
  <r>
    <n v="863"/>
    <d v="2026-03-11T00:00:00"/>
    <x v="2"/>
    <x v="2"/>
    <x v="0"/>
    <n v="2026"/>
    <x v="2"/>
    <x v="2"/>
    <x v="3"/>
    <s v="Returning"/>
    <x v="4"/>
    <s v="Training Mat"/>
    <n v="2"/>
    <n v="50.72"/>
    <n v="0"/>
    <n v="21.88"/>
    <n v="101.44"/>
    <n v="43.76"/>
    <n v="57.68"/>
    <n v="0.56861198738170349"/>
    <n v="2026"/>
    <s v="Q1"/>
    <n v="3"/>
    <s v="Mar"/>
  </r>
  <r>
    <n v="2323"/>
    <d v="2026-03-11T00:00:00"/>
    <x v="2"/>
    <x v="2"/>
    <x v="0"/>
    <n v="2026"/>
    <x v="1"/>
    <x v="12"/>
    <x v="2"/>
    <s v="New"/>
    <x v="2"/>
    <s v="Insulated Bottle"/>
    <n v="2"/>
    <n v="36.08"/>
    <n v="0.05"/>
    <n v="13.19"/>
    <n v="68.551999999999992"/>
    <n v="26.38"/>
    <n v="42.171999999999997"/>
    <n v="0.61518263507993931"/>
    <n v="2026"/>
    <s v="Q1"/>
    <n v="3"/>
    <s v="Mar"/>
  </r>
  <r>
    <n v="3064"/>
    <d v="2026-03-11T00:00:00"/>
    <x v="2"/>
    <x v="2"/>
    <x v="0"/>
    <n v="2026"/>
    <x v="3"/>
    <x v="8"/>
    <x v="0"/>
    <s v="Returning"/>
    <x v="3"/>
    <s v="Compact Sleeping Bag"/>
    <n v="6"/>
    <n v="124.04"/>
    <n v="0.05"/>
    <n v="61.17"/>
    <n v="707.02800000000002"/>
    <n v="367.02"/>
    <n v="340.00800000000004"/>
    <n v="0.48089750335205966"/>
    <n v="2026"/>
    <s v="Q1"/>
    <n v="3"/>
    <s v="Mar"/>
  </r>
  <r>
    <n v="4995"/>
    <d v="2026-03-11T00:00:00"/>
    <x v="2"/>
    <x v="2"/>
    <x v="0"/>
    <n v="2026"/>
    <x v="1"/>
    <x v="12"/>
    <x v="3"/>
    <s v="New"/>
    <x v="1"/>
    <s v="Hiking Daypack 20L"/>
    <n v="3"/>
    <n v="90.31"/>
    <n v="0"/>
    <n v="44.58"/>
    <n v="270.93"/>
    <n v="133.74"/>
    <n v="137.19"/>
    <n v="0.50636695825489975"/>
    <n v="2026"/>
    <s v="Q1"/>
    <n v="3"/>
    <s v="Mar"/>
  </r>
  <r>
    <n v="46"/>
    <d v="2026-03-12T00:00:00"/>
    <x v="2"/>
    <x v="2"/>
    <x v="0"/>
    <n v="2026"/>
    <x v="3"/>
    <x v="7"/>
    <x v="0"/>
    <s v="Returning"/>
    <x v="1"/>
    <s v="Trekking Poles"/>
    <n v="4"/>
    <n v="72.63"/>
    <n v="0.1"/>
    <n v="31.45"/>
    <n v="261.46800000000002"/>
    <n v="125.8"/>
    <n v="135.66800000000001"/>
    <n v="0.51887037801948999"/>
    <n v="2026"/>
    <s v="Q1"/>
    <n v="3"/>
    <s v="Mar"/>
  </r>
  <r>
    <n v="443"/>
    <d v="2026-03-12T00:00:00"/>
    <x v="2"/>
    <x v="2"/>
    <x v="0"/>
    <n v="2026"/>
    <x v="1"/>
    <x v="14"/>
    <x v="0"/>
    <s v="Returning"/>
    <x v="4"/>
    <s v="Resistance Band Set"/>
    <n v="3"/>
    <n v="39.9"/>
    <n v="0"/>
    <n v="14.49"/>
    <n v="119.69999999999999"/>
    <n v="43.47"/>
    <n v="76.22999999999999"/>
    <n v="0.63684210526315788"/>
    <n v="2026"/>
    <s v="Q1"/>
    <n v="3"/>
    <s v="Mar"/>
  </r>
  <r>
    <n v="759"/>
    <d v="2026-03-12T00:00:00"/>
    <x v="2"/>
    <x v="2"/>
    <x v="0"/>
    <n v="2026"/>
    <x v="1"/>
    <x v="12"/>
    <x v="0"/>
    <s v="New"/>
    <x v="4"/>
    <s v="Training Mat"/>
    <n v="1"/>
    <n v="49.79"/>
    <n v="0.1"/>
    <n v="22.29"/>
    <n v="44.811"/>
    <n v="22.29"/>
    <n v="22.521000000000001"/>
    <n v="0.5025774921336279"/>
    <n v="2026"/>
    <s v="Q1"/>
    <n v="3"/>
    <s v="Mar"/>
  </r>
  <r>
    <n v="1097"/>
    <d v="2026-03-12T00:00:00"/>
    <x v="2"/>
    <x v="2"/>
    <x v="0"/>
    <n v="2026"/>
    <x v="2"/>
    <x v="2"/>
    <x v="3"/>
    <s v="New"/>
    <x v="0"/>
    <s v="Compact Repair Kit"/>
    <n v="1"/>
    <n v="41.24"/>
    <n v="0.05"/>
    <n v="16.64"/>
    <n v="39.177999999999997"/>
    <n v="16.64"/>
    <n v="22.537999999999997"/>
    <n v="0.57527183623462141"/>
    <n v="2026"/>
    <s v="Q1"/>
    <n v="3"/>
    <s v="Mar"/>
  </r>
  <r>
    <n v="2152"/>
    <d v="2026-03-12T00:00:00"/>
    <x v="2"/>
    <x v="2"/>
    <x v="0"/>
    <n v="2026"/>
    <x v="0"/>
    <x v="9"/>
    <x v="0"/>
    <s v="New"/>
    <x v="1"/>
    <s v="Trail Boots"/>
    <n v="1"/>
    <n v="142.88999999999999"/>
    <n v="0"/>
    <n v="81.099999999999994"/>
    <n v="142.88999999999999"/>
    <n v="81.099999999999994"/>
    <n v="61.789999999999992"/>
    <n v="0.43243054097557559"/>
    <n v="2026"/>
    <s v="Q1"/>
    <n v="3"/>
    <s v="Mar"/>
  </r>
  <r>
    <n v="2512"/>
    <d v="2026-03-12T00:00:00"/>
    <x v="2"/>
    <x v="2"/>
    <x v="0"/>
    <n v="2026"/>
    <x v="1"/>
    <x v="1"/>
    <x v="0"/>
    <s v="New"/>
    <x v="3"/>
    <s v="Trail Tent 2P"/>
    <n v="2"/>
    <n v="192.76"/>
    <n v="0"/>
    <n v="103.08"/>
    <n v="385.52"/>
    <n v="206.16"/>
    <n v="179.35999999999999"/>
    <n v="0.46524175140070551"/>
    <n v="2026"/>
    <s v="Q1"/>
    <n v="3"/>
    <s v="Mar"/>
  </r>
  <r>
    <n v="2578"/>
    <d v="2026-03-12T00:00:00"/>
    <x v="2"/>
    <x v="2"/>
    <x v="0"/>
    <n v="2026"/>
    <x v="2"/>
    <x v="5"/>
    <x v="0"/>
    <s v="New"/>
    <x v="2"/>
    <s v="Travel Backpack 35L"/>
    <n v="1"/>
    <n v="165.72"/>
    <n v="0"/>
    <n v="89.31"/>
    <n v="165.72"/>
    <n v="89.31"/>
    <n v="76.41"/>
    <n v="0.46107892831281677"/>
    <n v="2026"/>
    <s v="Q1"/>
    <n v="3"/>
    <s v="Mar"/>
  </r>
  <r>
    <n v="3302"/>
    <d v="2026-03-12T00:00:00"/>
    <x v="2"/>
    <x v="2"/>
    <x v="0"/>
    <n v="2026"/>
    <x v="3"/>
    <x v="7"/>
    <x v="2"/>
    <s v="Business"/>
    <x v="2"/>
    <s v="Travel Backpack 35L"/>
    <n v="2"/>
    <n v="164.33"/>
    <n v="0"/>
    <n v="86.07"/>
    <n v="328.66"/>
    <n v="172.14"/>
    <n v="156.52000000000004"/>
    <n v="0.47623684050386428"/>
    <n v="2026"/>
    <s v="Q1"/>
    <n v="3"/>
    <s v="Mar"/>
  </r>
  <r>
    <n v="3752"/>
    <d v="2026-03-12T00:00:00"/>
    <x v="2"/>
    <x v="2"/>
    <x v="0"/>
    <n v="2026"/>
    <x v="3"/>
    <x v="8"/>
    <x v="1"/>
    <s v="Business"/>
    <x v="2"/>
    <s v="Packing Cube Set"/>
    <n v="3"/>
    <n v="45.8"/>
    <n v="0.15"/>
    <n v="18.47"/>
    <n v="116.78999999999998"/>
    <n v="55.41"/>
    <n v="61.379999999999981"/>
    <n v="0.52555869509375797"/>
    <n v="2026"/>
    <s v="Q1"/>
    <n v="3"/>
    <s v="Mar"/>
  </r>
  <r>
    <n v="4839"/>
    <d v="2026-03-12T00:00:00"/>
    <x v="2"/>
    <x v="2"/>
    <x v="0"/>
    <n v="2026"/>
    <x v="1"/>
    <x v="1"/>
    <x v="0"/>
    <s v="New"/>
    <x v="0"/>
    <s v="Cycling Pack 12L"/>
    <n v="2"/>
    <n v="103.08"/>
    <n v="0.05"/>
    <n v="49.27"/>
    <n v="195.85199999999998"/>
    <n v="98.54"/>
    <n v="97.311999999999969"/>
    <n v="0.49686497967853266"/>
    <n v="2026"/>
    <s v="Q1"/>
    <n v="3"/>
    <s v="Mar"/>
  </r>
  <r>
    <n v="264"/>
    <d v="2026-03-13T00:00:00"/>
    <x v="2"/>
    <x v="2"/>
    <x v="0"/>
    <n v="2026"/>
    <x v="0"/>
    <x v="0"/>
    <x v="0"/>
    <s v="Business"/>
    <x v="2"/>
    <s v="Packing Cube Set"/>
    <n v="4"/>
    <n v="47.33"/>
    <n v="0"/>
    <n v="18.739999999999998"/>
    <n v="189.32"/>
    <n v="74.959999999999994"/>
    <n v="114.36"/>
    <n v="0.60405662370589475"/>
    <n v="2026"/>
    <s v="Q1"/>
    <n v="3"/>
    <s v="Mar"/>
  </r>
  <r>
    <n v="2498"/>
    <d v="2026-03-13T00:00:00"/>
    <x v="2"/>
    <x v="2"/>
    <x v="0"/>
    <n v="2026"/>
    <x v="2"/>
    <x v="3"/>
    <x v="2"/>
    <s v="New"/>
    <x v="0"/>
    <s v="Trail Bike Light"/>
    <n v="1"/>
    <n v="50.04"/>
    <n v="0"/>
    <n v="22.64"/>
    <n v="50.04"/>
    <n v="22.64"/>
    <n v="27.4"/>
    <n v="0.54756195043964828"/>
    <n v="2026"/>
    <s v="Q1"/>
    <n v="3"/>
    <s v="Mar"/>
  </r>
  <r>
    <n v="3929"/>
    <d v="2026-03-13T00:00:00"/>
    <x v="2"/>
    <x v="2"/>
    <x v="0"/>
    <n v="2026"/>
    <x v="3"/>
    <x v="13"/>
    <x v="0"/>
    <s v="New"/>
    <x v="4"/>
    <s v="Weighted Vest"/>
    <n v="1"/>
    <n v="125.69"/>
    <n v="0"/>
    <n v="67.150000000000006"/>
    <n v="125.69"/>
    <n v="67.150000000000006"/>
    <n v="58.539999999999992"/>
    <n v="0.465749065160315"/>
    <n v="2026"/>
    <s v="Q1"/>
    <n v="3"/>
    <s v="Mar"/>
  </r>
  <r>
    <n v="4195"/>
    <d v="2026-03-13T00:00:00"/>
    <x v="2"/>
    <x v="2"/>
    <x v="0"/>
    <n v="2026"/>
    <x v="3"/>
    <x v="13"/>
    <x v="3"/>
    <s v="New"/>
    <x v="1"/>
    <s v="Trail Boots"/>
    <n v="2"/>
    <n v="142.72999999999999"/>
    <n v="0.1"/>
    <n v="77.28"/>
    <n v="256.91399999999999"/>
    <n v="154.56"/>
    <n v="102.35399999999998"/>
    <n v="0.39839790747098247"/>
    <n v="2026"/>
    <s v="Q1"/>
    <n v="3"/>
    <s v="Mar"/>
  </r>
  <r>
    <n v="4684"/>
    <d v="2026-03-13T00:00:00"/>
    <x v="2"/>
    <x v="2"/>
    <x v="0"/>
    <n v="2026"/>
    <x v="1"/>
    <x v="12"/>
    <x v="0"/>
    <s v="Returning"/>
    <x v="4"/>
    <s v="Weighted Vest"/>
    <n v="4"/>
    <n v="124.36"/>
    <n v="0"/>
    <n v="68.790000000000006"/>
    <n v="497.44"/>
    <n v="275.16000000000003"/>
    <n v="222.27999999999997"/>
    <n v="0.44684786104856861"/>
    <n v="2026"/>
    <s v="Q1"/>
    <n v="3"/>
    <s v="Mar"/>
  </r>
  <r>
    <n v="313"/>
    <d v="2026-03-14T00:00:00"/>
    <x v="2"/>
    <x v="2"/>
    <x v="0"/>
    <n v="2026"/>
    <x v="3"/>
    <x v="8"/>
    <x v="0"/>
    <s v="New"/>
    <x v="0"/>
    <s v="Compact Repair Kit"/>
    <n v="4"/>
    <n v="40.42"/>
    <n v="0.1"/>
    <n v="16.25"/>
    <n v="145.512"/>
    <n v="65"/>
    <n v="80.512"/>
    <n v="0.5533014459288581"/>
    <n v="2026"/>
    <s v="Q1"/>
    <n v="3"/>
    <s v="Mar"/>
  </r>
  <r>
    <n v="1056"/>
    <d v="2026-03-14T00:00:00"/>
    <x v="2"/>
    <x v="2"/>
    <x v="0"/>
    <n v="2026"/>
    <x v="0"/>
    <x v="15"/>
    <x v="0"/>
    <s v="Returning"/>
    <x v="3"/>
    <s v="Trail Tent 2P"/>
    <n v="1"/>
    <n v="192.86"/>
    <n v="0"/>
    <n v="101.13"/>
    <n v="192.86"/>
    <n v="101.13"/>
    <n v="91.730000000000018"/>
    <n v="0.475629990666805"/>
    <n v="2026"/>
    <s v="Q1"/>
    <n v="3"/>
    <s v="Mar"/>
  </r>
  <r>
    <n v="2189"/>
    <d v="2026-03-14T00:00:00"/>
    <x v="2"/>
    <x v="2"/>
    <x v="0"/>
    <n v="2026"/>
    <x v="3"/>
    <x v="4"/>
    <x v="3"/>
    <s v="New"/>
    <x v="1"/>
    <s v="Trekking Poles"/>
    <n v="2"/>
    <n v="72.34"/>
    <n v="0"/>
    <n v="33.29"/>
    <n v="144.68"/>
    <n v="66.58"/>
    <n v="78.100000000000009"/>
    <n v="0.53981199889411113"/>
    <n v="2026"/>
    <s v="Q1"/>
    <n v="3"/>
    <s v="Mar"/>
  </r>
  <r>
    <n v="2617"/>
    <d v="2026-03-14T00:00:00"/>
    <x v="2"/>
    <x v="2"/>
    <x v="0"/>
    <n v="2026"/>
    <x v="3"/>
    <x v="13"/>
    <x v="0"/>
    <s v="New"/>
    <x v="2"/>
    <s v="Insulated Bottle"/>
    <n v="2"/>
    <n v="35.409999999999997"/>
    <n v="0"/>
    <n v="13.89"/>
    <n v="70.819999999999993"/>
    <n v="27.78"/>
    <n v="43.039999999999992"/>
    <n v="0.60773792713922614"/>
    <n v="2026"/>
    <s v="Q1"/>
    <n v="3"/>
    <s v="Mar"/>
  </r>
  <r>
    <n v="2901"/>
    <d v="2026-03-14T00:00:00"/>
    <x v="2"/>
    <x v="2"/>
    <x v="0"/>
    <n v="2026"/>
    <x v="3"/>
    <x v="8"/>
    <x v="1"/>
    <s v="Business"/>
    <x v="0"/>
    <s v="Cycling Pack 12L"/>
    <n v="12"/>
    <n v="102.25"/>
    <n v="0.1"/>
    <n v="51.07"/>
    <n v="1104.3"/>
    <n v="612.84"/>
    <n v="491.45999999999992"/>
    <n v="0.44504210812279266"/>
    <n v="2026"/>
    <s v="Q1"/>
    <n v="3"/>
    <s v="Mar"/>
  </r>
  <r>
    <n v="2952"/>
    <d v="2026-03-14T00:00:00"/>
    <x v="2"/>
    <x v="2"/>
    <x v="0"/>
    <n v="2026"/>
    <x v="1"/>
    <x v="1"/>
    <x v="0"/>
    <s v="New"/>
    <x v="0"/>
    <s v="Trail Bike Light"/>
    <n v="1"/>
    <n v="51.86"/>
    <n v="0.1"/>
    <n v="22.34"/>
    <n v="46.673999999999999"/>
    <n v="22.34"/>
    <n v="24.334"/>
    <n v="0.52136092899687192"/>
    <n v="2026"/>
    <s v="Q1"/>
    <n v="3"/>
    <s v="Mar"/>
  </r>
  <r>
    <n v="3421"/>
    <d v="2026-03-14T00:00:00"/>
    <x v="2"/>
    <x v="2"/>
    <x v="0"/>
    <n v="2026"/>
    <x v="3"/>
    <x v="8"/>
    <x v="0"/>
    <s v="Returning"/>
    <x v="2"/>
    <s v="Insulated Bottle"/>
    <n v="1"/>
    <n v="36.520000000000003"/>
    <n v="0.05"/>
    <n v="13.23"/>
    <n v="34.694000000000003"/>
    <n v="13.23"/>
    <n v="21.464000000000002"/>
    <n v="0.61866605176687617"/>
    <n v="2026"/>
    <s v="Q1"/>
    <n v="3"/>
    <s v="Mar"/>
  </r>
  <r>
    <n v="3536"/>
    <d v="2026-03-14T00:00:00"/>
    <x v="2"/>
    <x v="2"/>
    <x v="0"/>
    <n v="2026"/>
    <x v="2"/>
    <x v="10"/>
    <x v="0"/>
    <s v="New"/>
    <x v="1"/>
    <s v="Summit Backpack 45L"/>
    <n v="2"/>
    <n v="153.66"/>
    <n v="0.1"/>
    <n v="78.430000000000007"/>
    <n v="276.58800000000002"/>
    <n v="156.86000000000001"/>
    <n v="119.72800000000001"/>
    <n v="0.43287488972768162"/>
    <n v="2026"/>
    <s v="Q1"/>
    <n v="3"/>
    <s v="Mar"/>
  </r>
  <r>
    <n v="3878"/>
    <d v="2026-03-14T00:00:00"/>
    <x v="2"/>
    <x v="2"/>
    <x v="0"/>
    <n v="2026"/>
    <x v="1"/>
    <x v="14"/>
    <x v="3"/>
    <s v="Returning"/>
    <x v="4"/>
    <s v="Resistance Band Set"/>
    <n v="1"/>
    <n v="41.05"/>
    <n v="0.1"/>
    <n v="14.94"/>
    <n v="36.945"/>
    <n v="14.94"/>
    <n v="22.005000000000003"/>
    <n v="0.59561510353227776"/>
    <n v="2026"/>
    <s v="Q1"/>
    <n v="3"/>
    <s v="Mar"/>
  </r>
  <r>
    <n v="2027"/>
    <d v="2026-03-15T00:00:00"/>
    <x v="2"/>
    <x v="2"/>
    <x v="0"/>
    <n v="2026"/>
    <x v="2"/>
    <x v="2"/>
    <x v="0"/>
    <s v="Returning"/>
    <x v="2"/>
    <s v="Carry-On Duffel"/>
    <n v="4"/>
    <n v="136.21"/>
    <n v="0.05"/>
    <n v="68.55"/>
    <n v="517.59799999999996"/>
    <n v="274.2"/>
    <n v="243.39799999999997"/>
    <n v="0.4702452482428448"/>
    <n v="2026"/>
    <s v="Q1"/>
    <n v="3"/>
    <s v="Mar"/>
  </r>
  <r>
    <n v="3280"/>
    <d v="2026-03-15T00:00:00"/>
    <x v="2"/>
    <x v="2"/>
    <x v="0"/>
    <n v="2026"/>
    <x v="3"/>
    <x v="4"/>
    <x v="0"/>
    <s v="Returning"/>
    <x v="2"/>
    <s v="Packing Cube Set"/>
    <n v="3"/>
    <n v="46.68"/>
    <n v="0"/>
    <n v="18.760000000000002"/>
    <n v="140.04"/>
    <n v="56.28"/>
    <n v="83.759999999999991"/>
    <n v="0.59811482433590402"/>
    <n v="2026"/>
    <s v="Q1"/>
    <n v="3"/>
    <s v="Mar"/>
  </r>
  <r>
    <n v="5149"/>
    <d v="2026-03-15T00:00:00"/>
    <x v="2"/>
    <x v="2"/>
    <x v="0"/>
    <n v="2026"/>
    <x v="1"/>
    <x v="12"/>
    <x v="2"/>
    <s v="New"/>
    <x v="2"/>
    <s v="Insulated Bottle"/>
    <n v="1"/>
    <n v="35.340000000000003"/>
    <n v="0.05"/>
    <n v="13.37"/>
    <n v="33.573"/>
    <n v="13.37"/>
    <n v="20.203000000000003"/>
    <n v="0.60176332171685587"/>
    <n v="2026"/>
    <s v="Q1"/>
    <n v="3"/>
    <s v="Mar"/>
  </r>
  <r>
    <n v="412"/>
    <d v="2026-03-16T00:00:00"/>
    <x v="2"/>
    <x v="2"/>
    <x v="0"/>
    <n v="2026"/>
    <x v="3"/>
    <x v="7"/>
    <x v="2"/>
    <s v="Returning"/>
    <x v="4"/>
    <s v="Resistance Band Set"/>
    <n v="2"/>
    <n v="40.19"/>
    <n v="0"/>
    <n v="14.92"/>
    <n v="80.38"/>
    <n v="29.84"/>
    <n v="50.539999999999992"/>
    <n v="0.62876337397362525"/>
    <n v="2026"/>
    <s v="Q1"/>
    <n v="3"/>
    <s v="Mar"/>
  </r>
  <r>
    <n v="1161"/>
    <d v="2026-03-16T00:00:00"/>
    <x v="2"/>
    <x v="2"/>
    <x v="0"/>
    <n v="2026"/>
    <x v="1"/>
    <x v="12"/>
    <x v="0"/>
    <s v="New"/>
    <x v="0"/>
    <s v="Cycling Pack 12L"/>
    <n v="2"/>
    <n v="101.73"/>
    <n v="0.05"/>
    <n v="51.56"/>
    <n v="193.28700000000001"/>
    <n v="103.12"/>
    <n v="90.167000000000002"/>
    <n v="0.46649283190281809"/>
    <n v="2026"/>
    <s v="Q1"/>
    <n v="3"/>
    <s v="Mar"/>
  </r>
  <r>
    <n v="1320"/>
    <d v="2026-03-16T00:00:00"/>
    <x v="2"/>
    <x v="2"/>
    <x v="0"/>
    <n v="2026"/>
    <x v="2"/>
    <x v="3"/>
    <x v="2"/>
    <s v="Business"/>
    <x v="3"/>
    <s v="Trail Tent 2P"/>
    <n v="1"/>
    <n v="200.05"/>
    <n v="0"/>
    <n v="102.69"/>
    <n v="200.05"/>
    <n v="102.69"/>
    <n v="97.360000000000014"/>
    <n v="0.48667833041739567"/>
    <n v="2026"/>
    <s v="Q1"/>
    <n v="3"/>
    <s v="Mar"/>
  </r>
  <r>
    <n v="2528"/>
    <d v="2026-03-16T00:00:00"/>
    <x v="2"/>
    <x v="2"/>
    <x v="0"/>
    <n v="2026"/>
    <x v="3"/>
    <x v="7"/>
    <x v="0"/>
    <s v="New"/>
    <x v="1"/>
    <s v="Hiking Daypack 20L"/>
    <n v="1"/>
    <n v="90.06"/>
    <n v="0"/>
    <n v="44.49"/>
    <n v="90.06"/>
    <n v="44.49"/>
    <n v="45.57"/>
    <n v="0.50599600266489009"/>
    <n v="2026"/>
    <s v="Q1"/>
    <n v="3"/>
    <s v="Mar"/>
  </r>
  <r>
    <n v="2956"/>
    <d v="2026-03-16T00:00:00"/>
    <x v="2"/>
    <x v="2"/>
    <x v="0"/>
    <n v="2026"/>
    <x v="1"/>
    <x v="11"/>
    <x v="0"/>
    <s v="New"/>
    <x v="2"/>
    <s v="Insulated Bottle"/>
    <n v="1"/>
    <n v="37.119999999999997"/>
    <n v="0.1"/>
    <n v="13.39"/>
    <n v="33.408000000000001"/>
    <n v="13.39"/>
    <n v="20.018000000000001"/>
    <n v="0.59919779693486586"/>
    <n v="2026"/>
    <s v="Q1"/>
    <n v="3"/>
    <s v="Mar"/>
  </r>
  <r>
    <n v="2973"/>
    <d v="2026-03-16T00:00:00"/>
    <x v="2"/>
    <x v="2"/>
    <x v="0"/>
    <n v="2026"/>
    <x v="0"/>
    <x v="0"/>
    <x v="2"/>
    <s v="Returning"/>
    <x v="1"/>
    <s v="Summit Backpack 45L"/>
    <n v="2"/>
    <n v="156.09"/>
    <n v="0.1"/>
    <n v="79.72"/>
    <n v="280.96199999999999"/>
    <n v="159.44"/>
    <n v="121.52199999999999"/>
    <n v="0.43252112385304775"/>
    <n v="2026"/>
    <s v="Q1"/>
    <n v="3"/>
    <s v="Mar"/>
  </r>
  <r>
    <n v="3358"/>
    <d v="2026-03-16T00:00:00"/>
    <x v="2"/>
    <x v="2"/>
    <x v="0"/>
    <n v="2026"/>
    <x v="0"/>
    <x v="0"/>
    <x v="1"/>
    <s v="Business"/>
    <x v="4"/>
    <s v="Recovery Roller"/>
    <n v="12"/>
    <n v="36.44"/>
    <n v="0.05"/>
    <n v="13.65"/>
    <n v="415.41599999999994"/>
    <n v="163.80000000000001"/>
    <n v="251.61599999999993"/>
    <n v="0.60569645848980291"/>
    <n v="2026"/>
    <s v="Q1"/>
    <n v="3"/>
    <s v="Mar"/>
  </r>
  <r>
    <n v="164"/>
    <d v="2026-03-17T00:00:00"/>
    <x v="2"/>
    <x v="2"/>
    <x v="0"/>
    <n v="2026"/>
    <x v="0"/>
    <x v="15"/>
    <x v="3"/>
    <s v="Business"/>
    <x v="3"/>
    <s v="Compact Sleeping Bag"/>
    <n v="5"/>
    <n v="123.95"/>
    <n v="0.05"/>
    <n v="59.23"/>
    <n v="588.76249999999993"/>
    <n v="296.14999999999998"/>
    <n v="292.61249999999995"/>
    <n v="0.49699581749856692"/>
    <n v="2026"/>
    <s v="Q1"/>
    <n v="3"/>
    <s v="Mar"/>
  </r>
  <r>
    <n v="995"/>
    <d v="2026-03-17T00:00:00"/>
    <x v="2"/>
    <x v="2"/>
    <x v="0"/>
    <n v="2026"/>
    <x v="2"/>
    <x v="16"/>
    <x v="3"/>
    <s v="Business"/>
    <x v="3"/>
    <s v="Trail Tent 2P"/>
    <n v="1"/>
    <n v="192.84"/>
    <n v="0.15"/>
    <n v="101.42"/>
    <n v="163.91399999999999"/>
    <n v="101.42"/>
    <n v="62.493999999999986"/>
    <n v="0.38126090510877647"/>
    <n v="2026"/>
    <s v="Q1"/>
    <n v="3"/>
    <s v="Mar"/>
  </r>
  <r>
    <n v="4912"/>
    <d v="2026-03-17T00:00:00"/>
    <x v="2"/>
    <x v="2"/>
    <x v="0"/>
    <n v="2026"/>
    <x v="1"/>
    <x v="11"/>
    <x v="0"/>
    <s v="New"/>
    <x v="1"/>
    <s v="Summit Backpack 45L"/>
    <n v="1"/>
    <n v="152.57"/>
    <n v="0.1"/>
    <n v="80.319999999999993"/>
    <n v="137.31299999999999"/>
    <n v="80.319999999999993"/>
    <n v="56.992999999999995"/>
    <n v="0.41505902572953762"/>
    <n v="2026"/>
    <s v="Q1"/>
    <n v="3"/>
    <s v="Mar"/>
  </r>
  <r>
    <n v="29"/>
    <d v="2026-03-18T00:00:00"/>
    <x v="2"/>
    <x v="2"/>
    <x v="0"/>
    <n v="2026"/>
    <x v="3"/>
    <x v="4"/>
    <x v="0"/>
    <s v="Business"/>
    <x v="2"/>
    <s v="Carry-On Duffel"/>
    <n v="2"/>
    <n v="130.4"/>
    <n v="0"/>
    <n v="67.599999999999994"/>
    <n v="260.8"/>
    <n v="135.19999999999999"/>
    <n v="125.60000000000002"/>
    <n v="0.48159509202453993"/>
    <n v="2026"/>
    <s v="Q1"/>
    <n v="3"/>
    <s v="Mar"/>
  </r>
  <r>
    <n v="891"/>
    <d v="2026-03-18T00:00:00"/>
    <x v="2"/>
    <x v="2"/>
    <x v="0"/>
    <n v="2026"/>
    <x v="2"/>
    <x v="3"/>
    <x v="0"/>
    <s v="New"/>
    <x v="1"/>
    <s v="Hiking Daypack 20L"/>
    <n v="2"/>
    <n v="94.25"/>
    <n v="0.1"/>
    <n v="44.99"/>
    <n v="169.65"/>
    <n v="89.98"/>
    <n v="79.67"/>
    <n v="0.46961391099322131"/>
    <n v="2026"/>
    <s v="Q1"/>
    <n v="3"/>
    <s v="Mar"/>
  </r>
  <r>
    <n v="1143"/>
    <d v="2026-03-18T00:00:00"/>
    <x v="2"/>
    <x v="2"/>
    <x v="0"/>
    <n v="2026"/>
    <x v="1"/>
    <x v="12"/>
    <x v="0"/>
    <s v="Business"/>
    <x v="3"/>
    <s v="Compact Sleeping Bag"/>
    <n v="5"/>
    <n v="125.91"/>
    <n v="0"/>
    <n v="59.36"/>
    <n v="629.54999999999995"/>
    <n v="296.8"/>
    <n v="332.74999999999994"/>
    <n v="0.52855214041775866"/>
    <n v="2026"/>
    <s v="Q1"/>
    <n v="3"/>
    <s v="Mar"/>
  </r>
  <r>
    <n v="2478"/>
    <d v="2026-03-18T00:00:00"/>
    <x v="2"/>
    <x v="2"/>
    <x v="0"/>
    <n v="2026"/>
    <x v="3"/>
    <x v="7"/>
    <x v="2"/>
    <s v="Returning"/>
    <x v="4"/>
    <s v="Resistance Band Set"/>
    <n v="2"/>
    <n v="39.619999999999997"/>
    <n v="0"/>
    <n v="14.78"/>
    <n v="79.239999999999995"/>
    <n v="29.56"/>
    <n v="49.679999999999993"/>
    <n v="0.62695608278647141"/>
    <n v="2026"/>
    <s v="Q1"/>
    <n v="3"/>
    <s v="Mar"/>
  </r>
  <r>
    <n v="3961"/>
    <d v="2026-03-18T00:00:00"/>
    <x v="2"/>
    <x v="2"/>
    <x v="0"/>
    <n v="2026"/>
    <x v="0"/>
    <x v="9"/>
    <x v="0"/>
    <s v="Business"/>
    <x v="4"/>
    <s v="Recovery Roller"/>
    <n v="3"/>
    <n v="36.32"/>
    <n v="0"/>
    <n v="14.18"/>
    <n v="108.96000000000001"/>
    <n v="42.54"/>
    <n v="66.420000000000016"/>
    <n v="0.60958149779735693"/>
    <n v="2026"/>
    <s v="Q1"/>
    <n v="3"/>
    <s v="Mar"/>
  </r>
  <r>
    <n v="4724"/>
    <d v="2026-03-18T00:00:00"/>
    <x v="2"/>
    <x v="2"/>
    <x v="0"/>
    <n v="2026"/>
    <x v="0"/>
    <x v="15"/>
    <x v="2"/>
    <s v="New"/>
    <x v="4"/>
    <s v="Training Mat"/>
    <n v="1"/>
    <n v="51.16"/>
    <n v="0"/>
    <n v="22.39"/>
    <n v="51.16"/>
    <n v="22.39"/>
    <n v="28.769999999999996"/>
    <n v="0.56235340109460508"/>
    <n v="2026"/>
    <s v="Q1"/>
    <n v="3"/>
    <s v="Mar"/>
  </r>
  <r>
    <n v="2171"/>
    <d v="2026-03-19T00:00:00"/>
    <x v="2"/>
    <x v="2"/>
    <x v="0"/>
    <n v="2026"/>
    <x v="3"/>
    <x v="13"/>
    <x v="1"/>
    <s v="Business"/>
    <x v="4"/>
    <s v="Recovery Roller"/>
    <n v="5"/>
    <n v="35.65"/>
    <n v="0.1"/>
    <n v="13.64"/>
    <n v="160.42500000000001"/>
    <n v="68.2"/>
    <n v="92.225000000000009"/>
    <n v="0.5748792270531401"/>
    <n v="2026"/>
    <s v="Q1"/>
    <n v="3"/>
    <s v="Mar"/>
  </r>
  <r>
    <n v="2311"/>
    <d v="2026-03-19T00:00:00"/>
    <x v="2"/>
    <x v="2"/>
    <x v="0"/>
    <n v="2026"/>
    <x v="3"/>
    <x v="8"/>
    <x v="0"/>
    <s v="New"/>
    <x v="1"/>
    <s v="Trail Boots"/>
    <n v="1"/>
    <n v="145.19"/>
    <n v="0"/>
    <n v="80.67"/>
    <n v="145.19"/>
    <n v="80.67"/>
    <n v="64.52"/>
    <n v="0.44438322198498514"/>
    <n v="2026"/>
    <s v="Q1"/>
    <n v="3"/>
    <s v="Mar"/>
  </r>
  <r>
    <n v="3563"/>
    <d v="2026-03-19T00:00:00"/>
    <x v="2"/>
    <x v="2"/>
    <x v="0"/>
    <n v="2026"/>
    <x v="3"/>
    <x v="8"/>
    <x v="0"/>
    <s v="Returning"/>
    <x v="0"/>
    <s v="Compact Repair Kit"/>
    <n v="2"/>
    <n v="40.090000000000003"/>
    <n v="0"/>
    <n v="17.2"/>
    <n v="80.180000000000007"/>
    <n v="34.4"/>
    <n v="45.780000000000008"/>
    <n v="0.57096532801197308"/>
    <n v="2026"/>
    <s v="Q1"/>
    <n v="3"/>
    <s v="Mar"/>
  </r>
  <r>
    <n v="3587"/>
    <d v="2026-03-19T00:00:00"/>
    <x v="2"/>
    <x v="2"/>
    <x v="0"/>
    <n v="2026"/>
    <x v="3"/>
    <x v="7"/>
    <x v="0"/>
    <s v="Returning"/>
    <x v="4"/>
    <s v="Resistance Band Set"/>
    <n v="1"/>
    <n v="39.47"/>
    <n v="0"/>
    <n v="15.02"/>
    <n v="39.47"/>
    <n v="15.02"/>
    <n v="24.45"/>
    <n v="0.61945781606283257"/>
    <n v="2026"/>
    <s v="Q1"/>
    <n v="3"/>
    <s v="Mar"/>
  </r>
  <r>
    <n v="3706"/>
    <d v="2026-03-19T00:00:00"/>
    <x v="2"/>
    <x v="2"/>
    <x v="0"/>
    <n v="2026"/>
    <x v="0"/>
    <x v="0"/>
    <x v="0"/>
    <s v="Returning"/>
    <x v="0"/>
    <s v="Cycling Pack 12L"/>
    <n v="2"/>
    <n v="103.42"/>
    <n v="0"/>
    <n v="49.51"/>
    <n v="206.84"/>
    <n v="99.02"/>
    <n v="107.82000000000001"/>
    <n v="0.52127248114484626"/>
    <n v="2026"/>
    <s v="Q1"/>
    <n v="3"/>
    <s v="Mar"/>
  </r>
  <r>
    <n v="4121"/>
    <d v="2026-03-19T00:00:00"/>
    <x v="2"/>
    <x v="2"/>
    <x v="0"/>
    <n v="2026"/>
    <x v="0"/>
    <x v="0"/>
    <x v="0"/>
    <s v="Returning"/>
    <x v="2"/>
    <s v="Travel Backpack 35L"/>
    <n v="4"/>
    <n v="161.93"/>
    <n v="0.15"/>
    <n v="88"/>
    <n v="550.56200000000001"/>
    <n v="352"/>
    <n v="198.56200000000001"/>
    <n v="0.36065329608654428"/>
    <n v="2026"/>
    <s v="Q1"/>
    <n v="3"/>
    <s v="Mar"/>
  </r>
  <r>
    <n v="1047"/>
    <d v="2026-03-20T00:00:00"/>
    <x v="2"/>
    <x v="2"/>
    <x v="0"/>
    <n v="2026"/>
    <x v="0"/>
    <x v="0"/>
    <x v="0"/>
    <s v="Returning"/>
    <x v="2"/>
    <s v="Packing Cube Set"/>
    <n v="2"/>
    <n v="46.21"/>
    <n v="0.05"/>
    <n v="18.37"/>
    <n v="87.798999999999992"/>
    <n v="36.74"/>
    <n v="51.05899999999999"/>
    <n v="0.58154420893176451"/>
    <n v="2026"/>
    <s v="Q1"/>
    <n v="3"/>
    <s v="Mar"/>
  </r>
  <r>
    <n v="1142"/>
    <d v="2026-03-20T00:00:00"/>
    <x v="2"/>
    <x v="2"/>
    <x v="0"/>
    <n v="2026"/>
    <x v="1"/>
    <x v="11"/>
    <x v="0"/>
    <s v="New"/>
    <x v="3"/>
    <s v="Compact Sleeping Bag"/>
    <n v="3"/>
    <n v="125.85"/>
    <n v="0"/>
    <n v="59.19"/>
    <n v="377.54999999999995"/>
    <n v="177.57"/>
    <n v="199.97999999999996"/>
    <n v="0.52967818831942781"/>
    <n v="2026"/>
    <s v="Q1"/>
    <n v="3"/>
    <s v="Mar"/>
  </r>
  <r>
    <n v="2232"/>
    <d v="2026-03-20T00:00:00"/>
    <x v="2"/>
    <x v="2"/>
    <x v="0"/>
    <n v="2026"/>
    <x v="3"/>
    <x v="13"/>
    <x v="2"/>
    <s v="New"/>
    <x v="2"/>
    <s v="Insulated Bottle"/>
    <n v="2"/>
    <n v="36.340000000000003"/>
    <n v="0"/>
    <n v="13.8"/>
    <n v="72.680000000000007"/>
    <n v="27.6"/>
    <n v="45.080000000000005"/>
    <n v="0.620253164556962"/>
    <n v="2026"/>
    <s v="Q1"/>
    <n v="3"/>
    <s v="Mar"/>
  </r>
  <r>
    <n v="2339"/>
    <d v="2026-03-20T00:00:00"/>
    <x v="2"/>
    <x v="2"/>
    <x v="0"/>
    <n v="2026"/>
    <x v="1"/>
    <x v="12"/>
    <x v="3"/>
    <s v="New"/>
    <x v="0"/>
    <s v="Trail Bike Light"/>
    <n v="2"/>
    <n v="51.29"/>
    <n v="0"/>
    <n v="23.15"/>
    <n v="102.58"/>
    <n v="46.3"/>
    <n v="56.28"/>
    <n v="0.54864496003119523"/>
    <n v="2026"/>
    <s v="Q1"/>
    <n v="3"/>
    <s v="Mar"/>
  </r>
  <r>
    <n v="3611"/>
    <d v="2026-03-20T00:00:00"/>
    <x v="2"/>
    <x v="2"/>
    <x v="0"/>
    <n v="2026"/>
    <x v="1"/>
    <x v="1"/>
    <x v="1"/>
    <s v="Business"/>
    <x v="0"/>
    <s v="Compact Repair Kit"/>
    <n v="6"/>
    <n v="40.89"/>
    <n v="0.1"/>
    <n v="16.84"/>
    <n v="220.80600000000001"/>
    <n v="101.03999999999999"/>
    <n v="119.76600000000002"/>
    <n v="0.54240373902883077"/>
    <n v="2026"/>
    <s v="Q1"/>
    <n v="3"/>
    <s v="Mar"/>
  </r>
  <r>
    <n v="3953"/>
    <d v="2026-03-20T00:00:00"/>
    <x v="2"/>
    <x v="2"/>
    <x v="0"/>
    <n v="2026"/>
    <x v="1"/>
    <x v="14"/>
    <x v="0"/>
    <s v="New"/>
    <x v="4"/>
    <s v="Weighted Vest"/>
    <n v="1"/>
    <n v="120.63"/>
    <n v="0"/>
    <n v="70.28"/>
    <n v="120.63"/>
    <n v="70.28"/>
    <n v="50.349999999999994"/>
    <n v="0.41739202520102792"/>
    <n v="2026"/>
    <s v="Q1"/>
    <n v="3"/>
    <s v="Mar"/>
  </r>
  <r>
    <n v="4253"/>
    <d v="2026-03-20T00:00:00"/>
    <x v="2"/>
    <x v="2"/>
    <x v="0"/>
    <n v="2026"/>
    <x v="3"/>
    <x v="13"/>
    <x v="1"/>
    <s v="New"/>
    <x v="0"/>
    <s v="Commuter Helmet"/>
    <n v="5"/>
    <n v="82.64"/>
    <n v="0.1"/>
    <n v="43.52"/>
    <n v="371.88"/>
    <n v="217.60000000000002"/>
    <n v="154.27999999999997"/>
    <n v="0.41486501021834993"/>
    <n v="2026"/>
    <s v="Q1"/>
    <n v="3"/>
    <s v="Mar"/>
  </r>
  <r>
    <n v="4952"/>
    <d v="2026-03-20T00:00:00"/>
    <x v="2"/>
    <x v="2"/>
    <x v="0"/>
    <n v="2026"/>
    <x v="1"/>
    <x v="6"/>
    <x v="0"/>
    <s v="Business"/>
    <x v="1"/>
    <s v="Trekking Poles"/>
    <n v="2"/>
    <n v="72.459999999999994"/>
    <n v="0"/>
    <n v="33.31"/>
    <n v="144.91999999999999"/>
    <n v="66.62"/>
    <n v="78.299999999999983"/>
    <n v="0.54029809550096597"/>
    <n v="2026"/>
    <s v="Q1"/>
    <n v="3"/>
    <s v="Mar"/>
  </r>
  <r>
    <n v="5016"/>
    <d v="2026-03-20T00:00:00"/>
    <x v="2"/>
    <x v="2"/>
    <x v="0"/>
    <n v="2026"/>
    <x v="1"/>
    <x v="12"/>
    <x v="3"/>
    <s v="New"/>
    <x v="4"/>
    <s v="Resistance Band Set"/>
    <n v="2"/>
    <n v="40.659999999999997"/>
    <n v="0.1"/>
    <n v="14.63"/>
    <n v="73.188000000000002"/>
    <n v="29.26"/>
    <n v="43.927999999999997"/>
    <n v="0.60020768431983385"/>
    <n v="2026"/>
    <s v="Q1"/>
    <n v="3"/>
    <s v="Mar"/>
  </r>
  <r>
    <n v="839"/>
    <d v="2026-03-21T00:00:00"/>
    <x v="2"/>
    <x v="2"/>
    <x v="0"/>
    <n v="2026"/>
    <x v="1"/>
    <x v="12"/>
    <x v="3"/>
    <s v="New"/>
    <x v="0"/>
    <s v="Compact Repair Kit"/>
    <n v="1"/>
    <n v="40.5"/>
    <n v="0.05"/>
    <n v="17.16"/>
    <n v="38.475000000000001"/>
    <n v="17.16"/>
    <n v="21.315000000000001"/>
    <n v="0.55399610136452238"/>
    <n v="2026"/>
    <s v="Q1"/>
    <n v="3"/>
    <s v="Mar"/>
  </r>
  <r>
    <n v="1382"/>
    <d v="2026-03-21T00:00:00"/>
    <x v="2"/>
    <x v="2"/>
    <x v="0"/>
    <n v="2026"/>
    <x v="2"/>
    <x v="2"/>
    <x v="0"/>
    <s v="Business"/>
    <x v="1"/>
    <s v="Trekking Poles"/>
    <n v="1"/>
    <n v="72.16"/>
    <n v="0"/>
    <n v="33.11"/>
    <n v="72.16"/>
    <n v="33.11"/>
    <n v="39.049999999999997"/>
    <n v="0.54115853658536583"/>
    <n v="2026"/>
    <s v="Q1"/>
    <n v="3"/>
    <s v="Mar"/>
  </r>
  <r>
    <n v="1452"/>
    <d v="2026-03-21T00:00:00"/>
    <x v="2"/>
    <x v="2"/>
    <x v="0"/>
    <n v="2026"/>
    <x v="2"/>
    <x v="5"/>
    <x v="3"/>
    <s v="Business"/>
    <x v="2"/>
    <s v="Travel Backpack 35L"/>
    <n v="1"/>
    <n v="161.93"/>
    <n v="0.15"/>
    <n v="87.5"/>
    <n v="137.6405"/>
    <n v="87.5"/>
    <n v="50.140500000000003"/>
    <n v="0.36428594781332529"/>
    <n v="2026"/>
    <s v="Q1"/>
    <n v="3"/>
    <s v="Mar"/>
  </r>
  <r>
    <n v="1845"/>
    <d v="2026-03-21T00:00:00"/>
    <x v="2"/>
    <x v="2"/>
    <x v="0"/>
    <n v="2026"/>
    <x v="0"/>
    <x v="9"/>
    <x v="0"/>
    <s v="Returning"/>
    <x v="3"/>
    <s v="Alpine Tent 4P"/>
    <n v="3"/>
    <n v="348.54"/>
    <n v="0.1"/>
    <n v="200.3"/>
    <n v="941.05800000000011"/>
    <n v="600.90000000000009"/>
    <n v="340.15800000000002"/>
    <n v="0.36146337420222768"/>
    <n v="2026"/>
    <s v="Q1"/>
    <n v="3"/>
    <s v="Mar"/>
  </r>
  <r>
    <n v="3560"/>
    <d v="2026-03-21T00:00:00"/>
    <x v="2"/>
    <x v="2"/>
    <x v="0"/>
    <n v="2026"/>
    <x v="2"/>
    <x v="16"/>
    <x v="0"/>
    <s v="Returning"/>
    <x v="4"/>
    <s v="Training Mat"/>
    <n v="3"/>
    <n v="50.46"/>
    <n v="0.1"/>
    <n v="21.9"/>
    <n v="136.24199999999999"/>
    <n v="65.699999999999989"/>
    <n v="70.542000000000002"/>
    <n v="0.51776985070683057"/>
    <n v="2026"/>
    <s v="Q1"/>
    <n v="3"/>
    <s v="Mar"/>
  </r>
  <r>
    <n v="4059"/>
    <d v="2026-03-21T00:00:00"/>
    <x v="2"/>
    <x v="2"/>
    <x v="0"/>
    <n v="2026"/>
    <x v="3"/>
    <x v="13"/>
    <x v="3"/>
    <s v="New"/>
    <x v="3"/>
    <s v="Portable Camp Stove"/>
    <n v="1"/>
    <n v="83.62"/>
    <n v="0"/>
    <n v="39.15"/>
    <n v="83.62"/>
    <n v="39.15"/>
    <n v="44.470000000000006"/>
    <n v="0.53181057163358048"/>
    <n v="2026"/>
    <s v="Q1"/>
    <n v="3"/>
    <s v="Mar"/>
  </r>
  <r>
    <n v="4731"/>
    <d v="2026-03-21T00:00:00"/>
    <x v="2"/>
    <x v="2"/>
    <x v="0"/>
    <n v="2026"/>
    <x v="1"/>
    <x v="12"/>
    <x v="1"/>
    <s v="Business"/>
    <x v="0"/>
    <s v="Trail Bike Light"/>
    <n v="6"/>
    <n v="51.07"/>
    <n v="0.1"/>
    <n v="22.68"/>
    <n v="275.77800000000002"/>
    <n v="136.07999999999998"/>
    <n v="139.69800000000004"/>
    <n v="0.50655962404542798"/>
    <n v="2026"/>
    <s v="Q1"/>
    <n v="3"/>
    <s v="Mar"/>
  </r>
  <r>
    <n v="693"/>
    <d v="2026-03-22T00:00:00"/>
    <x v="2"/>
    <x v="2"/>
    <x v="0"/>
    <n v="2026"/>
    <x v="1"/>
    <x v="11"/>
    <x v="0"/>
    <s v="New"/>
    <x v="2"/>
    <s v="Packing Cube Set"/>
    <n v="3"/>
    <n v="47.02"/>
    <n v="0.1"/>
    <n v="17.989999999999998"/>
    <n v="126.95400000000001"/>
    <n v="53.97"/>
    <n v="72.984000000000009"/>
    <n v="0.57488539155914742"/>
    <n v="2026"/>
    <s v="Q1"/>
    <n v="3"/>
    <s v="Mar"/>
  </r>
  <r>
    <n v="1672"/>
    <d v="2026-03-22T00:00:00"/>
    <x v="2"/>
    <x v="2"/>
    <x v="0"/>
    <n v="2026"/>
    <x v="2"/>
    <x v="5"/>
    <x v="3"/>
    <s v="Returning"/>
    <x v="2"/>
    <s v="Packing Cube Set"/>
    <n v="1"/>
    <n v="47.1"/>
    <n v="0.05"/>
    <n v="18.48"/>
    <n v="44.744999999999997"/>
    <n v="18.48"/>
    <n v="26.264999999999997"/>
    <n v="0.58699296010727453"/>
    <n v="2026"/>
    <s v="Q1"/>
    <n v="3"/>
    <s v="Mar"/>
  </r>
  <r>
    <n v="2347"/>
    <d v="2026-03-22T00:00:00"/>
    <x v="2"/>
    <x v="2"/>
    <x v="0"/>
    <n v="2026"/>
    <x v="3"/>
    <x v="13"/>
    <x v="0"/>
    <s v="Returning"/>
    <x v="2"/>
    <s v="Carry-On Duffel"/>
    <n v="2"/>
    <n v="131.38999999999999"/>
    <n v="0"/>
    <n v="66.91"/>
    <n v="262.77999999999997"/>
    <n v="133.82"/>
    <n v="128.95999999999998"/>
    <n v="0.49075272090722277"/>
    <n v="2026"/>
    <s v="Q1"/>
    <n v="3"/>
    <s v="Mar"/>
  </r>
  <r>
    <n v="2582"/>
    <d v="2026-03-22T00:00:00"/>
    <x v="2"/>
    <x v="2"/>
    <x v="0"/>
    <n v="2026"/>
    <x v="1"/>
    <x v="1"/>
    <x v="3"/>
    <s v="New"/>
    <x v="4"/>
    <s v="Weighted Vest"/>
    <n v="1"/>
    <n v="120.16"/>
    <n v="0.15"/>
    <n v="68.33"/>
    <n v="102.136"/>
    <n v="68.33"/>
    <n v="33.805999999999997"/>
    <n v="0.33099005247904756"/>
    <n v="2026"/>
    <s v="Q1"/>
    <n v="3"/>
    <s v="Mar"/>
  </r>
  <r>
    <n v="2762"/>
    <d v="2026-03-22T00:00:00"/>
    <x v="2"/>
    <x v="2"/>
    <x v="0"/>
    <n v="2026"/>
    <x v="3"/>
    <x v="8"/>
    <x v="2"/>
    <s v="Returning"/>
    <x v="3"/>
    <s v="Trail Tent 2P"/>
    <n v="1"/>
    <n v="196.48"/>
    <n v="0"/>
    <n v="101.29"/>
    <n v="196.48"/>
    <n v="101.29"/>
    <n v="95.189999999999984"/>
    <n v="0.48447679153094458"/>
    <n v="2026"/>
    <s v="Q1"/>
    <n v="3"/>
    <s v="Mar"/>
  </r>
  <r>
    <n v="4090"/>
    <d v="2026-03-22T00:00:00"/>
    <x v="2"/>
    <x v="2"/>
    <x v="0"/>
    <n v="2026"/>
    <x v="1"/>
    <x v="11"/>
    <x v="3"/>
    <s v="Business"/>
    <x v="2"/>
    <s v="Insulated Bottle"/>
    <n v="1"/>
    <n v="36.520000000000003"/>
    <n v="0"/>
    <n v="13.96"/>
    <n v="36.520000000000003"/>
    <n v="13.96"/>
    <n v="22.560000000000002"/>
    <n v="0.61774370208105145"/>
    <n v="2026"/>
    <s v="Q1"/>
    <n v="3"/>
    <s v="Mar"/>
  </r>
  <r>
    <n v="4491"/>
    <d v="2026-03-22T00:00:00"/>
    <x v="2"/>
    <x v="2"/>
    <x v="0"/>
    <n v="2026"/>
    <x v="1"/>
    <x v="12"/>
    <x v="2"/>
    <s v="Business"/>
    <x v="4"/>
    <s v="Training Mat"/>
    <n v="4"/>
    <n v="49.71"/>
    <n v="0.1"/>
    <n v="22.46"/>
    <n v="178.95600000000002"/>
    <n v="89.84"/>
    <n v="89.116000000000014"/>
    <n v="0.49797715639598561"/>
    <n v="2026"/>
    <s v="Q1"/>
    <n v="3"/>
    <s v="Mar"/>
  </r>
  <r>
    <n v="4678"/>
    <d v="2026-03-22T00:00:00"/>
    <x v="2"/>
    <x v="2"/>
    <x v="0"/>
    <n v="2026"/>
    <x v="0"/>
    <x v="0"/>
    <x v="0"/>
    <s v="Returning"/>
    <x v="3"/>
    <s v="Portable Camp Stove"/>
    <n v="1"/>
    <n v="81.209999999999994"/>
    <n v="0.05"/>
    <n v="40.44"/>
    <n v="77.149499999999989"/>
    <n v="40.44"/>
    <n v="36.709499999999991"/>
    <n v="0.47582291524896464"/>
    <n v="2026"/>
    <s v="Q1"/>
    <n v="3"/>
    <s v="Mar"/>
  </r>
  <r>
    <n v="1189"/>
    <d v="2026-03-23T00:00:00"/>
    <x v="2"/>
    <x v="2"/>
    <x v="0"/>
    <n v="2026"/>
    <x v="3"/>
    <x v="13"/>
    <x v="0"/>
    <s v="New"/>
    <x v="0"/>
    <s v="Cycling Pack 12L"/>
    <n v="2"/>
    <n v="103.22"/>
    <n v="0"/>
    <n v="51.33"/>
    <n v="206.44"/>
    <n v="102.66"/>
    <n v="103.78"/>
    <n v="0.50271265258670805"/>
    <n v="2026"/>
    <s v="Q1"/>
    <n v="3"/>
    <s v="Mar"/>
  </r>
  <r>
    <n v="1590"/>
    <d v="2026-03-23T00:00:00"/>
    <x v="2"/>
    <x v="2"/>
    <x v="0"/>
    <n v="2026"/>
    <x v="0"/>
    <x v="15"/>
    <x v="3"/>
    <s v="New"/>
    <x v="1"/>
    <s v="Summit Backpack 45L"/>
    <n v="1"/>
    <n v="153.47"/>
    <n v="0"/>
    <n v="78.19"/>
    <n v="153.47"/>
    <n v="78.19"/>
    <n v="75.28"/>
    <n v="0.49051931973675639"/>
    <n v="2026"/>
    <s v="Q1"/>
    <n v="3"/>
    <s v="Mar"/>
  </r>
  <r>
    <n v="2309"/>
    <d v="2026-03-23T00:00:00"/>
    <x v="2"/>
    <x v="2"/>
    <x v="0"/>
    <n v="2026"/>
    <x v="3"/>
    <x v="7"/>
    <x v="0"/>
    <s v="Returning"/>
    <x v="3"/>
    <s v="Trail Tent 2P"/>
    <n v="6"/>
    <n v="199.75"/>
    <n v="0"/>
    <n v="105.84"/>
    <n v="1198.5"/>
    <n v="635.04"/>
    <n v="563.46"/>
    <n v="0.47013767209011265"/>
    <n v="2026"/>
    <s v="Q1"/>
    <n v="3"/>
    <s v="Mar"/>
  </r>
  <r>
    <n v="3628"/>
    <d v="2026-03-23T00:00:00"/>
    <x v="2"/>
    <x v="2"/>
    <x v="0"/>
    <n v="2026"/>
    <x v="1"/>
    <x v="12"/>
    <x v="3"/>
    <s v="New"/>
    <x v="2"/>
    <s v="Packing Cube Set"/>
    <n v="1"/>
    <n v="45.84"/>
    <n v="0"/>
    <n v="18.079999999999998"/>
    <n v="45.84"/>
    <n v="18.079999999999998"/>
    <n v="27.760000000000005"/>
    <n v="0.605584642233857"/>
    <n v="2026"/>
    <s v="Q1"/>
    <n v="3"/>
    <s v="Mar"/>
  </r>
  <r>
    <n v="3718"/>
    <d v="2026-03-23T00:00:00"/>
    <x v="2"/>
    <x v="2"/>
    <x v="0"/>
    <n v="2026"/>
    <x v="1"/>
    <x v="12"/>
    <x v="3"/>
    <s v="New"/>
    <x v="3"/>
    <s v="Compact Sleeping Bag"/>
    <n v="2"/>
    <n v="122.07"/>
    <n v="0.05"/>
    <n v="59.16"/>
    <n v="231.93299999999996"/>
    <n v="118.32"/>
    <n v="113.61299999999997"/>
    <n v="0.48985267297021118"/>
    <n v="2026"/>
    <s v="Q1"/>
    <n v="3"/>
    <s v="Mar"/>
  </r>
  <r>
    <n v="4198"/>
    <d v="2026-03-23T00:00:00"/>
    <x v="2"/>
    <x v="2"/>
    <x v="0"/>
    <n v="2026"/>
    <x v="1"/>
    <x v="14"/>
    <x v="3"/>
    <s v="New"/>
    <x v="4"/>
    <s v="Weighted Vest"/>
    <n v="3"/>
    <n v="122.4"/>
    <n v="0.15"/>
    <n v="71.150000000000006"/>
    <n v="312.12"/>
    <n v="213.45000000000002"/>
    <n v="98.669999999999987"/>
    <n v="0.31612841214917337"/>
    <n v="2026"/>
    <s v="Q1"/>
    <n v="3"/>
    <s v="Mar"/>
  </r>
  <r>
    <n v="4784"/>
    <d v="2026-03-23T00:00:00"/>
    <x v="2"/>
    <x v="2"/>
    <x v="0"/>
    <n v="2026"/>
    <x v="0"/>
    <x v="15"/>
    <x v="0"/>
    <s v="New"/>
    <x v="0"/>
    <s v="Cycling Pack 12L"/>
    <n v="1"/>
    <n v="101.43"/>
    <n v="0"/>
    <n v="51.78"/>
    <n v="101.43"/>
    <n v="51.78"/>
    <n v="49.650000000000006"/>
    <n v="0.4895001478852411"/>
    <n v="2026"/>
    <s v="Q1"/>
    <n v="3"/>
    <s v="Mar"/>
  </r>
  <r>
    <n v="86"/>
    <d v="2026-03-24T00:00:00"/>
    <x v="2"/>
    <x v="2"/>
    <x v="0"/>
    <n v="2026"/>
    <x v="1"/>
    <x v="12"/>
    <x v="1"/>
    <s v="Business"/>
    <x v="0"/>
    <s v="Cycling Pack 12L"/>
    <n v="8"/>
    <n v="104.7"/>
    <n v="0.05"/>
    <n v="49.91"/>
    <n v="795.72"/>
    <n v="399.28"/>
    <n v="396.44000000000005"/>
    <n v="0.49821545267179412"/>
    <n v="2026"/>
    <s v="Q1"/>
    <n v="3"/>
    <s v="Mar"/>
  </r>
  <r>
    <n v="1813"/>
    <d v="2026-03-24T00:00:00"/>
    <x v="2"/>
    <x v="2"/>
    <x v="0"/>
    <n v="2026"/>
    <x v="0"/>
    <x v="0"/>
    <x v="2"/>
    <s v="Returning"/>
    <x v="1"/>
    <s v="Trail Boots"/>
    <n v="4"/>
    <n v="146.34"/>
    <n v="0"/>
    <n v="79.37"/>
    <n v="585.36"/>
    <n v="317.48"/>
    <n v="267.88"/>
    <n v="0.45763290966242992"/>
    <n v="2026"/>
    <s v="Q1"/>
    <n v="3"/>
    <s v="Mar"/>
  </r>
  <r>
    <n v="2212"/>
    <d v="2026-03-24T00:00:00"/>
    <x v="2"/>
    <x v="2"/>
    <x v="0"/>
    <n v="2026"/>
    <x v="1"/>
    <x v="6"/>
    <x v="0"/>
    <s v="Returning"/>
    <x v="4"/>
    <s v="Weighted Vest"/>
    <n v="2"/>
    <n v="122.92"/>
    <n v="0.05"/>
    <n v="70.31"/>
    <n v="233.548"/>
    <n v="140.62"/>
    <n v="92.927999999999997"/>
    <n v="0.39789679209413054"/>
    <n v="2026"/>
    <s v="Q1"/>
    <n v="3"/>
    <s v="Mar"/>
  </r>
  <r>
    <n v="4466"/>
    <d v="2026-03-24T00:00:00"/>
    <x v="2"/>
    <x v="2"/>
    <x v="0"/>
    <n v="2026"/>
    <x v="2"/>
    <x v="2"/>
    <x v="0"/>
    <s v="New"/>
    <x v="1"/>
    <s v="Hiking Daypack 20L"/>
    <n v="1"/>
    <n v="91.35"/>
    <n v="0.05"/>
    <n v="45.24"/>
    <n v="86.782499999999985"/>
    <n v="45.24"/>
    <n v="41.542499999999983"/>
    <n v="0.47869674185463645"/>
    <n v="2026"/>
    <s v="Q1"/>
    <n v="3"/>
    <s v="Mar"/>
  </r>
  <r>
    <n v="4483"/>
    <d v="2026-03-24T00:00:00"/>
    <x v="2"/>
    <x v="2"/>
    <x v="0"/>
    <n v="2026"/>
    <x v="1"/>
    <x v="12"/>
    <x v="0"/>
    <s v="New"/>
    <x v="0"/>
    <s v="Trail Bike Light"/>
    <n v="3"/>
    <n v="51.01"/>
    <n v="0.15"/>
    <n v="22.84"/>
    <n v="130.07550000000001"/>
    <n v="68.52"/>
    <n v="61.555500000000009"/>
    <n v="0.47322900930613382"/>
    <n v="2026"/>
    <s v="Q1"/>
    <n v="3"/>
    <s v="Mar"/>
  </r>
  <r>
    <n v="273"/>
    <d v="2026-03-25T00:00:00"/>
    <x v="2"/>
    <x v="2"/>
    <x v="0"/>
    <n v="2026"/>
    <x v="3"/>
    <x v="8"/>
    <x v="0"/>
    <s v="New"/>
    <x v="4"/>
    <s v="Weighted Vest"/>
    <n v="2"/>
    <n v="125.04"/>
    <n v="0.05"/>
    <n v="67.680000000000007"/>
    <n v="237.57599999999999"/>
    <n v="135.36000000000001"/>
    <n v="102.21599999999998"/>
    <n v="0.43024547934134755"/>
    <n v="2026"/>
    <s v="Q1"/>
    <n v="3"/>
    <s v="Mar"/>
  </r>
  <r>
    <n v="578"/>
    <d v="2026-03-25T00:00:00"/>
    <x v="2"/>
    <x v="2"/>
    <x v="0"/>
    <n v="2026"/>
    <x v="2"/>
    <x v="5"/>
    <x v="3"/>
    <s v="Returning"/>
    <x v="0"/>
    <s v="Trail Bike Light"/>
    <n v="2"/>
    <n v="50.22"/>
    <n v="0.05"/>
    <n v="23.16"/>
    <n v="95.417999999999992"/>
    <n v="46.32"/>
    <n v="49.097999999999992"/>
    <n v="0.51455700182355524"/>
    <n v="2026"/>
    <s v="Q1"/>
    <n v="3"/>
    <s v="Mar"/>
  </r>
  <r>
    <n v="1290"/>
    <d v="2026-03-25T00:00:00"/>
    <x v="2"/>
    <x v="2"/>
    <x v="0"/>
    <n v="2026"/>
    <x v="1"/>
    <x v="1"/>
    <x v="0"/>
    <s v="Business"/>
    <x v="4"/>
    <s v="Recovery Roller"/>
    <n v="5"/>
    <n v="36.369999999999997"/>
    <n v="0.05"/>
    <n v="13.81"/>
    <n v="172.75749999999999"/>
    <n v="69.05"/>
    <n v="103.7075"/>
    <n v="0.60030678841729013"/>
    <n v="2026"/>
    <s v="Q1"/>
    <n v="3"/>
    <s v="Mar"/>
  </r>
  <r>
    <n v="1501"/>
    <d v="2026-03-25T00:00:00"/>
    <x v="2"/>
    <x v="2"/>
    <x v="0"/>
    <n v="2026"/>
    <x v="3"/>
    <x v="7"/>
    <x v="1"/>
    <s v="New"/>
    <x v="2"/>
    <s v="Insulated Bottle"/>
    <n v="3"/>
    <n v="36.43"/>
    <n v="0.1"/>
    <n v="13.23"/>
    <n v="98.36099999999999"/>
    <n v="39.69"/>
    <n v="58.670999999999992"/>
    <n v="0.59648641229755694"/>
    <n v="2026"/>
    <s v="Q1"/>
    <n v="3"/>
    <s v="Mar"/>
  </r>
  <r>
    <n v="1540"/>
    <d v="2026-03-25T00:00:00"/>
    <x v="2"/>
    <x v="2"/>
    <x v="0"/>
    <n v="2026"/>
    <x v="1"/>
    <x v="12"/>
    <x v="1"/>
    <s v="Business"/>
    <x v="0"/>
    <s v="Trail Bike Light"/>
    <n v="10"/>
    <n v="49.7"/>
    <n v="0.1"/>
    <n v="21.96"/>
    <n v="447.3"/>
    <n v="219.60000000000002"/>
    <n v="227.7"/>
    <n v="0.50905432595573441"/>
    <n v="2026"/>
    <s v="Q1"/>
    <n v="3"/>
    <s v="Mar"/>
  </r>
  <r>
    <n v="2541"/>
    <d v="2026-03-25T00:00:00"/>
    <x v="2"/>
    <x v="2"/>
    <x v="0"/>
    <n v="2026"/>
    <x v="1"/>
    <x v="12"/>
    <x v="0"/>
    <s v="Returning"/>
    <x v="2"/>
    <s v="Packing Cube Set"/>
    <n v="2"/>
    <n v="46.61"/>
    <n v="0"/>
    <n v="17.97"/>
    <n v="93.22"/>
    <n v="35.94"/>
    <n v="57.28"/>
    <n v="0.61446041621969538"/>
    <n v="2026"/>
    <s v="Q1"/>
    <n v="3"/>
    <s v="Mar"/>
  </r>
  <r>
    <n v="4264"/>
    <d v="2026-03-25T00:00:00"/>
    <x v="2"/>
    <x v="2"/>
    <x v="0"/>
    <n v="2026"/>
    <x v="2"/>
    <x v="5"/>
    <x v="0"/>
    <s v="New"/>
    <x v="2"/>
    <s v="Packing Cube Set"/>
    <n v="1"/>
    <n v="47.61"/>
    <n v="0"/>
    <n v="18.89"/>
    <n v="47.61"/>
    <n v="18.89"/>
    <n v="28.72"/>
    <n v="0.60323461457676952"/>
    <n v="2026"/>
    <s v="Q1"/>
    <n v="3"/>
    <s v="Mar"/>
  </r>
  <r>
    <n v="4311"/>
    <d v="2026-03-25T00:00:00"/>
    <x v="2"/>
    <x v="2"/>
    <x v="0"/>
    <n v="2026"/>
    <x v="2"/>
    <x v="2"/>
    <x v="0"/>
    <s v="New"/>
    <x v="0"/>
    <s v="Compact Repair Kit"/>
    <n v="2"/>
    <n v="40.880000000000003"/>
    <n v="0.05"/>
    <n v="16.39"/>
    <n v="77.671999999999997"/>
    <n v="32.78"/>
    <n v="44.891999999999996"/>
    <n v="0.57796889483983926"/>
    <n v="2026"/>
    <s v="Q1"/>
    <n v="3"/>
    <s v="Mar"/>
  </r>
  <r>
    <n v="4796"/>
    <d v="2026-03-25T00:00:00"/>
    <x v="2"/>
    <x v="2"/>
    <x v="0"/>
    <n v="2026"/>
    <x v="1"/>
    <x v="12"/>
    <x v="0"/>
    <s v="New"/>
    <x v="4"/>
    <s v="Resistance Band Set"/>
    <n v="2"/>
    <n v="39.409999999999997"/>
    <n v="0.15"/>
    <n v="14.91"/>
    <n v="66.996999999999986"/>
    <n v="29.82"/>
    <n v="37.176999999999985"/>
    <n v="0.55490544352732207"/>
    <n v="2026"/>
    <s v="Q1"/>
    <n v="3"/>
    <s v="Mar"/>
  </r>
  <r>
    <n v="89"/>
    <d v="2026-03-26T00:00:00"/>
    <x v="2"/>
    <x v="2"/>
    <x v="0"/>
    <n v="2026"/>
    <x v="2"/>
    <x v="10"/>
    <x v="0"/>
    <s v="Returning"/>
    <x v="0"/>
    <s v="Compact Repair Kit"/>
    <n v="1"/>
    <n v="40.82"/>
    <n v="0.05"/>
    <n v="16.940000000000001"/>
    <n v="38.778999999999996"/>
    <n v="16.940000000000001"/>
    <n v="21.838999999999995"/>
    <n v="0.56316563088269411"/>
    <n v="2026"/>
    <s v="Q1"/>
    <n v="3"/>
    <s v="Mar"/>
  </r>
  <r>
    <n v="487"/>
    <d v="2026-03-26T00:00:00"/>
    <x v="2"/>
    <x v="2"/>
    <x v="0"/>
    <n v="2026"/>
    <x v="3"/>
    <x v="8"/>
    <x v="2"/>
    <s v="Business"/>
    <x v="2"/>
    <s v="Insulated Bottle"/>
    <n v="3"/>
    <n v="36.979999999999997"/>
    <n v="0.1"/>
    <n v="13.65"/>
    <n v="99.846000000000004"/>
    <n v="40.950000000000003"/>
    <n v="58.896000000000001"/>
    <n v="0.58986839733189111"/>
    <n v="2026"/>
    <s v="Q1"/>
    <n v="3"/>
    <s v="Mar"/>
  </r>
  <r>
    <n v="1476"/>
    <d v="2026-03-26T00:00:00"/>
    <x v="2"/>
    <x v="2"/>
    <x v="0"/>
    <n v="2026"/>
    <x v="1"/>
    <x v="12"/>
    <x v="3"/>
    <s v="New"/>
    <x v="2"/>
    <s v="Insulated Bottle"/>
    <n v="1"/>
    <n v="35.700000000000003"/>
    <n v="0.05"/>
    <n v="13.91"/>
    <n v="33.914999999999999"/>
    <n v="13.91"/>
    <n v="20.004999999999999"/>
    <n v="0.58985699542975079"/>
    <n v="2026"/>
    <s v="Q1"/>
    <n v="3"/>
    <s v="Mar"/>
  </r>
  <r>
    <n v="2145"/>
    <d v="2026-03-26T00:00:00"/>
    <x v="2"/>
    <x v="2"/>
    <x v="0"/>
    <n v="2026"/>
    <x v="3"/>
    <x v="8"/>
    <x v="2"/>
    <s v="Returning"/>
    <x v="0"/>
    <s v="Compact Repair Kit"/>
    <n v="1"/>
    <n v="39.53"/>
    <n v="0.05"/>
    <n v="17.170000000000002"/>
    <n v="37.5535"/>
    <n v="17.170000000000002"/>
    <n v="20.383499999999998"/>
    <n v="0.54278562584046752"/>
    <n v="2026"/>
    <s v="Q1"/>
    <n v="3"/>
    <s v="Mar"/>
  </r>
  <r>
    <n v="2999"/>
    <d v="2026-03-26T00:00:00"/>
    <x v="2"/>
    <x v="2"/>
    <x v="0"/>
    <n v="2026"/>
    <x v="2"/>
    <x v="3"/>
    <x v="2"/>
    <s v="Returning"/>
    <x v="2"/>
    <s v="Insulated Bottle"/>
    <n v="2"/>
    <n v="35.75"/>
    <n v="0"/>
    <n v="13.28"/>
    <n v="71.5"/>
    <n v="26.56"/>
    <n v="44.94"/>
    <n v="0.62853146853146846"/>
    <n v="2026"/>
    <s v="Q1"/>
    <n v="3"/>
    <s v="Mar"/>
  </r>
  <r>
    <n v="4464"/>
    <d v="2026-03-26T00:00:00"/>
    <x v="2"/>
    <x v="2"/>
    <x v="0"/>
    <n v="2026"/>
    <x v="2"/>
    <x v="2"/>
    <x v="0"/>
    <s v="Business"/>
    <x v="4"/>
    <s v="Training Mat"/>
    <n v="2"/>
    <n v="50.17"/>
    <n v="0"/>
    <n v="22.37"/>
    <n v="100.34"/>
    <n v="44.74"/>
    <n v="55.6"/>
    <n v="0.55411600558102447"/>
    <n v="2026"/>
    <s v="Q1"/>
    <n v="3"/>
    <s v="Mar"/>
  </r>
  <r>
    <n v="4978"/>
    <d v="2026-03-26T00:00:00"/>
    <x v="2"/>
    <x v="2"/>
    <x v="0"/>
    <n v="2026"/>
    <x v="0"/>
    <x v="9"/>
    <x v="0"/>
    <s v="New"/>
    <x v="4"/>
    <s v="Resistance Band Set"/>
    <n v="5"/>
    <n v="41.32"/>
    <n v="0"/>
    <n v="15.09"/>
    <n v="206.6"/>
    <n v="75.45"/>
    <n v="131.14999999999998"/>
    <n v="0.63480154888673757"/>
    <n v="2026"/>
    <s v="Q1"/>
    <n v="3"/>
    <s v="Mar"/>
  </r>
  <r>
    <n v="130"/>
    <d v="2026-03-27T00:00:00"/>
    <x v="2"/>
    <x v="2"/>
    <x v="0"/>
    <n v="2026"/>
    <x v="3"/>
    <x v="7"/>
    <x v="3"/>
    <s v="New"/>
    <x v="1"/>
    <s v="Summit Backpack 45L"/>
    <n v="3"/>
    <n v="152.4"/>
    <n v="0.05"/>
    <n v="79.97"/>
    <n v="434.34000000000003"/>
    <n v="239.91"/>
    <n v="194.43000000000004"/>
    <n v="0.44764470230694853"/>
    <n v="2026"/>
    <s v="Q1"/>
    <n v="3"/>
    <s v="Mar"/>
  </r>
  <r>
    <n v="848"/>
    <d v="2026-03-27T00:00:00"/>
    <x v="2"/>
    <x v="2"/>
    <x v="0"/>
    <n v="2026"/>
    <x v="0"/>
    <x v="0"/>
    <x v="0"/>
    <s v="New"/>
    <x v="4"/>
    <s v="Recovery Roller"/>
    <n v="1"/>
    <n v="36.299999999999997"/>
    <n v="0"/>
    <n v="14.1"/>
    <n v="36.299999999999997"/>
    <n v="14.1"/>
    <n v="22.199999999999996"/>
    <n v="0.61157024793388426"/>
    <n v="2026"/>
    <s v="Q1"/>
    <n v="3"/>
    <s v="Mar"/>
  </r>
  <r>
    <n v="1359"/>
    <d v="2026-03-27T00:00:00"/>
    <x v="2"/>
    <x v="2"/>
    <x v="0"/>
    <n v="2026"/>
    <x v="2"/>
    <x v="5"/>
    <x v="0"/>
    <s v="Returning"/>
    <x v="2"/>
    <s v="Packing Cube Set"/>
    <n v="3"/>
    <n v="46.24"/>
    <n v="0.1"/>
    <n v="18.2"/>
    <n v="124.848"/>
    <n v="54.599999999999994"/>
    <n v="70.248000000000005"/>
    <n v="0.56266820453671673"/>
    <n v="2026"/>
    <s v="Q1"/>
    <n v="3"/>
    <s v="Mar"/>
  </r>
  <r>
    <n v="2379"/>
    <d v="2026-03-27T00:00:00"/>
    <x v="2"/>
    <x v="2"/>
    <x v="0"/>
    <n v="2026"/>
    <x v="0"/>
    <x v="0"/>
    <x v="2"/>
    <s v="Returning"/>
    <x v="2"/>
    <s v="Travel Backpack 35L"/>
    <n v="2"/>
    <n v="165.58"/>
    <n v="0"/>
    <n v="86.16"/>
    <n v="331.16"/>
    <n v="172.32"/>
    <n v="158.84000000000003"/>
    <n v="0.47964730039859893"/>
    <n v="2026"/>
    <s v="Q1"/>
    <n v="3"/>
    <s v="Mar"/>
  </r>
  <r>
    <n v="2987"/>
    <d v="2026-03-27T00:00:00"/>
    <x v="2"/>
    <x v="2"/>
    <x v="0"/>
    <n v="2026"/>
    <x v="0"/>
    <x v="9"/>
    <x v="0"/>
    <s v="Returning"/>
    <x v="3"/>
    <s v="Compact Sleeping Bag"/>
    <n v="4"/>
    <n v="121.49"/>
    <n v="0"/>
    <n v="62.01"/>
    <n v="485.96"/>
    <n v="248.04"/>
    <n v="237.92"/>
    <n v="0.4895876203802782"/>
    <n v="2026"/>
    <s v="Q1"/>
    <n v="3"/>
    <s v="Mar"/>
  </r>
  <r>
    <n v="3121"/>
    <d v="2026-03-27T00:00:00"/>
    <x v="2"/>
    <x v="2"/>
    <x v="0"/>
    <n v="2026"/>
    <x v="1"/>
    <x v="12"/>
    <x v="2"/>
    <s v="New"/>
    <x v="0"/>
    <s v="Commuter Helmet"/>
    <n v="5"/>
    <n v="81.84"/>
    <n v="0.1"/>
    <n v="42.7"/>
    <n v="368.28000000000003"/>
    <n v="213.5"/>
    <n v="154.78000000000003"/>
    <n v="0.42027804931030743"/>
    <n v="2026"/>
    <s v="Q1"/>
    <n v="3"/>
    <s v="Mar"/>
  </r>
  <r>
    <n v="4445"/>
    <d v="2026-03-27T00:00:00"/>
    <x v="2"/>
    <x v="2"/>
    <x v="0"/>
    <n v="2026"/>
    <x v="1"/>
    <x v="11"/>
    <x v="0"/>
    <s v="New"/>
    <x v="1"/>
    <s v="Summit Backpack 45L"/>
    <n v="1"/>
    <n v="151.47999999999999"/>
    <n v="0"/>
    <n v="79.41"/>
    <n v="151.47999999999999"/>
    <n v="79.41"/>
    <n v="72.069999999999993"/>
    <n v="0.47577237919197252"/>
    <n v="2026"/>
    <s v="Q1"/>
    <n v="3"/>
    <s v="Mar"/>
  </r>
  <r>
    <n v="441"/>
    <d v="2026-03-28T00:00:00"/>
    <x v="2"/>
    <x v="2"/>
    <x v="0"/>
    <n v="2026"/>
    <x v="0"/>
    <x v="15"/>
    <x v="2"/>
    <s v="New"/>
    <x v="4"/>
    <s v="Training Mat"/>
    <n v="1"/>
    <n v="51.02"/>
    <n v="0.05"/>
    <n v="21.94"/>
    <n v="48.469000000000001"/>
    <n v="21.94"/>
    <n v="26.529"/>
    <n v="0.54733953661102974"/>
    <n v="2026"/>
    <s v="Q1"/>
    <n v="3"/>
    <s v="Mar"/>
  </r>
  <r>
    <n v="4608"/>
    <d v="2026-03-28T00:00:00"/>
    <x v="2"/>
    <x v="2"/>
    <x v="0"/>
    <n v="2026"/>
    <x v="2"/>
    <x v="2"/>
    <x v="1"/>
    <s v="Business"/>
    <x v="0"/>
    <s v="Compact Repair Kit"/>
    <n v="8"/>
    <n v="40.86"/>
    <n v="0.1"/>
    <n v="16.34"/>
    <n v="294.19200000000001"/>
    <n v="130.72"/>
    <n v="163.47200000000001"/>
    <n v="0.55566432805786703"/>
    <n v="2026"/>
    <s v="Q1"/>
    <n v="3"/>
    <s v="Mar"/>
  </r>
  <r>
    <n v="4914"/>
    <d v="2026-03-28T00:00:00"/>
    <x v="2"/>
    <x v="2"/>
    <x v="0"/>
    <n v="2026"/>
    <x v="0"/>
    <x v="9"/>
    <x v="0"/>
    <s v="New"/>
    <x v="2"/>
    <s v="Travel Backpack 35L"/>
    <n v="5"/>
    <n v="163.33000000000001"/>
    <n v="0"/>
    <n v="87.05"/>
    <n v="816.65000000000009"/>
    <n v="435.25"/>
    <n v="381.40000000000009"/>
    <n v="0.46702993938651816"/>
    <n v="2026"/>
    <s v="Q1"/>
    <n v="3"/>
    <s v="Mar"/>
  </r>
  <r>
    <n v="860"/>
    <d v="2026-03-29T00:00:00"/>
    <x v="2"/>
    <x v="2"/>
    <x v="0"/>
    <n v="2026"/>
    <x v="1"/>
    <x v="14"/>
    <x v="3"/>
    <s v="New"/>
    <x v="1"/>
    <s v="Hiking Daypack 20L"/>
    <n v="1"/>
    <n v="90.27"/>
    <n v="0"/>
    <n v="46.38"/>
    <n v="90.27"/>
    <n v="46.38"/>
    <n v="43.889999999999993"/>
    <n v="0.48620804253904948"/>
    <n v="2026"/>
    <s v="Q1"/>
    <n v="3"/>
    <s v="Mar"/>
  </r>
  <r>
    <n v="920"/>
    <d v="2026-03-29T00:00:00"/>
    <x v="2"/>
    <x v="2"/>
    <x v="0"/>
    <n v="2026"/>
    <x v="0"/>
    <x v="9"/>
    <x v="1"/>
    <s v="Business"/>
    <x v="2"/>
    <s v="Carry-On Duffel"/>
    <n v="12"/>
    <n v="131.31"/>
    <n v="0.05"/>
    <n v="68.459999999999994"/>
    <n v="1496.934"/>
    <n v="821.52"/>
    <n v="675.41399999999999"/>
    <n v="0.45119824922140855"/>
    <n v="2026"/>
    <s v="Q1"/>
    <n v="3"/>
    <s v="Mar"/>
  </r>
  <r>
    <n v="1700"/>
    <d v="2026-03-29T00:00:00"/>
    <x v="2"/>
    <x v="2"/>
    <x v="0"/>
    <n v="2026"/>
    <x v="1"/>
    <x v="12"/>
    <x v="3"/>
    <s v="New"/>
    <x v="2"/>
    <s v="Travel Backpack 35L"/>
    <n v="1"/>
    <n v="167.27"/>
    <n v="0.05"/>
    <n v="88.19"/>
    <n v="158.90649999999999"/>
    <n v="88.19"/>
    <n v="70.716499999999996"/>
    <n v="0.44501955552478972"/>
    <n v="2026"/>
    <s v="Q1"/>
    <n v="3"/>
    <s v="Mar"/>
  </r>
  <r>
    <n v="1768"/>
    <d v="2026-03-29T00:00:00"/>
    <x v="2"/>
    <x v="2"/>
    <x v="0"/>
    <n v="2026"/>
    <x v="1"/>
    <x v="12"/>
    <x v="3"/>
    <s v="Returning"/>
    <x v="1"/>
    <s v="Trekking Poles"/>
    <n v="4"/>
    <n v="70.510000000000005"/>
    <n v="0"/>
    <n v="31.93"/>
    <n v="282.04000000000002"/>
    <n v="127.72"/>
    <n v="154.32000000000002"/>
    <n v="0.54715643171181394"/>
    <n v="2026"/>
    <s v="Q1"/>
    <n v="3"/>
    <s v="Mar"/>
  </r>
  <r>
    <n v="1876"/>
    <d v="2026-03-29T00:00:00"/>
    <x v="2"/>
    <x v="2"/>
    <x v="0"/>
    <n v="2026"/>
    <x v="1"/>
    <x v="6"/>
    <x v="1"/>
    <s v="New"/>
    <x v="0"/>
    <s v="Cycling Pack 12L"/>
    <n v="12"/>
    <n v="101.06"/>
    <n v="0.1"/>
    <n v="50.59"/>
    <n v="1091.4480000000001"/>
    <n v="607.08000000000004"/>
    <n v="484.36800000000005"/>
    <n v="0.4437847703234602"/>
    <n v="2026"/>
    <s v="Q1"/>
    <n v="3"/>
    <s v="Mar"/>
  </r>
  <r>
    <n v="2453"/>
    <d v="2026-03-29T00:00:00"/>
    <x v="2"/>
    <x v="2"/>
    <x v="0"/>
    <n v="2026"/>
    <x v="3"/>
    <x v="8"/>
    <x v="0"/>
    <s v="Business"/>
    <x v="0"/>
    <s v="Commuter Helmet"/>
    <n v="2"/>
    <n v="79.849999999999994"/>
    <n v="0.05"/>
    <n v="43.78"/>
    <n v="151.71499999999997"/>
    <n v="87.56"/>
    <n v="64.154999999999973"/>
    <n v="0.42286524074745402"/>
    <n v="2026"/>
    <s v="Q1"/>
    <n v="3"/>
    <s v="Mar"/>
  </r>
  <r>
    <n v="2676"/>
    <d v="2026-03-29T00:00:00"/>
    <x v="2"/>
    <x v="2"/>
    <x v="0"/>
    <n v="2026"/>
    <x v="2"/>
    <x v="5"/>
    <x v="2"/>
    <s v="New"/>
    <x v="3"/>
    <s v="Trail Tent 2P"/>
    <n v="4"/>
    <n v="191.99"/>
    <n v="0"/>
    <n v="104.44"/>
    <n v="767.96"/>
    <n v="417.76"/>
    <n v="350.20000000000005"/>
    <n v="0.45601333402781397"/>
    <n v="2026"/>
    <s v="Q1"/>
    <n v="3"/>
    <s v="Mar"/>
  </r>
  <r>
    <n v="2800"/>
    <d v="2026-03-29T00:00:00"/>
    <x v="2"/>
    <x v="2"/>
    <x v="0"/>
    <n v="2026"/>
    <x v="1"/>
    <x v="11"/>
    <x v="0"/>
    <s v="New"/>
    <x v="0"/>
    <s v="Trail Bike Light"/>
    <n v="1"/>
    <n v="49.81"/>
    <n v="0.05"/>
    <n v="23.12"/>
    <n v="47.319499999999998"/>
    <n v="23.12"/>
    <n v="24.199499999999997"/>
    <n v="0.51140650260463438"/>
    <n v="2026"/>
    <s v="Q1"/>
    <n v="3"/>
    <s v="Mar"/>
  </r>
  <r>
    <n v="2857"/>
    <d v="2026-03-29T00:00:00"/>
    <x v="2"/>
    <x v="2"/>
    <x v="0"/>
    <n v="2026"/>
    <x v="0"/>
    <x v="15"/>
    <x v="2"/>
    <s v="New"/>
    <x v="4"/>
    <s v="Resistance Band Set"/>
    <n v="1"/>
    <n v="40.39"/>
    <n v="0.1"/>
    <n v="14.97"/>
    <n v="36.350999999999999"/>
    <n v="14.97"/>
    <n v="21.381"/>
    <n v="0.58818189320788972"/>
    <n v="2026"/>
    <s v="Q1"/>
    <n v="3"/>
    <s v="Mar"/>
  </r>
  <r>
    <n v="3584"/>
    <d v="2026-03-29T00:00:00"/>
    <x v="2"/>
    <x v="2"/>
    <x v="0"/>
    <n v="2026"/>
    <x v="0"/>
    <x v="0"/>
    <x v="0"/>
    <s v="Returning"/>
    <x v="2"/>
    <s v="Insulated Bottle"/>
    <n v="1"/>
    <n v="35.700000000000003"/>
    <n v="0.05"/>
    <n v="13.85"/>
    <n v="33.914999999999999"/>
    <n v="13.85"/>
    <n v="20.064999999999998"/>
    <n v="0.59162612413386406"/>
    <n v="2026"/>
    <s v="Q1"/>
    <n v="3"/>
    <s v="Mar"/>
  </r>
  <r>
    <n v="3669"/>
    <d v="2026-03-29T00:00:00"/>
    <x v="2"/>
    <x v="2"/>
    <x v="0"/>
    <n v="2026"/>
    <x v="2"/>
    <x v="10"/>
    <x v="3"/>
    <s v="Returning"/>
    <x v="3"/>
    <s v="Portable Camp Stove"/>
    <n v="1"/>
    <n v="80.09"/>
    <n v="0"/>
    <n v="40.61"/>
    <n v="80.09"/>
    <n v="40.61"/>
    <n v="39.480000000000004"/>
    <n v="0.49294543638406796"/>
    <n v="2026"/>
    <s v="Q1"/>
    <n v="3"/>
    <s v="Mar"/>
  </r>
  <r>
    <n v="4787"/>
    <d v="2026-03-29T00:00:00"/>
    <x v="2"/>
    <x v="2"/>
    <x v="0"/>
    <n v="2026"/>
    <x v="3"/>
    <x v="13"/>
    <x v="3"/>
    <s v="New"/>
    <x v="1"/>
    <s v="Trail Boots"/>
    <n v="1"/>
    <n v="142.87"/>
    <n v="0.1"/>
    <n v="77.33"/>
    <n v="128.583"/>
    <n v="77.33"/>
    <n v="51.253"/>
    <n v="0.39859857057309289"/>
    <n v="2026"/>
    <s v="Q1"/>
    <n v="3"/>
    <s v="Mar"/>
  </r>
  <r>
    <n v="769"/>
    <d v="2026-03-30T00:00:00"/>
    <x v="2"/>
    <x v="2"/>
    <x v="0"/>
    <n v="2026"/>
    <x v="3"/>
    <x v="8"/>
    <x v="0"/>
    <s v="Returning"/>
    <x v="4"/>
    <s v="Resistance Band Set"/>
    <n v="1"/>
    <n v="40.53"/>
    <n v="0"/>
    <n v="14.32"/>
    <n v="40.53"/>
    <n v="14.32"/>
    <n v="26.21"/>
    <n v="0.64668147051566738"/>
    <n v="2026"/>
    <s v="Q1"/>
    <n v="3"/>
    <s v="Mar"/>
  </r>
  <r>
    <n v="1184"/>
    <d v="2026-03-30T00:00:00"/>
    <x v="2"/>
    <x v="2"/>
    <x v="0"/>
    <n v="2026"/>
    <x v="3"/>
    <x v="8"/>
    <x v="0"/>
    <s v="Returning"/>
    <x v="0"/>
    <s v="Trail Bike Light"/>
    <n v="1"/>
    <n v="49.46"/>
    <n v="0"/>
    <n v="23.04"/>
    <n v="49.46"/>
    <n v="23.04"/>
    <n v="26.42"/>
    <n v="0.53416902547513145"/>
    <n v="2026"/>
    <s v="Q1"/>
    <n v="3"/>
    <s v="Mar"/>
  </r>
  <r>
    <n v="1498"/>
    <d v="2026-03-30T00:00:00"/>
    <x v="2"/>
    <x v="2"/>
    <x v="0"/>
    <n v="2026"/>
    <x v="1"/>
    <x v="14"/>
    <x v="3"/>
    <s v="Business"/>
    <x v="1"/>
    <s v="Trail Boots"/>
    <n v="3"/>
    <n v="142.46"/>
    <n v="0"/>
    <n v="79.650000000000006"/>
    <n v="427.38"/>
    <n v="238.95000000000002"/>
    <n v="188.42999999999998"/>
    <n v="0.44089569001825069"/>
    <n v="2026"/>
    <s v="Q1"/>
    <n v="3"/>
    <s v="Mar"/>
  </r>
  <r>
    <n v="2054"/>
    <d v="2026-03-30T00:00:00"/>
    <x v="2"/>
    <x v="2"/>
    <x v="0"/>
    <n v="2026"/>
    <x v="3"/>
    <x v="13"/>
    <x v="1"/>
    <s v="Business"/>
    <x v="1"/>
    <s v="Trail Boots"/>
    <n v="6"/>
    <n v="142.18"/>
    <n v="0.05"/>
    <n v="80.94"/>
    <n v="810.42600000000004"/>
    <n v="485.64"/>
    <n v="324.78600000000006"/>
    <n v="0.40075960050640036"/>
    <n v="2026"/>
    <s v="Q1"/>
    <n v="3"/>
    <s v="Mar"/>
  </r>
  <r>
    <n v="2294"/>
    <d v="2026-03-30T00:00:00"/>
    <x v="2"/>
    <x v="2"/>
    <x v="0"/>
    <n v="2026"/>
    <x v="1"/>
    <x v="14"/>
    <x v="0"/>
    <s v="New"/>
    <x v="4"/>
    <s v="Resistance Band Set"/>
    <n v="2"/>
    <n v="41.04"/>
    <n v="0"/>
    <n v="15.03"/>
    <n v="82.08"/>
    <n v="30.06"/>
    <n v="52.019999999999996"/>
    <n v="0.63377192982456132"/>
    <n v="2026"/>
    <s v="Q1"/>
    <n v="3"/>
    <s v="Mar"/>
  </r>
  <r>
    <n v="2892"/>
    <d v="2026-03-30T00:00:00"/>
    <x v="2"/>
    <x v="2"/>
    <x v="0"/>
    <n v="2026"/>
    <x v="1"/>
    <x v="12"/>
    <x v="0"/>
    <s v="Returning"/>
    <x v="1"/>
    <s v="Trail Boots"/>
    <n v="2"/>
    <n v="145.06"/>
    <n v="0.15"/>
    <n v="77.08"/>
    <n v="246.602"/>
    <n v="154.16"/>
    <n v="92.442000000000007"/>
    <n v="0.37486313979610875"/>
    <n v="2026"/>
    <s v="Q1"/>
    <n v="3"/>
    <s v="Mar"/>
  </r>
  <r>
    <n v="3145"/>
    <d v="2026-03-30T00:00:00"/>
    <x v="2"/>
    <x v="2"/>
    <x v="0"/>
    <n v="2026"/>
    <x v="1"/>
    <x v="11"/>
    <x v="0"/>
    <s v="Returning"/>
    <x v="2"/>
    <s v="Carry-On Duffel"/>
    <n v="1"/>
    <n v="130.72999999999999"/>
    <n v="0"/>
    <n v="66.17"/>
    <n v="130.72999999999999"/>
    <n v="66.17"/>
    <n v="64.559999999999988"/>
    <n v="0.4938422703281572"/>
    <n v="2026"/>
    <s v="Q1"/>
    <n v="3"/>
    <s v="Mar"/>
  </r>
  <r>
    <n v="3925"/>
    <d v="2026-03-30T00:00:00"/>
    <x v="2"/>
    <x v="2"/>
    <x v="0"/>
    <n v="2026"/>
    <x v="3"/>
    <x v="13"/>
    <x v="0"/>
    <s v="Business"/>
    <x v="4"/>
    <s v="Recovery Roller"/>
    <n v="2"/>
    <n v="36.630000000000003"/>
    <n v="0"/>
    <n v="14.31"/>
    <n v="73.260000000000005"/>
    <n v="28.62"/>
    <n v="44.64"/>
    <n v="0.60933660933660927"/>
    <n v="2026"/>
    <s v="Q1"/>
    <n v="3"/>
    <s v="Mar"/>
  </r>
  <r>
    <n v="2722"/>
    <d v="2026-03-31T00:00:00"/>
    <x v="2"/>
    <x v="2"/>
    <x v="0"/>
    <n v="2026"/>
    <x v="3"/>
    <x v="13"/>
    <x v="3"/>
    <s v="New"/>
    <x v="0"/>
    <s v="Trail Bike Light"/>
    <n v="1"/>
    <n v="50.99"/>
    <n v="0.1"/>
    <n v="21.86"/>
    <n v="45.891000000000005"/>
    <n v="21.86"/>
    <n v="24.031000000000006"/>
    <n v="0.52365387548756848"/>
    <n v="2026"/>
    <s v="Q1"/>
    <n v="3"/>
    <s v="Mar"/>
  </r>
  <r>
    <n v="2767"/>
    <d v="2026-03-31T00:00:00"/>
    <x v="2"/>
    <x v="2"/>
    <x v="0"/>
    <n v="2026"/>
    <x v="1"/>
    <x v="6"/>
    <x v="0"/>
    <s v="Returning"/>
    <x v="2"/>
    <s v="Carry-On Duffel"/>
    <n v="4"/>
    <n v="134.18"/>
    <n v="0"/>
    <n v="66.430000000000007"/>
    <n v="536.72"/>
    <n v="265.72000000000003"/>
    <n v="271"/>
    <n v="0.5049187658369354"/>
    <n v="2026"/>
    <s v="Q1"/>
    <n v="3"/>
    <s v="Mar"/>
  </r>
  <r>
    <n v="3794"/>
    <d v="2026-03-31T00:00:00"/>
    <x v="2"/>
    <x v="2"/>
    <x v="0"/>
    <n v="2026"/>
    <x v="1"/>
    <x v="12"/>
    <x v="2"/>
    <s v="Business"/>
    <x v="4"/>
    <s v="Training Mat"/>
    <n v="2"/>
    <n v="50.86"/>
    <n v="0.1"/>
    <n v="21.76"/>
    <n v="91.548000000000002"/>
    <n v="43.52"/>
    <n v="48.027999999999999"/>
    <n v="0.52462096386595003"/>
    <n v="2026"/>
    <s v="Q1"/>
    <n v="3"/>
    <s v="Mar"/>
  </r>
  <r>
    <n v="3880"/>
    <d v="2026-03-31T00:00:00"/>
    <x v="2"/>
    <x v="2"/>
    <x v="0"/>
    <n v="2026"/>
    <x v="1"/>
    <x v="12"/>
    <x v="1"/>
    <s v="Business"/>
    <x v="3"/>
    <s v="Compact Sleeping Bag"/>
    <n v="12"/>
    <n v="124.86"/>
    <n v="0.1"/>
    <n v="60.82"/>
    <n v="1348.4880000000001"/>
    <n v="729.84"/>
    <n v="618.64800000000002"/>
    <n v="0.45877160197198641"/>
    <n v="2026"/>
    <s v="Q1"/>
    <n v="3"/>
    <s v="Mar"/>
  </r>
  <r>
    <n v="422"/>
    <d v="2026-04-01T00:00:00"/>
    <x v="3"/>
    <x v="3"/>
    <x v="1"/>
    <n v="2026"/>
    <x v="3"/>
    <x v="4"/>
    <x v="0"/>
    <s v="Business"/>
    <x v="0"/>
    <s v="Commuter Helmet"/>
    <n v="1"/>
    <n v="81.760000000000005"/>
    <n v="0.1"/>
    <n v="42.78"/>
    <n v="73.584000000000003"/>
    <n v="42.78"/>
    <n v="30.804000000000002"/>
    <n v="0.4186236138290933"/>
    <n v="2026"/>
    <s v="Q2"/>
    <n v="4"/>
    <s v="Apr"/>
  </r>
  <r>
    <n v="495"/>
    <d v="2026-04-01T00:00:00"/>
    <x v="3"/>
    <x v="3"/>
    <x v="1"/>
    <n v="2026"/>
    <x v="1"/>
    <x v="14"/>
    <x v="2"/>
    <s v="Business"/>
    <x v="2"/>
    <s v="Carry-On Duffel"/>
    <n v="1"/>
    <n v="134.65"/>
    <n v="0"/>
    <n v="68.19"/>
    <n v="134.65"/>
    <n v="68.19"/>
    <n v="66.460000000000008"/>
    <n v="0.49357593761604163"/>
    <n v="2026"/>
    <s v="Q2"/>
    <n v="4"/>
    <s v="Apr"/>
  </r>
  <r>
    <n v="1517"/>
    <d v="2026-04-01T00:00:00"/>
    <x v="3"/>
    <x v="3"/>
    <x v="1"/>
    <n v="2026"/>
    <x v="2"/>
    <x v="16"/>
    <x v="0"/>
    <s v="Business"/>
    <x v="0"/>
    <s v="Compact Repair Kit"/>
    <n v="1"/>
    <n v="41.21"/>
    <n v="0"/>
    <n v="16.34"/>
    <n v="41.21"/>
    <n v="16.34"/>
    <n v="24.87"/>
    <n v="0.60349429750060668"/>
    <n v="2026"/>
    <s v="Q2"/>
    <n v="4"/>
    <s v="Apr"/>
  </r>
  <r>
    <n v="2391"/>
    <d v="2026-04-01T00:00:00"/>
    <x v="3"/>
    <x v="3"/>
    <x v="1"/>
    <n v="2026"/>
    <x v="1"/>
    <x v="12"/>
    <x v="0"/>
    <s v="Returning"/>
    <x v="4"/>
    <s v="Resistance Band Set"/>
    <n v="2"/>
    <n v="40.590000000000003"/>
    <n v="0"/>
    <n v="15.01"/>
    <n v="81.180000000000007"/>
    <n v="30.02"/>
    <n v="51.160000000000011"/>
    <n v="0.63020448386302053"/>
    <n v="2026"/>
    <s v="Q2"/>
    <n v="4"/>
    <s v="Apr"/>
  </r>
  <r>
    <n v="3809"/>
    <d v="2026-04-01T00:00:00"/>
    <x v="3"/>
    <x v="3"/>
    <x v="1"/>
    <n v="2026"/>
    <x v="0"/>
    <x v="15"/>
    <x v="0"/>
    <s v="New"/>
    <x v="3"/>
    <s v="Compact Sleeping Bag"/>
    <n v="3"/>
    <n v="124.08"/>
    <n v="0.05"/>
    <n v="62.41"/>
    <n v="353.62799999999999"/>
    <n v="187.23"/>
    <n v="166.398"/>
    <n v="0.47054531880959655"/>
    <n v="2026"/>
    <s v="Q2"/>
    <n v="4"/>
    <s v="Apr"/>
  </r>
  <r>
    <n v="3958"/>
    <d v="2026-04-01T00:00:00"/>
    <x v="3"/>
    <x v="3"/>
    <x v="1"/>
    <n v="2026"/>
    <x v="1"/>
    <x v="1"/>
    <x v="0"/>
    <s v="Returning"/>
    <x v="3"/>
    <s v="Compact Sleeping Bag"/>
    <n v="2"/>
    <n v="125.35"/>
    <n v="0.15"/>
    <n v="60.73"/>
    <n v="213.095"/>
    <n v="121.46"/>
    <n v="91.635000000000005"/>
    <n v="0.43001947488209485"/>
    <n v="2026"/>
    <s v="Q2"/>
    <n v="4"/>
    <s v="Apr"/>
  </r>
  <r>
    <n v="4418"/>
    <d v="2026-04-01T00:00:00"/>
    <x v="3"/>
    <x v="3"/>
    <x v="1"/>
    <n v="2026"/>
    <x v="1"/>
    <x v="14"/>
    <x v="3"/>
    <s v="New"/>
    <x v="4"/>
    <s v="Recovery Roller"/>
    <n v="3"/>
    <n v="36.090000000000003"/>
    <n v="0"/>
    <n v="14.03"/>
    <n v="108.27000000000001"/>
    <n v="42.089999999999996"/>
    <n v="66.180000000000007"/>
    <n v="0.61124965364366857"/>
    <n v="2026"/>
    <s v="Q2"/>
    <n v="4"/>
    <s v="Apr"/>
  </r>
  <r>
    <n v="4693"/>
    <d v="2026-04-01T00:00:00"/>
    <x v="3"/>
    <x v="3"/>
    <x v="1"/>
    <n v="2026"/>
    <x v="1"/>
    <x v="12"/>
    <x v="1"/>
    <s v="Business"/>
    <x v="1"/>
    <s v="Hiking Daypack 20L"/>
    <n v="15"/>
    <n v="94.33"/>
    <n v="0.1"/>
    <n v="44.38"/>
    <n v="1273.4550000000002"/>
    <n v="665.7"/>
    <n v="607.75500000000011"/>
    <n v="0.47724890161018652"/>
    <n v="2026"/>
    <s v="Q2"/>
    <n v="4"/>
    <s v="Apr"/>
  </r>
  <r>
    <n v="193"/>
    <d v="2026-04-02T00:00:00"/>
    <x v="3"/>
    <x v="3"/>
    <x v="1"/>
    <n v="2026"/>
    <x v="3"/>
    <x v="4"/>
    <x v="2"/>
    <s v="Returning"/>
    <x v="2"/>
    <s v="Insulated Bottle"/>
    <n v="1"/>
    <n v="35.6"/>
    <n v="0.1"/>
    <n v="13.39"/>
    <n v="32.04"/>
    <n v="13.39"/>
    <n v="18.649999999999999"/>
    <n v="0.58208489388264661"/>
    <n v="2026"/>
    <s v="Q2"/>
    <n v="4"/>
    <s v="Apr"/>
  </r>
  <r>
    <n v="2246"/>
    <d v="2026-04-02T00:00:00"/>
    <x v="3"/>
    <x v="3"/>
    <x v="1"/>
    <n v="2026"/>
    <x v="1"/>
    <x v="12"/>
    <x v="3"/>
    <s v="Returning"/>
    <x v="0"/>
    <s v="Trail Bike Light"/>
    <n v="1"/>
    <n v="50.17"/>
    <n v="0"/>
    <n v="21.95"/>
    <n v="50.17"/>
    <n v="21.95"/>
    <n v="28.220000000000002"/>
    <n v="0.56248754235598963"/>
    <n v="2026"/>
    <s v="Q2"/>
    <n v="4"/>
    <s v="Apr"/>
  </r>
  <r>
    <n v="2556"/>
    <d v="2026-04-02T00:00:00"/>
    <x v="3"/>
    <x v="3"/>
    <x v="1"/>
    <n v="2026"/>
    <x v="3"/>
    <x v="8"/>
    <x v="0"/>
    <s v="Returning"/>
    <x v="1"/>
    <s v="Trekking Poles"/>
    <n v="2"/>
    <n v="72.900000000000006"/>
    <n v="0"/>
    <n v="31.52"/>
    <n v="145.80000000000001"/>
    <n v="63.04"/>
    <n v="82.760000000000019"/>
    <n v="0.5676268861454048"/>
    <n v="2026"/>
    <s v="Q2"/>
    <n v="4"/>
    <s v="Apr"/>
  </r>
  <r>
    <n v="169"/>
    <d v="2026-04-03T00:00:00"/>
    <x v="3"/>
    <x v="3"/>
    <x v="1"/>
    <n v="2026"/>
    <x v="2"/>
    <x v="16"/>
    <x v="0"/>
    <s v="New"/>
    <x v="1"/>
    <s v="Hiking Daypack 20L"/>
    <n v="2"/>
    <n v="93.48"/>
    <n v="0"/>
    <n v="45.15"/>
    <n v="186.96"/>
    <n v="90.3"/>
    <n v="96.660000000000011"/>
    <n v="0.51700898587933253"/>
    <n v="2026"/>
    <s v="Q2"/>
    <n v="4"/>
    <s v="Apr"/>
  </r>
  <r>
    <n v="877"/>
    <d v="2026-04-03T00:00:00"/>
    <x v="3"/>
    <x v="3"/>
    <x v="1"/>
    <n v="2026"/>
    <x v="1"/>
    <x v="12"/>
    <x v="0"/>
    <s v="New"/>
    <x v="3"/>
    <s v="Compact Sleeping Bag"/>
    <n v="1"/>
    <n v="123.63"/>
    <n v="0"/>
    <n v="58.88"/>
    <n v="123.63"/>
    <n v="58.88"/>
    <n v="64.75"/>
    <n v="0.52374019250990866"/>
    <n v="2026"/>
    <s v="Q2"/>
    <n v="4"/>
    <s v="Apr"/>
  </r>
  <r>
    <n v="2023"/>
    <d v="2026-04-03T00:00:00"/>
    <x v="3"/>
    <x v="3"/>
    <x v="1"/>
    <n v="2026"/>
    <x v="1"/>
    <x v="12"/>
    <x v="0"/>
    <s v="New"/>
    <x v="2"/>
    <s v="Travel Backpack 35L"/>
    <n v="3"/>
    <n v="168.37"/>
    <n v="0"/>
    <n v="87.15"/>
    <n v="505.11"/>
    <n v="261.45000000000005"/>
    <n v="243.65999999999997"/>
    <n v="0.4823899744610084"/>
    <n v="2026"/>
    <s v="Q2"/>
    <n v="4"/>
    <s v="Apr"/>
  </r>
  <r>
    <n v="2548"/>
    <d v="2026-04-03T00:00:00"/>
    <x v="3"/>
    <x v="3"/>
    <x v="1"/>
    <n v="2026"/>
    <x v="0"/>
    <x v="9"/>
    <x v="3"/>
    <s v="New"/>
    <x v="0"/>
    <s v="Trail Bike Light"/>
    <n v="4"/>
    <n v="51.68"/>
    <n v="0.05"/>
    <n v="23.09"/>
    <n v="196.38399999999999"/>
    <n v="92.36"/>
    <n v="104.02399999999999"/>
    <n v="0.52969692031937421"/>
    <n v="2026"/>
    <s v="Q2"/>
    <n v="4"/>
    <s v="Apr"/>
  </r>
  <r>
    <n v="2602"/>
    <d v="2026-04-03T00:00:00"/>
    <x v="3"/>
    <x v="3"/>
    <x v="1"/>
    <n v="2026"/>
    <x v="1"/>
    <x v="12"/>
    <x v="3"/>
    <s v="New"/>
    <x v="0"/>
    <s v="Compact Repair Kit"/>
    <n v="1"/>
    <n v="40.159999999999997"/>
    <n v="0"/>
    <n v="16.77"/>
    <n v="40.159999999999997"/>
    <n v="16.77"/>
    <n v="23.389999999999997"/>
    <n v="0.58242031872509958"/>
    <n v="2026"/>
    <s v="Q2"/>
    <n v="4"/>
    <s v="Apr"/>
  </r>
  <r>
    <n v="3229"/>
    <d v="2026-04-03T00:00:00"/>
    <x v="3"/>
    <x v="3"/>
    <x v="1"/>
    <n v="2026"/>
    <x v="3"/>
    <x v="13"/>
    <x v="2"/>
    <s v="Returning"/>
    <x v="2"/>
    <s v="Insulated Bottle"/>
    <n v="3"/>
    <n v="36.17"/>
    <n v="0.1"/>
    <n v="13.65"/>
    <n v="97.659000000000006"/>
    <n v="40.950000000000003"/>
    <n v="56.709000000000003"/>
    <n v="0.58068380794396834"/>
    <n v="2026"/>
    <s v="Q2"/>
    <n v="4"/>
    <s v="Apr"/>
  </r>
  <r>
    <n v="3261"/>
    <d v="2026-04-03T00:00:00"/>
    <x v="3"/>
    <x v="3"/>
    <x v="1"/>
    <n v="2026"/>
    <x v="2"/>
    <x v="10"/>
    <x v="0"/>
    <s v="New"/>
    <x v="2"/>
    <s v="Carry-On Duffel"/>
    <n v="4"/>
    <n v="130.55000000000001"/>
    <n v="0"/>
    <n v="67.66"/>
    <n v="522.20000000000005"/>
    <n v="270.64"/>
    <n v="251.56000000000006"/>
    <n v="0.48173113749521262"/>
    <n v="2026"/>
    <s v="Q2"/>
    <n v="4"/>
    <s v="Apr"/>
  </r>
  <r>
    <n v="3621"/>
    <d v="2026-04-03T00:00:00"/>
    <x v="3"/>
    <x v="3"/>
    <x v="1"/>
    <n v="2026"/>
    <x v="3"/>
    <x v="8"/>
    <x v="0"/>
    <s v="New"/>
    <x v="0"/>
    <s v="Cycling Pack 12L"/>
    <n v="2"/>
    <n v="102.63"/>
    <n v="0"/>
    <n v="50.19"/>
    <n v="205.26"/>
    <n v="100.38"/>
    <n v="104.88"/>
    <n v="0.51096170710318622"/>
    <n v="2026"/>
    <s v="Q2"/>
    <n v="4"/>
    <s v="Apr"/>
  </r>
  <r>
    <n v="4681"/>
    <d v="2026-04-03T00:00:00"/>
    <x v="3"/>
    <x v="3"/>
    <x v="1"/>
    <n v="2026"/>
    <x v="3"/>
    <x v="13"/>
    <x v="3"/>
    <s v="Returning"/>
    <x v="0"/>
    <s v="Commuter Helmet"/>
    <n v="6"/>
    <n v="81.239999999999995"/>
    <n v="0"/>
    <n v="43.28"/>
    <n v="487.43999999999994"/>
    <n v="259.68"/>
    <n v="227.75999999999993"/>
    <n v="0.46725750861644505"/>
    <n v="2026"/>
    <s v="Q2"/>
    <n v="4"/>
    <s v="Apr"/>
  </r>
  <r>
    <n v="4954"/>
    <d v="2026-04-03T00:00:00"/>
    <x v="3"/>
    <x v="3"/>
    <x v="1"/>
    <n v="2026"/>
    <x v="3"/>
    <x v="8"/>
    <x v="0"/>
    <s v="New"/>
    <x v="1"/>
    <s v="Trekking Poles"/>
    <n v="3"/>
    <n v="72.11"/>
    <n v="0.05"/>
    <n v="31.63"/>
    <n v="205.51349999999996"/>
    <n v="94.89"/>
    <n v="110.62349999999996"/>
    <n v="0.5382785072513484"/>
    <n v="2026"/>
    <s v="Q2"/>
    <n v="4"/>
    <s v="Apr"/>
  </r>
  <r>
    <n v="1153"/>
    <d v="2026-04-04T00:00:00"/>
    <x v="3"/>
    <x v="3"/>
    <x v="1"/>
    <n v="2026"/>
    <x v="2"/>
    <x v="16"/>
    <x v="2"/>
    <s v="New"/>
    <x v="1"/>
    <s v="Hiking Daypack 20L"/>
    <n v="4"/>
    <n v="90.15"/>
    <n v="0"/>
    <n v="44.9"/>
    <n v="360.6"/>
    <n v="179.6"/>
    <n v="181.00000000000003"/>
    <n v="0.50194120909595119"/>
    <n v="2026"/>
    <s v="Q2"/>
    <n v="4"/>
    <s v="Apr"/>
  </r>
  <r>
    <n v="1383"/>
    <d v="2026-04-04T00:00:00"/>
    <x v="3"/>
    <x v="3"/>
    <x v="1"/>
    <n v="2026"/>
    <x v="3"/>
    <x v="4"/>
    <x v="2"/>
    <s v="Returning"/>
    <x v="0"/>
    <s v="Trail Bike Light"/>
    <n v="1"/>
    <n v="50.7"/>
    <n v="0.05"/>
    <n v="21.85"/>
    <n v="48.164999999999999"/>
    <n v="21.85"/>
    <n v="26.314999999999998"/>
    <n v="0.54635108481262329"/>
    <n v="2026"/>
    <s v="Q2"/>
    <n v="4"/>
    <s v="Apr"/>
  </r>
  <r>
    <n v="2583"/>
    <d v="2026-04-04T00:00:00"/>
    <x v="3"/>
    <x v="3"/>
    <x v="1"/>
    <n v="2026"/>
    <x v="0"/>
    <x v="0"/>
    <x v="0"/>
    <s v="Returning"/>
    <x v="4"/>
    <s v="Resistance Band Set"/>
    <n v="1"/>
    <n v="41.13"/>
    <n v="0"/>
    <n v="15.04"/>
    <n v="41.13"/>
    <n v="15.04"/>
    <n v="26.090000000000003"/>
    <n v="0.63433017262338931"/>
    <n v="2026"/>
    <s v="Q2"/>
    <n v="4"/>
    <s v="Apr"/>
  </r>
  <r>
    <n v="4074"/>
    <d v="2026-04-04T00:00:00"/>
    <x v="3"/>
    <x v="3"/>
    <x v="1"/>
    <n v="2026"/>
    <x v="1"/>
    <x v="1"/>
    <x v="2"/>
    <s v="Returning"/>
    <x v="3"/>
    <s v="Compact Sleeping Bag"/>
    <n v="1"/>
    <n v="121.66"/>
    <n v="0"/>
    <n v="61.37"/>
    <n v="121.66"/>
    <n v="61.37"/>
    <n v="60.29"/>
    <n v="0.49556140062469178"/>
    <n v="2026"/>
    <s v="Q2"/>
    <n v="4"/>
    <s v="Apr"/>
  </r>
  <r>
    <n v="4301"/>
    <d v="2026-04-04T00:00:00"/>
    <x v="3"/>
    <x v="3"/>
    <x v="1"/>
    <n v="2026"/>
    <x v="2"/>
    <x v="16"/>
    <x v="2"/>
    <s v="New"/>
    <x v="4"/>
    <s v="Weighted Vest"/>
    <n v="1"/>
    <n v="122.77"/>
    <n v="0.1"/>
    <n v="70.59"/>
    <n v="110.49299999999999"/>
    <n v="70.59"/>
    <n v="39.902999999999992"/>
    <n v="0.36113599956558329"/>
    <n v="2026"/>
    <s v="Q2"/>
    <n v="4"/>
    <s v="Apr"/>
  </r>
  <r>
    <n v="4692"/>
    <d v="2026-04-04T00:00:00"/>
    <x v="3"/>
    <x v="3"/>
    <x v="1"/>
    <n v="2026"/>
    <x v="3"/>
    <x v="13"/>
    <x v="0"/>
    <s v="Returning"/>
    <x v="0"/>
    <s v="Trail Bike Light"/>
    <n v="1"/>
    <n v="49.96"/>
    <n v="0"/>
    <n v="22.13"/>
    <n v="49.96"/>
    <n v="22.13"/>
    <n v="27.830000000000002"/>
    <n v="0.55704563650920735"/>
    <n v="2026"/>
    <s v="Q2"/>
    <n v="4"/>
    <s v="Apr"/>
  </r>
  <r>
    <n v="1951"/>
    <d v="2026-04-05T00:00:00"/>
    <x v="3"/>
    <x v="3"/>
    <x v="1"/>
    <n v="2026"/>
    <x v="3"/>
    <x v="8"/>
    <x v="3"/>
    <s v="Returning"/>
    <x v="1"/>
    <s v="Summit Backpack 45L"/>
    <n v="2"/>
    <n v="155.13"/>
    <n v="0.15"/>
    <n v="80.959999999999994"/>
    <n v="263.721"/>
    <n v="161.91999999999999"/>
    <n v="101.80100000000002"/>
    <n v="0.38601779911345707"/>
    <n v="2026"/>
    <s v="Q2"/>
    <n v="4"/>
    <s v="Apr"/>
  </r>
  <r>
    <n v="2111"/>
    <d v="2026-04-05T00:00:00"/>
    <x v="3"/>
    <x v="3"/>
    <x v="1"/>
    <n v="2026"/>
    <x v="3"/>
    <x v="13"/>
    <x v="0"/>
    <s v="New"/>
    <x v="1"/>
    <s v="Trekking Poles"/>
    <n v="3"/>
    <n v="69.83"/>
    <n v="0.05"/>
    <n v="31.53"/>
    <n v="199.0155"/>
    <n v="94.59"/>
    <n v="104.4255"/>
    <n v="0.52471038687941396"/>
    <n v="2026"/>
    <s v="Q2"/>
    <n v="4"/>
    <s v="Apr"/>
  </r>
  <r>
    <n v="2933"/>
    <d v="2026-04-05T00:00:00"/>
    <x v="3"/>
    <x v="3"/>
    <x v="1"/>
    <n v="2026"/>
    <x v="1"/>
    <x v="6"/>
    <x v="2"/>
    <s v="Returning"/>
    <x v="2"/>
    <s v="Insulated Bottle"/>
    <n v="1"/>
    <n v="35.4"/>
    <n v="0"/>
    <n v="13.37"/>
    <n v="35.4"/>
    <n v="13.37"/>
    <n v="22.03"/>
    <n v="0.62231638418079105"/>
    <n v="2026"/>
    <s v="Q2"/>
    <n v="4"/>
    <s v="Apr"/>
  </r>
  <r>
    <n v="3263"/>
    <d v="2026-04-05T00:00:00"/>
    <x v="3"/>
    <x v="3"/>
    <x v="1"/>
    <n v="2026"/>
    <x v="3"/>
    <x v="7"/>
    <x v="0"/>
    <s v="New"/>
    <x v="4"/>
    <s v="Training Mat"/>
    <n v="1"/>
    <n v="51.75"/>
    <n v="0.1"/>
    <n v="22.1"/>
    <n v="46.575000000000003"/>
    <n v="22.1"/>
    <n v="24.475000000000001"/>
    <n v="0.52549651100375738"/>
    <n v="2026"/>
    <s v="Q2"/>
    <n v="4"/>
    <s v="Apr"/>
  </r>
  <r>
    <n v="4764"/>
    <d v="2026-04-05T00:00:00"/>
    <x v="3"/>
    <x v="3"/>
    <x v="1"/>
    <n v="2026"/>
    <x v="3"/>
    <x v="13"/>
    <x v="3"/>
    <s v="New"/>
    <x v="0"/>
    <s v="Compact Repair Kit"/>
    <n v="6"/>
    <n v="39.6"/>
    <n v="0.15"/>
    <n v="17.010000000000002"/>
    <n v="201.96"/>
    <n v="102.06"/>
    <n v="99.9"/>
    <n v="0.49465240641711233"/>
    <n v="2026"/>
    <s v="Q2"/>
    <n v="4"/>
    <s v="Apr"/>
  </r>
  <r>
    <n v="28"/>
    <d v="2026-04-06T00:00:00"/>
    <x v="3"/>
    <x v="3"/>
    <x v="1"/>
    <n v="2026"/>
    <x v="1"/>
    <x v="6"/>
    <x v="2"/>
    <s v="New"/>
    <x v="4"/>
    <s v="Weighted Vest"/>
    <n v="2"/>
    <n v="125.94"/>
    <n v="0.05"/>
    <n v="70.94"/>
    <n v="239.28599999999997"/>
    <n v="141.88"/>
    <n v="97.405999999999977"/>
    <n v="0.40706936469329585"/>
    <n v="2026"/>
    <s v="Q2"/>
    <n v="4"/>
    <s v="Apr"/>
  </r>
  <r>
    <n v="581"/>
    <d v="2026-04-06T00:00:00"/>
    <x v="3"/>
    <x v="3"/>
    <x v="1"/>
    <n v="2026"/>
    <x v="1"/>
    <x v="1"/>
    <x v="0"/>
    <s v="Returning"/>
    <x v="3"/>
    <s v="Compact Sleeping Bag"/>
    <n v="3"/>
    <n v="124.67"/>
    <n v="0"/>
    <n v="61.46"/>
    <n v="374.01"/>
    <n v="184.38"/>
    <n v="189.63"/>
    <n v="0.50701852891633914"/>
    <n v="2026"/>
    <s v="Q2"/>
    <n v="4"/>
    <s v="Apr"/>
  </r>
  <r>
    <n v="643"/>
    <d v="2026-04-06T00:00:00"/>
    <x v="3"/>
    <x v="3"/>
    <x v="1"/>
    <n v="2026"/>
    <x v="3"/>
    <x v="8"/>
    <x v="0"/>
    <s v="Returning"/>
    <x v="1"/>
    <s v="Trekking Poles"/>
    <n v="2"/>
    <n v="72.260000000000005"/>
    <n v="0"/>
    <n v="33.21"/>
    <n v="144.52000000000001"/>
    <n v="66.42"/>
    <n v="78.100000000000009"/>
    <n v="0.54040963188486024"/>
    <n v="2026"/>
    <s v="Q2"/>
    <n v="4"/>
    <s v="Apr"/>
  </r>
  <r>
    <n v="1907"/>
    <d v="2026-04-06T00:00:00"/>
    <x v="3"/>
    <x v="3"/>
    <x v="1"/>
    <n v="2026"/>
    <x v="1"/>
    <x v="12"/>
    <x v="1"/>
    <s v="Business"/>
    <x v="0"/>
    <s v="Trail Bike Light"/>
    <n v="10"/>
    <n v="50.64"/>
    <n v="0.2"/>
    <n v="22.99"/>
    <n v="405.12"/>
    <n v="229.89999999999998"/>
    <n v="175.22000000000003"/>
    <n v="0.43251382306477099"/>
    <n v="2026"/>
    <s v="Q2"/>
    <n v="4"/>
    <s v="Apr"/>
  </r>
  <r>
    <n v="1950"/>
    <d v="2026-04-06T00:00:00"/>
    <x v="3"/>
    <x v="3"/>
    <x v="1"/>
    <n v="2026"/>
    <x v="0"/>
    <x v="9"/>
    <x v="0"/>
    <s v="New"/>
    <x v="1"/>
    <s v="Trekking Poles"/>
    <n v="1"/>
    <n v="73"/>
    <n v="0"/>
    <n v="32.4"/>
    <n v="73"/>
    <n v="32.4"/>
    <n v="40.6"/>
    <n v="0.55616438356164388"/>
    <n v="2026"/>
    <s v="Q2"/>
    <n v="4"/>
    <s v="Apr"/>
  </r>
  <r>
    <n v="2443"/>
    <d v="2026-04-06T00:00:00"/>
    <x v="3"/>
    <x v="3"/>
    <x v="1"/>
    <n v="2026"/>
    <x v="0"/>
    <x v="15"/>
    <x v="0"/>
    <s v="Returning"/>
    <x v="2"/>
    <s v="Insulated Bottle"/>
    <n v="1"/>
    <n v="35.700000000000003"/>
    <n v="0"/>
    <n v="13.8"/>
    <n v="35.700000000000003"/>
    <n v="13.8"/>
    <n v="21.900000000000002"/>
    <n v="0.61344537815126055"/>
    <n v="2026"/>
    <s v="Q2"/>
    <n v="4"/>
    <s v="Apr"/>
  </r>
  <r>
    <n v="2480"/>
    <d v="2026-04-06T00:00:00"/>
    <x v="3"/>
    <x v="3"/>
    <x v="1"/>
    <n v="2026"/>
    <x v="2"/>
    <x v="16"/>
    <x v="1"/>
    <s v="New"/>
    <x v="1"/>
    <s v="Summit Backpack 45L"/>
    <n v="8"/>
    <n v="152.41999999999999"/>
    <n v="0.05"/>
    <n v="80.11"/>
    <n v="1158.3919999999998"/>
    <n v="640.88"/>
    <n v="517.51199999999983"/>
    <n v="0.44675032286134564"/>
    <n v="2026"/>
    <s v="Q2"/>
    <n v="4"/>
    <s v="Apr"/>
  </r>
  <r>
    <n v="2515"/>
    <d v="2026-04-06T00:00:00"/>
    <x v="3"/>
    <x v="3"/>
    <x v="1"/>
    <n v="2026"/>
    <x v="3"/>
    <x v="8"/>
    <x v="0"/>
    <s v="Returning"/>
    <x v="0"/>
    <s v="Commuter Helmet"/>
    <n v="1"/>
    <n v="81.78"/>
    <n v="0"/>
    <n v="42.82"/>
    <n v="81.78"/>
    <n v="42.82"/>
    <n v="38.96"/>
    <n v="0.47640009782342874"/>
    <n v="2026"/>
    <s v="Q2"/>
    <n v="4"/>
    <s v="Apr"/>
  </r>
  <r>
    <n v="2829"/>
    <d v="2026-04-06T00:00:00"/>
    <x v="3"/>
    <x v="3"/>
    <x v="1"/>
    <n v="2026"/>
    <x v="1"/>
    <x v="6"/>
    <x v="0"/>
    <s v="Business"/>
    <x v="0"/>
    <s v="Cycling Pack 12L"/>
    <n v="6"/>
    <n v="102.59"/>
    <n v="0.1"/>
    <n v="49.6"/>
    <n v="553.98599999999999"/>
    <n v="297.60000000000002"/>
    <n v="256.38599999999997"/>
    <n v="0.46280230908362302"/>
    <n v="2026"/>
    <s v="Q2"/>
    <n v="4"/>
    <s v="Apr"/>
  </r>
  <r>
    <n v="4086"/>
    <d v="2026-04-06T00:00:00"/>
    <x v="3"/>
    <x v="3"/>
    <x v="1"/>
    <n v="2026"/>
    <x v="3"/>
    <x v="8"/>
    <x v="2"/>
    <s v="Returning"/>
    <x v="1"/>
    <s v="Summit Backpack 45L"/>
    <n v="2"/>
    <n v="152.44"/>
    <n v="0.15"/>
    <n v="76.680000000000007"/>
    <n v="259.14799999999997"/>
    <n v="153.36000000000001"/>
    <n v="105.78799999999995"/>
    <n v="0.4082146109559015"/>
    <n v="2026"/>
    <s v="Q2"/>
    <n v="4"/>
    <s v="Apr"/>
  </r>
  <r>
    <n v="4512"/>
    <d v="2026-04-06T00:00:00"/>
    <x v="3"/>
    <x v="3"/>
    <x v="1"/>
    <n v="2026"/>
    <x v="1"/>
    <x v="1"/>
    <x v="0"/>
    <s v="New"/>
    <x v="2"/>
    <s v="Carry-On Duffel"/>
    <n v="6"/>
    <n v="136.29"/>
    <n v="0"/>
    <n v="68.209999999999994"/>
    <n v="817.74"/>
    <n v="409.26"/>
    <n v="408.48"/>
    <n v="0.49952307579426225"/>
    <n v="2026"/>
    <s v="Q2"/>
    <n v="4"/>
    <s v="Apr"/>
  </r>
  <r>
    <n v="4837"/>
    <d v="2026-04-06T00:00:00"/>
    <x v="3"/>
    <x v="3"/>
    <x v="1"/>
    <n v="2026"/>
    <x v="0"/>
    <x v="9"/>
    <x v="1"/>
    <s v="Business"/>
    <x v="1"/>
    <s v="Summit Backpack 45L"/>
    <n v="4"/>
    <n v="157.51"/>
    <n v="0.2"/>
    <n v="79.209999999999994"/>
    <n v="504.03199999999998"/>
    <n v="316.83999999999997"/>
    <n v="187.19200000000001"/>
    <n v="0.37138911815122855"/>
    <n v="2026"/>
    <s v="Q2"/>
    <n v="4"/>
    <s v="Apr"/>
  </r>
  <r>
    <n v="1580"/>
    <d v="2026-04-07T00:00:00"/>
    <x v="3"/>
    <x v="3"/>
    <x v="1"/>
    <n v="2026"/>
    <x v="2"/>
    <x v="3"/>
    <x v="0"/>
    <s v="New"/>
    <x v="3"/>
    <s v="Compact Sleeping Bag"/>
    <n v="2"/>
    <n v="120.5"/>
    <n v="0"/>
    <n v="61.42"/>
    <n v="241"/>
    <n v="122.84"/>
    <n v="118.16"/>
    <n v="0.49029045643153524"/>
    <n v="2026"/>
    <s v="Q2"/>
    <n v="4"/>
    <s v="Apr"/>
  </r>
  <r>
    <n v="1962"/>
    <d v="2026-04-07T00:00:00"/>
    <x v="3"/>
    <x v="3"/>
    <x v="1"/>
    <n v="2026"/>
    <x v="0"/>
    <x v="0"/>
    <x v="0"/>
    <s v="Returning"/>
    <x v="1"/>
    <s v="Summit Backpack 45L"/>
    <n v="3"/>
    <n v="152.62"/>
    <n v="0.05"/>
    <n v="77.75"/>
    <n v="434.96699999999998"/>
    <n v="233.25"/>
    <n v="201.71699999999998"/>
    <n v="0.46375242259757637"/>
    <n v="2026"/>
    <s v="Q2"/>
    <n v="4"/>
    <s v="Apr"/>
  </r>
  <r>
    <n v="2381"/>
    <d v="2026-04-07T00:00:00"/>
    <x v="3"/>
    <x v="3"/>
    <x v="1"/>
    <n v="2026"/>
    <x v="1"/>
    <x v="11"/>
    <x v="0"/>
    <s v="Returning"/>
    <x v="2"/>
    <s v="Carry-On Duffel"/>
    <n v="2"/>
    <n v="134.16"/>
    <n v="0.05"/>
    <n v="67.08"/>
    <n v="254.90399999999997"/>
    <n v="134.16"/>
    <n v="120.74399999999997"/>
    <n v="0.47368421052631576"/>
    <n v="2026"/>
    <s v="Q2"/>
    <n v="4"/>
    <s v="Apr"/>
  </r>
  <r>
    <n v="2655"/>
    <d v="2026-04-07T00:00:00"/>
    <x v="3"/>
    <x v="3"/>
    <x v="1"/>
    <n v="2026"/>
    <x v="3"/>
    <x v="13"/>
    <x v="2"/>
    <s v="Business"/>
    <x v="0"/>
    <s v="Cycling Pack 12L"/>
    <n v="1"/>
    <n v="101.13"/>
    <n v="0"/>
    <n v="50.8"/>
    <n v="101.13"/>
    <n v="50.8"/>
    <n v="50.33"/>
    <n v="0.49767625828141998"/>
    <n v="2026"/>
    <s v="Q2"/>
    <n v="4"/>
    <s v="Apr"/>
  </r>
  <r>
    <n v="2944"/>
    <d v="2026-04-07T00:00:00"/>
    <x v="3"/>
    <x v="3"/>
    <x v="1"/>
    <n v="2026"/>
    <x v="1"/>
    <x v="14"/>
    <x v="2"/>
    <s v="New"/>
    <x v="4"/>
    <s v="Training Mat"/>
    <n v="1"/>
    <n v="51.36"/>
    <n v="0"/>
    <n v="22.21"/>
    <n v="51.36"/>
    <n v="22.21"/>
    <n v="29.15"/>
    <n v="0.56756230529595009"/>
    <n v="2026"/>
    <s v="Q2"/>
    <n v="4"/>
    <s v="Apr"/>
  </r>
  <r>
    <n v="4756"/>
    <d v="2026-04-07T00:00:00"/>
    <x v="3"/>
    <x v="3"/>
    <x v="1"/>
    <n v="2026"/>
    <x v="2"/>
    <x v="16"/>
    <x v="0"/>
    <s v="Business"/>
    <x v="1"/>
    <s v="Summit Backpack 45L"/>
    <n v="5"/>
    <n v="151.88"/>
    <n v="0"/>
    <n v="80.56"/>
    <n v="759.4"/>
    <n v="402.8"/>
    <n v="356.59999999999997"/>
    <n v="0.46958124835396364"/>
    <n v="2026"/>
    <s v="Q2"/>
    <n v="4"/>
    <s v="Apr"/>
  </r>
  <r>
    <n v="52"/>
    <d v="2026-04-08T00:00:00"/>
    <x v="3"/>
    <x v="3"/>
    <x v="1"/>
    <n v="2026"/>
    <x v="1"/>
    <x v="12"/>
    <x v="0"/>
    <s v="New"/>
    <x v="2"/>
    <s v="Carry-On Duffel"/>
    <n v="2"/>
    <n v="133.59"/>
    <n v="0"/>
    <n v="66.83"/>
    <n v="267.18"/>
    <n v="133.66"/>
    <n v="133.52000000000001"/>
    <n v="0.49973800434164234"/>
    <n v="2026"/>
    <s v="Q2"/>
    <n v="4"/>
    <s v="Apr"/>
  </r>
  <r>
    <n v="556"/>
    <d v="2026-04-08T00:00:00"/>
    <x v="3"/>
    <x v="3"/>
    <x v="1"/>
    <n v="2026"/>
    <x v="3"/>
    <x v="8"/>
    <x v="0"/>
    <s v="New"/>
    <x v="3"/>
    <s v="Compact Sleeping Bag"/>
    <n v="2"/>
    <n v="124.39"/>
    <n v="0"/>
    <n v="61.27"/>
    <n v="248.78"/>
    <n v="122.54"/>
    <n v="126.24"/>
    <n v="0.50743628909076288"/>
    <n v="2026"/>
    <s v="Q2"/>
    <n v="4"/>
    <s v="Apr"/>
  </r>
  <r>
    <n v="1233"/>
    <d v="2026-04-08T00:00:00"/>
    <x v="3"/>
    <x v="3"/>
    <x v="1"/>
    <n v="2026"/>
    <x v="0"/>
    <x v="15"/>
    <x v="0"/>
    <s v="New"/>
    <x v="0"/>
    <s v="Trail Bike Light"/>
    <n v="5"/>
    <n v="50.22"/>
    <n v="0.1"/>
    <n v="22.31"/>
    <n v="225.99"/>
    <n v="111.55"/>
    <n v="114.44000000000001"/>
    <n v="0.50639408823399268"/>
    <n v="2026"/>
    <s v="Q2"/>
    <n v="4"/>
    <s v="Apr"/>
  </r>
  <r>
    <n v="1492"/>
    <d v="2026-04-08T00:00:00"/>
    <x v="3"/>
    <x v="3"/>
    <x v="1"/>
    <n v="2026"/>
    <x v="1"/>
    <x v="14"/>
    <x v="0"/>
    <s v="Returning"/>
    <x v="0"/>
    <s v="Compact Repair Kit"/>
    <n v="2"/>
    <n v="41.08"/>
    <n v="0"/>
    <n v="16.79"/>
    <n v="82.16"/>
    <n v="33.58"/>
    <n v="48.58"/>
    <n v="0.59128529698149956"/>
    <n v="2026"/>
    <s v="Q2"/>
    <n v="4"/>
    <s v="Apr"/>
  </r>
  <r>
    <n v="1619"/>
    <d v="2026-04-08T00:00:00"/>
    <x v="3"/>
    <x v="3"/>
    <x v="1"/>
    <n v="2026"/>
    <x v="3"/>
    <x v="8"/>
    <x v="2"/>
    <s v="New"/>
    <x v="2"/>
    <s v="Packing Cube Set"/>
    <n v="5"/>
    <n v="46.11"/>
    <n v="0"/>
    <n v="18.88"/>
    <n v="230.55"/>
    <n v="94.399999999999991"/>
    <n v="136.15000000000003"/>
    <n v="0.5905443504662764"/>
    <n v="2026"/>
    <s v="Q2"/>
    <n v="4"/>
    <s v="Apr"/>
  </r>
  <r>
    <n v="1631"/>
    <d v="2026-04-08T00:00:00"/>
    <x v="3"/>
    <x v="3"/>
    <x v="1"/>
    <n v="2026"/>
    <x v="3"/>
    <x v="8"/>
    <x v="0"/>
    <s v="Returning"/>
    <x v="2"/>
    <s v="Packing Cube Set"/>
    <n v="1"/>
    <n v="45.54"/>
    <n v="0"/>
    <n v="18.36"/>
    <n v="45.54"/>
    <n v="18.36"/>
    <n v="27.18"/>
    <n v="0.59683794466403162"/>
    <n v="2026"/>
    <s v="Q2"/>
    <n v="4"/>
    <s v="Apr"/>
  </r>
  <r>
    <n v="1844"/>
    <d v="2026-04-08T00:00:00"/>
    <x v="3"/>
    <x v="3"/>
    <x v="1"/>
    <n v="2026"/>
    <x v="1"/>
    <x v="14"/>
    <x v="2"/>
    <s v="New"/>
    <x v="4"/>
    <s v="Recovery Roller"/>
    <n v="2"/>
    <n v="37.1"/>
    <n v="0.1"/>
    <n v="14.17"/>
    <n v="66.78"/>
    <n v="28.34"/>
    <n v="38.44"/>
    <n v="0.57562144354597178"/>
    <n v="2026"/>
    <s v="Q2"/>
    <n v="4"/>
    <s v="Apr"/>
  </r>
  <r>
    <n v="4246"/>
    <d v="2026-04-08T00:00:00"/>
    <x v="3"/>
    <x v="3"/>
    <x v="1"/>
    <n v="2026"/>
    <x v="3"/>
    <x v="8"/>
    <x v="1"/>
    <s v="Business"/>
    <x v="1"/>
    <s v="Summit Backpack 45L"/>
    <n v="5"/>
    <n v="156.57"/>
    <n v="0.15"/>
    <n v="80.849999999999994"/>
    <n v="665.4224999999999"/>
    <n v="404.25"/>
    <n v="261.1724999999999"/>
    <n v="0.39249123677062309"/>
    <n v="2026"/>
    <s v="Q2"/>
    <n v="4"/>
    <s v="Apr"/>
  </r>
  <r>
    <n v="5139"/>
    <d v="2026-04-08T00:00:00"/>
    <x v="3"/>
    <x v="3"/>
    <x v="1"/>
    <n v="2026"/>
    <x v="0"/>
    <x v="15"/>
    <x v="0"/>
    <s v="Returning"/>
    <x v="4"/>
    <s v="Training Mat"/>
    <n v="2"/>
    <n v="51.4"/>
    <n v="0"/>
    <n v="21.99"/>
    <n v="102.8"/>
    <n v="43.98"/>
    <n v="58.82"/>
    <n v="0.57217898832684821"/>
    <n v="2026"/>
    <s v="Q2"/>
    <n v="4"/>
    <s v="Apr"/>
  </r>
  <r>
    <n v="186"/>
    <d v="2026-04-09T00:00:00"/>
    <x v="3"/>
    <x v="3"/>
    <x v="1"/>
    <n v="2026"/>
    <x v="0"/>
    <x v="0"/>
    <x v="0"/>
    <s v="New"/>
    <x v="2"/>
    <s v="Packing Cube Set"/>
    <n v="2"/>
    <n v="46.42"/>
    <n v="0.1"/>
    <n v="18.73"/>
    <n v="83.556000000000012"/>
    <n v="37.46"/>
    <n v="46.096000000000011"/>
    <n v="0.55167791660682663"/>
    <n v="2026"/>
    <s v="Q2"/>
    <n v="4"/>
    <s v="Apr"/>
  </r>
  <r>
    <n v="1742"/>
    <d v="2026-04-09T00:00:00"/>
    <x v="3"/>
    <x v="3"/>
    <x v="1"/>
    <n v="2026"/>
    <x v="3"/>
    <x v="4"/>
    <x v="3"/>
    <s v="Returning"/>
    <x v="3"/>
    <s v="Compact Sleeping Bag"/>
    <n v="2"/>
    <n v="120.75"/>
    <n v="0.05"/>
    <n v="60.31"/>
    <n v="229.42499999999998"/>
    <n v="120.62"/>
    <n v="108.80499999999998"/>
    <n v="0.47425084450256066"/>
    <n v="2026"/>
    <s v="Q2"/>
    <n v="4"/>
    <s v="Apr"/>
  </r>
  <r>
    <n v="3189"/>
    <d v="2026-04-09T00:00:00"/>
    <x v="3"/>
    <x v="3"/>
    <x v="1"/>
    <n v="2026"/>
    <x v="1"/>
    <x v="11"/>
    <x v="1"/>
    <s v="Business"/>
    <x v="1"/>
    <s v="Summit Backpack 45L"/>
    <n v="6"/>
    <n v="157.38999999999999"/>
    <n v="0.05"/>
    <n v="79.239999999999995"/>
    <n v="897.12299999999993"/>
    <n v="475.43999999999994"/>
    <n v="421.68299999999999"/>
    <n v="0.47003922539049831"/>
    <n v="2026"/>
    <s v="Q2"/>
    <n v="4"/>
    <s v="Apr"/>
  </r>
  <r>
    <n v="3747"/>
    <d v="2026-04-09T00:00:00"/>
    <x v="3"/>
    <x v="3"/>
    <x v="1"/>
    <n v="2026"/>
    <x v="3"/>
    <x v="7"/>
    <x v="2"/>
    <s v="Returning"/>
    <x v="3"/>
    <s v="Compact Sleeping Bag"/>
    <n v="2"/>
    <n v="122.36"/>
    <n v="0.05"/>
    <n v="59.06"/>
    <n v="232.48399999999998"/>
    <n v="118.12"/>
    <n v="114.36399999999998"/>
    <n v="0.49192202474148755"/>
    <n v="2026"/>
    <s v="Q2"/>
    <n v="4"/>
    <s v="Apr"/>
  </r>
  <r>
    <n v="3782"/>
    <d v="2026-04-09T00:00:00"/>
    <x v="3"/>
    <x v="3"/>
    <x v="1"/>
    <n v="2026"/>
    <x v="0"/>
    <x v="0"/>
    <x v="2"/>
    <s v="Returning"/>
    <x v="4"/>
    <s v="Resistance Band Set"/>
    <n v="2"/>
    <n v="39.68"/>
    <n v="0.05"/>
    <n v="14.98"/>
    <n v="75.391999999999996"/>
    <n v="29.96"/>
    <n v="45.431999999999995"/>
    <n v="0.60261035653650252"/>
    <n v="2026"/>
    <s v="Q2"/>
    <n v="4"/>
    <s v="Apr"/>
  </r>
  <r>
    <n v="4344"/>
    <d v="2026-04-09T00:00:00"/>
    <x v="3"/>
    <x v="3"/>
    <x v="1"/>
    <n v="2026"/>
    <x v="2"/>
    <x v="5"/>
    <x v="2"/>
    <s v="Business"/>
    <x v="3"/>
    <s v="Compact Sleeping Bag"/>
    <n v="3"/>
    <n v="121.56"/>
    <n v="0.15"/>
    <n v="61.31"/>
    <n v="309.97800000000001"/>
    <n v="183.93"/>
    <n v="126.048"/>
    <n v="0.40663530960261696"/>
    <n v="2026"/>
    <s v="Q2"/>
    <n v="4"/>
    <s v="Apr"/>
  </r>
  <r>
    <n v="4901"/>
    <d v="2026-04-09T00:00:00"/>
    <x v="3"/>
    <x v="3"/>
    <x v="1"/>
    <n v="2026"/>
    <x v="0"/>
    <x v="0"/>
    <x v="3"/>
    <s v="New"/>
    <x v="0"/>
    <s v="Commuter Helmet"/>
    <n v="1"/>
    <n v="80.19"/>
    <n v="0.1"/>
    <n v="42.15"/>
    <n v="72.171000000000006"/>
    <n v="42.15"/>
    <n v="30.021000000000008"/>
    <n v="0.4159704036247247"/>
    <n v="2026"/>
    <s v="Q2"/>
    <n v="4"/>
    <s v="Apr"/>
  </r>
  <r>
    <n v="4969"/>
    <d v="2026-04-09T00:00:00"/>
    <x v="3"/>
    <x v="3"/>
    <x v="1"/>
    <n v="2026"/>
    <x v="3"/>
    <x v="7"/>
    <x v="3"/>
    <s v="Business"/>
    <x v="0"/>
    <s v="Commuter Helmet"/>
    <n v="2"/>
    <n v="81.14"/>
    <n v="0"/>
    <n v="43.43"/>
    <n v="162.28"/>
    <n v="86.86"/>
    <n v="75.42"/>
    <n v="0.46475228000985952"/>
    <n v="2026"/>
    <s v="Q2"/>
    <n v="4"/>
    <s v="Apr"/>
  </r>
  <r>
    <n v="673"/>
    <d v="2026-04-10T00:00:00"/>
    <x v="3"/>
    <x v="3"/>
    <x v="1"/>
    <n v="2026"/>
    <x v="3"/>
    <x v="8"/>
    <x v="2"/>
    <s v="New"/>
    <x v="3"/>
    <s v="Trail Tent 2P"/>
    <n v="2"/>
    <n v="191.11"/>
    <n v="0"/>
    <n v="103.58"/>
    <n v="382.22"/>
    <n v="207.16"/>
    <n v="175.06000000000003"/>
    <n v="0.45800847679346979"/>
    <n v="2026"/>
    <s v="Q2"/>
    <n v="4"/>
    <s v="Apr"/>
  </r>
  <r>
    <n v="888"/>
    <d v="2026-04-10T00:00:00"/>
    <x v="3"/>
    <x v="3"/>
    <x v="1"/>
    <n v="2026"/>
    <x v="3"/>
    <x v="7"/>
    <x v="2"/>
    <s v="New"/>
    <x v="0"/>
    <s v="Compact Repair Kit"/>
    <n v="2"/>
    <n v="40.58"/>
    <n v="0.05"/>
    <n v="17.149999999999999"/>
    <n v="77.10199999999999"/>
    <n v="34.299999999999997"/>
    <n v="42.801999999999992"/>
    <n v="0.55513475655625011"/>
    <n v="2026"/>
    <s v="Q2"/>
    <n v="4"/>
    <s v="Apr"/>
  </r>
  <r>
    <n v="1541"/>
    <d v="2026-04-10T00:00:00"/>
    <x v="3"/>
    <x v="3"/>
    <x v="1"/>
    <n v="2026"/>
    <x v="0"/>
    <x v="15"/>
    <x v="3"/>
    <s v="Returning"/>
    <x v="3"/>
    <s v="Portable Camp Stove"/>
    <n v="1"/>
    <n v="83.44"/>
    <n v="0"/>
    <n v="40.299999999999997"/>
    <n v="83.44"/>
    <n v="40.299999999999997"/>
    <n v="43.14"/>
    <n v="0.51701821668264625"/>
    <n v="2026"/>
    <s v="Q2"/>
    <n v="4"/>
    <s v="Apr"/>
  </r>
  <r>
    <n v="1881"/>
    <d v="2026-04-10T00:00:00"/>
    <x v="3"/>
    <x v="3"/>
    <x v="1"/>
    <n v="2026"/>
    <x v="3"/>
    <x v="7"/>
    <x v="3"/>
    <s v="New"/>
    <x v="4"/>
    <s v="Training Mat"/>
    <n v="1"/>
    <n v="49.61"/>
    <n v="0"/>
    <n v="21.92"/>
    <n v="49.61"/>
    <n v="21.92"/>
    <n v="27.689999999999998"/>
    <n v="0.55815359806490628"/>
    <n v="2026"/>
    <s v="Q2"/>
    <n v="4"/>
    <s v="Apr"/>
  </r>
  <r>
    <n v="2007"/>
    <d v="2026-04-10T00:00:00"/>
    <x v="3"/>
    <x v="3"/>
    <x v="1"/>
    <n v="2026"/>
    <x v="3"/>
    <x v="8"/>
    <x v="0"/>
    <s v="Returning"/>
    <x v="4"/>
    <s v="Weighted Vest"/>
    <n v="2"/>
    <n v="123.31"/>
    <n v="0"/>
    <n v="69.239999999999995"/>
    <n v="246.62"/>
    <n v="138.47999999999999"/>
    <n v="108.14000000000001"/>
    <n v="0.43848836266320662"/>
    <n v="2026"/>
    <s v="Q2"/>
    <n v="4"/>
    <s v="Apr"/>
  </r>
  <r>
    <n v="2312"/>
    <d v="2026-04-10T00:00:00"/>
    <x v="3"/>
    <x v="3"/>
    <x v="1"/>
    <n v="2026"/>
    <x v="0"/>
    <x v="15"/>
    <x v="2"/>
    <s v="New"/>
    <x v="1"/>
    <s v="Hiking Daypack 20L"/>
    <n v="1"/>
    <n v="93.35"/>
    <n v="0.1"/>
    <n v="45.54"/>
    <n v="84.015000000000001"/>
    <n v="45.54"/>
    <n v="38.475000000000001"/>
    <n v="0.45795393679700053"/>
    <n v="2026"/>
    <s v="Q2"/>
    <n v="4"/>
    <s v="Apr"/>
  </r>
  <r>
    <n v="4493"/>
    <d v="2026-04-10T00:00:00"/>
    <x v="3"/>
    <x v="3"/>
    <x v="1"/>
    <n v="2026"/>
    <x v="0"/>
    <x v="0"/>
    <x v="1"/>
    <s v="Business"/>
    <x v="1"/>
    <s v="Hiking Daypack 20L"/>
    <n v="5"/>
    <n v="92.63"/>
    <n v="0.15"/>
    <n v="46.33"/>
    <n v="393.67749999999995"/>
    <n v="231.64999999999998"/>
    <n v="162.02749999999997"/>
    <n v="0.41157419461361139"/>
    <n v="2026"/>
    <s v="Q2"/>
    <n v="4"/>
    <s v="Apr"/>
  </r>
  <r>
    <n v="2072"/>
    <d v="2026-04-11T00:00:00"/>
    <x v="3"/>
    <x v="3"/>
    <x v="1"/>
    <n v="2026"/>
    <x v="0"/>
    <x v="9"/>
    <x v="0"/>
    <s v="New"/>
    <x v="3"/>
    <s v="Compact Sleeping Bag"/>
    <n v="4"/>
    <n v="124.87"/>
    <n v="0.1"/>
    <n v="62.03"/>
    <n v="449.53200000000004"/>
    <n v="248.12"/>
    <n v="201.41200000000003"/>
    <n v="0.44804819234225823"/>
    <n v="2026"/>
    <s v="Q2"/>
    <n v="4"/>
    <s v="Apr"/>
  </r>
  <r>
    <n v="2142"/>
    <d v="2026-04-11T00:00:00"/>
    <x v="3"/>
    <x v="3"/>
    <x v="1"/>
    <n v="2026"/>
    <x v="3"/>
    <x v="4"/>
    <x v="3"/>
    <s v="New"/>
    <x v="3"/>
    <s v="Alpine Tent 4P"/>
    <n v="1"/>
    <n v="339.64"/>
    <n v="0.1"/>
    <n v="195.81"/>
    <n v="305.67599999999999"/>
    <n v="195.81"/>
    <n v="109.86599999999999"/>
    <n v="0.35941977780394924"/>
    <n v="2026"/>
    <s v="Q2"/>
    <n v="4"/>
    <s v="Apr"/>
  </r>
  <r>
    <n v="2911"/>
    <d v="2026-04-11T00:00:00"/>
    <x v="3"/>
    <x v="3"/>
    <x v="1"/>
    <n v="2026"/>
    <x v="2"/>
    <x v="2"/>
    <x v="2"/>
    <s v="New"/>
    <x v="0"/>
    <s v="Trail Bike Light"/>
    <n v="1"/>
    <n v="50.86"/>
    <n v="0.05"/>
    <n v="22.1"/>
    <n v="48.317"/>
    <n v="22.1"/>
    <n v="26.216999999999999"/>
    <n v="0.54260405240391574"/>
    <n v="2026"/>
    <s v="Q2"/>
    <n v="4"/>
    <s v="Apr"/>
  </r>
  <r>
    <n v="4276"/>
    <d v="2026-04-11T00:00:00"/>
    <x v="3"/>
    <x v="3"/>
    <x v="1"/>
    <n v="2026"/>
    <x v="3"/>
    <x v="8"/>
    <x v="0"/>
    <s v="New"/>
    <x v="2"/>
    <s v="Travel Backpack 35L"/>
    <n v="2"/>
    <n v="167.01"/>
    <n v="0"/>
    <n v="89.8"/>
    <n v="334.02"/>
    <n v="179.6"/>
    <n v="154.41999999999999"/>
    <n v="0.46230764624872761"/>
    <n v="2026"/>
    <s v="Q2"/>
    <n v="4"/>
    <s v="Apr"/>
  </r>
  <r>
    <n v="5077"/>
    <d v="2026-04-11T00:00:00"/>
    <x v="3"/>
    <x v="3"/>
    <x v="1"/>
    <n v="2026"/>
    <x v="3"/>
    <x v="8"/>
    <x v="3"/>
    <s v="Returning"/>
    <x v="1"/>
    <s v="Hiking Daypack 20L"/>
    <n v="2"/>
    <n v="92.63"/>
    <n v="0.15"/>
    <n v="44.96"/>
    <n v="157.47099999999998"/>
    <n v="89.92"/>
    <n v="67.550999999999974"/>
    <n v="0.42897422382533917"/>
    <n v="2026"/>
    <s v="Q2"/>
    <n v="4"/>
    <s v="Apr"/>
  </r>
  <r>
    <n v="1259"/>
    <d v="2026-04-12T00:00:00"/>
    <x v="3"/>
    <x v="3"/>
    <x v="1"/>
    <n v="2026"/>
    <x v="1"/>
    <x v="12"/>
    <x v="3"/>
    <s v="New"/>
    <x v="1"/>
    <s v="Summit Backpack 45L"/>
    <n v="2"/>
    <n v="151.01"/>
    <n v="0"/>
    <n v="80.209999999999994"/>
    <n v="302.02"/>
    <n v="160.41999999999999"/>
    <n v="141.6"/>
    <n v="0.4688431229719886"/>
    <n v="2026"/>
    <s v="Q2"/>
    <n v="4"/>
    <s v="Apr"/>
  </r>
  <r>
    <n v="1720"/>
    <d v="2026-04-12T00:00:00"/>
    <x v="3"/>
    <x v="3"/>
    <x v="1"/>
    <n v="2026"/>
    <x v="0"/>
    <x v="15"/>
    <x v="0"/>
    <s v="New"/>
    <x v="1"/>
    <s v="Hiking Daypack 20L"/>
    <n v="2"/>
    <n v="92.07"/>
    <n v="0"/>
    <n v="44.1"/>
    <n v="184.14"/>
    <n v="88.2"/>
    <n v="95.939999999999984"/>
    <n v="0.52101661779081132"/>
    <n v="2026"/>
    <s v="Q2"/>
    <n v="4"/>
    <s v="Apr"/>
  </r>
  <r>
    <n v="1975"/>
    <d v="2026-04-12T00:00:00"/>
    <x v="3"/>
    <x v="3"/>
    <x v="1"/>
    <n v="2026"/>
    <x v="0"/>
    <x v="15"/>
    <x v="0"/>
    <s v="Returning"/>
    <x v="4"/>
    <s v="Recovery Roller"/>
    <n v="1"/>
    <n v="36.840000000000003"/>
    <n v="0.1"/>
    <n v="13.86"/>
    <n v="33.156000000000006"/>
    <n v="13.86"/>
    <n v="19.296000000000006"/>
    <n v="0.58197611292073836"/>
    <n v="2026"/>
    <s v="Q2"/>
    <n v="4"/>
    <s v="Apr"/>
  </r>
  <r>
    <n v="2848"/>
    <d v="2026-04-12T00:00:00"/>
    <x v="3"/>
    <x v="3"/>
    <x v="1"/>
    <n v="2026"/>
    <x v="1"/>
    <x v="6"/>
    <x v="0"/>
    <s v="New"/>
    <x v="1"/>
    <s v="Trekking Poles"/>
    <n v="1"/>
    <n v="71.64"/>
    <n v="0.05"/>
    <n v="32.729999999999997"/>
    <n v="68.057999999999993"/>
    <n v="32.729999999999997"/>
    <n v="35.327999999999996"/>
    <n v="0.51908666137706072"/>
    <n v="2026"/>
    <s v="Q2"/>
    <n v="4"/>
    <s v="Apr"/>
  </r>
  <r>
    <n v="2979"/>
    <d v="2026-04-12T00:00:00"/>
    <x v="3"/>
    <x v="3"/>
    <x v="1"/>
    <n v="2026"/>
    <x v="1"/>
    <x v="14"/>
    <x v="0"/>
    <s v="New"/>
    <x v="4"/>
    <s v="Weighted Vest"/>
    <n v="1"/>
    <n v="124.18"/>
    <n v="0"/>
    <n v="67.42"/>
    <n v="124.18"/>
    <n v="67.42"/>
    <n v="56.760000000000005"/>
    <n v="0.45707843453052022"/>
    <n v="2026"/>
    <s v="Q2"/>
    <n v="4"/>
    <s v="Apr"/>
  </r>
  <r>
    <n v="2996"/>
    <d v="2026-04-12T00:00:00"/>
    <x v="3"/>
    <x v="3"/>
    <x v="1"/>
    <n v="2026"/>
    <x v="1"/>
    <x v="12"/>
    <x v="2"/>
    <s v="New"/>
    <x v="2"/>
    <s v="Carry-On Duffel"/>
    <n v="1"/>
    <n v="134.94999999999999"/>
    <n v="0"/>
    <n v="67.849999999999994"/>
    <n v="134.94999999999999"/>
    <n v="67.849999999999994"/>
    <n v="67.099999999999994"/>
    <n v="0.49722119303445722"/>
    <n v="2026"/>
    <s v="Q2"/>
    <n v="4"/>
    <s v="Apr"/>
  </r>
  <r>
    <n v="749"/>
    <d v="2026-04-13T00:00:00"/>
    <x v="3"/>
    <x v="3"/>
    <x v="1"/>
    <n v="2026"/>
    <x v="0"/>
    <x v="15"/>
    <x v="0"/>
    <s v="New"/>
    <x v="3"/>
    <s v="Compact Sleeping Bag"/>
    <n v="2"/>
    <n v="124"/>
    <n v="0"/>
    <n v="60.14"/>
    <n v="248"/>
    <n v="120.28"/>
    <n v="127.72"/>
    <n v="0.51500000000000001"/>
    <n v="2026"/>
    <s v="Q2"/>
    <n v="4"/>
    <s v="Apr"/>
  </r>
  <r>
    <n v="1928"/>
    <d v="2026-04-13T00:00:00"/>
    <x v="3"/>
    <x v="3"/>
    <x v="1"/>
    <n v="2026"/>
    <x v="3"/>
    <x v="13"/>
    <x v="3"/>
    <s v="Returning"/>
    <x v="4"/>
    <s v="Training Mat"/>
    <n v="2"/>
    <n v="50.2"/>
    <n v="0.1"/>
    <n v="21.48"/>
    <n v="90.360000000000014"/>
    <n v="42.96"/>
    <n v="47.400000000000013"/>
    <n v="0.5245683930942896"/>
    <n v="2026"/>
    <s v="Q2"/>
    <n v="4"/>
    <s v="Apr"/>
  </r>
  <r>
    <n v="2486"/>
    <d v="2026-04-13T00:00:00"/>
    <x v="3"/>
    <x v="3"/>
    <x v="1"/>
    <n v="2026"/>
    <x v="1"/>
    <x v="11"/>
    <x v="0"/>
    <s v="Business"/>
    <x v="1"/>
    <s v="Hiking Daypack 20L"/>
    <n v="1"/>
    <n v="93.65"/>
    <n v="0"/>
    <n v="44.15"/>
    <n v="93.65"/>
    <n v="44.15"/>
    <n v="49.500000000000007"/>
    <n v="0.5285638013881474"/>
    <n v="2026"/>
    <s v="Q2"/>
    <n v="4"/>
    <s v="Apr"/>
  </r>
  <r>
    <n v="2688"/>
    <d v="2026-04-13T00:00:00"/>
    <x v="3"/>
    <x v="3"/>
    <x v="1"/>
    <n v="2026"/>
    <x v="2"/>
    <x v="16"/>
    <x v="3"/>
    <s v="New"/>
    <x v="2"/>
    <s v="Packing Cube Set"/>
    <n v="5"/>
    <n v="47.25"/>
    <n v="0.1"/>
    <n v="17.93"/>
    <n v="212.625"/>
    <n v="89.65"/>
    <n v="122.97499999999999"/>
    <n v="0.57836566725455607"/>
    <n v="2026"/>
    <s v="Q2"/>
    <n v="4"/>
    <s v="Apr"/>
  </r>
  <r>
    <n v="2712"/>
    <d v="2026-04-13T00:00:00"/>
    <x v="3"/>
    <x v="3"/>
    <x v="1"/>
    <n v="2026"/>
    <x v="2"/>
    <x v="5"/>
    <x v="0"/>
    <s v="Returning"/>
    <x v="4"/>
    <s v="Recovery Roller"/>
    <n v="1"/>
    <n v="35.69"/>
    <n v="0.05"/>
    <n v="13.53"/>
    <n v="33.905499999999996"/>
    <n v="13.53"/>
    <n v="20.375499999999995"/>
    <n v="0.60094969842650892"/>
    <n v="2026"/>
    <s v="Q2"/>
    <n v="4"/>
    <s v="Apr"/>
  </r>
  <r>
    <n v="3853"/>
    <d v="2026-04-13T00:00:00"/>
    <x v="3"/>
    <x v="3"/>
    <x v="1"/>
    <n v="2026"/>
    <x v="3"/>
    <x v="13"/>
    <x v="0"/>
    <s v="Returning"/>
    <x v="2"/>
    <s v="Carry-On Duffel"/>
    <n v="3"/>
    <n v="136.12"/>
    <n v="0"/>
    <n v="66.58"/>
    <n v="408.36"/>
    <n v="199.74"/>
    <n v="208.62"/>
    <n v="0.51087275933000298"/>
    <n v="2026"/>
    <s v="Q2"/>
    <n v="4"/>
    <s v="Apr"/>
  </r>
  <r>
    <n v="4043"/>
    <d v="2026-04-13T00:00:00"/>
    <x v="3"/>
    <x v="3"/>
    <x v="1"/>
    <n v="2026"/>
    <x v="3"/>
    <x v="7"/>
    <x v="3"/>
    <s v="New"/>
    <x v="1"/>
    <s v="Summit Backpack 45L"/>
    <n v="1"/>
    <n v="155.88999999999999"/>
    <n v="0"/>
    <n v="77.260000000000005"/>
    <n v="155.88999999999999"/>
    <n v="77.260000000000005"/>
    <n v="78.629999999999981"/>
    <n v="0.50439412406183837"/>
    <n v="2026"/>
    <s v="Q2"/>
    <n v="4"/>
    <s v="Apr"/>
  </r>
  <r>
    <n v="290"/>
    <d v="2026-04-14T00:00:00"/>
    <x v="3"/>
    <x v="3"/>
    <x v="1"/>
    <n v="2026"/>
    <x v="0"/>
    <x v="15"/>
    <x v="0"/>
    <s v="Business"/>
    <x v="2"/>
    <s v="Carry-On Duffel"/>
    <n v="1"/>
    <n v="130.81"/>
    <n v="0"/>
    <n v="67.86"/>
    <n v="130.81"/>
    <n v="67.86"/>
    <n v="62.95"/>
    <n v="0.48123232168794439"/>
    <n v="2026"/>
    <s v="Q2"/>
    <n v="4"/>
    <s v="Apr"/>
  </r>
  <r>
    <n v="2953"/>
    <d v="2026-04-14T00:00:00"/>
    <x v="3"/>
    <x v="3"/>
    <x v="1"/>
    <n v="2026"/>
    <x v="0"/>
    <x v="0"/>
    <x v="0"/>
    <s v="Returning"/>
    <x v="2"/>
    <s v="Packing Cube Set"/>
    <n v="2"/>
    <n v="47.56"/>
    <n v="0.05"/>
    <n v="18.649999999999999"/>
    <n v="90.364000000000004"/>
    <n v="37.299999999999997"/>
    <n v="53.064000000000007"/>
    <n v="0.58722500110663545"/>
    <n v="2026"/>
    <s v="Q2"/>
    <n v="4"/>
    <s v="Apr"/>
  </r>
  <r>
    <n v="3179"/>
    <d v="2026-04-14T00:00:00"/>
    <x v="3"/>
    <x v="3"/>
    <x v="1"/>
    <n v="2026"/>
    <x v="1"/>
    <x v="14"/>
    <x v="0"/>
    <s v="New"/>
    <x v="1"/>
    <s v="Trail Boots"/>
    <n v="2"/>
    <n v="140.65"/>
    <n v="0.05"/>
    <n v="78.900000000000006"/>
    <n v="267.23500000000001"/>
    <n v="157.80000000000001"/>
    <n v="109.435"/>
    <n v="0.40950848504125581"/>
    <n v="2026"/>
    <s v="Q2"/>
    <n v="4"/>
    <s v="Apr"/>
  </r>
  <r>
    <n v="3301"/>
    <d v="2026-04-14T00:00:00"/>
    <x v="3"/>
    <x v="3"/>
    <x v="1"/>
    <n v="2026"/>
    <x v="3"/>
    <x v="4"/>
    <x v="2"/>
    <s v="New"/>
    <x v="0"/>
    <s v="Commuter Helmet"/>
    <n v="1"/>
    <n v="82.75"/>
    <n v="0"/>
    <n v="43.18"/>
    <n v="82.75"/>
    <n v="43.18"/>
    <n v="39.57"/>
    <n v="0.47818731117824775"/>
    <n v="2026"/>
    <s v="Q2"/>
    <n v="4"/>
    <s v="Apr"/>
  </r>
  <r>
    <n v="3349"/>
    <d v="2026-04-14T00:00:00"/>
    <x v="3"/>
    <x v="3"/>
    <x v="1"/>
    <n v="2026"/>
    <x v="3"/>
    <x v="8"/>
    <x v="0"/>
    <s v="Returning"/>
    <x v="4"/>
    <s v="Resistance Band Set"/>
    <n v="2"/>
    <n v="40.909999999999997"/>
    <n v="0.1"/>
    <n v="14.95"/>
    <n v="73.637999999999991"/>
    <n v="29.9"/>
    <n v="43.737999999999992"/>
    <n v="0.59395964040305271"/>
    <n v="2026"/>
    <s v="Q2"/>
    <n v="4"/>
    <s v="Apr"/>
  </r>
  <r>
    <n v="4874"/>
    <d v="2026-04-14T00:00:00"/>
    <x v="3"/>
    <x v="3"/>
    <x v="1"/>
    <n v="2026"/>
    <x v="0"/>
    <x v="0"/>
    <x v="2"/>
    <s v="Returning"/>
    <x v="2"/>
    <s v="Packing Cube Set"/>
    <n v="1"/>
    <n v="46.62"/>
    <n v="0"/>
    <n v="18.86"/>
    <n v="46.62"/>
    <n v="18.86"/>
    <n v="27.759999999999998"/>
    <n v="0.59545259545259543"/>
    <n v="2026"/>
    <s v="Q2"/>
    <n v="4"/>
    <s v="Apr"/>
  </r>
  <r>
    <n v="1045"/>
    <d v="2026-04-15T00:00:00"/>
    <x v="3"/>
    <x v="3"/>
    <x v="1"/>
    <n v="2026"/>
    <x v="0"/>
    <x v="15"/>
    <x v="0"/>
    <s v="Returning"/>
    <x v="3"/>
    <s v="Trail Tent 2P"/>
    <n v="2"/>
    <n v="196.57"/>
    <n v="0.05"/>
    <n v="106.2"/>
    <n v="373.48299999999995"/>
    <n v="212.4"/>
    <n v="161.08299999999994"/>
    <n v="0.43129941657317727"/>
    <n v="2026"/>
    <s v="Q2"/>
    <n v="4"/>
    <s v="Apr"/>
  </r>
  <r>
    <n v="1703"/>
    <d v="2026-04-15T00:00:00"/>
    <x v="3"/>
    <x v="3"/>
    <x v="1"/>
    <n v="2026"/>
    <x v="1"/>
    <x v="1"/>
    <x v="0"/>
    <s v="Returning"/>
    <x v="1"/>
    <s v="Hiking Daypack 20L"/>
    <n v="1"/>
    <n v="90.52"/>
    <n v="0"/>
    <n v="46.5"/>
    <n v="90.52"/>
    <n v="46.5"/>
    <n v="44.019999999999996"/>
    <n v="0.4863013698630137"/>
    <n v="2026"/>
    <s v="Q2"/>
    <n v="4"/>
    <s v="Apr"/>
  </r>
  <r>
    <n v="2107"/>
    <d v="2026-04-15T00:00:00"/>
    <x v="3"/>
    <x v="3"/>
    <x v="1"/>
    <n v="2026"/>
    <x v="0"/>
    <x v="15"/>
    <x v="0"/>
    <s v="Returning"/>
    <x v="2"/>
    <s v="Travel Backpack 35L"/>
    <n v="5"/>
    <n v="165.35"/>
    <n v="0.05"/>
    <n v="89.38"/>
    <n v="785.41249999999991"/>
    <n v="446.9"/>
    <n v="338.51249999999993"/>
    <n v="0.43099963395031271"/>
    <n v="2026"/>
    <s v="Q2"/>
    <n v="4"/>
    <s v="Apr"/>
  </r>
  <r>
    <n v="2265"/>
    <d v="2026-04-15T00:00:00"/>
    <x v="3"/>
    <x v="3"/>
    <x v="1"/>
    <n v="2026"/>
    <x v="1"/>
    <x v="11"/>
    <x v="2"/>
    <s v="Returning"/>
    <x v="2"/>
    <s v="Insulated Bottle"/>
    <n v="2"/>
    <n v="36.35"/>
    <n v="0"/>
    <n v="13.55"/>
    <n v="72.7"/>
    <n v="27.1"/>
    <n v="45.6"/>
    <n v="0.6272352132049519"/>
    <n v="2026"/>
    <s v="Q2"/>
    <n v="4"/>
    <s v="Apr"/>
  </r>
  <r>
    <n v="2839"/>
    <d v="2026-04-15T00:00:00"/>
    <x v="3"/>
    <x v="3"/>
    <x v="1"/>
    <n v="2026"/>
    <x v="1"/>
    <x v="14"/>
    <x v="2"/>
    <s v="New"/>
    <x v="2"/>
    <s v="Packing Cube Set"/>
    <n v="1"/>
    <n v="47"/>
    <n v="0"/>
    <n v="18.64"/>
    <n v="47"/>
    <n v="18.64"/>
    <n v="28.36"/>
    <n v="0.60340425531914887"/>
    <n v="2026"/>
    <s v="Q2"/>
    <n v="4"/>
    <s v="Apr"/>
  </r>
  <r>
    <n v="4742"/>
    <d v="2026-04-15T00:00:00"/>
    <x v="3"/>
    <x v="3"/>
    <x v="1"/>
    <n v="2026"/>
    <x v="3"/>
    <x v="13"/>
    <x v="3"/>
    <s v="Returning"/>
    <x v="2"/>
    <s v="Packing Cube Set"/>
    <n v="1"/>
    <n v="46.86"/>
    <n v="0"/>
    <n v="18.190000000000001"/>
    <n v="46.86"/>
    <n v="18.190000000000001"/>
    <n v="28.669999999999998"/>
    <n v="0.61182244985061884"/>
    <n v="2026"/>
    <s v="Q2"/>
    <n v="4"/>
    <s v="Apr"/>
  </r>
  <r>
    <n v="4899"/>
    <d v="2026-04-15T00:00:00"/>
    <x v="3"/>
    <x v="3"/>
    <x v="1"/>
    <n v="2026"/>
    <x v="0"/>
    <x v="9"/>
    <x v="0"/>
    <s v="New"/>
    <x v="3"/>
    <s v="Portable Camp Stove"/>
    <n v="2"/>
    <n v="82.13"/>
    <n v="0.05"/>
    <n v="39.909999999999997"/>
    <n v="156.047"/>
    <n v="79.819999999999993"/>
    <n v="76.227000000000004"/>
    <n v="0.48848744288579726"/>
    <n v="2026"/>
    <s v="Q2"/>
    <n v="4"/>
    <s v="Apr"/>
  </r>
  <r>
    <n v="5042"/>
    <d v="2026-04-15T00:00:00"/>
    <x v="3"/>
    <x v="3"/>
    <x v="1"/>
    <n v="2026"/>
    <x v="1"/>
    <x v="6"/>
    <x v="2"/>
    <s v="Business"/>
    <x v="2"/>
    <s v="Travel Backpack 35L"/>
    <n v="1"/>
    <n v="163.16"/>
    <n v="0"/>
    <n v="88.78"/>
    <n v="163.16"/>
    <n v="88.78"/>
    <n v="74.38"/>
    <n v="0.45587153714145623"/>
    <n v="2026"/>
    <s v="Q2"/>
    <n v="4"/>
    <s v="Apr"/>
  </r>
  <r>
    <n v="2248"/>
    <d v="2026-04-16T00:00:00"/>
    <x v="3"/>
    <x v="3"/>
    <x v="1"/>
    <n v="2026"/>
    <x v="0"/>
    <x v="15"/>
    <x v="2"/>
    <s v="New"/>
    <x v="2"/>
    <s v="Insulated Bottle"/>
    <n v="2"/>
    <n v="36.68"/>
    <n v="0.1"/>
    <n v="13.92"/>
    <n v="66.024000000000001"/>
    <n v="27.84"/>
    <n v="38.183999999999997"/>
    <n v="0.57833515085423481"/>
    <n v="2026"/>
    <s v="Q2"/>
    <n v="4"/>
    <s v="Apr"/>
  </r>
  <r>
    <n v="2427"/>
    <d v="2026-04-16T00:00:00"/>
    <x v="3"/>
    <x v="3"/>
    <x v="1"/>
    <n v="2026"/>
    <x v="3"/>
    <x v="13"/>
    <x v="0"/>
    <s v="New"/>
    <x v="2"/>
    <s v="Packing Cube Set"/>
    <n v="1"/>
    <n v="45.82"/>
    <n v="0.1"/>
    <n v="18.48"/>
    <n v="41.238"/>
    <n v="18.48"/>
    <n v="22.757999999999999"/>
    <n v="0.55186963480285167"/>
    <n v="2026"/>
    <s v="Q2"/>
    <n v="4"/>
    <s v="Apr"/>
  </r>
  <r>
    <n v="2445"/>
    <d v="2026-04-16T00:00:00"/>
    <x v="3"/>
    <x v="3"/>
    <x v="1"/>
    <n v="2026"/>
    <x v="0"/>
    <x v="15"/>
    <x v="0"/>
    <s v="Returning"/>
    <x v="1"/>
    <s v="Trekking Poles"/>
    <n v="1"/>
    <n v="70.95"/>
    <n v="0"/>
    <n v="31.43"/>
    <n v="70.95"/>
    <n v="31.43"/>
    <n v="39.520000000000003"/>
    <n v="0.55701198026779419"/>
    <n v="2026"/>
    <s v="Q2"/>
    <n v="4"/>
    <s v="Apr"/>
  </r>
  <r>
    <n v="3311"/>
    <d v="2026-04-16T00:00:00"/>
    <x v="3"/>
    <x v="3"/>
    <x v="1"/>
    <n v="2026"/>
    <x v="1"/>
    <x v="11"/>
    <x v="0"/>
    <s v="New"/>
    <x v="2"/>
    <s v="Packing Cube Set"/>
    <n v="1"/>
    <n v="46.68"/>
    <n v="0.05"/>
    <n v="18.350000000000001"/>
    <n v="44.345999999999997"/>
    <n v="18.350000000000001"/>
    <n v="25.995999999999995"/>
    <n v="0.58620845172056102"/>
    <n v="2026"/>
    <s v="Q2"/>
    <n v="4"/>
    <s v="Apr"/>
  </r>
  <r>
    <n v="3320"/>
    <d v="2026-04-16T00:00:00"/>
    <x v="3"/>
    <x v="3"/>
    <x v="1"/>
    <n v="2026"/>
    <x v="2"/>
    <x v="16"/>
    <x v="0"/>
    <s v="Business"/>
    <x v="2"/>
    <s v="Travel Backpack 35L"/>
    <n v="5"/>
    <n v="164.31"/>
    <n v="0.05"/>
    <n v="85.41"/>
    <n v="780.47249999999997"/>
    <n v="427.04999999999995"/>
    <n v="353.42250000000001"/>
    <n v="0.45283145786686912"/>
    <n v="2026"/>
    <s v="Q2"/>
    <n v="4"/>
    <s v="Apr"/>
  </r>
  <r>
    <n v="3321"/>
    <d v="2026-04-16T00:00:00"/>
    <x v="3"/>
    <x v="3"/>
    <x v="1"/>
    <n v="2026"/>
    <x v="1"/>
    <x v="6"/>
    <x v="0"/>
    <s v="Business"/>
    <x v="2"/>
    <s v="Insulated Bottle"/>
    <n v="3"/>
    <n v="35.57"/>
    <n v="0"/>
    <n v="13.67"/>
    <n v="106.71000000000001"/>
    <n v="41.01"/>
    <n v="65.700000000000017"/>
    <n v="0.61568737700309262"/>
    <n v="2026"/>
    <s v="Q2"/>
    <n v="4"/>
    <s v="Apr"/>
  </r>
  <r>
    <n v="5181"/>
    <d v="2026-04-16T00:00:00"/>
    <x v="3"/>
    <x v="3"/>
    <x v="1"/>
    <n v="2026"/>
    <x v="0"/>
    <x v="0"/>
    <x v="3"/>
    <s v="New"/>
    <x v="2"/>
    <s v="Packing Cube Set"/>
    <n v="2"/>
    <n v="45.51"/>
    <n v="0.1"/>
    <n v="18.809999999999999"/>
    <n v="81.917999999999992"/>
    <n v="37.619999999999997"/>
    <n v="44.297999999999995"/>
    <n v="0.54076027246758951"/>
    <n v="2026"/>
    <s v="Q2"/>
    <n v="4"/>
    <s v="Apr"/>
  </r>
  <r>
    <n v="5187"/>
    <d v="2026-04-16T00:00:00"/>
    <x v="3"/>
    <x v="3"/>
    <x v="1"/>
    <n v="2026"/>
    <x v="3"/>
    <x v="8"/>
    <x v="0"/>
    <s v="Returning"/>
    <x v="3"/>
    <s v="Trail Tent 2P"/>
    <n v="2"/>
    <n v="198.32"/>
    <n v="0"/>
    <n v="106.8"/>
    <n v="396.64"/>
    <n v="213.6"/>
    <n v="183.04"/>
    <n v="0.46147640177490923"/>
    <n v="2026"/>
    <s v="Q2"/>
    <n v="4"/>
    <s v="Apr"/>
  </r>
  <r>
    <n v="605"/>
    <d v="2026-04-17T00:00:00"/>
    <x v="3"/>
    <x v="3"/>
    <x v="1"/>
    <n v="2026"/>
    <x v="3"/>
    <x v="8"/>
    <x v="3"/>
    <s v="Business"/>
    <x v="2"/>
    <s v="Carry-On Duffel"/>
    <n v="2"/>
    <n v="130.94"/>
    <n v="0"/>
    <n v="67.459999999999994"/>
    <n v="261.88"/>
    <n v="134.91999999999999"/>
    <n v="126.96000000000001"/>
    <n v="0.48480219948067821"/>
    <n v="2026"/>
    <s v="Q2"/>
    <n v="4"/>
    <s v="Apr"/>
  </r>
  <r>
    <n v="3244"/>
    <d v="2026-04-17T00:00:00"/>
    <x v="3"/>
    <x v="3"/>
    <x v="1"/>
    <n v="2026"/>
    <x v="1"/>
    <x v="11"/>
    <x v="3"/>
    <s v="Returning"/>
    <x v="2"/>
    <s v="Carry-On Duffel"/>
    <n v="1"/>
    <n v="131.62"/>
    <n v="0"/>
    <n v="66.95"/>
    <n v="131.62"/>
    <n v="66.95"/>
    <n v="64.67"/>
    <n v="0.49133870232487464"/>
    <n v="2026"/>
    <s v="Q2"/>
    <n v="4"/>
    <s v="Apr"/>
  </r>
  <r>
    <n v="4047"/>
    <d v="2026-04-17T00:00:00"/>
    <x v="3"/>
    <x v="3"/>
    <x v="1"/>
    <n v="2026"/>
    <x v="0"/>
    <x v="0"/>
    <x v="1"/>
    <s v="Business"/>
    <x v="2"/>
    <s v="Travel Backpack 35L"/>
    <n v="8"/>
    <n v="168.34"/>
    <n v="0.15"/>
    <n v="88.7"/>
    <n v="1144.712"/>
    <n v="709.6"/>
    <n v="435.11199999999997"/>
    <n v="0.38010608781946897"/>
    <n v="2026"/>
    <s v="Q2"/>
    <n v="4"/>
    <s v="Apr"/>
  </r>
  <r>
    <n v="4101"/>
    <d v="2026-04-17T00:00:00"/>
    <x v="3"/>
    <x v="3"/>
    <x v="1"/>
    <n v="2026"/>
    <x v="1"/>
    <x v="6"/>
    <x v="0"/>
    <s v="Returning"/>
    <x v="3"/>
    <s v="Portable Camp Stove"/>
    <n v="1"/>
    <n v="81.040000000000006"/>
    <n v="0"/>
    <n v="39.97"/>
    <n v="81.040000000000006"/>
    <n v="39.97"/>
    <n v="41.070000000000007"/>
    <n v="0.50678677196446209"/>
    <n v="2026"/>
    <s v="Q2"/>
    <n v="4"/>
    <s v="Apr"/>
  </r>
  <r>
    <n v="4537"/>
    <d v="2026-04-17T00:00:00"/>
    <x v="3"/>
    <x v="3"/>
    <x v="1"/>
    <n v="2026"/>
    <x v="3"/>
    <x v="8"/>
    <x v="0"/>
    <s v="Business"/>
    <x v="3"/>
    <s v="Portable Camp Stove"/>
    <n v="3"/>
    <n v="81.53"/>
    <n v="0.05"/>
    <n v="38.630000000000003"/>
    <n v="232.3605"/>
    <n v="115.89000000000001"/>
    <n v="116.47049999999999"/>
    <n v="0.50124913657872139"/>
    <n v="2026"/>
    <s v="Q2"/>
    <n v="4"/>
    <s v="Apr"/>
  </r>
  <r>
    <n v="754"/>
    <d v="2026-04-18T00:00:00"/>
    <x v="3"/>
    <x v="3"/>
    <x v="1"/>
    <n v="2026"/>
    <x v="2"/>
    <x v="10"/>
    <x v="3"/>
    <s v="Returning"/>
    <x v="0"/>
    <s v="Cycling Pack 12L"/>
    <n v="3"/>
    <n v="104.8"/>
    <n v="0.1"/>
    <n v="50.59"/>
    <n v="282.95999999999998"/>
    <n v="151.77000000000001"/>
    <n v="131.18999999999997"/>
    <n v="0.46363443596268017"/>
    <n v="2026"/>
    <s v="Q2"/>
    <n v="4"/>
    <s v="Apr"/>
  </r>
  <r>
    <n v="1340"/>
    <d v="2026-04-18T00:00:00"/>
    <x v="3"/>
    <x v="3"/>
    <x v="1"/>
    <n v="2026"/>
    <x v="3"/>
    <x v="8"/>
    <x v="0"/>
    <s v="New"/>
    <x v="4"/>
    <s v="Training Mat"/>
    <n v="2"/>
    <n v="51.24"/>
    <n v="0"/>
    <n v="22.52"/>
    <n v="102.48"/>
    <n v="45.04"/>
    <n v="57.440000000000005"/>
    <n v="0.56049960967993762"/>
    <n v="2026"/>
    <s v="Q2"/>
    <n v="4"/>
    <s v="Apr"/>
  </r>
  <r>
    <n v="1444"/>
    <d v="2026-04-18T00:00:00"/>
    <x v="3"/>
    <x v="3"/>
    <x v="1"/>
    <n v="2026"/>
    <x v="2"/>
    <x v="10"/>
    <x v="2"/>
    <s v="Returning"/>
    <x v="3"/>
    <s v="Compact Sleeping Bag"/>
    <n v="1"/>
    <n v="120.52"/>
    <n v="0.1"/>
    <n v="59.01"/>
    <n v="108.468"/>
    <n v="59.01"/>
    <n v="49.458000000000006"/>
    <n v="0.45596858059519862"/>
    <n v="2026"/>
    <s v="Q2"/>
    <n v="4"/>
    <s v="Apr"/>
  </r>
  <r>
    <n v="2390"/>
    <d v="2026-04-18T00:00:00"/>
    <x v="3"/>
    <x v="3"/>
    <x v="1"/>
    <n v="2026"/>
    <x v="3"/>
    <x v="8"/>
    <x v="2"/>
    <s v="Returning"/>
    <x v="3"/>
    <s v="Portable Camp Stove"/>
    <n v="1"/>
    <n v="80.98"/>
    <n v="0"/>
    <n v="40.19"/>
    <n v="80.98"/>
    <n v="40.19"/>
    <n v="40.790000000000006"/>
    <n v="0.50370461842430236"/>
    <n v="2026"/>
    <s v="Q2"/>
    <n v="4"/>
    <s v="Apr"/>
  </r>
  <r>
    <n v="3076"/>
    <d v="2026-04-18T00:00:00"/>
    <x v="3"/>
    <x v="3"/>
    <x v="1"/>
    <n v="2026"/>
    <x v="2"/>
    <x v="2"/>
    <x v="0"/>
    <s v="Business"/>
    <x v="3"/>
    <s v="Portable Camp Stove"/>
    <n v="2"/>
    <n v="82.58"/>
    <n v="0.1"/>
    <n v="39.93"/>
    <n v="148.64400000000001"/>
    <n v="79.86"/>
    <n v="68.784000000000006"/>
    <n v="0.46274319851457174"/>
    <n v="2026"/>
    <s v="Q2"/>
    <n v="4"/>
    <s v="Apr"/>
  </r>
  <r>
    <n v="3157"/>
    <d v="2026-04-18T00:00:00"/>
    <x v="3"/>
    <x v="3"/>
    <x v="1"/>
    <n v="2026"/>
    <x v="3"/>
    <x v="8"/>
    <x v="0"/>
    <s v="New"/>
    <x v="3"/>
    <s v="Trail Tent 2P"/>
    <n v="2"/>
    <n v="200.36"/>
    <n v="0"/>
    <n v="105.12"/>
    <n v="400.72"/>
    <n v="210.24"/>
    <n v="190.48000000000002"/>
    <n v="0.47534438011579161"/>
    <n v="2026"/>
    <s v="Q2"/>
    <n v="4"/>
    <s v="Apr"/>
  </r>
  <r>
    <n v="4516"/>
    <d v="2026-04-18T00:00:00"/>
    <x v="3"/>
    <x v="3"/>
    <x v="1"/>
    <n v="2026"/>
    <x v="2"/>
    <x v="5"/>
    <x v="0"/>
    <s v="Returning"/>
    <x v="3"/>
    <s v="Trail Tent 2P"/>
    <n v="1"/>
    <n v="196.24"/>
    <n v="0"/>
    <n v="106.34"/>
    <n v="196.24"/>
    <n v="106.34"/>
    <n v="89.9"/>
    <n v="0.45811251528740321"/>
    <n v="2026"/>
    <s v="Q2"/>
    <n v="4"/>
    <s v="Apr"/>
  </r>
  <r>
    <n v="5119"/>
    <d v="2026-04-18T00:00:00"/>
    <x v="3"/>
    <x v="3"/>
    <x v="1"/>
    <n v="2026"/>
    <x v="0"/>
    <x v="15"/>
    <x v="0"/>
    <s v="Business"/>
    <x v="1"/>
    <s v="Hiking Daypack 20L"/>
    <n v="1"/>
    <n v="93.32"/>
    <n v="0"/>
    <n v="44.82"/>
    <n v="93.32"/>
    <n v="44.82"/>
    <n v="48.499999999999993"/>
    <n v="0.51971710244320612"/>
    <n v="2026"/>
    <s v="Q2"/>
    <n v="4"/>
    <s v="Apr"/>
  </r>
  <r>
    <n v="125"/>
    <d v="2026-04-19T00:00:00"/>
    <x v="3"/>
    <x v="3"/>
    <x v="1"/>
    <n v="2026"/>
    <x v="3"/>
    <x v="7"/>
    <x v="0"/>
    <s v="Returning"/>
    <x v="0"/>
    <s v="Cycling Pack 12L"/>
    <n v="2"/>
    <n v="101.61"/>
    <n v="0"/>
    <n v="49.9"/>
    <n v="203.22"/>
    <n v="99.8"/>
    <n v="103.42"/>
    <n v="0.50890660368074014"/>
    <n v="2026"/>
    <s v="Q2"/>
    <n v="4"/>
    <s v="Apr"/>
  </r>
  <r>
    <n v="728"/>
    <d v="2026-04-19T00:00:00"/>
    <x v="3"/>
    <x v="3"/>
    <x v="1"/>
    <n v="2026"/>
    <x v="1"/>
    <x v="14"/>
    <x v="0"/>
    <s v="Returning"/>
    <x v="0"/>
    <s v="Cycling Pack 12L"/>
    <n v="1"/>
    <n v="104.91"/>
    <n v="0"/>
    <n v="51.68"/>
    <n v="104.91"/>
    <n v="51.68"/>
    <n v="53.23"/>
    <n v="0.50738728433895719"/>
    <n v="2026"/>
    <s v="Q2"/>
    <n v="4"/>
    <s v="Apr"/>
  </r>
  <r>
    <n v="1271"/>
    <d v="2026-04-19T00:00:00"/>
    <x v="3"/>
    <x v="3"/>
    <x v="1"/>
    <n v="2026"/>
    <x v="2"/>
    <x v="2"/>
    <x v="1"/>
    <s v="Business"/>
    <x v="4"/>
    <s v="Resistance Band Set"/>
    <n v="8"/>
    <n v="39.99"/>
    <n v="0.15"/>
    <n v="14.92"/>
    <n v="271.93200000000002"/>
    <n v="119.36"/>
    <n v="152.572"/>
    <n v="0.56106673727255341"/>
    <n v="2026"/>
    <s v="Q2"/>
    <n v="4"/>
    <s v="Apr"/>
  </r>
  <r>
    <n v="1284"/>
    <d v="2026-04-19T00:00:00"/>
    <x v="3"/>
    <x v="3"/>
    <x v="1"/>
    <n v="2026"/>
    <x v="1"/>
    <x v="12"/>
    <x v="2"/>
    <s v="New"/>
    <x v="2"/>
    <s v="Carry-On Duffel"/>
    <n v="1"/>
    <n v="136.01"/>
    <n v="0"/>
    <n v="66.59"/>
    <n v="136.01"/>
    <n v="66.59"/>
    <n v="69.419999999999987"/>
    <n v="0.51040364679067707"/>
    <n v="2026"/>
    <s v="Q2"/>
    <n v="4"/>
    <s v="Apr"/>
  </r>
  <r>
    <n v="1657"/>
    <d v="2026-04-19T00:00:00"/>
    <x v="3"/>
    <x v="3"/>
    <x v="1"/>
    <n v="2026"/>
    <x v="0"/>
    <x v="0"/>
    <x v="1"/>
    <s v="Business"/>
    <x v="3"/>
    <s v="Compact Sleeping Bag"/>
    <n v="15"/>
    <n v="122.1"/>
    <n v="0.15"/>
    <n v="62.33"/>
    <n v="1556.7749999999999"/>
    <n v="934.94999999999993"/>
    <n v="621.82499999999993"/>
    <n v="0.39943151707857588"/>
    <n v="2026"/>
    <s v="Q2"/>
    <n v="4"/>
    <s v="Apr"/>
  </r>
  <r>
    <n v="2240"/>
    <d v="2026-04-19T00:00:00"/>
    <x v="3"/>
    <x v="3"/>
    <x v="1"/>
    <n v="2026"/>
    <x v="0"/>
    <x v="15"/>
    <x v="3"/>
    <s v="Returning"/>
    <x v="3"/>
    <s v="Alpine Tent 4P"/>
    <n v="4"/>
    <n v="341.75"/>
    <n v="0.1"/>
    <n v="191.91"/>
    <n v="1230.3"/>
    <n v="767.64"/>
    <n v="462.65999999999997"/>
    <n v="0.37605462082418922"/>
    <n v="2026"/>
    <s v="Q2"/>
    <n v="4"/>
    <s v="Apr"/>
  </r>
  <r>
    <n v="3050"/>
    <d v="2026-04-19T00:00:00"/>
    <x v="3"/>
    <x v="3"/>
    <x v="1"/>
    <n v="2026"/>
    <x v="3"/>
    <x v="13"/>
    <x v="2"/>
    <s v="Returning"/>
    <x v="1"/>
    <s v="Summit Backpack 45L"/>
    <n v="3"/>
    <n v="156.16"/>
    <n v="0.05"/>
    <n v="77.81"/>
    <n v="445.05599999999998"/>
    <n v="233.43"/>
    <n v="211.62599999999998"/>
    <n v="0.47550420621225192"/>
    <n v="2026"/>
    <s v="Q2"/>
    <n v="4"/>
    <s v="Apr"/>
  </r>
  <r>
    <n v="3213"/>
    <d v="2026-04-19T00:00:00"/>
    <x v="3"/>
    <x v="3"/>
    <x v="1"/>
    <n v="2026"/>
    <x v="0"/>
    <x v="15"/>
    <x v="0"/>
    <s v="Returning"/>
    <x v="2"/>
    <s v="Carry-On Duffel"/>
    <n v="2"/>
    <n v="132.53"/>
    <n v="0.05"/>
    <n v="66.39"/>
    <n v="251.80699999999999"/>
    <n v="132.78"/>
    <n v="119.02699999999999"/>
    <n v="0.47269138665724142"/>
    <n v="2026"/>
    <s v="Q2"/>
    <n v="4"/>
    <s v="Apr"/>
  </r>
  <r>
    <n v="3367"/>
    <d v="2026-04-19T00:00:00"/>
    <x v="3"/>
    <x v="3"/>
    <x v="1"/>
    <n v="2026"/>
    <x v="2"/>
    <x v="3"/>
    <x v="0"/>
    <s v="Returning"/>
    <x v="2"/>
    <s v="Packing Cube Set"/>
    <n v="3"/>
    <n v="45.79"/>
    <n v="0"/>
    <n v="17.98"/>
    <n v="137.37"/>
    <n v="53.94"/>
    <n v="83.43"/>
    <n v="0.60733784669141733"/>
    <n v="2026"/>
    <s v="Q2"/>
    <n v="4"/>
    <s v="Apr"/>
  </r>
  <r>
    <n v="3885"/>
    <d v="2026-04-19T00:00:00"/>
    <x v="3"/>
    <x v="3"/>
    <x v="1"/>
    <n v="2026"/>
    <x v="0"/>
    <x v="15"/>
    <x v="0"/>
    <s v="New"/>
    <x v="2"/>
    <s v="Carry-On Duffel"/>
    <n v="2"/>
    <n v="133.97"/>
    <n v="0.15"/>
    <n v="67.36"/>
    <n v="227.749"/>
    <n v="134.72"/>
    <n v="93.028999999999996"/>
    <n v="0.40847160690057915"/>
    <n v="2026"/>
    <s v="Q2"/>
    <n v="4"/>
    <s v="Apr"/>
  </r>
  <r>
    <n v="4372"/>
    <d v="2026-04-19T00:00:00"/>
    <x v="3"/>
    <x v="3"/>
    <x v="1"/>
    <n v="2026"/>
    <x v="0"/>
    <x v="15"/>
    <x v="0"/>
    <s v="New"/>
    <x v="4"/>
    <s v="Recovery Roller"/>
    <n v="1"/>
    <n v="37.11"/>
    <n v="0.1"/>
    <n v="14.27"/>
    <n v="33.399000000000001"/>
    <n v="14.27"/>
    <n v="19.129000000000001"/>
    <n v="0.5727416988532591"/>
    <n v="2026"/>
    <s v="Q2"/>
    <n v="4"/>
    <s v="Apr"/>
  </r>
  <r>
    <n v="4417"/>
    <d v="2026-04-19T00:00:00"/>
    <x v="3"/>
    <x v="3"/>
    <x v="1"/>
    <n v="2026"/>
    <x v="3"/>
    <x v="8"/>
    <x v="2"/>
    <s v="New"/>
    <x v="3"/>
    <s v="Alpine Tent 4P"/>
    <n v="3"/>
    <n v="334.01"/>
    <n v="0.15"/>
    <n v="192.17"/>
    <n v="851.72550000000001"/>
    <n v="576.51"/>
    <n v="275.21550000000002"/>
    <n v="0.32312699337990941"/>
    <n v="2026"/>
    <s v="Q2"/>
    <n v="4"/>
    <s v="Apr"/>
  </r>
  <r>
    <n v="1147"/>
    <d v="2026-04-20T00:00:00"/>
    <x v="3"/>
    <x v="3"/>
    <x v="1"/>
    <n v="2026"/>
    <x v="3"/>
    <x v="7"/>
    <x v="0"/>
    <s v="New"/>
    <x v="2"/>
    <s v="Carry-On Duffel"/>
    <n v="1"/>
    <n v="131.46"/>
    <n v="0"/>
    <n v="67.77"/>
    <n v="131.46"/>
    <n v="67.77"/>
    <n v="63.690000000000012"/>
    <n v="0.48448197170241902"/>
    <n v="2026"/>
    <s v="Q2"/>
    <n v="4"/>
    <s v="Apr"/>
  </r>
  <r>
    <n v="1514"/>
    <d v="2026-04-20T00:00:00"/>
    <x v="3"/>
    <x v="3"/>
    <x v="1"/>
    <n v="2026"/>
    <x v="2"/>
    <x v="3"/>
    <x v="2"/>
    <s v="Returning"/>
    <x v="1"/>
    <s v="Trekking Poles"/>
    <n v="3"/>
    <n v="72.48"/>
    <n v="0"/>
    <n v="32.36"/>
    <n v="217.44"/>
    <n v="97.08"/>
    <n v="120.36"/>
    <n v="0.55353200883002207"/>
    <n v="2026"/>
    <s v="Q2"/>
    <n v="4"/>
    <s v="Apr"/>
  </r>
  <r>
    <n v="1538"/>
    <d v="2026-04-20T00:00:00"/>
    <x v="3"/>
    <x v="3"/>
    <x v="1"/>
    <n v="2026"/>
    <x v="2"/>
    <x v="2"/>
    <x v="3"/>
    <s v="New"/>
    <x v="0"/>
    <s v="Commuter Helmet"/>
    <n v="1"/>
    <n v="81.98"/>
    <n v="0"/>
    <n v="43.15"/>
    <n v="81.98"/>
    <n v="43.15"/>
    <n v="38.830000000000005"/>
    <n v="0.47365211027079779"/>
    <n v="2026"/>
    <s v="Q2"/>
    <n v="4"/>
    <s v="Apr"/>
  </r>
  <r>
    <n v="1679"/>
    <d v="2026-04-20T00:00:00"/>
    <x v="3"/>
    <x v="3"/>
    <x v="1"/>
    <n v="2026"/>
    <x v="3"/>
    <x v="13"/>
    <x v="3"/>
    <s v="Returning"/>
    <x v="2"/>
    <s v="Packing Cube Set"/>
    <n v="1"/>
    <n v="46.71"/>
    <n v="0"/>
    <n v="18.18"/>
    <n v="46.71"/>
    <n v="18.18"/>
    <n v="28.53"/>
    <n v="0.61078998073217727"/>
    <n v="2026"/>
    <s v="Q2"/>
    <n v="4"/>
    <s v="Apr"/>
  </r>
  <r>
    <n v="1708"/>
    <d v="2026-04-20T00:00:00"/>
    <x v="3"/>
    <x v="3"/>
    <x v="1"/>
    <n v="2026"/>
    <x v="2"/>
    <x v="5"/>
    <x v="3"/>
    <s v="New"/>
    <x v="4"/>
    <s v="Resistance Band Set"/>
    <n v="1"/>
    <n v="41.01"/>
    <n v="0"/>
    <n v="14.5"/>
    <n v="41.01"/>
    <n v="14.5"/>
    <n v="26.509999999999998"/>
    <n v="0.64642770056083876"/>
    <n v="2026"/>
    <s v="Q2"/>
    <n v="4"/>
    <s v="Apr"/>
  </r>
  <r>
    <n v="2686"/>
    <d v="2026-04-20T00:00:00"/>
    <x v="3"/>
    <x v="3"/>
    <x v="1"/>
    <n v="2026"/>
    <x v="1"/>
    <x v="12"/>
    <x v="0"/>
    <s v="Returning"/>
    <x v="1"/>
    <s v="Trekking Poles"/>
    <n v="1"/>
    <n v="70.45"/>
    <n v="0.05"/>
    <n v="31.98"/>
    <n v="66.927499999999995"/>
    <n v="31.98"/>
    <n v="34.947499999999991"/>
    <n v="0.52216951178514059"/>
    <n v="2026"/>
    <s v="Q2"/>
    <n v="4"/>
    <s v="Apr"/>
  </r>
  <r>
    <n v="3307"/>
    <d v="2026-04-20T00:00:00"/>
    <x v="3"/>
    <x v="3"/>
    <x v="1"/>
    <n v="2026"/>
    <x v="3"/>
    <x v="13"/>
    <x v="2"/>
    <s v="Business"/>
    <x v="0"/>
    <s v="Trail Bike Light"/>
    <n v="2"/>
    <n v="51.39"/>
    <n v="0.05"/>
    <n v="22.28"/>
    <n v="97.640999999999991"/>
    <n v="44.56"/>
    <n v="53.080999999999989"/>
    <n v="0.54363433393758764"/>
    <n v="2026"/>
    <s v="Q2"/>
    <n v="4"/>
    <s v="Apr"/>
  </r>
  <r>
    <n v="3772"/>
    <d v="2026-04-20T00:00:00"/>
    <x v="3"/>
    <x v="3"/>
    <x v="1"/>
    <n v="2026"/>
    <x v="0"/>
    <x v="15"/>
    <x v="2"/>
    <s v="Returning"/>
    <x v="3"/>
    <s v="Compact Sleeping Bag"/>
    <n v="2"/>
    <n v="122.03"/>
    <n v="0"/>
    <n v="59.43"/>
    <n v="244.06"/>
    <n v="118.86"/>
    <n v="125.2"/>
    <n v="0.51298860935835455"/>
    <n v="2026"/>
    <s v="Q2"/>
    <n v="4"/>
    <s v="Apr"/>
  </r>
  <r>
    <n v="3877"/>
    <d v="2026-04-20T00:00:00"/>
    <x v="3"/>
    <x v="3"/>
    <x v="1"/>
    <n v="2026"/>
    <x v="3"/>
    <x v="4"/>
    <x v="0"/>
    <s v="New"/>
    <x v="2"/>
    <s v="Carry-On Duffel"/>
    <n v="3"/>
    <n v="132.07"/>
    <n v="0.05"/>
    <n v="66.41"/>
    <n v="376.39949999999999"/>
    <n v="199.23"/>
    <n v="177.1695"/>
    <n v="0.47069536489819991"/>
    <n v="2026"/>
    <s v="Q2"/>
    <n v="4"/>
    <s v="Apr"/>
  </r>
  <r>
    <n v="4117"/>
    <d v="2026-04-20T00:00:00"/>
    <x v="3"/>
    <x v="3"/>
    <x v="1"/>
    <n v="2026"/>
    <x v="3"/>
    <x v="7"/>
    <x v="3"/>
    <s v="Returning"/>
    <x v="0"/>
    <s v="Compact Repair Kit"/>
    <n v="1"/>
    <n v="41.04"/>
    <n v="0.1"/>
    <n v="17.02"/>
    <n v="36.936"/>
    <n v="17.02"/>
    <n v="19.916"/>
    <n v="0.53920294563569415"/>
    <n v="2026"/>
    <s v="Q2"/>
    <n v="4"/>
    <s v="Apr"/>
  </r>
  <r>
    <n v="4562"/>
    <d v="2026-04-20T00:00:00"/>
    <x v="3"/>
    <x v="3"/>
    <x v="1"/>
    <n v="2026"/>
    <x v="1"/>
    <x v="1"/>
    <x v="2"/>
    <s v="New"/>
    <x v="4"/>
    <s v="Resistance Band Set"/>
    <n v="2"/>
    <n v="40.56"/>
    <n v="0"/>
    <n v="15.09"/>
    <n v="81.12"/>
    <n v="30.18"/>
    <n v="50.940000000000005"/>
    <n v="0.62795857988165682"/>
    <n v="2026"/>
    <s v="Q2"/>
    <n v="4"/>
    <s v="Apr"/>
  </r>
  <r>
    <n v="4683"/>
    <d v="2026-04-20T00:00:00"/>
    <x v="3"/>
    <x v="3"/>
    <x v="1"/>
    <n v="2026"/>
    <x v="2"/>
    <x v="16"/>
    <x v="0"/>
    <s v="Business"/>
    <x v="4"/>
    <s v="Training Mat"/>
    <n v="3"/>
    <n v="51.36"/>
    <n v="0"/>
    <n v="22.05"/>
    <n v="154.07999999999998"/>
    <n v="66.150000000000006"/>
    <n v="87.929999999999978"/>
    <n v="0.57067757009345788"/>
    <n v="2026"/>
    <s v="Q2"/>
    <n v="4"/>
    <s v="Apr"/>
  </r>
  <r>
    <n v="308"/>
    <d v="2026-04-21T00:00:00"/>
    <x v="3"/>
    <x v="3"/>
    <x v="1"/>
    <n v="2026"/>
    <x v="3"/>
    <x v="7"/>
    <x v="0"/>
    <s v="Returning"/>
    <x v="1"/>
    <s v="Hiking Daypack 20L"/>
    <n v="6"/>
    <n v="93.58"/>
    <n v="0"/>
    <n v="46.68"/>
    <n v="561.48"/>
    <n v="280.08"/>
    <n v="281.40000000000003"/>
    <n v="0.5011754648429152"/>
    <n v="2026"/>
    <s v="Q2"/>
    <n v="4"/>
    <s v="Apr"/>
  </r>
  <r>
    <n v="773"/>
    <d v="2026-04-21T00:00:00"/>
    <x v="3"/>
    <x v="3"/>
    <x v="1"/>
    <n v="2026"/>
    <x v="3"/>
    <x v="7"/>
    <x v="0"/>
    <s v="Business"/>
    <x v="0"/>
    <s v="Commuter Helmet"/>
    <n v="5"/>
    <n v="80.16"/>
    <n v="0.1"/>
    <n v="42.5"/>
    <n v="360.71999999999997"/>
    <n v="212.5"/>
    <n v="148.21999999999997"/>
    <n v="0.41090042137946325"/>
    <n v="2026"/>
    <s v="Q2"/>
    <n v="4"/>
    <s v="Apr"/>
  </r>
  <r>
    <n v="1303"/>
    <d v="2026-04-21T00:00:00"/>
    <x v="3"/>
    <x v="3"/>
    <x v="1"/>
    <n v="2026"/>
    <x v="1"/>
    <x v="12"/>
    <x v="0"/>
    <s v="New"/>
    <x v="1"/>
    <s v="Trail Boots"/>
    <n v="1"/>
    <n v="142.22999999999999"/>
    <n v="0.05"/>
    <n v="77.66"/>
    <n v="135.11849999999998"/>
    <n v="77.66"/>
    <n v="57.458499999999987"/>
    <n v="0.42524524768999061"/>
    <n v="2026"/>
    <s v="Q2"/>
    <n v="4"/>
    <s v="Apr"/>
  </r>
  <r>
    <n v="1348"/>
    <d v="2026-04-21T00:00:00"/>
    <x v="3"/>
    <x v="3"/>
    <x v="1"/>
    <n v="2026"/>
    <x v="1"/>
    <x v="14"/>
    <x v="0"/>
    <s v="Returning"/>
    <x v="1"/>
    <s v="Trekking Poles"/>
    <n v="2"/>
    <n v="71.77"/>
    <n v="0"/>
    <n v="32.450000000000003"/>
    <n v="143.54"/>
    <n v="64.900000000000006"/>
    <n v="78.639999999999986"/>
    <n v="0.54786122335237553"/>
    <n v="2026"/>
    <s v="Q2"/>
    <n v="4"/>
    <s v="Apr"/>
  </r>
  <r>
    <n v="1496"/>
    <d v="2026-04-21T00:00:00"/>
    <x v="3"/>
    <x v="3"/>
    <x v="1"/>
    <n v="2026"/>
    <x v="0"/>
    <x v="0"/>
    <x v="3"/>
    <s v="Returning"/>
    <x v="1"/>
    <s v="Trekking Poles"/>
    <n v="1"/>
    <n v="71.23"/>
    <n v="0.05"/>
    <n v="33.28"/>
    <n v="67.668499999999995"/>
    <n v="33.28"/>
    <n v="34.388499999999993"/>
    <n v="0.50819066478494423"/>
    <n v="2026"/>
    <s v="Q2"/>
    <n v="4"/>
    <s v="Apr"/>
  </r>
  <r>
    <n v="1695"/>
    <d v="2026-04-21T00:00:00"/>
    <x v="3"/>
    <x v="3"/>
    <x v="1"/>
    <n v="2026"/>
    <x v="0"/>
    <x v="0"/>
    <x v="2"/>
    <s v="Returning"/>
    <x v="1"/>
    <s v="Trekking Poles"/>
    <n v="1"/>
    <n v="71.239999999999995"/>
    <n v="0.1"/>
    <n v="33.07"/>
    <n v="64.116"/>
    <n v="33.07"/>
    <n v="31.045999999999999"/>
    <n v="0.48421610830369954"/>
    <n v="2026"/>
    <s v="Q2"/>
    <n v="4"/>
    <s v="Apr"/>
  </r>
  <r>
    <n v="2812"/>
    <d v="2026-04-21T00:00:00"/>
    <x v="3"/>
    <x v="3"/>
    <x v="1"/>
    <n v="2026"/>
    <x v="1"/>
    <x v="6"/>
    <x v="0"/>
    <s v="New"/>
    <x v="0"/>
    <s v="Trail Bike Light"/>
    <n v="1"/>
    <n v="51.39"/>
    <n v="0"/>
    <n v="22.08"/>
    <n v="51.39"/>
    <n v="22.08"/>
    <n v="29.310000000000002"/>
    <n v="0.57034442498540572"/>
    <n v="2026"/>
    <s v="Q2"/>
    <n v="4"/>
    <s v="Apr"/>
  </r>
  <r>
    <n v="3017"/>
    <d v="2026-04-21T00:00:00"/>
    <x v="3"/>
    <x v="3"/>
    <x v="1"/>
    <n v="2026"/>
    <x v="1"/>
    <x v="12"/>
    <x v="0"/>
    <s v="Returning"/>
    <x v="0"/>
    <s v="Cycling Pack 12L"/>
    <n v="1"/>
    <n v="102.64"/>
    <n v="0"/>
    <n v="51.86"/>
    <n v="102.64"/>
    <n v="51.86"/>
    <n v="50.78"/>
    <n v="0.49473889321901793"/>
    <n v="2026"/>
    <s v="Q2"/>
    <n v="4"/>
    <s v="Apr"/>
  </r>
  <r>
    <n v="3719"/>
    <d v="2026-04-21T00:00:00"/>
    <x v="3"/>
    <x v="3"/>
    <x v="1"/>
    <n v="2026"/>
    <x v="2"/>
    <x v="2"/>
    <x v="0"/>
    <s v="New"/>
    <x v="4"/>
    <s v="Recovery Roller"/>
    <n v="2"/>
    <n v="35.56"/>
    <n v="0.1"/>
    <n v="13.85"/>
    <n v="64.00800000000001"/>
    <n v="27.7"/>
    <n v="36.308000000000007"/>
    <n v="0.56724159480064995"/>
    <n v="2026"/>
    <s v="Q2"/>
    <n v="4"/>
    <s v="Apr"/>
  </r>
  <r>
    <n v="3920"/>
    <d v="2026-04-21T00:00:00"/>
    <x v="3"/>
    <x v="3"/>
    <x v="1"/>
    <n v="2026"/>
    <x v="1"/>
    <x v="11"/>
    <x v="0"/>
    <s v="Returning"/>
    <x v="0"/>
    <s v="Cycling Pack 12L"/>
    <n v="2"/>
    <n v="100.39"/>
    <n v="0"/>
    <n v="49.05"/>
    <n v="200.78"/>
    <n v="98.1"/>
    <n v="102.68"/>
    <n v="0.51140551847793603"/>
    <n v="2026"/>
    <s v="Q2"/>
    <n v="4"/>
    <s v="Apr"/>
  </r>
  <r>
    <n v="4654"/>
    <d v="2026-04-21T00:00:00"/>
    <x v="3"/>
    <x v="3"/>
    <x v="1"/>
    <n v="2026"/>
    <x v="0"/>
    <x v="15"/>
    <x v="2"/>
    <s v="Returning"/>
    <x v="3"/>
    <s v="Trail Tent 2P"/>
    <n v="2"/>
    <n v="191.51"/>
    <n v="0.1"/>
    <n v="101.25"/>
    <n v="344.71800000000002"/>
    <n v="202.5"/>
    <n v="142.21800000000002"/>
    <n v="0.41256331262075091"/>
    <n v="2026"/>
    <s v="Q2"/>
    <n v="4"/>
    <s v="Apr"/>
  </r>
  <r>
    <n v="4920"/>
    <d v="2026-04-21T00:00:00"/>
    <x v="3"/>
    <x v="3"/>
    <x v="1"/>
    <n v="2026"/>
    <x v="1"/>
    <x v="12"/>
    <x v="2"/>
    <s v="New"/>
    <x v="1"/>
    <s v="Trail Boots"/>
    <n v="2"/>
    <n v="147.30000000000001"/>
    <n v="0"/>
    <n v="81.2"/>
    <n v="294.60000000000002"/>
    <n v="162.4"/>
    <n v="132.20000000000002"/>
    <n v="0.44874405974202308"/>
    <n v="2026"/>
    <s v="Q2"/>
    <n v="4"/>
    <s v="Apr"/>
  </r>
  <r>
    <n v="5191"/>
    <d v="2026-04-21T00:00:00"/>
    <x v="3"/>
    <x v="3"/>
    <x v="1"/>
    <n v="2026"/>
    <x v="1"/>
    <x v="11"/>
    <x v="2"/>
    <s v="Returning"/>
    <x v="0"/>
    <s v="Commuter Helmet"/>
    <n v="1"/>
    <n v="79.92"/>
    <n v="0.1"/>
    <n v="43.13"/>
    <n v="71.927999999999997"/>
    <n v="43.13"/>
    <n v="28.797999999999995"/>
    <n v="0.40037259481703918"/>
    <n v="2026"/>
    <s v="Q2"/>
    <n v="4"/>
    <s v="Apr"/>
  </r>
  <r>
    <n v="413"/>
    <d v="2026-04-22T00:00:00"/>
    <x v="3"/>
    <x v="3"/>
    <x v="1"/>
    <n v="2026"/>
    <x v="1"/>
    <x v="1"/>
    <x v="0"/>
    <s v="Returning"/>
    <x v="3"/>
    <s v="Alpine Tent 4P"/>
    <n v="2"/>
    <n v="344.29"/>
    <n v="0.1"/>
    <n v="192.66"/>
    <n v="619.72200000000009"/>
    <n v="385.32"/>
    <n v="234.4020000000001"/>
    <n v="0.37823733867766524"/>
    <n v="2026"/>
    <s v="Q2"/>
    <n v="4"/>
    <s v="Apr"/>
  </r>
  <r>
    <n v="1658"/>
    <d v="2026-04-22T00:00:00"/>
    <x v="3"/>
    <x v="3"/>
    <x v="1"/>
    <n v="2026"/>
    <x v="2"/>
    <x v="5"/>
    <x v="0"/>
    <s v="Returning"/>
    <x v="1"/>
    <s v="Summit Backpack 45L"/>
    <n v="1"/>
    <n v="151.15"/>
    <n v="0"/>
    <n v="77.680000000000007"/>
    <n v="151.15"/>
    <n v="77.680000000000007"/>
    <n v="73.47"/>
    <n v="0.48607343698312933"/>
    <n v="2026"/>
    <s v="Q2"/>
    <n v="4"/>
    <s v="Apr"/>
  </r>
  <r>
    <n v="2024"/>
    <d v="2026-04-22T00:00:00"/>
    <x v="3"/>
    <x v="3"/>
    <x v="1"/>
    <n v="2026"/>
    <x v="1"/>
    <x v="6"/>
    <x v="2"/>
    <s v="New"/>
    <x v="3"/>
    <s v="Portable Camp Stove"/>
    <n v="1"/>
    <n v="81.73"/>
    <n v="0.05"/>
    <n v="39.979999999999997"/>
    <n v="77.643500000000003"/>
    <n v="39.979999999999997"/>
    <n v="37.663500000000006"/>
    <n v="0.48508246021882068"/>
    <n v="2026"/>
    <s v="Q2"/>
    <n v="4"/>
    <s v="Apr"/>
  </r>
  <r>
    <n v="3980"/>
    <d v="2026-04-22T00:00:00"/>
    <x v="3"/>
    <x v="3"/>
    <x v="1"/>
    <n v="2026"/>
    <x v="3"/>
    <x v="4"/>
    <x v="2"/>
    <s v="New"/>
    <x v="1"/>
    <s v="Trail Boots"/>
    <n v="1"/>
    <n v="142.53"/>
    <n v="0.05"/>
    <n v="77.77"/>
    <n v="135.40350000000001"/>
    <n v="77.77"/>
    <n v="57.633500000000012"/>
    <n v="0.4256426163282338"/>
    <n v="2026"/>
    <s v="Q2"/>
    <n v="4"/>
    <s v="Apr"/>
  </r>
  <r>
    <n v="4239"/>
    <d v="2026-04-22T00:00:00"/>
    <x v="3"/>
    <x v="3"/>
    <x v="1"/>
    <n v="2026"/>
    <x v="1"/>
    <x v="1"/>
    <x v="0"/>
    <s v="New"/>
    <x v="3"/>
    <s v="Portable Camp Stove"/>
    <n v="2"/>
    <n v="83.24"/>
    <n v="0"/>
    <n v="40.03"/>
    <n v="166.48"/>
    <n v="80.06"/>
    <n v="86.419999999999987"/>
    <n v="0.51910139356078799"/>
    <n v="2026"/>
    <s v="Q2"/>
    <n v="4"/>
    <s v="Apr"/>
  </r>
  <r>
    <n v="4761"/>
    <d v="2026-04-22T00:00:00"/>
    <x v="3"/>
    <x v="3"/>
    <x v="1"/>
    <n v="2026"/>
    <x v="0"/>
    <x v="0"/>
    <x v="3"/>
    <s v="New"/>
    <x v="1"/>
    <s v="Trail Boots"/>
    <n v="1"/>
    <n v="141.99"/>
    <n v="0.05"/>
    <n v="79.7"/>
    <n v="134.8905"/>
    <n v="79.7"/>
    <n v="55.1905"/>
    <n v="0.40915038494186023"/>
    <n v="2026"/>
    <s v="Q2"/>
    <n v="4"/>
    <s v="Apr"/>
  </r>
  <r>
    <n v="5160"/>
    <d v="2026-04-22T00:00:00"/>
    <x v="3"/>
    <x v="3"/>
    <x v="1"/>
    <n v="2026"/>
    <x v="1"/>
    <x v="12"/>
    <x v="0"/>
    <s v="New"/>
    <x v="4"/>
    <s v="Recovery Roller"/>
    <n v="2"/>
    <n v="35.94"/>
    <n v="0.05"/>
    <n v="14.17"/>
    <n v="68.285999999999987"/>
    <n v="28.34"/>
    <n v="39.945999999999984"/>
    <n v="0.5849808159798493"/>
    <n v="2026"/>
    <s v="Q2"/>
    <n v="4"/>
    <s v="Apr"/>
  </r>
  <r>
    <n v="2224"/>
    <d v="2026-04-23T00:00:00"/>
    <x v="3"/>
    <x v="3"/>
    <x v="1"/>
    <n v="2026"/>
    <x v="1"/>
    <x v="1"/>
    <x v="0"/>
    <s v="New"/>
    <x v="4"/>
    <s v="Training Mat"/>
    <n v="3"/>
    <n v="49.55"/>
    <n v="0"/>
    <n v="22.55"/>
    <n v="148.64999999999998"/>
    <n v="67.650000000000006"/>
    <n v="80.999999999999972"/>
    <n v="0.54490413723511588"/>
    <n v="2026"/>
    <s v="Q2"/>
    <n v="4"/>
    <s v="Apr"/>
  </r>
  <r>
    <n v="2832"/>
    <d v="2026-04-23T00:00:00"/>
    <x v="3"/>
    <x v="3"/>
    <x v="1"/>
    <n v="2026"/>
    <x v="3"/>
    <x v="8"/>
    <x v="3"/>
    <s v="Returning"/>
    <x v="4"/>
    <s v="Resistance Band Set"/>
    <n v="1"/>
    <n v="39.89"/>
    <n v="0.05"/>
    <n v="15.06"/>
    <n v="37.895499999999998"/>
    <n v="15.06"/>
    <n v="22.835499999999996"/>
    <n v="0.60259133670224685"/>
    <n v="2026"/>
    <s v="Q2"/>
    <n v="4"/>
    <s v="Apr"/>
  </r>
  <r>
    <n v="3000"/>
    <d v="2026-04-23T00:00:00"/>
    <x v="3"/>
    <x v="3"/>
    <x v="1"/>
    <n v="2026"/>
    <x v="3"/>
    <x v="7"/>
    <x v="3"/>
    <s v="New"/>
    <x v="4"/>
    <s v="Resistance Band Set"/>
    <n v="1"/>
    <n v="40.630000000000003"/>
    <n v="0.1"/>
    <n v="14.67"/>
    <n v="36.567"/>
    <n v="14.67"/>
    <n v="21.896999999999998"/>
    <n v="0.59881860694068423"/>
    <n v="2026"/>
    <s v="Q2"/>
    <n v="4"/>
    <s v="Apr"/>
  </r>
  <r>
    <n v="3206"/>
    <d v="2026-04-23T00:00:00"/>
    <x v="3"/>
    <x v="3"/>
    <x v="1"/>
    <n v="2026"/>
    <x v="3"/>
    <x v="8"/>
    <x v="3"/>
    <s v="Returning"/>
    <x v="0"/>
    <s v="Compact Repair Kit"/>
    <n v="4"/>
    <n v="39.78"/>
    <n v="0.05"/>
    <n v="16.7"/>
    <n v="151.16399999999999"/>
    <n v="66.8"/>
    <n v="84.36399999999999"/>
    <n v="0.55809584292556425"/>
    <n v="2026"/>
    <s v="Q2"/>
    <n v="4"/>
    <s v="Apr"/>
  </r>
  <r>
    <n v="3777"/>
    <d v="2026-04-23T00:00:00"/>
    <x v="3"/>
    <x v="3"/>
    <x v="1"/>
    <n v="2026"/>
    <x v="3"/>
    <x v="4"/>
    <x v="3"/>
    <s v="Business"/>
    <x v="1"/>
    <s v="Hiking Daypack 20L"/>
    <n v="1"/>
    <n v="92.74"/>
    <n v="0"/>
    <n v="46.1"/>
    <n v="92.74"/>
    <n v="46.1"/>
    <n v="46.639999999999993"/>
    <n v="0.50291136510675005"/>
    <n v="2026"/>
    <s v="Q2"/>
    <n v="4"/>
    <s v="Apr"/>
  </r>
  <r>
    <n v="4980"/>
    <d v="2026-04-23T00:00:00"/>
    <x v="3"/>
    <x v="3"/>
    <x v="1"/>
    <n v="2026"/>
    <x v="1"/>
    <x v="6"/>
    <x v="2"/>
    <s v="Returning"/>
    <x v="3"/>
    <s v="Compact Sleeping Bag"/>
    <n v="2"/>
    <n v="120.49"/>
    <n v="0.1"/>
    <n v="62.23"/>
    <n v="216.88200000000001"/>
    <n v="124.46"/>
    <n v="92.422000000000011"/>
    <n v="0.42613955976060719"/>
    <n v="2026"/>
    <s v="Q2"/>
    <n v="4"/>
    <s v="Apr"/>
  </r>
  <r>
    <n v="1102"/>
    <d v="2026-04-24T00:00:00"/>
    <x v="3"/>
    <x v="3"/>
    <x v="1"/>
    <n v="2026"/>
    <x v="1"/>
    <x v="6"/>
    <x v="0"/>
    <s v="Business"/>
    <x v="1"/>
    <s v="Trekking Poles"/>
    <n v="2"/>
    <n v="70.53"/>
    <n v="0"/>
    <n v="32.229999999999997"/>
    <n v="141.06"/>
    <n v="64.459999999999994"/>
    <n v="76.600000000000009"/>
    <n v="0.54303133418403526"/>
    <n v="2026"/>
    <s v="Q2"/>
    <n v="4"/>
    <s v="Apr"/>
  </r>
  <r>
    <n v="1333"/>
    <d v="2026-04-24T00:00:00"/>
    <x v="3"/>
    <x v="3"/>
    <x v="1"/>
    <n v="2026"/>
    <x v="1"/>
    <x v="14"/>
    <x v="0"/>
    <s v="New"/>
    <x v="1"/>
    <s v="Hiking Daypack 20L"/>
    <n v="1"/>
    <n v="90.87"/>
    <n v="0.1"/>
    <n v="44.4"/>
    <n v="81.783000000000001"/>
    <n v="44.4"/>
    <n v="37.383000000000003"/>
    <n v="0.45709988628443565"/>
    <n v="2026"/>
    <s v="Q2"/>
    <n v="4"/>
    <s v="Apr"/>
  </r>
  <r>
    <n v="1369"/>
    <d v="2026-04-24T00:00:00"/>
    <x v="3"/>
    <x v="3"/>
    <x v="1"/>
    <n v="2026"/>
    <x v="1"/>
    <x v="14"/>
    <x v="1"/>
    <s v="Returning"/>
    <x v="4"/>
    <s v="Weighted Vest"/>
    <n v="3"/>
    <n v="124.31"/>
    <n v="0.2"/>
    <n v="67.97"/>
    <n v="298.34399999999999"/>
    <n v="203.91"/>
    <n v="94.433999999999997"/>
    <n v="0.31652723031131846"/>
    <n v="2026"/>
    <s v="Q2"/>
    <n v="4"/>
    <s v="Apr"/>
  </r>
  <r>
    <n v="1712"/>
    <d v="2026-04-24T00:00:00"/>
    <x v="3"/>
    <x v="3"/>
    <x v="1"/>
    <n v="2026"/>
    <x v="1"/>
    <x v="1"/>
    <x v="1"/>
    <s v="Returning"/>
    <x v="0"/>
    <s v="Compact Repair Kit"/>
    <n v="15"/>
    <n v="41.21"/>
    <n v="0.15"/>
    <n v="16.760000000000002"/>
    <n v="525.42750000000001"/>
    <n v="251.40000000000003"/>
    <n v="274.02749999999997"/>
    <n v="0.52153246642020068"/>
    <n v="2026"/>
    <s v="Q2"/>
    <n v="4"/>
    <s v="Apr"/>
  </r>
  <r>
    <n v="2229"/>
    <d v="2026-04-24T00:00:00"/>
    <x v="3"/>
    <x v="3"/>
    <x v="1"/>
    <n v="2026"/>
    <x v="0"/>
    <x v="0"/>
    <x v="0"/>
    <s v="New"/>
    <x v="1"/>
    <s v="Trail Boots"/>
    <n v="2"/>
    <n v="145.75"/>
    <n v="0.1"/>
    <n v="78.900000000000006"/>
    <n v="262.35000000000002"/>
    <n v="157.80000000000001"/>
    <n v="104.55000000000001"/>
    <n v="0.39851343624928531"/>
    <n v="2026"/>
    <s v="Q2"/>
    <n v="4"/>
    <s v="Apr"/>
  </r>
  <r>
    <n v="3458"/>
    <d v="2026-04-24T00:00:00"/>
    <x v="3"/>
    <x v="3"/>
    <x v="1"/>
    <n v="2026"/>
    <x v="2"/>
    <x v="3"/>
    <x v="0"/>
    <s v="New"/>
    <x v="2"/>
    <s v="Carry-On Duffel"/>
    <n v="1"/>
    <n v="134.86000000000001"/>
    <n v="0"/>
    <n v="66.040000000000006"/>
    <n v="134.86000000000001"/>
    <n v="66.040000000000006"/>
    <n v="68.820000000000007"/>
    <n v="0.51030698502150373"/>
    <n v="2026"/>
    <s v="Q2"/>
    <n v="4"/>
    <s v="Apr"/>
  </r>
  <r>
    <n v="4637"/>
    <d v="2026-04-24T00:00:00"/>
    <x v="3"/>
    <x v="3"/>
    <x v="1"/>
    <n v="2026"/>
    <x v="3"/>
    <x v="13"/>
    <x v="2"/>
    <s v="New"/>
    <x v="2"/>
    <s v="Carry-On Duffel"/>
    <n v="1"/>
    <n v="136.07"/>
    <n v="0"/>
    <n v="65.17"/>
    <n v="136.07"/>
    <n v="65.17"/>
    <n v="70.899999999999991"/>
    <n v="0.52105533916366575"/>
    <n v="2026"/>
    <s v="Q2"/>
    <n v="4"/>
    <s v="Apr"/>
  </r>
  <r>
    <n v="4726"/>
    <d v="2026-04-24T00:00:00"/>
    <x v="3"/>
    <x v="3"/>
    <x v="1"/>
    <n v="2026"/>
    <x v="0"/>
    <x v="15"/>
    <x v="2"/>
    <s v="Business"/>
    <x v="2"/>
    <s v="Packing Cube Set"/>
    <n v="1"/>
    <n v="47.25"/>
    <n v="0.1"/>
    <n v="18.25"/>
    <n v="42.524999999999999"/>
    <n v="18.25"/>
    <n v="24.274999999999999"/>
    <n v="0.57084068195179305"/>
    <n v="2026"/>
    <s v="Q2"/>
    <n v="4"/>
    <s v="Apr"/>
  </r>
  <r>
    <n v="4838"/>
    <d v="2026-04-24T00:00:00"/>
    <x v="3"/>
    <x v="3"/>
    <x v="1"/>
    <n v="2026"/>
    <x v="0"/>
    <x v="0"/>
    <x v="0"/>
    <s v="Business"/>
    <x v="0"/>
    <s v="Compact Repair Kit"/>
    <n v="2"/>
    <n v="41.32"/>
    <n v="0.1"/>
    <n v="16.66"/>
    <n v="74.376000000000005"/>
    <n v="33.32"/>
    <n v="41.056000000000004"/>
    <n v="0.5520060234484242"/>
    <n v="2026"/>
    <s v="Q2"/>
    <n v="4"/>
    <s v="Apr"/>
  </r>
  <r>
    <n v="5075"/>
    <d v="2026-04-24T00:00:00"/>
    <x v="3"/>
    <x v="3"/>
    <x v="1"/>
    <n v="2026"/>
    <x v="0"/>
    <x v="15"/>
    <x v="3"/>
    <s v="New"/>
    <x v="0"/>
    <s v="Commuter Helmet"/>
    <n v="2"/>
    <n v="81.75"/>
    <n v="0"/>
    <n v="41.92"/>
    <n v="163.5"/>
    <n v="83.84"/>
    <n v="79.66"/>
    <n v="0.48721712538226297"/>
    <n v="2026"/>
    <s v="Q2"/>
    <n v="4"/>
    <s v="Apr"/>
  </r>
  <r>
    <n v="149"/>
    <d v="2026-04-25T00:00:00"/>
    <x v="3"/>
    <x v="3"/>
    <x v="1"/>
    <n v="2026"/>
    <x v="1"/>
    <x v="12"/>
    <x v="0"/>
    <s v="Returning"/>
    <x v="2"/>
    <s v="Insulated Bottle"/>
    <n v="1"/>
    <n v="36.020000000000003"/>
    <n v="0.05"/>
    <n v="13.72"/>
    <n v="34.219000000000001"/>
    <n v="13.72"/>
    <n v="20.499000000000002"/>
    <n v="0.59905315760250155"/>
    <n v="2026"/>
    <s v="Q2"/>
    <n v="4"/>
    <s v="Apr"/>
  </r>
  <r>
    <n v="449"/>
    <d v="2026-04-25T00:00:00"/>
    <x v="3"/>
    <x v="3"/>
    <x v="1"/>
    <n v="2026"/>
    <x v="2"/>
    <x v="5"/>
    <x v="0"/>
    <s v="Business"/>
    <x v="2"/>
    <s v="Insulated Bottle"/>
    <n v="1"/>
    <n v="36.68"/>
    <n v="0"/>
    <n v="13.27"/>
    <n v="36.68"/>
    <n v="13.27"/>
    <n v="23.41"/>
    <n v="0.63822246455834242"/>
    <n v="2026"/>
    <s v="Q2"/>
    <n v="4"/>
    <s v="Apr"/>
  </r>
  <r>
    <n v="1422"/>
    <d v="2026-04-25T00:00:00"/>
    <x v="3"/>
    <x v="3"/>
    <x v="1"/>
    <n v="2026"/>
    <x v="3"/>
    <x v="8"/>
    <x v="1"/>
    <s v="Business"/>
    <x v="3"/>
    <s v="Alpine Tent 4P"/>
    <n v="6"/>
    <n v="348.16"/>
    <n v="0.1"/>
    <n v="198.24"/>
    <n v="1880.0640000000001"/>
    <n v="1189.44"/>
    <n v="690.62400000000002"/>
    <n v="0.36734068627450978"/>
    <n v="2026"/>
    <s v="Q2"/>
    <n v="4"/>
    <s v="Apr"/>
  </r>
  <r>
    <n v="3248"/>
    <d v="2026-04-25T00:00:00"/>
    <x v="3"/>
    <x v="3"/>
    <x v="1"/>
    <n v="2026"/>
    <x v="2"/>
    <x v="16"/>
    <x v="0"/>
    <s v="Returning"/>
    <x v="0"/>
    <s v="Compact Repair Kit"/>
    <n v="2"/>
    <n v="39.799999999999997"/>
    <n v="0.05"/>
    <n v="16.23"/>
    <n v="75.61999999999999"/>
    <n v="32.46"/>
    <n v="43.159999999999989"/>
    <n v="0.57074847923829664"/>
    <n v="2026"/>
    <s v="Q2"/>
    <n v="4"/>
    <s v="Apr"/>
  </r>
  <r>
    <n v="3445"/>
    <d v="2026-04-25T00:00:00"/>
    <x v="3"/>
    <x v="3"/>
    <x v="1"/>
    <n v="2026"/>
    <x v="0"/>
    <x v="15"/>
    <x v="0"/>
    <s v="Returning"/>
    <x v="0"/>
    <s v="Compact Repair Kit"/>
    <n v="5"/>
    <n v="39.369999999999997"/>
    <n v="0.05"/>
    <n v="16.760000000000002"/>
    <n v="187.00749999999999"/>
    <n v="83.800000000000011"/>
    <n v="103.20749999999998"/>
    <n v="0.55188963009504954"/>
    <n v="2026"/>
    <s v="Q2"/>
    <n v="4"/>
    <s v="Apr"/>
  </r>
  <r>
    <n v="3930"/>
    <d v="2026-04-25T00:00:00"/>
    <x v="3"/>
    <x v="3"/>
    <x v="1"/>
    <n v="2026"/>
    <x v="1"/>
    <x v="12"/>
    <x v="3"/>
    <s v="Returning"/>
    <x v="4"/>
    <s v="Resistance Band Set"/>
    <n v="2"/>
    <n v="40.85"/>
    <n v="0"/>
    <n v="14.99"/>
    <n v="81.7"/>
    <n v="29.98"/>
    <n v="51.72"/>
    <n v="0.633047735618115"/>
    <n v="2026"/>
    <s v="Q2"/>
    <n v="4"/>
    <s v="Apr"/>
  </r>
  <r>
    <n v="3969"/>
    <d v="2026-04-25T00:00:00"/>
    <x v="3"/>
    <x v="3"/>
    <x v="1"/>
    <n v="2026"/>
    <x v="3"/>
    <x v="8"/>
    <x v="3"/>
    <s v="Returning"/>
    <x v="1"/>
    <s v="Hiking Daypack 20L"/>
    <n v="1"/>
    <n v="92.91"/>
    <n v="0.05"/>
    <n v="46"/>
    <n v="88.264499999999998"/>
    <n v="46"/>
    <n v="42.264499999999998"/>
    <n v="0.4788391709010984"/>
    <n v="2026"/>
    <s v="Q2"/>
    <n v="4"/>
    <s v="Apr"/>
  </r>
  <r>
    <n v="4190"/>
    <d v="2026-04-25T00:00:00"/>
    <x v="3"/>
    <x v="3"/>
    <x v="1"/>
    <n v="2026"/>
    <x v="3"/>
    <x v="13"/>
    <x v="0"/>
    <s v="New"/>
    <x v="1"/>
    <s v="Summit Backpack 45L"/>
    <n v="1"/>
    <n v="152.01"/>
    <n v="0"/>
    <n v="80.33"/>
    <n v="152.01"/>
    <n v="80.33"/>
    <n v="71.679999999999993"/>
    <n v="0.47154792447865268"/>
    <n v="2026"/>
    <s v="Q2"/>
    <n v="4"/>
    <s v="Apr"/>
  </r>
  <r>
    <n v="4442"/>
    <d v="2026-04-25T00:00:00"/>
    <x v="3"/>
    <x v="3"/>
    <x v="1"/>
    <n v="2026"/>
    <x v="1"/>
    <x v="6"/>
    <x v="3"/>
    <s v="New"/>
    <x v="2"/>
    <s v="Insulated Bottle"/>
    <n v="1"/>
    <n v="36.65"/>
    <n v="0"/>
    <n v="13.28"/>
    <n v="36.65"/>
    <n v="13.28"/>
    <n v="23.369999999999997"/>
    <n v="0.63765347885402446"/>
    <n v="2026"/>
    <s v="Q2"/>
    <n v="4"/>
    <s v="Apr"/>
  </r>
  <r>
    <n v="228"/>
    <d v="2026-04-26T00:00:00"/>
    <x v="3"/>
    <x v="3"/>
    <x v="1"/>
    <n v="2026"/>
    <x v="3"/>
    <x v="8"/>
    <x v="0"/>
    <s v="Returning"/>
    <x v="3"/>
    <s v="Portable Camp Stove"/>
    <n v="5"/>
    <n v="80.819999999999993"/>
    <n v="0"/>
    <n v="40.47"/>
    <n v="404.09999999999997"/>
    <n v="202.35"/>
    <n v="201.74999999999997"/>
    <n v="0.49925760950259834"/>
    <n v="2026"/>
    <s v="Q2"/>
    <n v="4"/>
    <s v="Apr"/>
  </r>
  <r>
    <n v="2101"/>
    <d v="2026-04-26T00:00:00"/>
    <x v="3"/>
    <x v="3"/>
    <x v="1"/>
    <n v="2026"/>
    <x v="3"/>
    <x v="4"/>
    <x v="0"/>
    <s v="New"/>
    <x v="1"/>
    <s v="Trail Boots"/>
    <n v="4"/>
    <n v="144.69999999999999"/>
    <n v="0"/>
    <n v="79.41"/>
    <n v="578.79999999999995"/>
    <n v="317.64"/>
    <n v="261.15999999999997"/>
    <n v="0.45120939875604699"/>
    <n v="2026"/>
    <s v="Q2"/>
    <n v="4"/>
    <s v="Apr"/>
  </r>
  <r>
    <n v="2590"/>
    <d v="2026-04-26T00:00:00"/>
    <x v="3"/>
    <x v="3"/>
    <x v="1"/>
    <n v="2026"/>
    <x v="1"/>
    <x v="6"/>
    <x v="2"/>
    <s v="New"/>
    <x v="4"/>
    <s v="Recovery Roller"/>
    <n v="2"/>
    <n v="36.51"/>
    <n v="0.1"/>
    <n v="14.18"/>
    <n v="65.718000000000004"/>
    <n v="28.36"/>
    <n v="37.358000000000004"/>
    <n v="0.56845917404668433"/>
    <n v="2026"/>
    <s v="Q2"/>
    <n v="4"/>
    <s v="Apr"/>
  </r>
  <r>
    <n v="2957"/>
    <d v="2026-04-26T00:00:00"/>
    <x v="3"/>
    <x v="3"/>
    <x v="1"/>
    <n v="2026"/>
    <x v="3"/>
    <x v="7"/>
    <x v="3"/>
    <s v="New"/>
    <x v="2"/>
    <s v="Insulated Bottle"/>
    <n v="3"/>
    <n v="36.58"/>
    <n v="0.05"/>
    <n v="13.71"/>
    <n v="104.25299999999999"/>
    <n v="41.13"/>
    <n v="63.122999999999983"/>
    <n v="0.60547897902218628"/>
    <n v="2026"/>
    <s v="Q2"/>
    <n v="4"/>
    <s v="Apr"/>
  </r>
  <r>
    <n v="4270"/>
    <d v="2026-04-26T00:00:00"/>
    <x v="3"/>
    <x v="3"/>
    <x v="1"/>
    <n v="2026"/>
    <x v="3"/>
    <x v="7"/>
    <x v="2"/>
    <s v="Business"/>
    <x v="3"/>
    <s v="Trail Tent 2P"/>
    <n v="2"/>
    <n v="191.59"/>
    <n v="0"/>
    <n v="102.52"/>
    <n v="383.18"/>
    <n v="205.04"/>
    <n v="178.14000000000001"/>
    <n v="0.46489900307949272"/>
    <n v="2026"/>
    <s v="Q2"/>
    <n v="4"/>
    <s v="Apr"/>
  </r>
  <r>
    <n v="4324"/>
    <d v="2026-04-26T00:00:00"/>
    <x v="3"/>
    <x v="3"/>
    <x v="1"/>
    <n v="2026"/>
    <x v="3"/>
    <x v="8"/>
    <x v="1"/>
    <s v="Business"/>
    <x v="3"/>
    <s v="Alpine Tent 4P"/>
    <n v="6"/>
    <n v="337.24"/>
    <n v="0.05"/>
    <n v="198.63"/>
    <n v="1922.268"/>
    <n v="1191.78"/>
    <n v="730.48800000000006"/>
    <n v="0.38001360892445801"/>
    <n v="2026"/>
    <s v="Q2"/>
    <n v="4"/>
    <s v="Apr"/>
  </r>
  <r>
    <n v="5010"/>
    <d v="2026-04-26T00:00:00"/>
    <x v="3"/>
    <x v="3"/>
    <x v="1"/>
    <n v="2026"/>
    <x v="3"/>
    <x v="7"/>
    <x v="1"/>
    <s v="Business"/>
    <x v="2"/>
    <s v="Packing Cube Set"/>
    <n v="3"/>
    <n v="46.2"/>
    <n v="0.1"/>
    <n v="18.149999999999999"/>
    <n v="124.74000000000002"/>
    <n v="54.449999999999996"/>
    <n v="70.29000000000002"/>
    <n v="0.5634920634920636"/>
    <n v="2026"/>
    <s v="Q2"/>
    <n v="4"/>
    <s v="Apr"/>
  </r>
  <r>
    <n v="5092"/>
    <d v="2026-04-26T00:00:00"/>
    <x v="3"/>
    <x v="3"/>
    <x v="1"/>
    <n v="2026"/>
    <x v="1"/>
    <x v="1"/>
    <x v="3"/>
    <s v="Business"/>
    <x v="4"/>
    <s v="Training Mat"/>
    <n v="4"/>
    <n v="50.84"/>
    <n v="0.05"/>
    <n v="22.63"/>
    <n v="193.19200000000001"/>
    <n v="90.52"/>
    <n v="102.67200000000001"/>
    <n v="0.53145057766367143"/>
    <n v="2026"/>
    <s v="Q2"/>
    <n v="4"/>
    <s v="Apr"/>
  </r>
  <r>
    <n v="1061"/>
    <d v="2026-04-27T00:00:00"/>
    <x v="3"/>
    <x v="3"/>
    <x v="1"/>
    <n v="2026"/>
    <x v="3"/>
    <x v="13"/>
    <x v="0"/>
    <s v="Returning"/>
    <x v="2"/>
    <s v="Travel Backpack 35L"/>
    <n v="1"/>
    <n v="166.5"/>
    <n v="0"/>
    <n v="85.55"/>
    <n v="166.5"/>
    <n v="85.55"/>
    <n v="80.95"/>
    <n v="0.4861861861861862"/>
    <n v="2026"/>
    <s v="Q2"/>
    <n v="4"/>
    <s v="Apr"/>
  </r>
  <r>
    <n v="1099"/>
    <d v="2026-04-27T00:00:00"/>
    <x v="3"/>
    <x v="3"/>
    <x v="1"/>
    <n v="2026"/>
    <x v="3"/>
    <x v="4"/>
    <x v="3"/>
    <s v="New"/>
    <x v="1"/>
    <s v="Trekking Poles"/>
    <n v="1"/>
    <n v="70.2"/>
    <n v="0"/>
    <n v="32.06"/>
    <n v="70.2"/>
    <n v="32.06"/>
    <n v="38.14"/>
    <n v="0.5433048433048433"/>
    <n v="2026"/>
    <s v="Q2"/>
    <n v="4"/>
    <s v="Apr"/>
  </r>
  <r>
    <n v="3500"/>
    <d v="2026-04-27T00:00:00"/>
    <x v="3"/>
    <x v="3"/>
    <x v="1"/>
    <n v="2026"/>
    <x v="1"/>
    <x v="12"/>
    <x v="0"/>
    <s v="New"/>
    <x v="4"/>
    <s v="Training Mat"/>
    <n v="4"/>
    <n v="50.67"/>
    <n v="0"/>
    <n v="22.62"/>
    <n v="202.68"/>
    <n v="90.48"/>
    <n v="112.2"/>
    <n v="0.55358200118413259"/>
    <n v="2026"/>
    <s v="Q2"/>
    <n v="4"/>
    <s v="Apr"/>
  </r>
  <r>
    <n v="3856"/>
    <d v="2026-04-27T00:00:00"/>
    <x v="3"/>
    <x v="3"/>
    <x v="1"/>
    <n v="2026"/>
    <x v="1"/>
    <x v="11"/>
    <x v="2"/>
    <s v="New"/>
    <x v="2"/>
    <s v="Travel Backpack 35L"/>
    <n v="3"/>
    <n v="161.05000000000001"/>
    <n v="0.05"/>
    <n v="87.43"/>
    <n v="458.99250000000001"/>
    <n v="262.29000000000002"/>
    <n v="196.70249999999999"/>
    <n v="0.4285527541299694"/>
    <n v="2026"/>
    <s v="Q2"/>
    <n v="4"/>
    <s v="Apr"/>
  </r>
  <r>
    <n v="4044"/>
    <d v="2026-04-27T00:00:00"/>
    <x v="3"/>
    <x v="3"/>
    <x v="1"/>
    <n v="2026"/>
    <x v="1"/>
    <x v="6"/>
    <x v="1"/>
    <s v="New"/>
    <x v="4"/>
    <s v="Weighted Vest"/>
    <n v="10"/>
    <n v="124.59"/>
    <n v="0.15"/>
    <n v="67.14"/>
    <n v="1059.0150000000001"/>
    <n v="671.4"/>
    <n v="387.61500000000012"/>
    <n v="0.36601464568490538"/>
    <n v="2026"/>
    <s v="Q2"/>
    <n v="4"/>
    <s v="Apr"/>
  </r>
  <r>
    <n v="4235"/>
    <d v="2026-04-27T00:00:00"/>
    <x v="3"/>
    <x v="3"/>
    <x v="1"/>
    <n v="2026"/>
    <x v="2"/>
    <x v="16"/>
    <x v="0"/>
    <s v="Business"/>
    <x v="4"/>
    <s v="Training Mat"/>
    <n v="1"/>
    <n v="50.18"/>
    <n v="0"/>
    <n v="22.05"/>
    <n v="50.18"/>
    <n v="22.05"/>
    <n v="28.13"/>
    <n v="0.56058190514149064"/>
    <n v="2026"/>
    <s v="Q2"/>
    <n v="4"/>
    <s v="Apr"/>
  </r>
  <r>
    <n v="122"/>
    <d v="2026-04-28T00:00:00"/>
    <x v="3"/>
    <x v="3"/>
    <x v="1"/>
    <n v="2026"/>
    <x v="1"/>
    <x v="11"/>
    <x v="0"/>
    <s v="New"/>
    <x v="3"/>
    <s v="Portable Camp Stove"/>
    <n v="1"/>
    <n v="83.38"/>
    <n v="0"/>
    <n v="38.979999999999997"/>
    <n v="83.38"/>
    <n v="38.979999999999997"/>
    <n v="44.4"/>
    <n v="0.53250179899256422"/>
    <n v="2026"/>
    <s v="Q2"/>
    <n v="4"/>
    <s v="Apr"/>
  </r>
  <r>
    <n v="239"/>
    <d v="2026-04-28T00:00:00"/>
    <x v="3"/>
    <x v="3"/>
    <x v="1"/>
    <n v="2026"/>
    <x v="3"/>
    <x v="7"/>
    <x v="0"/>
    <s v="Returning"/>
    <x v="2"/>
    <s v="Insulated Bottle"/>
    <n v="1"/>
    <n v="35.549999999999997"/>
    <n v="0.05"/>
    <n v="13.25"/>
    <n v="33.772499999999994"/>
    <n v="13.25"/>
    <n v="20.522499999999994"/>
    <n v="0.60766896143311855"/>
    <n v="2026"/>
    <s v="Q2"/>
    <n v="4"/>
    <s v="Apr"/>
  </r>
  <r>
    <n v="356"/>
    <d v="2026-04-28T00:00:00"/>
    <x v="3"/>
    <x v="3"/>
    <x v="1"/>
    <n v="2026"/>
    <x v="3"/>
    <x v="8"/>
    <x v="2"/>
    <s v="New"/>
    <x v="1"/>
    <s v="Summit Backpack 45L"/>
    <n v="1"/>
    <n v="154.36000000000001"/>
    <n v="0"/>
    <n v="77.760000000000005"/>
    <n v="154.36000000000001"/>
    <n v="77.760000000000005"/>
    <n v="76.600000000000009"/>
    <n v="0.49624254988338951"/>
    <n v="2026"/>
    <s v="Q2"/>
    <n v="4"/>
    <s v="Apr"/>
  </r>
  <r>
    <n v="785"/>
    <d v="2026-04-28T00:00:00"/>
    <x v="3"/>
    <x v="3"/>
    <x v="1"/>
    <n v="2026"/>
    <x v="0"/>
    <x v="9"/>
    <x v="3"/>
    <s v="New"/>
    <x v="1"/>
    <s v="Summit Backpack 45L"/>
    <n v="1"/>
    <n v="155.68"/>
    <n v="0"/>
    <n v="77.97"/>
    <n v="155.68"/>
    <n v="77.97"/>
    <n v="77.710000000000008"/>
    <n v="0.49916495375128472"/>
    <n v="2026"/>
    <s v="Q2"/>
    <n v="4"/>
    <s v="Apr"/>
  </r>
  <r>
    <n v="2325"/>
    <d v="2026-04-28T00:00:00"/>
    <x v="3"/>
    <x v="3"/>
    <x v="1"/>
    <n v="2026"/>
    <x v="0"/>
    <x v="0"/>
    <x v="0"/>
    <s v="Returning"/>
    <x v="4"/>
    <s v="Resistance Band Set"/>
    <n v="1"/>
    <n v="40.950000000000003"/>
    <n v="0.15"/>
    <n v="14.89"/>
    <n v="34.807500000000005"/>
    <n v="14.89"/>
    <n v="19.917500000000004"/>
    <n v="0.57221863104216053"/>
    <n v="2026"/>
    <s v="Q2"/>
    <n v="4"/>
    <s v="Apr"/>
  </r>
  <r>
    <n v="2566"/>
    <d v="2026-04-28T00:00:00"/>
    <x v="3"/>
    <x v="3"/>
    <x v="1"/>
    <n v="2026"/>
    <x v="3"/>
    <x v="13"/>
    <x v="3"/>
    <s v="Returning"/>
    <x v="2"/>
    <s v="Packing Cube Set"/>
    <n v="3"/>
    <n v="47.28"/>
    <n v="0.05"/>
    <n v="18.52"/>
    <n v="134.74799999999999"/>
    <n v="55.56"/>
    <n v="79.187999999999988"/>
    <n v="0.58767477068305274"/>
    <n v="2026"/>
    <s v="Q2"/>
    <n v="4"/>
    <s v="Apr"/>
  </r>
  <r>
    <n v="3105"/>
    <d v="2026-04-28T00:00:00"/>
    <x v="3"/>
    <x v="3"/>
    <x v="1"/>
    <n v="2026"/>
    <x v="3"/>
    <x v="7"/>
    <x v="0"/>
    <s v="Returning"/>
    <x v="4"/>
    <s v="Training Mat"/>
    <n v="4"/>
    <n v="51.57"/>
    <n v="0.1"/>
    <n v="22.58"/>
    <n v="185.65200000000002"/>
    <n v="90.32"/>
    <n v="95.332000000000022"/>
    <n v="0.51349837330058401"/>
    <n v="2026"/>
    <s v="Q2"/>
    <n v="4"/>
    <s v="Apr"/>
  </r>
  <r>
    <n v="3167"/>
    <d v="2026-04-28T00:00:00"/>
    <x v="3"/>
    <x v="3"/>
    <x v="1"/>
    <n v="2026"/>
    <x v="3"/>
    <x v="8"/>
    <x v="0"/>
    <s v="Business"/>
    <x v="0"/>
    <s v="Trail Bike Light"/>
    <n v="1"/>
    <n v="51.61"/>
    <n v="0"/>
    <n v="23"/>
    <n v="51.61"/>
    <n v="23"/>
    <n v="28.61"/>
    <n v="0.55434993218368533"/>
    <n v="2026"/>
    <s v="Q2"/>
    <n v="4"/>
    <s v="Apr"/>
  </r>
  <r>
    <n v="4396"/>
    <d v="2026-04-28T00:00:00"/>
    <x v="3"/>
    <x v="3"/>
    <x v="1"/>
    <n v="2026"/>
    <x v="0"/>
    <x v="15"/>
    <x v="2"/>
    <s v="Returning"/>
    <x v="4"/>
    <s v="Training Mat"/>
    <n v="1"/>
    <n v="50.56"/>
    <n v="0.05"/>
    <n v="22.06"/>
    <n v="48.031999999999996"/>
    <n v="22.06"/>
    <n v="25.971999999999998"/>
    <n v="0.54072285143237842"/>
    <n v="2026"/>
    <s v="Q2"/>
    <n v="4"/>
    <s v="Apr"/>
  </r>
  <r>
    <n v="4475"/>
    <d v="2026-04-28T00:00:00"/>
    <x v="3"/>
    <x v="3"/>
    <x v="1"/>
    <n v="2026"/>
    <x v="2"/>
    <x v="5"/>
    <x v="3"/>
    <s v="Business"/>
    <x v="2"/>
    <s v="Travel Backpack 35L"/>
    <n v="2"/>
    <n v="165.74"/>
    <n v="0"/>
    <n v="87.73"/>
    <n v="331.48"/>
    <n v="175.46"/>
    <n v="156.02000000000001"/>
    <n v="0.47067696391939184"/>
    <n v="2026"/>
    <s v="Q2"/>
    <n v="4"/>
    <s v="Apr"/>
  </r>
  <r>
    <n v="4482"/>
    <d v="2026-04-28T00:00:00"/>
    <x v="3"/>
    <x v="3"/>
    <x v="1"/>
    <n v="2026"/>
    <x v="2"/>
    <x v="2"/>
    <x v="0"/>
    <s v="Business"/>
    <x v="4"/>
    <s v="Recovery Roller"/>
    <n v="3"/>
    <n v="36.770000000000003"/>
    <n v="0"/>
    <n v="13.63"/>
    <n v="110.31"/>
    <n v="40.89"/>
    <n v="69.42"/>
    <n v="0.62931737829752521"/>
    <n v="2026"/>
    <s v="Q2"/>
    <n v="4"/>
    <s v="Apr"/>
  </r>
  <r>
    <n v="5022"/>
    <d v="2026-04-28T00:00:00"/>
    <x v="3"/>
    <x v="3"/>
    <x v="1"/>
    <n v="2026"/>
    <x v="3"/>
    <x v="7"/>
    <x v="0"/>
    <s v="Business"/>
    <x v="3"/>
    <s v="Trail Tent 2P"/>
    <n v="2"/>
    <n v="196.37"/>
    <n v="0"/>
    <n v="101.73"/>
    <n v="392.74"/>
    <n v="203.46"/>
    <n v="189.28"/>
    <n v="0.48194734429902736"/>
    <n v="2026"/>
    <s v="Q2"/>
    <n v="4"/>
    <s v="Apr"/>
  </r>
  <r>
    <n v="1304"/>
    <d v="2026-04-29T00:00:00"/>
    <x v="3"/>
    <x v="3"/>
    <x v="1"/>
    <n v="2026"/>
    <x v="0"/>
    <x v="0"/>
    <x v="3"/>
    <s v="Returning"/>
    <x v="2"/>
    <s v="Insulated Bottle"/>
    <n v="2"/>
    <n v="35.33"/>
    <n v="0"/>
    <n v="13.69"/>
    <n v="70.66"/>
    <n v="27.38"/>
    <n v="43.28"/>
    <n v="0.61251061420888764"/>
    <n v="2026"/>
    <s v="Q2"/>
    <n v="4"/>
    <s v="Apr"/>
  </r>
  <r>
    <n v="3008"/>
    <d v="2026-04-29T00:00:00"/>
    <x v="3"/>
    <x v="3"/>
    <x v="1"/>
    <n v="2026"/>
    <x v="2"/>
    <x v="2"/>
    <x v="1"/>
    <s v="Business"/>
    <x v="2"/>
    <s v="Packing Cube Set"/>
    <n v="4"/>
    <n v="46.43"/>
    <n v="0.1"/>
    <n v="18.04"/>
    <n v="167.148"/>
    <n v="72.16"/>
    <n v="94.988"/>
    <n v="0.56828678775695796"/>
    <n v="2026"/>
    <s v="Q2"/>
    <n v="4"/>
    <s v="Apr"/>
  </r>
  <r>
    <n v="4140"/>
    <d v="2026-04-29T00:00:00"/>
    <x v="3"/>
    <x v="3"/>
    <x v="1"/>
    <n v="2026"/>
    <x v="3"/>
    <x v="7"/>
    <x v="3"/>
    <s v="New"/>
    <x v="4"/>
    <s v="Weighted Vest"/>
    <n v="1"/>
    <n v="125.25"/>
    <n v="0"/>
    <n v="70.88"/>
    <n v="125.25"/>
    <n v="70.88"/>
    <n v="54.370000000000005"/>
    <n v="0.43409181636726552"/>
    <n v="2026"/>
    <s v="Q2"/>
    <n v="4"/>
    <s v="Apr"/>
  </r>
  <r>
    <n v="4151"/>
    <d v="2026-04-29T00:00:00"/>
    <x v="3"/>
    <x v="3"/>
    <x v="1"/>
    <n v="2026"/>
    <x v="1"/>
    <x v="14"/>
    <x v="0"/>
    <s v="Returning"/>
    <x v="3"/>
    <s v="Alpine Tent 4P"/>
    <n v="1"/>
    <n v="341.98"/>
    <n v="0"/>
    <n v="192.43"/>
    <n v="341.98"/>
    <n v="192.43"/>
    <n v="149.55000000000001"/>
    <n v="0.43730627522077314"/>
    <n v="2026"/>
    <s v="Q2"/>
    <n v="4"/>
    <s v="Apr"/>
  </r>
  <r>
    <n v="4650"/>
    <d v="2026-04-29T00:00:00"/>
    <x v="3"/>
    <x v="3"/>
    <x v="1"/>
    <n v="2026"/>
    <x v="1"/>
    <x v="6"/>
    <x v="3"/>
    <s v="Business"/>
    <x v="4"/>
    <s v="Resistance Band Set"/>
    <n v="1"/>
    <n v="40.04"/>
    <n v="0"/>
    <n v="14.72"/>
    <n v="40.04"/>
    <n v="14.72"/>
    <n v="25.32"/>
    <n v="0.63236763236763238"/>
    <n v="2026"/>
    <s v="Q2"/>
    <n v="4"/>
    <s v="Apr"/>
  </r>
  <r>
    <n v="4897"/>
    <d v="2026-04-29T00:00:00"/>
    <x v="3"/>
    <x v="3"/>
    <x v="1"/>
    <n v="2026"/>
    <x v="3"/>
    <x v="13"/>
    <x v="0"/>
    <s v="Returning"/>
    <x v="0"/>
    <s v="Compact Repair Kit"/>
    <n v="3"/>
    <n v="40.47"/>
    <n v="0.05"/>
    <n v="17.14"/>
    <n v="115.33949999999999"/>
    <n v="51.42"/>
    <n v="63.919499999999985"/>
    <n v="0.5541856866034619"/>
    <n v="2026"/>
    <s v="Q2"/>
    <n v="4"/>
    <s v="Apr"/>
  </r>
  <r>
    <n v="792"/>
    <d v="2026-04-30T00:00:00"/>
    <x v="3"/>
    <x v="3"/>
    <x v="1"/>
    <n v="2026"/>
    <x v="3"/>
    <x v="8"/>
    <x v="1"/>
    <s v="Returning"/>
    <x v="3"/>
    <s v="Portable Camp Stove"/>
    <n v="6"/>
    <n v="83.7"/>
    <n v="0.2"/>
    <n v="38.58"/>
    <n v="401.76000000000005"/>
    <n v="231.48"/>
    <n v="170.28000000000006"/>
    <n v="0.42383512544802876"/>
    <n v="2026"/>
    <s v="Q2"/>
    <n v="4"/>
    <s v="Apr"/>
  </r>
  <r>
    <n v="1796"/>
    <d v="2026-04-30T00:00:00"/>
    <x v="3"/>
    <x v="3"/>
    <x v="1"/>
    <n v="2026"/>
    <x v="0"/>
    <x v="15"/>
    <x v="0"/>
    <s v="Returning"/>
    <x v="3"/>
    <s v="Portable Camp Stove"/>
    <n v="4"/>
    <n v="83.27"/>
    <n v="0"/>
    <n v="39.979999999999997"/>
    <n v="333.08"/>
    <n v="159.91999999999999"/>
    <n v="173.16"/>
    <n v="0.51987510507986068"/>
    <n v="2026"/>
    <s v="Q2"/>
    <n v="4"/>
    <s v="Apr"/>
  </r>
  <r>
    <n v="3222"/>
    <d v="2026-04-30T00:00:00"/>
    <x v="3"/>
    <x v="3"/>
    <x v="1"/>
    <n v="2026"/>
    <x v="2"/>
    <x v="16"/>
    <x v="1"/>
    <s v="Business"/>
    <x v="3"/>
    <s v="Compact Sleeping Bag"/>
    <n v="3"/>
    <n v="126.03"/>
    <n v="0.1"/>
    <n v="61.75"/>
    <n v="340.28100000000006"/>
    <n v="185.25"/>
    <n v="155.03100000000006"/>
    <n v="0.45559699189787273"/>
    <n v="2026"/>
    <s v="Q2"/>
    <n v="4"/>
    <s v="Apr"/>
  </r>
  <r>
    <n v="3237"/>
    <d v="2026-04-30T00:00:00"/>
    <x v="3"/>
    <x v="3"/>
    <x v="1"/>
    <n v="2026"/>
    <x v="1"/>
    <x v="14"/>
    <x v="0"/>
    <s v="New"/>
    <x v="3"/>
    <s v="Compact Sleeping Bag"/>
    <n v="1"/>
    <n v="122.86"/>
    <n v="0.05"/>
    <n v="59.22"/>
    <n v="116.717"/>
    <n v="59.22"/>
    <n v="57.497"/>
    <n v="0.49261889870370212"/>
    <n v="2026"/>
    <s v="Q2"/>
    <n v="4"/>
    <s v="Apr"/>
  </r>
  <r>
    <n v="3695"/>
    <d v="2026-04-30T00:00:00"/>
    <x v="3"/>
    <x v="3"/>
    <x v="1"/>
    <n v="2026"/>
    <x v="2"/>
    <x v="2"/>
    <x v="0"/>
    <s v="New"/>
    <x v="0"/>
    <s v="Compact Repair Kit"/>
    <n v="1"/>
    <n v="39.44"/>
    <n v="0.1"/>
    <n v="16.63"/>
    <n v="35.496000000000002"/>
    <n v="16.63"/>
    <n v="18.866000000000003"/>
    <n v="0.53149650664863657"/>
    <n v="2026"/>
    <s v="Q2"/>
    <n v="4"/>
    <s v="Apr"/>
  </r>
  <r>
    <n v="5148"/>
    <d v="2026-04-30T00:00:00"/>
    <x v="3"/>
    <x v="3"/>
    <x v="1"/>
    <n v="2026"/>
    <x v="2"/>
    <x v="10"/>
    <x v="0"/>
    <s v="Returning"/>
    <x v="2"/>
    <s v="Carry-On Duffel"/>
    <n v="1"/>
    <n v="130.34"/>
    <n v="0.1"/>
    <n v="66.680000000000007"/>
    <n v="117.30600000000001"/>
    <n v="66.680000000000007"/>
    <n v="50.626000000000005"/>
    <n v="0.43157212759790631"/>
    <n v="2026"/>
    <s v="Q2"/>
    <n v="4"/>
    <s v="Apr"/>
  </r>
  <r>
    <n v="534"/>
    <d v="2026-05-01T00:00:00"/>
    <x v="4"/>
    <x v="4"/>
    <x v="1"/>
    <n v="2026"/>
    <x v="1"/>
    <x v="12"/>
    <x v="0"/>
    <s v="Business"/>
    <x v="1"/>
    <s v="Summit Backpack 45L"/>
    <n v="1"/>
    <n v="154.86000000000001"/>
    <n v="0"/>
    <n v="78.37"/>
    <n v="154.86000000000001"/>
    <n v="78.37"/>
    <n v="76.490000000000009"/>
    <n v="0.49393000129148912"/>
    <n v="2026"/>
    <s v="Q2"/>
    <n v="5"/>
    <s v="May"/>
  </r>
  <r>
    <n v="551"/>
    <d v="2026-05-01T00:00:00"/>
    <x v="4"/>
    <x v="4"/>
    <x v="1"/>
    <n v="2026"/>
    <x v="3"/>
    <x v="8"/>
    <x v="2"/>
    <s v="Returning"/>
    <x v="0"/>
    <s v="Cycling Pack 12L"/>
    <n v="4"/>
    <n v="103.64"/>
    <n v="0"/>
    <n v="50.59"/>
    <n v="414.56"/>
    <n v="202.36"/>
    <n v="212.2"/>
    <n v="0.51186800463141646"/>
    <n v="2026"/>
    <s v="Q2"/>
    <n v="5"/>
    <s v="May"/>
  </r>
  <r>
    <n v="2110"/>
    <d v="2026-05-01T00:00:00"/>
    <x v="4"/>
    <x v="4"/>
    <x v="1"/>
    <n v="2026"/>
    <x v="0"/>
    <x v="15"/>
    <x v="0"/>
    <s v="Returning"/>
    <x v="2"/>
    <s v="Travel Backpack 35L"/>
    <n v="1"/>
    <n v="164.49"/>
    <n v="0.05"/>
    <n v="87.81"/>
    <n v="156.2655"/>
    <n v="87.81"/>
    <n v="68.455500000000001"/>
    <n v="0.43807174328306631"/>
    <n v="2026"/>
    <s v="Q2"/>
    <n v="5"/>
    <s v="May"/>
  </r>
  <r>
    <n v="2217"/>
    <d v="2026-05-01T00:00:00"/>
    <x v="4"/>
    <x v="4"/>
    <x v="1"/>
    <n v="2026"/>
    <x v="3"/>
    <x v="8"/>
    <x v="1"/>
    <s v="Returning"/>
    <x v="2"/>
    <s v="Travel Backpack 35L"/>
    <n v="3"/>
    <n v="163.44999999999999"/>
    <n v="0.05"/>
    <n v="87.54"/>
    <n v="465.83249999999992"/>
    <n v="262.62"/>
    <n v="203.21249999999992"/>
    <n v="0.4362351274331438"/>
    <n v="2026"/>
    <s v="Q2"/>
    <n v="5"/>
    <s v="May"/>
  </r>
  <r>
    <n v="2544"/>
    <d v="2026-05-01T00:00:00"/>
    <x v="4"/>
    <x v="4"/>
    <x v="1"/>
    <n v="2026"/>
    <x v="3"/>
    <x v="4"/>
    <x v="0"/>
    <s v="Returning"/>
    <x v="1"/>
    <s v="Trekking Poles"/>
    <n v="1"/>
    <n v="71.87"/>
    <n v="0.05"/>
    <n v="31.97"/>
    <n v="68.276499999999999"/>
    <n v="31.97"/>
    <n v="36.3065"/>
    <n v="0.53175690025118449"/>
    <n v="2026"/>
    <s v="Q2"/>
    <n v="5"/>
    <s v="May"/>
  </r>
  <r>
    <n v="3678"/>
    <d v="2026-05-01T00:00:00"/>
    <x v="4"/>
    <x v="4"/>
    <x v="1"/>
    <n v="2026"/>
    <x v="1"/>
    <x v="14"/>
    <x v="3"/>
    <s v="Returning"/>
    <x v="3"/>
    <s v="Trail Tent 2P"/>
    <n v="2"/>
    <n v="194.97"/>
    <n v="0"/>
    <n v="101.14"/>
    <n v="389.94"/>
    <n v="202.28"/>
    <n v="187.66"/>
    <n v="0.48125352618351541"/>
    <n v="2026"/>
    <s v="Q2"/>
    <n v="5"/>
    <s v="May"/>
  </r>
  <r>
    <n v="3726"/>
    <d v="2026-05-01T00:00:00"/>
    <x v="4"/>
    <x v="4"/>
    <x v="1"/>
    <n v="2026"/>
    <x v="3"/>
    <x v="8"/>
    <x v="3"/>
    <s v="Returning"/>
    <x v="0"/>
    <s v="Trail Bike Light"/>
    <n v="2"/>
    <n v="49.53"/>
    <n v="0"/>
    <n v="22.91"/>
    <n v="99.06"/>
    <n v="45.82"/>
    <n v="53.24"/>
    <n v="0.53745204926307288"/>
    <n v="2026"/>
    <s v="Q2"/>
    <n v="5"/>
    <s v="May"/>
  </r>
  <r>
    <n v="3897"/>
    <d v="2026-05-01T00:00:00"/>
    <x v="4"/>
    <x v="4"/>
    <x v="1"/>
    <n v="2026"/>
    <x v="3"/>
    <x v="8"/>
    <x v="1"/>
    <s v="Business"/>
    <x v="4"/>
    <s v="Recovery Roller"/>
    <n v="4"/>
    <n v="35.619999999999997"/>
    <n v="0.15"/>
    <n v="13.76"/>
    <n v="121.10799999999999"/>
    <n v="55.04"/>
    <n v="66.067999999999984"/>
    <n v="0.54552960993493405"/>
    <n v="2026"/>
    <s v="Q2"/>
    <n v="5"/>
    <s v="May"/>
  </r>
  <r>
    <n v="1262"/>
    <d v="2026-05-02T00:00:00"/>
    <x v="4"/>
    <x v="4"/>
    <x v="1"/>
    <n v="2026"/>
    <x v="3"/>
    <x v="7"/>
    <x v="2"/>
    <s v="Returning"/>
    <x v="2"/>
    <s v="Packing Cube Set"/>
    <n v="2"/>
    <n v="45.47"/>
    <n v="0"/>
    <n v="18.37"/>
    <n v="90.94"/>
    <n v="36.74"/>
    <n v="54.199999999999996"/>
    <n v="0.59599736089729494"/>
    <n v="2026"/>
    <s v="Q2"/>
    <n v="5"/>
    <s v="May"/>
  </r>
  <r>
    <n v="2657"/>
    <d v="2026-05-02T00:00:00"/>
    <x v="4"/>
    <x v="4"/>
    <x v="1"/>
    <n v="2026"/>
    <x v="0"/>
    <x v="0"/>
    <x v="2"/>
    <s v="New"/>
    <x v="1"/>
    <s v="Trail Boots"/>
    <n v="1"/>
    <n v="145.68"/>
    <n v="0"/>
    <n v="77.8"/>
    <n v="145.68"/>
    <n v="77.8"/>
    <n v="67.88000000000001"/>
    <n v="0.46595277320153766"/>
    <n v="2026"/>
    <s v="Q2"/>
    <n v="5"/>
    <s v="May"/>
  </r>
  <r>
    <n v="3238"/>
    <d v="2026-05-02T00:00:00"/>
    <x v="4"/>
    <x v="4"/>
    <x v="1"/>
    <n v="2026"/>
    <x v="3"/>
    <x v="8"/>
    <x v="3"/>
    <s v="Returning"/>
    <x v="3"/>
    <s v="Portable Camp Stove"/>
    <n v="2"/>
    <n v="82.65"/>
    <n v="0.05"/>
    <n v="40.46"/>
    <n v="157.035"/>
    <n v="80.92"/>
    <n v="76.114999999999995"/>
    <n v="0.48470086286496639"/>
    <n v="2026"/>
    <s v="Q2"/>
    <n v="5"/>
    <s v="May"/>
  </r>
  <r>
    <n v="3607"/>
    <d v="2026-05-02T00:00:00"/>
    <x v="4"/>
    <x v="4"/>
    <x v="1"/>
    <n v="2026"/>
    <x v="1"/>
    <x v="6"/>
    <x v="0"/>
    <s v="Business"/>
    <x v="2"/>
    <s v="Insulated Bottle"/>
    <n v="1"/>
    <n v="36.270000000000003"/>
    <n v="0"/>
    <n v="13.8"/>
    <n v="36.270000000000003"/>
    <n v="13.8"/>
    <n v="22.470000000000002"/>
    <n v="0.61952026468155497"/>
    <n v="2026"/>
    <s v="Q2"/>
    <n v="5"/>
    <s v="May"/>
  </r>
  <r>
    <n v="5070"/>
    <d v="2026-05-02T00:00:00"/>
    <x v="4"/>
    <x v="4"/>
    <x v="1"/>
    <n v="2026"/>
    <x v="2"/>
    <x v="16"/>
    <x v="2"/>
    <s v="New"/>
    <x v="3"/>
    <s v="Portable Camp Stove"/>
    <n v="1"/>
    <n v="80.819999999999993"/>
    <n v="0"/>
    <n v="39.950000000000003"/>
    <n v="80.819999999999993"/>
    <n v="39.950000000000003"/>
    <n v="40.86999999999999"/>
    <n v="0.50569166048007907"/>
    <n v="2026"/>
    <s v="Q2"/>
    <n v="5"/>
    <s v="May"/>
  </r>
  <r>
    <n v="5171"/>
    <d v="2026-05-02T00:00:00"/>
    <x v="4"/>
    <x v="4"/>
    <x v="1"/>
    <n v="2026"/>
    <x v="1"/>
    <x v="1"/>
    <x v="2"/>
    <s v="New"/>
    <x v="1"/>
    <s v="Summit Backpack 45L"/>
    <n v="2"/>
    <n v="157.84"/>
    <n v="0.1"/>
    <n v="79.28"/>
    <n v="284.11200000000002"/>
    <n v="158.56"/>
    <n v="125.55200000000002"/>
    <n v="0.44191023258433298"/>
    <n v="2026"/>
    <s v="Q2"/>
    <n v="5"/>
    <s v="May"/>
  </r>
  <r>
    <n v="617"/>
    <d v="2026-05-03T00:00:00"/>
    <x v="4"/>
    <x v="4"/>
    <x v="1"/>
    <n v="2026"/>
    <x v="1"/>
    <x v="14"/>
    <x v="3"/>
    <s v="Returning"/>
    <x v="4"/>
    <s v="Recovery Roller"/>
    <n v="4"/>
    <n v="36.909999999999997"/>
    <n v="0.1"/>
    <n v="13.85"/>
    <n v="132.876"/>
    <n v="55.4"/>
    <n v="77.475999999999999"/>
    <n v="0.58306992985941775"/>
    <n v="2026"/>
    <s v="Q2"/>
    <n v="5"/>
    <s v="May"/>
  </r>
  <r>
    <n v="849"/>
    <d v="2026-05-03T00:00:00"/>
    <x v="4"/>
    <x v="4"/>
    <x v="1"/>
    <n v="2026"/>
    <x v="1"/>
    <x v="14"/>
    <x v="1"/>
    <s v="Business"/>
    <x v="3"/>
    <s v="Trail Tent 2P"/>
    <n v="3"/>
    <n v="193.18"/>
    <n v="0.1"/>
    <n v="102.31"/>
    <n v="521.58600000000001"/>
    <n v="306.93"/>
    <n v="214.65600000000001"/>
    <n v="0.41154478839539405"/>
    <n v="2026"/>
    <s v="Q2"/>
    <n v="5"/>
    <s v="May"/>
  </r>
  <r>
    <n v="956"/>
    <d v="2026-05-03T00:00:00"/>
    <x v="4"/>
    <x v="4"/>
    <x v="1"/>
    <n v="2026"/>
    <x v="0"/>
    <x v="15"/>
    <x v="0"/>
    <s v="Business"/>
    <x v="1"/>
    <s v="Summit Backpack 45L"/>
    <n v="1"/>
    <n v="157.59"/>
    <n v="0.05"/>
    <n v="77.599999999999994"/>
    <n v="149.7105"/>
    <n v="77.599999999999994"/>
    <n v="72.110500000000002"/>
    <n v="0.48166628259206939"/>
    <n v="2026"/>
    <s v="Q2"/>
    <n v="5"/>
    <s v="May"/>
  </r>
  <r>
    <n v="1896"/>
    <d v="2026-05-03T00:00:00"/>
    <x v="4"/>
    <x v="4"/>
    <x v="1"/>
    <n v="2026"/>
    <x v="1"/>
    <x v="12"/>
    <x v="3"/>
    <s v="New"/>
    <x v="4"/>
    <s v="Training Mat"/>
    <n v="2"/>
    <n v="49.97"/>
    <n v="0"/>
    <n v="22.63"/>
    <n v="99.94"/>
    <n v="45.26"/>
    <n v="54.68"/>
    <n v="0.54712827696617972"/>
    <n v="2026"/>
    <s v="Q2"/>
    <n v="5"/>
    <s v="May"/>
  </r>
  <r>
    <n v="2317"/>
    <d v="2026-05-03T00:00:00"/>
    <x v="4"/>
    <x v="4"/>
    <x v="1"/>
    <n v="2026"/>
    <x v="0"/>
    <x v="15"/>
    <x v="1"/>
    <s v="Business"/>
    <x v="1"/>
    <s v="Summit Backpack 45L"/>
    <n v="5"/>
    <n v="155.54"/>
    <n v="0.1"/>
    <n v="78.02"/>
    <n v="699.93"/>
    <n v="390.09999999999997"/>
    <n v="309.83"/>
    <n v="0.44265855156944267"/>
    <n v="2026"/>
    <s v="Q2"/>
    <n v="5"/>
    <s v="May"/>
  </r>
  <r>
    <n v="2542"/>
    <d v="2026-05-03T00:00:00"/>
    <x v="4"/>
    <x v="4"/>
    <x v="1"/>
    <n v="2026"/>
    <x v="3"/>
    <x v="8"/>
    <x v="2"/>
    <s v="New"/>
    <x v="2"/>
    <s v="Carry-On Duffel"/>
    <n v="1"/>
    <n v="131.13"/>
    <n v="0.05"/>
    <n v="67.010000000000005"/>
    <n v="124.5735"/>
    <n v="67.010000000000005"/>
    <n v="57.563499999999991"/>
    <n v="0.46208463276700096"/>
    <n v="2026"/>
    <s v="Q2"/>
    <n v="5"/>
    <s v="May"/>
  </r>
  <r>
    <n v="4535"/>
    <d v="2026-05-03T00:00:00"/>
    <x v="4"/>
    <x v="4"/>
    <x v="1"/>
    <n v="2026"/>
    <x v="2"/>
    <x v="5"/>
    <x v="0"/>
    <s v="New"/>
    <x v="2"/>
    <s v="Insulated Bottle"/>
    <n v="1"/>
    <n v="36.82"/>
    <n v="0.1"/>
    <n v="13.4"/>
    <n v="33.137999999999998"/>
    <n v="13.4"/>
    <n v="19.738"/>
    <n v="0.5956303941094816"/>
    <n v="2026"/>
    <s v="Q2"/>
    <n v="5"/>
    <s v="May"/>
  </r>
  <r>
    <n v="4988"/>
    <d v="2026-05-03T00:00:00"/>
    <x v="4"/>
    <x v="4"/>
    <x v="1"/>
    <n v="2026"/>
    <x v="2"/>
    <x v="10"/>
    <x v="2"/>
    <s v="New"/>
    <x v="4"/>
    <s v="Weighted Vest"/>
    <n v="1"/>
    <n v="122.28"/>
    <n v="0"/>
    <n v="67.28"/>
    <n v="122.28"/>
    <n v="67.28"/>
    <n v="55"/>
    <n v="0.44978737324174028"/>
    <n v="2026"/>
    <s v="Q2"/>
    <n v="5"/>
    <s v="May"/>
  </r>
  <r>
    <n v="253"/>
    <d v="2026-05-04T00:00:00"/>
    <x v="4"/>
    <x v="4"/>
    <x v="1"/>
    <n v="2026"/>
    <x v="2"/>
    <x v="10"/>
    <x v="2"/>
    <s v="Business"/>
    <x v="1"/>
    <s v="Hiking Daypack 20L"/>
    <n v="1"/>
    <n v="90.92"/>
    <n v="0.15"/>
    <n v="44.93"/>
    <n v="77.281999999999996"/>
    <n v="44.93"/>
    <n v="32.351999999999997"/>
    <n v="0.41862270645169636"/>
    <n v="2026"/>
    <s v="Q2"/>
    <n v="5"/>
    <s v="May"/>
  </r>
  <r>
    <n v="1743"/>
    <d v="2026-05-04T00:00:00"/>
    <x v="4"/>
    <x v="4"/>
    <x v="1"/>
    <n v="2026"/>
    <x v="1"/>
    <x v="12"/>
    <x v="0"/>
    <s v="New"/>
    <x v="4"/>
    <s v="Training Mat"/>
    <n v="1"/>
    <n v="51.02"/>
    <n v="0"/>
    <n v="21.83"/>
    <n v="51.02"/>
    <n v="21.83"/>
    <n v="29.190000000000005"/>
    <n v="0.5721285770286163"/>
    <n v="2026"/>
    <s v="Q2"/>
    <n v="5"/>
    <s v="May"/>
  </r>
  <r>
    <n v="1801"/>
    <d v="2026-05-04T00:00:00"/>
    <x v="4"/>
    <x v="4"/>
    <x v="1"/>
    <n v="2026"/>
    <x v="2"/>
    <x v="2"/>
    <x v="0"/>
    <s v="Business"/>
    <x v="2"/>
    <s v="Insulated Bottle"/>
    <n v="2"/>
    <n v="36.299999999999997"/>
    <n v="0.05"/>
    <n v="13.9"/>
    <n v="68.969999999999985"/>
    <n v="27.8"/>
    <n v="41.169999999999987"/>
    <n v="0.59692619979701311"/>
    <n v="2026"/>
    <s v="Q2"/>
    <n v="5"/>
    <s v="May"/>
  </r>
  <r>
    <n v="2511"/>
    <d v="2026-05-04T00:00:00"/>
    <x v="4"/>
    <x v="4"/>
    <x v="1"/>
    <n v="2026"/>
    <x v="2"/>
    <x v="10"/>
    <x v="1"/>
    <s v="Business"/>
    <x v="3"/>
    <s v="Trail Tent 2P"/>
    <n v="8"/>
    <n v="195.03"/>
    <n v="0.15"/>
    <n v="101.13"/>
    <n v="1326.204"/>
    <n v="809.04"/>
    <n v="517.16399999999999"/>
    <n v="0.38995810599274322"/>
    <n v="2026"/>
    <s v="Q2"/>
    <n v="5"/>
    <s v="May"/>
  </r>
  <r>
    <n v="3186"/>
    <d v="2026-05-04T00:00:00"/>
    <x v="4"/>
    <x v="4"/>
    <x v="1"/>
    <n v="2026"/>
    <x v="1"/>
    <x v="6"/>
    <x v="0"/>
    <s v="New"/>
    <x v="1"/>
    <s v="Trail Boots"/>
    <n v="1"/>
    <n v="143.66"/>
    <n v="0.1"/>
    <n v="79.25"/>
    <n v="129.29400000000001"/>
    <n v="79.25"/>
    <n v="50.044000000000011"/>
    <n v="0.38705585719368268"/>
    <n v="2026"/>
    <s v="Q2"/>
    <n v="5"/>
    <s v="May"/>
  </r>
  <r>
    <n v="3378"/>
    <d v="2026-05-04T00:00:00"/>
    <x v="4"/>
    <x v="4"/>
    <x v="1"/>
    <n v="2026"/>
    <x v="0"/>
    <x v="0"/>
    <x v="1"/>
    <s v="Business"/>
    <x v="4"/>
    <s v="Weighted Vest"/>
    <n v="3"/>
    <n v="120.28"/>
    <n v="0.2"/>
    <n v="69.23"/>
    <n v="288.67200000000003"/>
    <n v="207.69"/>
    <n v="80.982000000000028"/>
    <n v="0.28053292317924849"/>
    <n v="2026"/>
    <s v="Q2"/>
    <n v="5"/>
    <s v="May"/>
  </r>
  <r>
    <n v="4255"/>
    <d v="2026-05-04T00:00:00"/>
    <x v="4"/>
    <x v="4"/>
    <x v="1"/>
    <n v="2026"/>
    <x v="3"/>
    <x v="7"/>
    <x v="3"/>
    <s v="Returning"/>
    <x v="2"/>
    <s v="Insulated Bottle"/>
    <n v="6"/>
    <n v="36.04"/>
    <n v="0"/>
    <n v="13.38"/>
    <n v="216.24"/>
    <n v="80.28"/>
    <n v="135.96"/>
    <n v="0.62874583795782468"/>
    <n v="2026"/>
    <s v="Q2"/>
    <n v="5"/>
    <s v="May"/>
  </r>
  <r>
    <n v="4587"/>
    <d v="2026-05-04T00:00:00"/>
    <x v="4"/>
    <x v="4"/>
    <x v="1"/>
    <n v="2026"/>
    <x v="2"/>
    <x v="2"/>
    <x v="3"/>
    <s v="Returning"/>
    <x v="1"/>
    <s v="Hiking Daypack 20L"/>
    <n v="2"/>
    <n v="91.72"/>
    <n v="0"/>
    <n v="45.67"/>
    <n v="183.44"/>
    <n v="91.34"/>
    <n v="92.1"/>
    <n v="0.50207152202354988"/>
    <n v="2026"/>
    <s v="Q2"/>
    <n v="5"/>
    <s v="May"/>
  </r>
  <r>
    <n v="830"/>
    <d v="2026-05-05T00:00:00"/>
    <x v="4"/>
    <x v="4"/>
    <x v="1"/>
    <n v="2026"/>
    <x v="3"/>
    <x v="8"/>
    <x v="0"/>
    <s v="Business"/>
    <x v="0"/>
    <s v="Trail Bike Light"/>
    <n v="2"/>
    <n v="50.4"/>
    <n v="0"/>
    <n v="22.21"/>
    <n v="100.8"/>
    <n v="44.42"/>
    <n v="56.379999999999995"/>
    <n v="0.55932539682539684"/>
    <n v="2026"/>
    <s v="Q2"/>
    <n v="5"/>
    <s v="May"/>
  </r>
  <r>
    <n v="4320"/>
    <d v="2026-05-05T00:00:00"/>
    <x v="4"/>
    <x v="4"/>
    <x v="1"/>
    <n v="2026"/>
    <x v="1"/>
    <x v="6"/>
    <x v="0"/>
    <s v="Returning"/>
    <x v="2"/>
    <s v="Travel Backpack 35L"/>
    <n v="2"/>
    <n v="165.17"/>
    <n v="0"/>
    <n v="87.78"/>
    <n v="330.34"/>
    <n v="175.56"/>
    <n v="154.77999999999997"/>
    <n v="0.46854755706242052"/>
    <n v="2026"/>
    <s v="Q2"/>
    <n v="5"/>
    <s v="May"/>
  </r>
  <r>
    <n v="4386"/>
    <d v="2026-05-05T00:00:00"/>
    <x v="4"/>
    <x v="4"/>
    <x v="1"/>
    <n v="2026"/>
    <x v="0"/>
    <x v="15"/>
    <x v="0"/>
    <s v="Returning"/>
    <x v="1"/>
    <s v="Trekking Poles"/>
    <n v="1"/>
    <n v="69.819999999999993"/>
    <n v="0.05"/>
    <n v="33.29"/>
    <n v="66.328999999999994"/>
    <n v="33.29"/>
    <n v="33.038999999999994"/>
    <n v="0.49810791659756665"/>
    <n v="2026"/>
    <s v="Q2"/>
    <n v="5"/>
    <s v="May"/>
  </r>
  <r>
    <n v="4602"/>
    <d v="2026-05-05T00:00:00"/>
    <x v="4"/>
    <x v="4"/>
    <x v="1"/>
    <n v="2026"/>
    <x v="1"/>
    <x v="12"/>
    <x v="3"/>
    <s v="New"/>
    <x v="2"/>
    <s v="Carry-On Duffel"/>
    <n v="2"/>
    <n v="131.36000000000001"/>
    <n v="0.1"/>
    <n v="65.3"/>
    <n v="236.44800000000004"/>
    <n v="130.6"/>
    <n v="105.84800000000004"/>
    <n v="0.4476586818243336"/>
    <n v="2026"/>
    <s v="Q2"/>
    <n v="5"/>
    <s v="May"/>
  </r>
  <r>
    <n v="5190"/>
    <d v="2026-05-05T00:00:00"/>
    <x v="4"/>
    <x v="4"/>
    <x v="1"/>
    <n v="2026"/>
    <x v="3"/>
    <x v="8"/>
    <x v="1"/>
    <s v="Returning"/>
    <x v="1"/>
    <s v="Hiking Daypack 20L"/>
    <n v="15"/>
    <n v="93.65"/>
    <n v="0.1"/>
    <n v="44.89"/>
    <n v="1264.2750000000001"/>
    <n v="673.35"/>
    <n v="590.92500000000007"/>
    <n v="0.46740226612089936"/>
    <n v="2026"/>
    <s v="Q2"/>
    <n v="5"/>
    <s v="May"/>
  </r>
  <r>
    <n v="393"/>
    <d v="2026-05-06T00:00:00"/>
    <x v="4"/>
    <x v="4"/>
    <x v="1"/>
    <n v="2026"/>
    <x v="1"/>
    <x v="12"/>
    <x v="3"/>
    <s v="New"/>
    <x v="3"/>
    <s v="Trail Tent 2P"/>
    <n v="3"/>
    <n v="199.93"/>
    <n v="0"/>
    <n v="104.86"/>
    <n v="599.79"/>
    <n v="314.58"/>
    <n v="285.20999999999998"/>
    <n v="0.47551643075076278"/>
    <n v="2026"/>
    <s v="Q2"/>
    <n v="5"/>
    <s v="May"/>
  </r>
  <r>
    <n v="812"/>
    <d v="2026-05-06T00:00:00"/>
    <x v="4"/>
    <x v="4"/>
    <x v="1"/>
    <n v="2026"/>
    <x v="0"/>
    <x v="0"/>
    <x v="0"/>
    <s v="New"/>
    <x v="1"/>
    <s v="Trekking Poles"/>
    <n v="5"/>
    <n v="70.150000000000006"/>
    <n v="0"/>
    <n v="32.700000000000003"/>
    <n v="350.75"/>
    <n v="163.5"/>
    <n v="187.25"/>
    <n v="0.53385602280826805"/>
    <n v="2026"/>
    <s v="Q2"/>
    <n v="5"/>
    <s v="May"/>
  </r>
  <r>
    <n v="1297"/>
    <d v="2026-05-06T00:00:00"/>
    <x v="4"/>
    <x v="4"/>
    <x v="1"/>
    <n v="2026"/>
    <x v="2"/>
    <x v="2"/>
    <x v="2"/>
    <s v="New"/>
    <x v="4"/>
    <s v="Recovery Roller"/>
    <n v="2"/>
    <n v="35.86"/>
    <n v="0"/>
    <n v="13.9"/>
    <n v="71.72"/>
    <n v="27.8"/>
    <n v="43.92"/>
    <n v="0.61238148354712774"/>
    <n v="2026"/>
    <s v="Q2"/>
    <n v="5"/>
    <s v="May"/>
  </r>
  <r>
    <n v="1574"/>
    <d v="2026-05-06T00:00:00"/>
    <x v="4"/>
    <x v="4"/>
    <x v="1"/>
    <n v="2026"/>
    <x v="1"/>
    <x v="6"/>
    <x v="0"/>
    <s v="Returning"/>
    <x v="1"/>
    <s v="Hiking Daypack 20L"/>
    <n v="1"/>
    <n v="92.27"/>
    <n v="0"/>
    <n v="46.5"/>
    <n v="92.27"/>
    <n v="46.5"/>
    <n v="45.769999999999996"/>
    <n v="0.49604421805570603"/>
    <n v="2026"/>
    <s v="Q2"/>
    <n v="5"/>
    <s v="May"/>
  </r>
  <r>
    <n v="3060"/>
    <d v="2026-05-06T00:00:00"/>
    <x v="4"/>
    <x v="4"/>
    <x v="1"/>
    <n v="2026"/>
    <x v="1"/>
    <x v="6"/>
    <x v="1"/>
    <s v="Business"/>
    <x v="1"/>
    <s v="Summit Backpack 45L"/>
    <n v="6"/>
    <n v="157.31"/>
    <n v="0.15"/>
    <n v="80.34"/>
    <n v="802.28099999999995"/>
    <n v="482.04"/>
    <n v="320.24099999999993"/>
    <n v="0.3991631361081715"/>
    <n v="2026"/>
    <s v="Q2"/>
    <n v="5"/>
    <s v="May"/>
  </r>
  <r>
    <n v="3490"/>
    <d v="2026-05-06T00:00:00"/>
    <x v="4"/>
    <x v="4"/>
    <x v="1"/>
    <n v="2026"/>
    <x v="1"/>
    <x v="11"/>
    <x v="0"/>
    <s v="New"/>
    <x v="2"/>
    <s v="Packing Cube Set"/>
    <n v="2"/>
    <n v="46.18"/>
    <n v="0.05"/>
    <n v="17.899999999999999"/>
    <n v="87.74199999999999"/>
    <n v="35.799999999999997"/>
    <n v="51.941999999999993"/>
    <n v="0.59198559412823959"/>
    <n v="2026"/>
    <s v="Q2"/>
    <n v="5"/>
    <s v="May"/>
  </r>
  <r>
    <n v="3654"/>
    <d v="2026-05-06T00:00:00"/>
    <x v="4"/>
    <x v="4"/>
    <x v="1"/>
    <n v="2026"/>
    <x v="2"/>
    <x v="10"/>
    <x v="0"/>
    <s v="Business"/>
    <x v="0"/>
    <s v="Trail Bike Light"/>
    <n v="1"/>
    <n v="51.44"/>
    <n v="0.1"/>
    <n v="22.88"/>
    <n v="46.295999999999999"/>
    <n v="22.88"/>
    <n v="23.416"/>
    <n v="0.50578883704855715"/>
    <n v="2026"/>
    <s v="Q2"/>
    <n v="5"/>
    <s v="May"/>
  </r>
  <r>
    <n v="4209"/>
    <d v="2026-05-06T00:00:00"/>
    <x v="4"/>
    <x v="4"/>
    <x v="1"/>
    <n v="2026"/>
    <x v="1"/>
    <x v="1"/>
    <x v="0"/>
    <s v="New"/>
    <x v="4"/>
    <s v="Training Mat"/>
    <n v="2"/>
    <n v="50.97"/>
    <n v="0.05"/>
    <n v="21.67"/>
    <n v="96.842999999999989"/>
    <n v="43.34"/>
    <n v="53.502999999999986"/>
    <n v="0.55247152607829153"/>
    <n v="2026"/>
    <s v="Q2"/>
    <n v="5"/>
    <s v="May"/>
  </r>
  <r>
    <n v="4227"/>
    <d v="2026-05-06T00:00:00"/>
    <x v="4"/>
    <x v="4"/>
    <x v="1"/>
    <n v="2026"/>
    <x v="1"/>
    <x v="1"/>
    <x v="0"/>
    <s v="New"/>
    <x v="0"/>
    <s v="Compact Repair Kit"/>
    <n v="2"/>
    <n v="40.549999999999997"/>
    <n v="0"/>
    <n v="16.52"/>
    <n v="81.099999999999994"/>
    <n v="33.04"/>
    <n v="48.059999999999995"/>
    <n v="0.59260172626387175"/>
    <n v="2026"/>
    <s v="Q2"/>
    <n v="5"/>
    <s v="May"/>
  </r>
  <r>
    <n v="4247"/>
    <d v="2026-05-06T00:00:00"/>
    <x v="4"/>
    <x v="4"/>
    <x v="1"/>
    <n v="2026"/>
    <x v="2"/>
    <x v="16"/>
    <x v="0"/>
    <s v="New"/>
    <x v="0"/>
    <s v="Trail Bike Light"/>
    <n v="2"/>
    <n v="51.3"/>
    <n v="0"/>
    <n v="23.12"/>
    <n v="102.6"/>
    <n v="46.24"/>
    <n v="56.359999999999992"/>
    <n v="0.54931773879142298"/>
    <n v="2026"/>
    <s v="Q2"/>
    <n v="5"/>
    <s v="May"/>
  </r>
  <r>
    <n v="5196"/>
    <d v="2026-05-06T00:00:00"/>
    <x v="4"/>
    <x v="4"/>
    <x v="1"/>
    <n v="2026"/>
    <x v="3"/>
    <x v="8"/>
    <x v="0"/>
    <s v="New"/>
    <x v="3"/>
    <s v="Portable Camp Stove"/>
    <n v="3"/>
    <n v="82.56"/>
    <n v="0"/>
    <n v="39.99"/>
    <n v="247.68"/>
    <n v="119.97"/>
    <n v="127.71000000000001"/>
    <n v="0.515625"/>
    <n v="2026"/>
    <s v="Q2"/>
    <n v="5"/>
    <s v="May"/>
  </r>
  <r>
    <n v="400"/>
    <d v="2026-05-07T00:00:00"/>
    <x v="4"/>
    <x v="4"/>
    <x v="1"/>
    <n v="2026"/>
    <x v="1"/>
    <x v="12"/>
    <x v="1"/>
    <s v="Business"/>
    <x v="1"/>
    <s v="Hiking Daypack 20L"/>
    <n v="6"/>
    <n v="92.66"/>
    <n v="0.15"/>
    <n v="44.71"/>
    <n v="472.56600000000003"/>
    <n v="268.26"/>
    <n v="204.30600000000004"/>
    <n v="0.43233326138571126"/>
    <n v="2026"/>
    <s v="Q2"/>
    <n v="5"/>
    <s v="May"/>
  </r>
  <r>
    <n v="829"/>
    <d v="2026-05-07T00:00:00"/>
    <x v="4"/>
    <x v="4"/>
    <x v="1"/>
    <n v="2026"/>
    <x v="2"/>
    <x v="16"/>
    <x v="3"/>
    <s v="New"/>
    <x v="4"/>
    <s v="Resistance Band Set"/>
    <n v="1"/>
    <n v="39.42"/>
    <n v="0"/>
    <n v="14.86"/>
    <n v="39.42"/>
    <n v="14.86"/>
    <n v="24.560000000000002"/>
    <n v="0.62303399289700667"/>
    <n v="2026"/>
    <s v="Q2"/>
    <n v="5"/>
    <s v="May"/>
  </r>
  <r>
    <n v="1236"/>
    <d v="2026-05-07T00:00:00"/>
    <x v="4"/>
    <x v="4"/>
    <x v="1"/>
    <n v="2026"/>
    <x v="0"/>
    <x v="9"/>
    <x v="2"/>
    <s v="Returning"/>
    <x v="4"/>
    <s v="Weighted Vest"/>
    <n v="2"/>
    <n v="124.25"/>
    <n v="0"/>
    <n v="69.510000000000005"/>
    <n v="248.5"/>
    <n v="139.02000000000001"/>
    <n v="109.47999999999999"/>
    <n v="0.44056338028169012"/>
    <n v="2026"/>
    <s v="Q2"/>
    <n v="5"/>
    <s v="May"/>
  </r>
  <r>
    <n v="1364"/>
    <d v="2026-05-07T00:00:00"/>
    <x v="4"/>
    <x v="4"/>
    <x v="1"/>
    <n v="2026"/>
    <x v="1"/>
    <x v="14"/>
    <x v="0"/>
    <s v="New"/>
    <x v="1"/>
    <s v="Summit Backpack 45L"/>
    <n v="2"/>
    <n v="156.43"/>
    <n v="0"/>
    <n v="78.569999999999993"/>
    <n v="312.86"/>
    <n v="157.13999999999999"/>
    <n v="155.72000000000003"/>
    <n v="0.49773061433228927"/>
    <n v="2026"/>
    <s v="Q2"/>
    <n v="5"/>
    <s v="May"/>
  </r>
  <r>
    <n v="2105"/>
    <d v="2026-05-07T00:00:00"/>
    <x v="4"/>
    <x v="4"/>
    <x v="1"/>
    <n v="2026"/>
    <x v="1"/>
    <x v="14"/>
    <x v="2"/>
    <s v="New"/>
    <x v="3"/>
    <s v="Portable Camp Stove"/>
    <n v="1"/>
    <n v="80.3"/>
    <n v="0"/>
    <n v="40.020000000000003"/>
    <n v="80.3"/>
    <n v="40.020000000000003"/>
    <n v="40.279999999999994"/>
    <n v="0.50161892901618921"/>
    <n v="2026"/>
    <s v="Q2"/>
    <n v="5"/>
    <s v="May"/>
  </r>
  <r>
    <n v="4706"/>
    <d v="2026-05-07T00:00:00"/>
    <x v="4"/>
    <x v="4"/>
    <x v="1"/>
    <n v="2026"/>
    <x v="3"/>
    <x v="13"/>
    <x v="2"/>
    <s v="New"/>
    <x v="3"/>
    <s v="Portable Camp Stove"/>
    <n v="1"/>
    <n v="79.89"/>
    <n v="0"/>
    <n v="39.549999999999997"/>
    <n v="79.89"/>
    <n v="39.549999999999997"/>
    <n v="40.340000000000003"/>
    <n v="0.50494429841031419"/>
    <n v="2026"/>
    <s v="Q2"/>
    <n v="5"/>
    <s v="May"/>
  </r>
  <r>
    <n v="68"/>
    <d v="2026-05-08T00:00:00"/>
    <x v="4"/>
    <x v="4"/>
    <x v="1"/>
    <n v="2026"/>
    <x v="3"/>
    <x v="7"/>
    <x v="2"/>
    <s v="New"/>
    <x v="4"/>
    <s v="Resistance Band Set"/>
    <n v="1"/>
    <n v="39.5"/>
    <n v="0"/>
    <n v="14.68"/>
    <n v="39.5"/>
    <n v="14.68"/>
    <n v="24.82"/>
    <n v="0.62835443037974681"/>
    <n v="2026"/>
    <s v="Q2"/>
    <n v="5"/>
    <s v="May"/>
  </r>
  <r>
    <n v="1352"/>
    <d v="2026-05-08T00:00:00"/>
    <x v="4"/>
    <x v="4"/>
    <x v="1"/>
    <n v="2026"/>
    <x v="3"/>
    <x v="7"/>
    <x v="0"/>
    <s v="Returning"/>
    <x v="0"/>
    <s v="Commuter Helmet"/>
    <n v="1"/>
    <n v="80.7"/>
    <n v="0"/>
    <n v="41.88"/>
    <n v="80.7"/>
    <n v="41.88"/>
    <n v="38.82"/>
    <n v="0.48104089219330853"/>
    <n v="2026"/>
    <s v="Q2"/>
    <n v="5"/>
    <s v="May"/>
  </r>
  <r>
    <n v="2526"/>
    <d v="2026-05-08T00:00:00"/>
    <x v="4"/>
    <x v="4"/>
    <x v="1"/>
    <n v="2026"/>
    <x v="1"/>
    <x v="14"/>
    <x v="0"/>
    <s v="New"/>
    <x v="3"/>
    <s v="Portable Camp Stove"/>
    <n v="1"/>
    <n v="80.86"/>
    <n v="0"/>
    <n v="38.44"/>
    <n v="80.86"/>
    <n v="38.44"/>
    <n v="42.42"/>
    <n v="0.52461043779371752"/>
    <n v="2026"/>
    <s v="Q2"/>
    <n v="5"/>
    <s v="May"/>
  </r>
  <r>
    <n v="3298"/>
    <d v="2026-05-08T00:00:00"/>
    <x v="4"/>
    <x v="4"/>
    <x v="1"/>
    <n v="2026"/>
    <x v="1"/>
    <x v="14"/>
    <x v="3"/>
    <s v="New"/>
    <x v="3"/>
    <s v="Alpine Tent 4P"/>
    <n v="2"/>
    <n v="337.7"/>
    <n v="0.1"/>
    <n v="192.16"/>
    <n v="607.86"/>
    <n v="384.32"/>
    <n v="223.54000000000002"/>
    <n v="0.36774915276543946"/>
    <n v="2026"/>
    <s v="Q2"/>
    <n v="5"/>
    <s v="May"/>
  </r>
  <r>
    <n v="3510"/>
    <d v="2026-05-08T00:00:00"/>
    <x v="4"/>
    <x v="4"/>
    <x v="1"/>
    <n v="2026"/>
    <x v="2"/>
    <x v="2"/>
    <x v="0"/>
    <s v="Returning"/>
    <x v="3"/>
    <s v="Compact Sleeping Bag"/>
    <n v="4"/>
    <n v="121.81"/>
    <n v="0"/>
    <n v="58.95"/>
    <n v="487.24"/>
    <n v="235.8"/>
    <n v="251.44"/>
    <n v="0.5160495854199163"/>
    <n v="2026"/>
    <s v="Q2"/>
    <n v="5"/>
    <s v="May"/>
  </r>
  <r>
    <n v="3638"/>
    <d v="2026-05-08T00:00:00"/>
    <x v="4"/>
    <x v="4"/>
    <x v="1"/>
    <n v="2026"/>
    <x v="3"/>
    <x v="7"/>
    <x v="1"/>
    <s v="Business"/>
    <x v="2"/>
    <s v="Travel Backpack 35L"/>
    <n v="10"/>
    <n v="168.55"/>
    <n v="0.1"/>
    <n v="88.85"/>
    <n v="1516.95"/>
    <n v="888.5"/>
    <n v="628.45000000000005"/>
    <n v="0.41428524341606515"/>
    <n v="2026"/>
    <s v="Q2"/>
    <n v="5"/>
    <s v="May"/>
  </r>
  <r>
    <n v="3754"/>
    <d v="2026-05-08T00:00:00"/>
    <x v="4"/>
    <x v="4"/>
    <x v="1"/>
    <n v="2026"/>
    <x v="1"/>
    <x v="12"/>
    <x v="0"/>
    <s v="Returning"/>
    <x v="0"/>
    <s v="Compact Repair Kit"/>
    <n v="1"/>
    <n v="39.42"/>
    <n v="0.05"/>
    <n v="16.77"/>
    <n v="37.448999999999998"/>
    <n v="16.77"/>
    <n v="20.678999999999998"/>
    <n v="0.55219097973243614"/>
    <n v="2026"/>
    <s v="Q2"/>
    <n v="5"/>
    <s v="May"/>
  </r>
  <r>
    <n v="4029"/>
    <d v="2026-05-08T00:00:00"/>
    <x v="4"/>
    <x v="4"/>
    <x v="1"/>
    <n v="2026"/>
    <x v="3"/>
    <x v="13"/>
    <x v="2"/>
    <s v="New"/>
    <x v="2"/>
    <s v="Travel Backpack 35L"/>
    <n v="1"/>
    <n v="161.36000000000001"/>
    <n v="0"/>
    <n v="87"/>
    <n v="161.36000000000001"/>
    <n v="87"/>
    <n v="74.360000000000014"/>
    <n v="0.46083292017848293"/>
    <n v="2026"/>
    <s v="Q2"/>
    <n v="5"/>
    <s v="May"/>
  </r>
  <r>
    <n v="4651"/>
    <d v="2026-05-08T00:00:00"/>
    <x v="4"/>
    <x v="4"/>
    <x v="1"/>
    <n v="2026"/>
    <x v="1"/>
    <x v="11"/>
    <x v="0"/>
    <s v="Business"/>
    <x v="3"/>
    <s v="Compact Sleeping Bag"/>
    <n v="1"/>
    <n v="123.68"/>
    <n v="0"/>
    <n v="59.26"/>
    <n v="123.68"/>
    <n v="59.26"/>
    <n v="64.420000000000016"/>
    <n v="0.52086028460543343"/>
    <n v="2026"/>
    <s v="Q2"/>
    <n v="5"/>
    <s v="May"/>
  </r>
  <r>
    <n v="4886"/>
    <d v="2026-05-08T00:00:00"/>
    <x v="4"/>
    <x v="4"/>
    <x v="1"/>
    <n v="2026"/>
    <x v="3"/>
    <x v="8"/>
    <x v="3"/>
    <s v="Returning"/>
    <x v="1"/>
    <s v="Trail Boots"/>
    <n v="1"/>
    <n v="146.29"/>
    <n v="0"/>
    <n v="81.16"/>
    <n v="146.29"/>
    <n v="81.16"/>
    <n v="65.13"/>
    <n v="0.44521156606740037"/>
    <n v="2026"/>
    <s v="Q2"/>
    <n v="5"/>
    <s v="May"/>
  </r>
  <r>
    <n v="162"/>
    <d v="2026-05-09T00:00:00"/>
    <x v="4"/>
    <x v="4"/>
    <x v="1"/>
    <n v="2026"/>
    <x v="0"/>
    <x v="0"/>
    <x v="0"/>
    <s v="New"/>
    <x v="2"/>
    <s v="Travel Backpack 35L"/>
    <n v="2"/>
    <n v="164.95"/>
    <n v="0.1"/>
    <n v="86.27"/>
    <n v="296.90999999999997"/>
    <n v="172.54"/>
    <n v="124.36999999999998"/>
    <n v="0.41888114243373409"/>
    <n v="2026"/>
    <s v="Q2"/>
    <n v="5"/>
    <s v="May"/>
  </r>
  <r>
    <n v="184"/>
    <d v="2026-05-09T00:00:00"/>
    <x v="4"/>
    <x v="4"/>
    <x v="1"/>
    <n v="2026"/>
    <x v="0"/>
    <x v="15"/>
    <x v="2"/>
    <s v="Business"/>
    <x v="1"/>
    <s v="Hiking Daypack 20L"/>
    <n v="2"/>
    <n v="91.59"/>
    <n v="0"/>
    <n v="44.97"/>
    <n v="183.18"/>
    <n v="89.94"/>
    <n v="93.240000000000009"/>
    <n v="0.50900753357353423"/>
    <n v="2026"/>
    <s v="Q2"/>
    <n v="5"/>
    <s v="May"/>
  </r>
  <r>
    <n v="328"/>
    <d v="2026-05-09T00:00:00"/>
    <x v="4"/>
    <x v="4"/>
    <x v="1"/>
    <n v="2026"/>
    <x v="3"/>
    <x v="13"/>
    <x v="0"/>
    <s v="Returning"/>
    <x v="4"/>
    <s v="Training Mat"/>
    <n v="1"/>
    <n v="51.78"/>
    <n v="0.1"/>
    <n v="21.63"/>
    <n v="46.602000000000004"/>
    <n v="21.63"/>
    <n v="24.972000000000005"/>
    <n v="0.53585683017896235"/>
    <n v="2026"/>
    <s v="Q2"/>
    <n v="5"/>
    <s v="May"/>
  </r>
  <r>
    <n v="908"/>
    <d v="2026-05-09T00:00:00"/>
    <x v="4"/>
    <x v="4"/>
    <x v="1"/>
    <n v="2026"/>
    <x v="3"/>
    <x v="8"/>
    <x v="2"/>
    <s v="Returning"/>
    <x v="2"/>
    <s v="Packing Cube Set"/>
    <n v="2"/>
    <n v="46.25"/>
    <n v="0"/>
    <n v="18.12"/>
    <n v="92.5"/>
    <n v="36.24"/>
    <n v="56.26"/>
    <n v="0.60821621621621624"/>
    <n v="2026"/>
    <s v="Q2"/>
    <n v="5"/>
    <s v="May"/>
  </r>
  <r>
    <n v="3159"/>
    <d v="2026-05-09T00:00:00"/>
    <x v="4"/>
    <x v="4"/>
    <x v="1"/>
    <n v="2026"/>
    <x v="0"/>
    <x v="0"/>
    <x v="0"/>
    <s v="Returning"/>
    <x v="3"/>
    <s v="Trail Tent 2P"/>
    <n v="3"/>
    <n v="198.5"/>
    <n v="0"/>
    <n v="102.23"/>
    <n v="595.5"/>
    <n v="306.69"/>
    <n v="288.81"/>
    <n v="0.48498740554156172"/>
    <n v="2026"/>
    <s v="Q2"/>
    <n v="5"/>
    <s v="May"/>
  </r>
  <r>
    <n v="4509"/>
    <d v="2026-05-09T00:00:00"/>
    <x v="4"/>
    <x v="4"/>
    <x v="1"/>
    <n v="2026"/>
    <x v="3"/>
    <x v="8"/>
    <x v="0"/>
    <s v="New"/>
    <x v="1"/>
    <s v="Summit Backpack 45L"/>
    <n v="1"/>
    <n v="152.80000000000001"/>
    <n v="0.1"/>
    <n v="77.67"/>
    <n v="137.52000000000001"/>
    <n v="77.67"/>
    <n v="59.850000000000009"/>
    <n v="0.43520942408376967"/>
    <n v="2026"/>
    <s v="Q2"/>
    <n v="5"/>
    <s v="May"/>
  </r>
  <r>
    <n v="4677"/>
    <d v="2026-05-09T00:00:00"/>
    <x v="4"/>
    <x v="4"/>
    <x v="1"/>
    <n v="2026"/>
    <x v="1"/>
    <x v="14"/>
    <x v="0"/>
    <s v="Business"/>
    <x v="2"/>
    <s v="Travel Backpack 35L"/>
    <n v="2"/>
    <n v="161.47999999999999"/>
    <n v="0"/>
    <n v="85.03"/>
    <n v="322.95999999999998"/>
    <n v="170.06"/>
    <n v="152.89999999999998"/>
    <n v="0.47343324250681196"/>
    <n v="2026"/>
    <s v="Q2"/>
    <n v="5"/>
    <s v="May"/>
  </r>
  <r>
    <n v="4867"/>
    <d v="2026-05-09T00:00:00"/>
    <x v="4"/>
    <x v="4"/>
    <x v="1"/>
    <n v="2026"/>
    <x v="1"/>
    <x v="6"/>
    <x v="2"/>
    <s v="Returning"/>
    <x v="0"/>
    <s v="Commuter Helmet"/>
    <n v="1"/>
    <n v="82.86"/>
    <n v="0"/>
    <n v="42.67"/>
    <n v="82.86"/>
    <n v="42.67"/>
    <n v="40.19"/>
    <n v="0.48503499879314504"/>
    <n v="2026"/>
    <s v="Q2"/>
    <n v="5"/>
    <s v="May"/>
  </r>
  <r>
    <n v="1615"/>
    <d v="2026-05-10T00:00:00"/>
    <x v="4"/>
    <x v="4"/>
    <x v="1"/>
    <n v="2026"/>
    <x v="3"/>
    <x v="4"/>
    <x v="0"/>
    <s v="New"/>
    <x v="4"/>
    <s v="Training Mat"/>
    <n v="1"/>
    <n v="51.15"/>
    <n v="0"/>
    <n v="21.39"/>
    <n v="51.15"/>
    <n v="21.39"/>
    <n v="29.759999999999998"/>
    <n v="0.58181818181818179"/>
    <n v="2026"/>
    <s v="Q2"/>
    <n v="5"/>
    <s v="May"/>
  </r>
  <r>
    <n v="1812"/>
    <d v="2026-05-10T00:00:00"/>
    <x v="4"/>
    <x v="4"/>
    <x v="1"/>
    <n v="2026"/>
    <x v="2"/>
    <x v="2"/>
    <x v="1"/>
    <s v="Business"/>
    <x v="4"/>
    <s v="Training Mat"/>
    <n v="12"/>
    <n v="50.53"/>
    <n v="0.1"/>
    <n v="22.09"/>
    <n v="545.72400000000005"/>
    <n v="265.08"/>
    <n v="280.64400000000006"/>
    <n v="0.5142599555819426"/>
    <n v="2026"/>
    <s v="Q2"/>
    <n v="5"/>
    <s v="May"/>
  </r>
  <r>
    <n v="3645"/>
    <d v="2026-05-10T00:00:00"/>
    <x v="4"/>
    <x v="4"/>
    <x v="1"/>
    <n v="2026"/>
    <x v="1"/>
    <x v="1"/>
    <x v="3"/>
    <s v="Returning"/>
    <x v="0"/>
    <s v="Trail Bike Light"/>
    <n v="2"/>
    <n v="50.93"/>
    <n v="0"/>
    <n v="22.91"/>
    <n v="101.86"/>
    <n v="45.82"/>
    <n v="56.04"/>
    <n v="0.55016689573924993"/>
    <n v="2026"/>
    <s v="Q2"/>
    <n v="5"/>
    <s v="May"/>
  </r>
  <r>
    <n v="3804"/>
    <d v="2026-05-10T00:00:00"/>
    <x v="4"/>
    <x v="4"/>
    <x v="1"/>
    <n v="2026"/>
    <x v="2"/>
    <x v="5"/>
    <x v="0"/>
    <s v="Returning"/>
    <x v="4"/>
    <s v="Training Mat"/>
    <n v="2"/>
    <n v="50.79"/>
    <n v="0.05"/>
    <n v="21.83"/>
    <n v="96.500999999999991"/>
    <n v="43.66"/>
    <n v="52.840999999999994"/>
    <n v="0.54756945523880585"/>
    <n v="2026"/>
    <s v="Q2"/>
    <n v="5"/>
    <s v="May"/>
  </r>
  <r>
    <n v="4367"/>
    <d v="2026-05-10T00:00:00"/>
    <x v="4"/>
    <x v="4"/>
    <x v="1"/>
    <n v="2026"/>
    <x v="3"/>
    <x v="8"/>
    <x v="0"/>
    <s v="Business"/>
    <x v="2"/>
    <s v="Travel Backpack 35L"/>
    <n v="5"/>
    <n v="160.94"/>
    <n v="0.1"/>
    <n v="88.89"/>
    <n v="724.23"/>
    <n v="444.45"/>
    <n v="279.78000000000003"/>
    <n v="0.38631374011018604"/>
    <n v="2026"/>
    <s v="Q2"/>
    <n v="5"/>
    <s v="May"/>
  </r>
  <r>
    <n v="4746"/>
    <d v="2026-05-10T00:00:00"/>
    <x v="4"/>
    <x v="4"/>
    <x v="1"/>
    <n v="2026"/>
    <x v="1"/>
    <x v="1"/>
    <x v="0"/>
    <s v="Returning"/>
    <x v="4"/>
    <s v="Recovery Roller"/>
    <n v="2"/>
    <n v="36.409999999999997"/>
    <n v="0"/>
    <n v="13.92"/>
    <n v="72.819999999999993"/>
    <n v="27.84"/>
    <n v="44.97999999999999"/>
    <n v="0.61768744850315838"/>
    <n v="2026"/>
    <s v="Q2"/>
    <n v="5"/>
    <s v="May"/>
  </r>
  <r>
    <n v="4795"/>
    <d v="2026-05-10T00:00:00"/>
    <x v="4"/>
    <x v="4"/>
    <x v="1"/>
    <n v="2026"/>
    <x v="3"/>
    <x v="4"/>
    <x v="3"/>
    <s v="Returning"/>
    <x v="1"/>
    <s v="Trekking Poles"/>
    <n v="2"/>
    <n v="72.25"/>
    <n v="0"/>
    <n v="32.25"/>
    <n v="144.5"/>
    <n v="64.5"/>
    <n v="80"/>
    <n v="0.55363321799307963"/>
    <n v="2026"/>
    <s v="Q2"/>
    <n v="5"/>
    <s v="May"/>
  </r>
  <r>
    <n v="4800"/>
    <d v="2026-05-10T00:00:00"/>
    <x v="4"/>
    <x v="4"/>
    <x v="1"/>
    <n v="2026"/>
    <x v="3"/>
    <x v="8"/>
    <x v="2"/>
    <s v="New"/>
    <x v="0"/>
    <s v="Cycling Pack 12L"/>
    <n v="4"/>
    <n v="103.36"/>
    <n v="0"/>
    <n v="51.59"/>
    <n v="413.44"/>
    <n v="206.36"/>
    <n v="207.07999999999998"/>
    <n v="0.50087074303405565"/>
    <n v="2026"/>
    <s v="Q2"/>
    <n v="5"/>
    <s v="May"/>
  </r>
  <r>
    <n v="5018"/>
    <d v="2026-05-10T00:00:00"/>
    <x v="4"/>
    <x v="4"/>
    <x v="1"/>
    <n v="2026"/>
    <x v="2"/>
    <x v="2"/>
    <x v="1"/>
    <s v="Business"/>
    <x v="1"/>
    <s v="Trail Boots"/>
    <n v="4"/>
    <n v="145.85"/>
    <n v="0.15"/>
    <n v="79.69"/>
    <n v="495.89"/>
    <n v="318.76"/>
    <n v="177.13"/>
    <n v="0.35719615237250196"/>
    <n v="2026"/>
    <s v="Q2"/>
    <n v="5"/>
    <s v="May"/>
  </r>
  <r>
    <n v="474"/>
    <d v="2026-05-11T00:00:00"/>
    <x v="4"/>
    <x v="4"/>
    <x v="1"/>
    <n v="2026"/>
    <x v="1"/>
    <x v="12"/>
    <x v="0"/>
    <s v="Returning"/>
    <x v="0"/>
    <s v="Cycling Pack 12L"/>
    <n v="2"/>
    <n v="100.49"/>
    <n v="0.1"/>
    <n v="50.11"/>
    <n v="180.88200000000001"/>
    <n v="100.22"/>
    <n v="80.662000000000006"/>
    <n v="0.44593713028383147"/>
    <n v="2026"/>
    <s v="Q2"/>
    <n v="5"/>
    <s v="May"/>
  </r>
  <r>
    <n v="1175"/>
    <d v="2026-05-11T00:00:00"/>
    <x v="4"/>
    <x v="4"/>
    <x v="1"/>
    <n v="2026"/>
    <x v="2"/>
    <x v="16"/>
    <x v="1"/>
    <s v="Returning"/>
    <x v="3"/>
    <s v="Alpine Tent 4P"/>
    <n v="4"/>
    <n v="332.89"/>
    <n v="0.1"/>
    <n v="198.06"/>
    <n v="1198.404"/>
    <n v="792.24"/>
    <n v="406.16399999999999"/>
    <n v="0.33892076461694054"/>
    <n v="2026"/>
    <s v="Q2"/>
    <n v="5"/>
    <s v="May"/>
  </r>
  <r>
    <n v="2015"/>
    <d v="2026-05-11T00:00:00"/>
    <x v="4"/>
    <x v="4"/>
    <x v="1"/>
    <n v="2026"/>
    <x v="1"/>
    <x v="12"/>
    <x v="0"/>
    <s v="New"/>
    <x v="1"/>
    <s v="Summit Backpack 45L"/>
    <n v="1"/>
    <n v="154.6"/>
    <n v="0"/>
    <n v="80.05"/>
    <n v="154.6"/>
    <n v="80.05"/>
    <n v="74.55"/>
    <n v="0.48221216041397152"/>
    <n v="2026"/>
    <s v="Q2"/>
    <n v="5"/>
    <s v="May"/>
  </r>
  <r>
    <n v="2196"/>
    <d v="2026-05-11T00:00:00"/>
    <x v="4"/>
    <x v="4"/>
    <x v="1"/>
    <n v="2026"/>
    <x v="3"/>
    <x v="4"/>
    <x v="3"/>
    <s v="Returning"/>
    <x v="0"/>
    <s v="Commuter Helmet"/>
    <n v="1"/>
    <n v="83.23"/>
    <n v="0.05"/>
    <n v="43.82"/>
    <n v="79.0685"/>
    <n v="43.82"/>
    <n v="35.2485"/>
    <n v="0.44579699880483376"/>
    <n v="2026"/>
    <s v="Q2"/>
    <n v="5"/>
    <s v="May"/>
  </r>
  <r>
    <n v="3508"/>
    <d v="2026-05-11T00:00:00"/>
    <x v="4"/>
    <x v="4"/>
    <x v="1"/>
    <n v="2026"/>
    <x v="1"/>
    <x v="12"/>
    <x v="3"/>
    <s v="Returning"/>
    <x v="2"/>
    <s v="Packing Cube Set"/>
    <n v="3"/>
    <n v="46.23"/>
    <n v="0"/>
    <n v="18.47"/>
    <n v="138.69"/>
    <n v="55.41"/>
    <n v="83.28"/>
    <n v="0.60047588146225395"/>
    <n v="2026"/>
    <s v="Q2"/>
    <n v="5"/>
    <s v="May"/>
  </r>
  <r>
    <n v="3516"/>
    <d v="2026-05-11T00:00:00"/>
    <x v="4"/>
    <x v="4"/>
    <x v="1"/>
    <n v="2026"/>
    <x v="3"/>
    <x v="7"/>
    <x v="3"/>
    <s v="Returning"/>
    <x v="3"/>
    <s v="Compact Sleeping Bag"/>
    <n v="1"/>
    <n v="125.3"/>
    <n v="0.05"/>
    <n v="59.62"/>
    <n v="119.035"/>
    <n v="59.62"/>
    <n v="59.414999999999999"/>
    <n v="0.49913890872432476"/>
    <n v="2026"/>
    <s v="Q2"/>
    <n v="5"/>
    <s v="May"/>
  </r>
  <r>
    <n v="3570"/>
    <d v="2026-05-11T00:00:00"/>
    <x v="4"/>
    <x v="4"/>
    <x v="1"/>
    <n v="2026"/>
    <x v="1"/>
    <x v="12"/>
    <x v="0"/>
    <s v="Business"/>
    <x v="2"/>
    <s v="Insulated Bottle"/>
    <n v="1"/>
    <n v="36.159999999999997"/>
    <n v="0.1"/>
    <n v="13.38"/>
    <n v="32.543999999999997"/>
    <n v="13.38"/>
    <n v="19.163999999999994"/>
    <n v="0.58886430678466062"/>
    <n v="2026"/>
    <s v="Q2"/>
    <n v="5"/>
    <s v="May"/>
  </r>
  <r>
    <n v="4799"/>
    <d v="2026-05-11T00:00:00"/>
    <x v="4"/>
    <x v="4"/>
    <x v="1"/>
    <n v="2026"/>
    <x v="3"/>
    <x v="13"/>
    <x v="0"/>
    <s v="Returning"/>
    <x v="3"/>
    <s v="Compact Sleeping Bag"/>
    <n v="1"/>
    <n v="121.41"/>
    <n v="0.05"/>
    <n v="60.75"/>
    <n v="115.33949999999999"/>
    <n v="60.75"/>
    <n v="54.589499999999987"/>
    <n v="0.47329405797666879"/>
    <n v="2026"/>
    <s v="Q2"/>
    <n v="5"/>
    <s v="May"/>
  </r>
  <r>
    <n v="5156"/>
    <d v="2026-05-11T00:00:00"/>
    <x v="4"/>
    <x v="4"/>
    <x v="1"/>
    <n v="2026"/>
    <x v="0"/>
    <x v="0"/>
    <x v="2"/>
    <s v="New"/>
    <x v="2"/>
    <s v="Carry-On Duffel"/>
    <n v="3"/>
    <n v="132.58000000000001"/>
    <n v="0.1"/>
    <n v="67.88"/>
    <n v="357.96600000000001"/>
    <n v="203.64"/>
    <n v="154.32600000000002"/>
    <n v="0.43111915656794225"/>
    <n v="2026"/>
    <s v="Q2"/>
    <n v="5"/>
    <s v="May"/>
  </r>
  <r>
    <n v="526"/>
    <d v="2026-05-12T00:00:00"/>
    <x v="4"/>
    <x v="4"/>
    <x v="1"/>
    <n v="2026"/>
    <x v="1"/>
    <x v="1"/>
    <x v="2"/>
    <s v="Returning"/>
    <x v="3"/>
    <s v="Portable Camp Stove"/>
    <n v="2"/>
    <n v="81.11"/>
    <n v="0.05"/>
    <n v="40.049999999999997"/>
    <n v="154.10899999999998"/>
    <n v="80.099999999999994"/>
    <n v="74.008999999999986"/>
    <n v="0.48023801335418437"/>
    <n v="2026"/>
    <s v="Q2"/>
    <n v="5"/>
    <s v="May"/>
  </r>
  <r>
    <n v="712"/>
    <d v="2026-05-12T00:00:00"/>
    <x v="4"/>
    <x v="4"/>
    <x v="1"/>
    <n v="2026"/>
    <x v="1"/>
    <x v="14"/>
    <x v="3"/>
    <s v="Business"/>
    <x v="0"/>
    <s v="Cycling Pack 12L"/>
    <n v="3"/>
    <n v="104.54"/>
    <n v="0"/>
    <n v="51.45"/>
    <n v="313.62"/>
    <n v="154.35000000000002"/>
    <n v="159.26999999999998"/>
    <n v="0.50784388750717424"/>
    <n v="2026"/>
    <s v="Q2"/>
    <n v="5"/>
    <s v="May"/>
  </r>
  <r>
    <n v="1533"/>
    <d v="2026-05-12T00:00:00"/>
    <x v="4"/>
    <x v="4"/>
    <x v="1"/>
    <n v="2026"/>
    <x v="2"/>
    <x v="16"/>
    <x v="2"/>
    <s v="New"/>
    <x v="1"/>
    <s v="Trail Boots"/>
    <n v="3"/>
    <n v="143.87"/>
    <n v="0"/>
    <n v="79.2"/>
    <n v="431.61"/>
    <n v="237.60000000000002"/>
    <n v="194.01"/>
    <n v="0.44950302356293875"/>
    <n v="2026"/>
    <s v="Q2"/>
    <n v="5"/>
    <s v="May"/>
  </r>
  <r>
    <n v="1933"/>
    <d v="2026-05-12T00:00:00"/>
    <x v="4"/>
    <x v="4"/>
    <x v="1"/>
    <n v="2026"/>
    <x v="3"/>
    <x v="13"/>
    <x v="0"/>
    <s v="Returning"/>
    <x v="2"/>
    <s v="Insulated Bottle"/>
    <n v="1"/>
    <n v="36.950000000000003"/>
    <n v="0.1"/>
    <n v="13.26"/>
    <n v="33.255000000000003"/>
    <n v="13.26"/>
    <n v="19.995000000000005"/>
    <n v="0.60126296797474077"/>
    <n v="2026"/>
    <s v="Q2"/>
    <n v="5"/>
    <s v="May"/>
  </r>
  <r>
    <n v="3128"/>
    <d v="2026-05-12T00:00:00"/>
    <x v="4"/>
    <x v="4"/>
    <x v="1"/>
    <n v="2026"/>
    <x v="2"/>
    <x v="5"/>
    <x v="0"/>
    <s v="New"/>
    <x v="3"/>
    <s v="Compact Sleeping Bag"/>
    <n v="1"/>
    <n v="121.38"/>
    <n v="0"/>
    <n v="59.68"/>
    <n v="121.38"/>
    <n v="59.68"/>
    <n v="61.699999999999996"/>
    <n v="0.50832097544900312"/>
    <n v="2026"/>
    <s v="Q2"/>
    <n v="5"/>
    <s v="May"/>
  </r>
  <r>
    <n v="4922"/>
    <d v="2026-05-12T00:00:00"/>
    <x v="4"/>
    <x v="4"/>
    <x v="1"/>
    <n v="2026"/>
    <x v="3"/>
    <x v="8"/>
    <x v="0"/>
    <s v="Returning"/>
    <x v="4"/>
    <s v="Resistance Band Set"/>
    <n v="2"/>
    <n v="39.79"/>
    <n v="0.1"/>
    <n v="14.33"/>
    <n v="71.622"/>
    <n v="28.66"/>
    <n v="42.962000000000003"/>
    <n v="0.59984362346764963"/>
    <n v="2026"/>
    <s v="Q2"/>
    <n v="5"/>
    <s v="May"/>
  </r>
  <r>
    <n v="5051"/>
    <d v="2026-05-12T00:00:00"/>
    <x v="4"/>
    <x v="4"/>
    <x v="1"/>
    <n v="2026"/>
    <x v="0"/>
    <x v="15"/>
    <x v="2"/>
    <s v="Returning"/>
    <x v="0"/>
    <s v="Trail Bike Light"/>
    <n v="4"/>
    <n v="51.31"/>
    <n v="0"/>
    <n v="22.19"/>
    <n v="205.24"/>
    <n v="88.76"/>
    <n v="116.48"/>
    <n v="0.56753069577080495"/>
    <n v="2026"/>
    <s v="Q2"/>
    <n v="5"/>
    <s v="May"/>
  </r>
  <r>
    <n v="5182"/>
    <d v="2026-05-12T00:00:00"/>
    <x v="4"/>
    <x v="4"/>
    <x v="1"/>
    <n v="2026"/>
    <x v="3"/>
    <x v="7"/>
    <x v="0"/>
    <s v="Returning"/>
    <x v="4"/>
    <s v="Training Mat"/>
    <n v="2"/>
    <n v="51.15"/>
    <n v="0"/>
    <n v="22.53"/>
    <n v="102.3"/>
    <n v="45.06"/>
    <n v="57.239999999999995"/>
    <n v="0.55953079178885623"/>
    <n v="2026"/>
    <s v="Q2"/>
    <n v="5"/>
    <s v="May"/>
  </r>
  <r>
    <n v="1071"/>
    <d v="2026-05-13T00:00:00"/>
    <x v="4"/>
    <x v="4"/>
    <x v="1"/>
    <n v="2026"/>
    <x v="1"/>
    <x v="12"/>
    <x v="2"/>
    <s v="Business"/>
    <x v="4"/>
    <s v="Training Mat"/>
    <n v="1"/>
    <n v="50.83"/>
    <n v="0.1"/>
    <n v="21.82"/>
    <n v="45.747"/>
    <n v="21.82"/>
    <n v="23.927"/>
    <n v="0.52302883249174803"/>
    <n v="2026"/>
    <s v="Q2"/>
    <n v="5"/>
    <s v="May"/>
  </r>
  <r>
    <n v="1210"/>
    <d v="2026-05-13T00:00:00"/>
    <x v="4"/>
    <x v="4"/>
    <x v="1"/>
    <n v="2026"/>
    <x v="2"/>
    <x v="2"/>
    <x v="1"/>
    <s v="Business"/>
    <x v="1"/>
    <s v="Trail Boots"/>
    <n v="6"/>
    <n v="141.9"/>
    <n v="0.1"/>
    <n v="79.64"/>
    <n v="766.2600000000001"/>
    <n v="477.84000000000003"/>
    <n v="288.42000000000007"/>
    <n v="0.37639965546942294"/>
    <n v="2026"/>
    <s v="Q2"/>
    <n v="5"/>
    <s v="May"/>
  </r>
  <r>
    <n v="1244"/>
    <d v="2026-05-13T00:00:00"/>
    <x v="4"/>
    <x v="4"/>
    <x v="1"/>
    <n v="2026"/>
    <x v="3"/>
    <x v="8"/>
    <x v="0"/>
    <s v="Returning"/>
    <x v="3"/>
    <s v="Compact Sleeping Bag"/>
    <n v="1"/>
    <n v="122.11"/>
    <n v="0"/>
    <n v="59.86"/>
    <n v="122.11"/>
    <n v="59.86"/>
    <n v="62.25"/>
    <n v="0.50978625829170421"/>
    <n v="2026"/>
    <s v="Q2"/>
    <n v="5"/>
    <s v="May"/>
  </r>
  <r>
    <n v="1403"/>
    <d v="2026-05-13T00:00:00"/>
    <x v="4"/>
    <x v="4"/>
    <x v="1"/>
    <n v="2026"/>
    <x v="1"/>
    <x v="11"/>
    <x v="0"/>
    <s v="Returning"/>
    <x v="0"/>
    <s v="Cycling Pack 12L"/>
    <n v="1"/>
    <n v="102.38"/>
    <n v="0"/>
    <n v="50.82"/>
    <n v="102.38"/>
    <n v="50.82"/>
    <n v="51.559999999999995"/>
    <n v="0.50361398710685679"/>
    <n v="2026"/>
    <s v="Q2"/>
    <n v="5"/>
    <s v="May"/>
  </r>
  <r>
    <n v="1592"/>
    <d v="2026-05-13T00:00:00"/>
    <x v="4"/>
    <x v="4"/>
    <x v="1"/>
    <n v="2026"/>
    <x v="2"/>
    <x v="16"/>
    <x v="2"/>
    <s v="Returning"/>
    <x v="4"/>
    <s v="Recovery Roller"/>
    <n v="5"/>
    <n v="37.119999999999997"/>
    <n v="0.1"/>
    <n v="13.96"/>
    <n v="167.04"/>
    <n v="69.800000000000011"/>
    <n v="97.239999999999981"/>
    <n v="0.58213601532567039"/>
    <n v="2026"/>
    <s v="Q2"/>
    <n v="5"/>
    <s v="May"/>
  </r>
  <r>
    <n v="2581"/>
    <d v="2026-05-13T00:00:00"/>
    <x v="4"/>
    <x v="4"/>
    <x v="1"/>
    <n v="2026"/>
    <x v="1"/>
    <x v="12"/>
    <x v="0"/>
    <s v="New"/>
    <x v="1"/>
    <s v="Hiking Daypack 20L"/>
    <n v="2"/>
    <n v="91.76"/>
    <n v="0.05"/>
    <n v="46.31"/>
    <n v="174.34399999999999"/>
    <n v="92.62"/>
    <n v="81.72399999999999"/>
    <n v="0.46875143394668006"/>
    <n v="2026"/>
    <s v="Q2"/>
    <n v="5"/>
    <s v="May"/>
  </r>
  <r>
    <n v="3428"/>
    <d v="2026-05-13T00:00:00"/>
    <x v="4"/>
    <x v="4"/>
    <x v="1"/>
    <n v="2026"/>
    <x v="3"/>
    <x v="4"/>
    <x v="0"/>
    <s v="Returning"/>
    <x v="1"/>
    <s v="Trail Boots"/>
    <n v="1"/>
    <n v="144.51"/>
    <n v="0"/>
    <n v="79.22"/>
    <n v="144.51"/>
    <n v="79.22"/>
    <n v="65.289999999999992"/>
    <n v="0.45180264341568055"/>
    <n v="2026"/>
    <s v="Q2"/>
    <n v="5"/>
    <s v="May"/>
  </r>
  <r>
    <n v="765"/>
    <d v="2026-05-14T00:00:00"/>
    <x v="4"/>
    <x v="4"/>
    <x v="1"/>
    <n v="2026"/>
    <x v="1"/>
    <x v="6"/>
    <x v="1"/>
    <s v="Business"/>
    <x v="4"/>
    <s v="Training Mat"/>
    <n v="3"/>
    <n v="49.7"/>
    <n v="0.1"/>
    <n v="21.84"/>
    <n v="134.19000000000003"/>
    <n v="65.52"/>
    <n v="68.67000000000003"/>
    <n v="0.5117370892018781"/>
    <n v="2026"/>
    <s v="Q2"/>
    <n v="5"/>
    <s v="May"/>
  </r>
  <r>
    <n v="854"/>
    <d v="2026-05-14T00:00:00"/>
    <x v="4"/>
    <x v="4"/>
    <x v="1"/>
    <n v="2026"/>
    <x v="0"/>
    <x v="0"/>
    <x v="0"/>
    <s v="Returning"/>
    <x v="3"/>
    <s v="Compact Sleeping Bag"/>
    <n v="1"/>
    <n v="120.9"/>
    <n v="0"/>
    <n v="59.31"/>
    <n v="120.9"/>
    <n v="59.31"/>
    <n v="61.59"/>
    <n v="0.50942928039702229"/>
    <n v="2026"/>
    <s v="Q2"/>
    <n v="5"/>
    <s v="May"/>
  </r>
  <r>
    <n v="1087"/>
    <d v="2026-05-14T00:00:00"/>
    <x v="4"/>
    <x v="4"/>
    <x v="1"/>
    <n v="2026"/>
    <x v="2"/>
    <x v="10"/>
    <x v="0"/>
    <s v="Returning"/>
    <x v="3"/>
    <s v="Trail Tent 2P"/>
    <n v="1"/>
    <n v="195.72"/>
    <n v="0.05"/>
    <n v="105.73"/>
    <n v="185.934"/>
    <n v="105.73"/>
    <n v="80.203999999999994"/>
    <n v="0.43135736336549524"/>
    <n v="2026"/>
    <s v="Q2"/>
    <n v="5"/>
    <s v="May"/>
  </r>
  <r>
    <n v="1150"/>
    <d v="2026-05-14T00:00:00"/>
    <x v="4"/>
    <x v="4"/>
    <x v="1"/>
    <n v="2026"/>
    <x v="0"/>
    <x v="0"/>
    <x v="1"/>
    <s v="Returning"/>
    <x v="0"/>
    <s v="Compact Repair Kit"/>
    <n v="8"/>
    <n v="40.15"/>
    <n v="0.15"/>
    <n v="16.91"/>
    <n v="273.02"/>
    <n v="135.28"/>
    <n v="137.73999999999998"/>
    <n v="0.50450516445681637"/>
    <n v="2026"/>
    <s v="Q2"/>
    <n v="5"/>
    <s v="May"/>
  </r>
  <r>
    <n v="1902"/>
    <d v="2026-05-14T00:00:00"/>
    <x v="4"/>
    <x v="4"/>
    <x v="1"/>
    <n v="2026"/>
    <x v="1"/>
    <x v="14"/>
    <x v="2"/>
    <s v="Business"/>
    <x v="2"/>
    <s v="Carry-On Duffel"/>
    <n v="4"/>
    <n v="130.83000000000001"/>
    <n v="0"/>
    <n v="66.959999999999994"/>
    <n v="523.32000000000005"/>
    <n v="267.83999999999997"/>
    <n v="255.48000000000008"/>
    <n v="0.48819078193074994"/>
    <n v="2026"/>
    <s v="Q2"/>
    <n v="5"/>
    <s v="May"/>
  </r>
  <r>
    <n v="3913"/>
    <d v="2026-05-14T00:00:00"/>
    <x v="4"/>
    <x v="4"/>
    <x v="1"/>
    <n v="2026"/>
    <x v="1"/>
    <x v="12"/>
    <x v="0"/>
    <s v="New"/>
    <x v="0"/>
    <s v="Trail Bike Light"/>
    <n v="1"/>
    <n v="50.34"/>
    <n v="0.05"/>
    <n v="22.23"/>
    <n v="47.823"/>
    <n v="22.23"/>
    <n v="25.593"/>
    <n v="0.53516090584028608"/>
    <n v="2026"/>
    <s v="Q2"/>
    <n v="5"/>
    <s v="May"/>
  </r>
  <r>
    <n v="4378"/>
    <d v="2026-05-14T00:00:00"/>
    <x v="4"/>
    <x v="4"/>
    <x v="1"/>
    <n v="2026"/>
    <x v="2"/>
    <x v="10"/>
    <x v="0"/>
    <s v="Returning"/>
    <x v="0"/>
    <s v="Cycling Pack 12L"/>
    <n v="2"/>
    <n v="103.37"/>
    <n v="0"/>
    <n v="50.49"/>
    <n v="206.74"/>
    <n v="100.98"/>
    <n v="105.76"/>
    <n v="0.51156041404662866"/>
    <n v="2026"/>
    <s v="Q2"/>
    <n v="5"/>
    <s v="May"/>
  </r>
  <r>
    <n v="4551"/>
    <d v="2026-05-14T00:00:00"/>
    <x v="4"/>
    <x v="4"/>
    <x v="1"/>
    <n v="2026"/>
    <x v="1"/>
    <x v="14"/>
    <x v="2"/>
    <s v="Business"/>
    <x v="4"/>
    <s v="Weighted Vest"/>
    <n v="3"/>
    <n v="122.31"/>
    <n v="0.05"/>
    <n v="71.11"/>
    <n v="348.58350000000002"/>
    <n v="213.32999999999998"/>
    <n v="135.25350000000003"/>
    <n v="0.38800889887214979"/>
    <n v="2026"/>
    <s v="Q2"/>
    <n v="5"/>
    <s v="May"/>
  </r>
  <r>
    <n v="787"/>
    <d v="2026-05-15T00:00:00"/>
    <x v="4"/>
    <x v="4"/>
    <x v="1"/>
    <n v="2026"/>
    <x v="0"/>
    <x v="9"/>
    <x v="0"/>
    <s v="Business"/>
    <x v="2"/>
    <s v="Travel Backpack 35L"/>
    <n v="1"/>
    <n v="166.48"/>
    <n v="0"/>
    <n v="89.42"/>
    <n v="166.48"/>
    <n v="89.42"/>
    <n v="77.059999999999988"/>
    <n v="0.4628784238346948"/>
    <n v="2026"/>
    <s v="Q2"/>
    <n v="5"/>
    <s v="May"/>
  </r>
  <r>
    <n v="1133"/>
    <d v="2026-05-15T00:00:00"/>
    <x v="4"/>
    <x v="4"/>
    <x v="1"/>
    <n v="2026"/>
    <x v="0"/>
    <x v="15"/>
    <x v="2"/>
    <s v="New"/>
    <x v="3"/>
    <s v="Trail Tent 2P"/>
    <n v="3"/>
    <n v="192.21"/>
    <n v="0"/>
    <n v="103.51"/>
    <n v="576.63"/>
    <n v="310.53000000000003"/>
    <n v="266.09999999999997"/>
    <n v="0.46147442900993701"/>
    <n v="2026"/>
    <s v="Q2"/>
    <n v="5"/>
    <s v="May"/>
  </r>
  <r>
    <n v="2075"/>
    <d v="2026-05-15T00:00:00"/>
    <x v="4"/>
    <x v="4"/>
    <x v="1"/>
    <n v="2026"/>
    <x v="0"/>
    <x v="9"/>
    <x v="1"/>
    <s v="Business"/>
    <x v="3"/>
    <s v="Portable Camp Stove"/>
    <n v="6"/>
    <n v="81.13"/>
    <n v="0.05"/>
    <n v="39.409999999999997"/>
    <n v="462.44099999999997"/>
    <n v="236.45999999999998"/>
    <n v="225.98099999999999"/>
    <n v="0.48866990599881932"/>
    <n v="2026"/>
    <s v="Q2"/>
    <n v="5"/>
    <s v="May"/>
  </r>
  <r>
    <n v="2172"/>
    <d v="2026-05-15T00:00:00"/>
    <x v="4"/>
    <x v="4"/>
    <x v="1"/>
    <n v="2026"/>
    <x v="2"/>
    <x v="10"/>
    <x v="1"/>
    <s v="Business"/>
    <x v="2"/>
    <s v="Insulated Bottle"/>
    <n v="6"/>
    <n v="37.1"/>
    <n v="0.1"/>
    <n v="13.63"/>
    <n v="200.34000000000003"/>
    <n v="81.78"/>
    <n v="118.56000000000003"/>
    <n v="0.59179395028451642"/>
    <n v="2026"/>
    <s v="Q2"/>
    <n v="5"/>
    <s v="May"/>
  </r>
  <r>
    <n v="2977"/>
    <d v="2026-05-15T00:00:00"/>
    <x v="4"/>
    <x v="4"/>
    <x v="1"/>
    <n v="2026"/>
    <x v="1"/>
    <x v="14"/>
    <x v="1"/>
    <s v="Business"/>
    <x v="2"/>
    <s v="Insulated Bottle"/>
    <n v="6"/>
    <n v="35.92"/>
    <n v="0.15"/>
    <n v="13.3"/>
    <n v="183.19200000000001"/>
    <n v="79.800000000000011"/>
    <n v="103.392"/>
    <n v="0.56439145814227687"/>
    <n v="2026"/>
    <s v="Q2"/>
    <n v="5"/>
    <s v="May"/>
  </r>
  <r>
    <n v="3531"/>
    <d v="2026-05-15T00:00:00"/>
    <x v="4"/>
    <x v="4"/>
    <x v="1"/>
    <n v="2026"/>
    <x v="3"/>
    <x v="13"/>
    <x v="2"/>
    <s v="Business"/>
    <x v="4"/>
    <s v="Recovery Roller"/>
    <n v="4"/>
    <n v="36.21"/>
    <n v="0"/>
    <n v="14.3"/>
    <n v="144.84"/>
    <n v="57.2"/>
    <n v="87.64"/>
    <n v="0.60508146920740125"/>
    <n v="2026"/>
    <s v="Q2"/>
    <n v="5"/>
    <s v="May"/>
  </r>
  <r>
    <n v="3881"/>
    <d v="2026-05-15T00:00:00"/>
    <x v="4"/>
    <x v="4"/>
    <x v="1"/>
    <n v="2026"/>
    <x v="2"/>
    <x v="10"/>
    <x v="0"/>
    <s v="Business"/>
    <x v="1"/>
    <s v="Trekking Poles"/>
    <n v="3"/>
    <n v="73.03"/>
    <n v="0.05"/>
    <n v="33.200000000000003"/>
    <n v="208.13550000000001"/>
    <n v="99.600000000000009"/>
    <n v="108.5355"/>
    <n v="0.52146558371829888"/>
    <n v="2026"/>
    <s v="Q2"/>
    <n v="5"/>
    <s v="May"/>
  </r>
  <r>
    <n v="4469"/>
    <d v="2026-05-15T00:00:00"/>
    <x v="4"/>
    <x v="4"/>
    <x v="1"/>
    <n v="2026"/>
    <x v="2"/>
    <x v="5"/>
    <x v="2"/>
    <s v="Returning"/>
    <x v="0"/>
    <s v="Commuter Helmet"/>
    <n v="2"/>
    <n v="80.81"/>
    <n v="0"/>
    <n v="42.53"/>
    <n v="161.62"/>
    <n v="85.06"/>
    <n v="76.56"/>
    <n v="0.47370374953594852"/>
    <n v="2026"/>
    <s v="Q2"/>
    <n v="5"/>
    <s v="May"/>
  </r>
  <r>
    <n v="5037"/>
    <d v="2026-05-15T00:00:00"/>
    <x v="4"/>
    <x v="4"/>
    <x v="1"/>
    <n v="2026"/>
    <x v="1"/>
    <x v="11"/>
    <x v="0"/>
    <s v="New"/>
    <x v="0"/>
    <s v="Trail Bike Light"/>
    <n v="1"/>
    <n v="51.53"/>
    <n v="0.1"/>
    <n v="23.06"/>
    <n v="46.377000000000002"/>
    <n v="23.06"/>
    <n v="23.317000000000004"/>
    <n v="0.50277076999374692"/>
    <n v="2026"/>
    <s v="Q2"/>
    <n v="5"/>
    <s v="May"/>
  </r>
  <r>
    <n v="35"/>
    <d v="2026-05-16T00:00:00"/>
    <x v="4"/>
    <x v="4"/>
    <x v="1"/>
    <n v="2026"/>
    <x v="3"/>
    <x v="13"/>
    <x v="1"/>
    <s v="Business"/>
    <x v="3"/>
    <s v="Portable Camp Stove"/>
    <n v="5"/>
    <n v="81.75"/>
    <n v="0.05"/>
    <n v="39.159999999999997"/>
    <n v="388.3125"/>
    <n v="195.79999999999998"/>
    <n v="192.51250000000002"/>
    <n v="0.49576694028649609"/>
    <n v="2026"/>
    <s v="Q2"/>
    <n v="5"/>
    <s v="May"/>
  </r>
  <r>
    <n v="226"/>
    <d v="2026-05-16T00:00:00"/>
    <x v="4"/>
    <x v="4"/>
    <x v="1"/>
    <n v="2026"/>
    <x v="2"/>
    <x v="10"/>
    <x v="0"/>
    <s v="New"/>
    <x v="2"/>
    <s v="Travel Backpack 35L"/>
    <n v="1"/>
    <n v="165.99"/>
    <n v="0.1"/>
    <n v="89.9"/>
    <n v="149.39100000000002"/>
    <n v="89.9"/>
    <n v="59.491000000000014"/>
    <n v="0.3982234538894579"/>
    <n v="2026"/>
    <s v="Q2"/>
    <n v="5"/>
    <s v="May"/>
  </r>
  <r>
    <n v="1713"/>
    <d v="2026-05-16T00:00:00"/>
    <x v="4"/>
    <x v="4"/>
    <x v="1"/>
    <n v="2026"/>
    <x v="0"/>
    <x v="15"/>
    <x v="2"/>
    <s v="New"/>
    <x v="3"/>
    <s v="Compact Sleeping Bag"/>
    <n v="2"/>
    <n v="121.22"/>
    <n v="0"/>
    <n v="60.38"/>
    <n v="242.44"/>
    <n v="120.76"/>
    <n v="121.67999999999999"/>
    <n v="0.50189737667051637"/>
    <n v="2026"/>
    <s v="Q2"/>
    <n v="5"/>
    <s v="May"/>
  </r>
  <r>
    <n v="2320"/>
    <d v="2026-05-16T00:00:00"/>
    <x v="4"/>
    <x v="4"/>
    <x v="1"/>
    <n v="2026"/>
    <x v="1"/>
    <x v="12"/>
    <x v="2"/>
    <s v="Business"/>
    <x v="2"/>
    <s v="Carry-On Duffel"/>
    <n v="2"/>
    <n v="131.1"/>
    <n v="0"/>
    <n v="65.55"/>
    <n v="262.2"/>
    <n v="131.1"/>
    <n v="131.1"/>
    <n v="0.5"/>
    <n v="2026"/>
    <s v="Q2"/>
    <n v="5"/>
    <s v="May"/>
  </r>
  <r>
    <n v="2496"/>
    <d v="2026-05-16T00:00:00"/>
    <x v="4"/>
    <x v="4"/>
    <x v="1"/>
    <n v="2026"/>
    <x v="1"/>
    <x v="6"/>
    <x v="0"/>
    <s v="Returning"/>
    <x v="2"/>
    <s v="Packing Cube Set"/>
    <n v="2"/>
    <n v="46.44"/>
    <n v="0"/>
    <n v="18.63"/>
    <n v="92.88"/>
    <n v="37.26"/>
    <n v="55.62"/>
    <n v="0.59883720930232553"/>
    <n v="2026"/>
    <s v="Q2"/>
    <n v="5"/>
    <s v="May"/>
  </r>
  <r>
    <n v="2504"/>
    <d v="2026-05-16T00:00:00"/>
    <x v="4"/>
    <x v="4"/>
    <x v="1"/>
    <n v="2026"/>
    <x v="3"/>
    <x v="7"/>
    <x v="0"/>
    <s v="New"/>
    <x v="2"/>
    <s v="Insulated Bottle"/>
    <n v="1"/>
    <n v="36.659999999999997"/>
    <n v="0"/>
    <n v="13.61"/>
    <n v="36.659999999999997"/>
    <n v="13.61"/>
    <n v="23.049999999999997"/>
    <n v="0.62875068194217132"/>
    <n v="2026"/>
    <s v="Q2"/>
    <n v="5"/>
    <s v="May"/>
  </r>
  <r>
    <n v="2598"/>
    <d v="2026-05-16T00:00:00"/>
    <x v="4"/>
    <x v="4"/>
    <x v="1"/>
    <n v="2026"/>
    <x v="3"/>
    <x v="8"/>
    <x v="0"/>
    <s v="New"/>
    <x v="1"/>
    <s v="Summit Backpack 45L"/>
    <n v="5"/>
    <n v="156.16999999999999"/>
    <n v="0.1"/>
    <n v="80.59"/>
    <n v="702.76499999999999"/>
    <n v="402.95000000000005"/>
    <n v="299.81499999999994"/>
    <n v="0.42662198601239382"/>
    <n v="2026"/>
    <s v="Q2"/>
    <n v="5"/>
    <s v="May"/>
  </r>
  <r>
    <n v="2600"/>
    <d v="2026-05-16T00:00:00"/>
    <x v="4"/>
    <x v="4"/>
    <x v="1"/>
    <n v="2026"/>
    <x v="1"/>
    <x v="12"/>
    <x v="2"/>
    <s v="New"/>
    <x v="2"/>
    <s v="Insulated Bottle"/>
    <n v="1"/>
    <n v="35.97"/>
    <n v="0.1"/>
    <n v="13.54"/>
    <n v="32.372999999999998"/>
    <n v="13.54"/>
    <n v="18.832999999999998"/>
    <n v="0.58175022395205878"/>
    <n v="2026"/>
    <s v="Q2"/>
    <n v="5"/>
    <s v="May"/>
  </r>
  <r>
    <n v="2856"/>
    <d v="2026-05-16T00:00:00"/>
    <x v="4"/>
    <x v="4"/>
    <x v="1"/>
    <n v="2026"/>
    <x v="1"/>
    <x v="11"/>
    <x v="1"/>
    <s v="Business"/>
    <x v="4"/>
    <s v="Weighted Vest"/>
    <n v="4"/>
    <n v="125.11"/>
    <n v="0.15"/>
    <n v="70.010000000000005"/>
    <n v="425.37399999999997"/>
    <n v="280.04000000000002"/>
    <n v="145.33399999999995"/>
    <n v="0.34166169065340135"/>
    <n v="2026"/>
    <s v="Q2"/>
    <n v="5"/>
    <s v="May"/>
  </r>
  <r>
    <n v="3478"/>
    <d v="2026-05-16T00:00:00"/>
    <x v="4"/>
    <x v="4"/>
    <x v="1"/>
    <n v="2026"/>
    <x v="3"/>
    <x v="8"/>
    <x v="0"/>
    <s v="New"/>
    <x v="4"/>
    <s v="Recovery Roller"/>
    <n v="4"/>
    <n v="36.29"/>
    <n v="0.1"/>
    <n v="13.77"/>
    <n v="130.64400000000001"/>
    <n v="55.08"/>
    <n v="75.564000000000007"/>
    <n v="0.57839625241113257"/>
    <n v="2026"/>
    <s v="Q2"/>
    <n v="5"/>
    <s v="May"/>
  </r>
  <r>
    <n v="3599"/>
    <d v="2026-05-16T00:00:00"/>
    <x v="4"/>
    <x v="4"/>
    <x v="1"/>
    <n v="2026"/>
    <x v="1"/>
    <x v="6"/>
    <x v="0"/>
    <s v="New"/>
    <x v="1"/>
    <s v="Trail Boots"/>
    <n v="4"/>
    <n v="143.34"/>
    <n v="0"/>
    <n v="80.55"/>
    <n v="573.36"/>
    <n v="322.2"/>
    <n v="251.16000000000003"/>
    <n v="0.43804939305148599"/>
    <n v="2026"/>
    <s v="Q2"/>
    <n v="5"/>
    <s v="May"/>
  </r>
  <r>
    <n v="282"/>
    <d v="2026-05-17T00:00:00"/>
    <x v="4"/>
    <x v="4"/>
    <x v="1"/>
    <n v="2026"/>
    <x v="1"/>
    <x v="12"/>
    <x v="3"/>
    <s v="New"/>
    <x v="0"/>
    <s v="Trail Bike Light"/>
    <n v="3"/>
    <n v="51.68"/>
    <n v="0"/>
    <n v="22.4"/>
    <n v="155.04"/>
    <n v="67.199999999999989"/>
    <n v="87.84"/>
    <n v="0.56656346749226016"/>
    <n v="2026"/>
    <s v="Q2"/>
    <n v="5"/>
    <s v="May"/>
  </r>
  <r>
    <n v="980"/>
    <d v="2026-05-17T00:00:00"/>
    <x v="4"/>
    <x v="4"/>
    <x v="1"/>
    <n v="2026"/>
    <x v="3"/>
    <x v="7"/>
    <x v="0"/>
    <s v="Returning"/>
    <x v="2"/>
    <s v="Packing Cube Set"/>
    <n v="1"/>
    <n v="46.84"/>
    <n v="0"/>
    <n v="17.93"/>
    <n v="46.84"/>
    <n v="17.93"/>
    <n v="28.910000000000004"/>
    <n v="0.61720751494449189"/>
    <n v="2026"/>
    <s v="Q2"/>
    <n v="5"/>
    <s v="May"/>
  </r>
  <r>
    <n v="1155"/>
    <d v="2026-05-17T00:00:00"/>
    <x v="4"/>
    <x v="4"/>
    <x v="1"/>
    <n v="2026"/>
    <x v="2"/>
    <x v="2"/>
    <x v="3"/>
    <s v="New"/>
    <x v="1"/>
    <s v="Trekking Poles"/>
    <n v="5"/>
    <n v="72.900000000000006"/>
    <n v="0.05"/>
    <n v="31.57"/>
    <n v="346.27499999999998"/>
    <n v="157.85"/>
    <n v="188.42499999999998"/>
    <n v="0.54414843693596127"/>
    <n v="2026"/>
    <s v="Q2"/>
    <n v="5"/>
    <s v="May"/>
  </r>
  <r>
    <n v="1816"/>
    <d v="2026-05-17T00:00:00"/>
    <x v="4"/>
    <x v="4"/>
    <x v="1"/>
    <n v="2026"/>
    <x v="3"/>
    <x v="7"/>
    <x v="0"/>
    <s v="New"/>
    <x v="1"/>
    <s v="Hiking Daypack 20L"/>
    <n v="1"/>
    <n v="91.07"/>
    <n v="0"/>
    <n v="45.3"/>
    <n v="91.07"/>
    <n v="45.3"/>
    <n v="45.769999999999996"/>
    <n v="0.50258043263423735"/>
    <n v="2026"/>
    <s v="Q2"/>
    <n v="5"/>
    <s v="May"/>
  </r>
  <r>
    <n v="2128"/>
    <d v="2026-05-17T00:00:00"/>
    <x v="4"/>
    <x v="4"/>
    <x v="1"/>
    <n v="2026"/>
    <x v="2"/>
    <x v="10"/>
    <x v="2"/>
    <s v="New"/>
    <x v="0"/>
    <s v="Commuter Helmet"/>
    <n v="1"/>
    <n v="81.86"/>
    <n v="0"/>
    <n v="43.14"/>
    <n v="81.86"/>
    <n v="43.14"/>
    <n v="38.72"/>
    <n v="0.47300268751526997"/>
    <n v="2026"/>
    <s v="Q2"/>
    <n v="5"/>
    <s v="May"/>
  </r>
  <r>
    <n v="2296"/>
    <d v="2026-05-17T00:00:00"/>
    <x v="4"/>
    <x v="4"/>
    <x v="1"/>
    <n v="2026"/>
    <x v="3"/>
    <x v="8"/>
    <x v="0"/>
    <s v="Returning"/>
    <x v="2"/>
    <s v="Packing Cube Set"/>
    <n v="1"/>
    <n v="45.45"/>
    <n v="0"/>
    <n v="17.93"/>
    <n v="45.45"/>
    <n v="17.93"/>
    <n v="27.520000000000003"/>
    <n v="0.60550055005500558"/>
    <n v="2026"/>
    <s v="Q2"/>
    <n v="5"/>
    <s v="May"/>
  </r>
  <r>
    <n v="2322"/>
    <d v="2026-05-17T00:00:00"/>
    <x v="4"/>
    <x v="4"/>
    <x v="1"/>
    <n v="2026"/>
    <x v="2"/>
    <x v="10"/>
    <x v="2"/>
    <s v="Business"/>
    <x v="1"/>
    <s v="Trekking Poles"/>
    <n v="1"/>
    <n v="70.62"/>
    <n v="0"/>
    <n v="32.53"/>
    <n v="70.62"/>
    <n v="32.53"/>
    <n v="38.090000000000003"/>
    <n v="0.53936561880487111"/>
    <n v="2026"/>
    <s v="Q2"/>
    <n v="5"/>
    <s v="May"/>
  </r>
  <r>
    <n v="3480"/>
    <d v="2026-05-17T00:00:00"/>
    <x v="4"/>
    <x v="4"/>
    <x v="1"/>
    <n v="2026"/>
    <x v="3"/>
    <x v="8"/>
    <x v="0"/>
    <s v="New"/>
    <x v="4"/>
    <s v="Training Mat"/>
    <n v="2"/>
    <n v="51.56"/>
    <n v="0"/>
    <n v="22.46"/>
    <n v="103.12"/>
    <n v="44.92"/>
    <n v="58.2"/>
    <n v="0.56439100077579518"/>
    <n v="2026"/>
    <s v="Q2"/>
    <n v="5"/>
    <s v="May"/>
  </r>
  <r>
    <n v="4426"/>
    <d v="2026-05-17T00:00:00"/>
    <x v="4"/>
    <x v="4"/>
    <x v="1"/>
    <n v="2026"/>
    <x v="3"/>
    <x v="8"/>
    <x v="0"/>
    <s v="New"/>
    <x v="1"/>
    <s v="Trail Boots"/>
    <n v="2"/>
    <n v="146.22"/>
    <n v="0"/>
    <n v="81.069999999999993"/>
    <n v="292.44"/>
    <n v="162.13999999999999"/>
    <n v="130.30000000000001"/>
    <n v="0.4455614826973055"/>
    <n v="2026"/>
    <s v="Q2"/>
    <n v="5"/>
    <s v="May"/>
  </r>
  <r>
    <n v="4938"/>
    <d v="2026-05-17T00:00:00"/>
    <x v="4"/>
    <x v="4"/>
    <x v="1"/>
    <n v="2026"/>
    <x v="3"/>
    <x v="13"/>
    <x v="2"/>
    <s v="Returning"/>
    <x v="4"/>
    <s v="Training Mat"/>
    <n v="2"/>
    <n v="51.34"/>
    <n v="0"/>
    <n v="22.17"/>
    <n v="102.68"/>
    <n v="44.34"/>
    <n v="58.34"/>
    <n v="0.56817296455005839"/>
    <n v="2026"/>
    <s v="Q2"/>
    <n v="5"/>
    <s v="May"/>
  </r>
  <r>
    <n v="915"/>
    <d v="2026-05-18T00:00:00"/>
    <x v="4"/>
    <x v="4"/>
    <x v="1"/>
    <n v="2026"/>
    <x v="3"/>
    <x v="8"/>
    <x v="0"/>
    <s v="New"/>
    <x v="1"/>
    <s v="Summit Backpack 45L"/>
    <n v="1"/>
    <n v="153.61000000000001"/>
    <n v="0.05"/>
    <n v="79.94"/>
    <n v="145.92950000000002"/>
    <n v="79.94"/>
    <n v="65.989500000000021"/>
    <n v="0.45220123415758989"/>
    <n v="2026"/>
    <s v="Q2"/>
    <n v="5"/>
    <s v="May"/>
  </r>
  <r>
    <n v="1188"/>
    <d v="2026-05-18T00:00:00"/>
    <x v="4"/>
    <x v="4"/>
    <x v="1"/>
    <n v="2026"/>
    <x v="1"/>
    <x v="6"/>
    <x v="0"/>
    <s v="Returning"/>
    <x v="3"/>
    <s v="Portable Camp Stove"/>
    <n v="1"/>
    <n v="82.44"/>
    <n v="0.15"/>
    <n v="39.380000000000003"/>
    <n v="70.073999999999998"/>
    <n v="39.380000000000003"/>
    <n v="30.693999999999996"/>
    <n v="0.43802266175757054"/>
    <n v="2026"/>
    <s v="Q2"/>
    <n v="5"/>
    <s v="May"/>
  </r>
  <r>
    <n v="1594"/>
    <d v="2026-05-18T00:00:00"/>
    <x v="4"/>
    <x v="4"/>
    <x v="1"/>
    <n v="2026"/>
    <x v="0"/>
    <x v="0"/>
    <x v="1"/>
    <s v="Business"/>
    <x v="1"/>
    <s v="Hiking Daypack 20L"/>
    <n v="10"/>
    <n v="92.09"/>
    <n v="0.15"/>
    <n v="45.13"/>
    <n v="782.7650000000001"/>
    <n v="451.3"/>
    <n v="331.46500000000009"/>
    <n v="0.42345403792964686"/>
    <n v="2026"/>
    <s v="Q2"/>
    <n v="5"/>
    <s v="May"/>
  </r>
  <r>
    <n v="3022"/>
    <d v="2026-05-18T00:00:00"/>
    <x v="4"/>
    <x v="4"/>
    <x v="1"/>
    <n v="2026"/>
    <x v="3"/>
    <x v="8"/>
    <x v="3"/>
    <s v="New"/>
    <x v="2"/>
    <s v="Insulated Bottle"/>
    <n v="1"/>
    <n v="36.72"/>
    <n v="0"/>
    <n v="13.67"/>
    <n v="36.72"/>
    <n v="13.67"/>
    <n v="23.049999999999997"/>
    <n v="0.62772331154684091"/>
    <n v="2026"/>
    <s v="Q2"/>
    <n v="5"/>
    <s v="May"/>
  </r>
  <r>
    <n v="588"/>
    <d v="2026-05-19T00:00:00"/>
    <x v="4"/>
    <x v="4"/>
    <x v="1"/>
    <n v="2026"/>
    <x v="1"/>
    <x v="1"/>
    <x v="1"/>
    <s v="Business"/>
    <x v="2"/>
    <s v="Carry-On Duffel"/>
    <n v="3"/>
    <n v="132.41999999999999"/>
    <n v="0.05"/>
    <n v="67.09"/>
    <n v="377.39699999999999"/>
    <n v="201.27"/>
    <n v="176.12699999999998"/>
    <n v="0.46668892439526544"/>
    <n v="2026"/>
    <s v="Q2"/>
    <n v="5"/>
    <s v="May"/>
  </r>
  <r>
    <n v="1016"/>
    <d v="2026-05-19T00:00:00"/>
    <x v="4"/>
    <x v="4"/>
    <x v="1"/>
    <n v="2026"/>
    <x v="3"/>
    <x v="13"/>
    <x v="2"/>
    <s v="Returning"/>
    <x v="3"/>
    <s v="Trail Tent 2P"/>
    <n v="2"/>
    <n v="192.1"/>
    <n v="0.05"/>
    <n v="106.07"/>
    <n v="364.98999999999995"/>
    <n v="212.14"/>
    <n v="152.84999999999997"/>
    <n v="0.41877859667388145"/>
    <n v="2026"/>
    <s v="Q2"/>
    <n v="5"/>
    <s v="May"/>
  </r>
  <r>
    <n v="1930"/>
    <d v="2026-05-19T00:00:00"/>
    <x v="4"/>
    <x v="4"/>
    <x v="1"/>
    <n v="2026"/>
    <x v="2"/>
    <x v="16"/>
    <x v="2"/>
    <s v="New"/>
    <x v="2"/>
    <s v="Insulated Bottle"/>
    <n v="4"/>
    <n v="36.94"/>
    <n v="0"/>
    <n v="13.63"/>
    <n v="147.76"/>
    <n v="54.52"/>
    <n v="93.239999999999981"/>
    <n v="0.63102328099620997"/>
    <n v="2026"/>
    <s v="Q2"/>
    <n v="5"/>
    <s v="May"/>
  </r>
  <r>
    <n v="2658"/>
    <d v="2026-05-19T00:00:00"/>
    <x v="4"/>
    <x v="4"/>
    <x v="1"/>
    <n v="2026"/>
    <x v="0"/>
    <x v="15"/>
    <x v="0"/>
    <s v="Business"/>
    <x v="1"/>
    <s v="Summit Backpack 45L"/>
    <n v="1"/>
    <n v="153.16999999999999"/>
    <n v="0"/>
    <n v="78.489999999999995"/>
    <n v="153.16999999999999"/>
    <n v="78.489999999999995"/>
    <n v="74.679999999999993"/>
    <n v="0.48756283867598094"/>
    <n v="2026"/>
    <s v="Q2"/>
    <n v="5"/>
    <s v="May"/>
  </r>
  <r>
    <n v="2951"/>
    <d v="2026-05-19T00:00:00"/>
    <x v="4"/>
    <x v="4"/>
    <x v="1"/>
    <n v="2026"/>
    <x v="0"/>
    <x v="0"/>
    <x v="0"/>
    <s v="Business"/>
    <x v="0"/>
    <s v="Commuter Helmet"/>
    <n v="2"/>
    <n v="82.85"/>
    <n v="0"/>
    <n v="42.53"/>
    <n v="165.7"/>
    <n v="85.06"/>
    <n v="80.639999999999986"/>
    <n v="0.48666264333132164"/>
    <n v="2026"/>
    <s v="Q2"/>
    <n v="5"/>
    <s v="May"/>
  </r>
  <r>
    <n v="4328"/>
    <d v="2026-05-19T00:00:00"/>
    <x v="4"/>
    <x v="4"/>
    <x v="1"/>
    <n v="2026"/>
    <x v="2"/>
    <x v="5"/>
    <x v="3"/>
    <s v="New"/>
    <x v="1"/>
    <s v="Trail Boots"/>
    <n v="1"/>
    <n v="143.52000000000001"/>
    <n v="0"/>
    <n v="81.040000000000006"/>
    <n v="143.52000000000001"/>
    <n v="81.040000000000006"/>
    <n v="62.480000000000004"/>
    <n v="0.435340022296544"/>
    <n v="2026"/>
    <s v="Q2"/>
    <n v="5"/>
    <s v="May"/>
  </r>
  <r>
    <n v="4591"/>
    <d v="2026-05-19T00:00:00"/>
    <x v="4"/>
    <x v="4"/>
    <x v="1"/>
    <n v="2026"/>
    <x v="2"/>
    <x v="16"/>
    <x v="2"/>
    <s v="New"/>
    <x v="3"/>
    <s v="Trail Tent 2P"/>
    <n v="1"/>
    <n v="192.94"/>
    <n v="0"/>
    <n v="105.15"/>
    <n v="192.94"/>
    <n v="105.15"/>
    <n v="87.789999999999992"/>
    <n v="0.45501192080439512"/>
    <n v="2026"/>
    <s v="Q2"/>
    <n v="5"/>
    <s v="May"/>
  </r>
  <r>
    <n v="280"/>
    <d v="2026-05-20T00:00:00"/>
    <x v="4"/>
    <x v="4"/>
    <x v="1"/>
    <n v="2026"/>
    <x v="3"/>
    <x v="8"/>
    <x v="2"/>
    <s v="Business"/>
    <x v="2"/>
    <s v="Travel Backpack 35L"/>
    <n v="1"/>
    <n v="168.56"/>
    <n v="0"/>
    <n v="85.46"/>
    <n v="168.56"/>
    <n v="85.46"/>
    <n v="83.100000000000009"/>
    <n v="0.49299952539155201"/>
    <n v="2026"/>
    <s v="Q2"/>
    <n v="5"/>
    <s v="May"/>
  </r>
  <r>
    <n v="409"/>
    <d v="2026-05-20T00:00:00"/>
    <x v="4"/>
    <x v="4"/>
    <x v="1"/>
    <n v="2026"/>
    <x v="0"/>
    <x v="0"/>
    <x v="0"/>
    <s v="New"/>
    <x v="3"/>
    <s v="Compact Sleeping Bag"/>
    <n v="2"/>
    <n v="123.9"/>
    <n v="0"/>
    <n v="58.95"/>
    <n v="247.8"/>
    <n v="117.9"/>
    <n v="129.9"/>
    <n v="0.52421307506053272"/>
    <n v="2026"/>
    <s v="Q2"/>
    <n v="5"/>
    <s v="May"/>
  </r>
  <r>
    <n v="1372"/>
    <d v="2026-05-20T00:00:00"/>
    <x v="4"/>
    <x v="4"/>
    <x v="1"/>
    <n v="2026"/>
    <x v="0"/>
    <x v="9"/>
    <x v="0"/>
    <s v="New"/>
    <x v="1"/>
    <s v="Trail Boots"/>
    <n v="2"/>
    <n v="140.93"/>
    <n v="0"/>
    <n v="81.040000000000006"/>
    <n v="281.86"/>
    <n v="162.08000000000001"/>
    <n v="119.78"/>
    <n v="0.42496274746327961"/>
    <n v="2026"/>
    <s v="Q2"/>
    <n v="5"/>
    <s v="May"/>
  </r>
  <r>
    <n v="2327"/>
    <d v="2026-05-20T00:00:00"/>
    <x v="4"/>
    <x v="4"/>
    <x v="1"/>
    <n v="2026"/>
    <x v="2"/>
    <x v="5"/>
    <x v="2"/>
    <s v="Returning"/>
    <x v="1"/>
    <s v="Trekking Poles"/>
    <n v="1"/>
    <n v="73.150000000000006"/>
    <n v="0"/>
    <n v="32.950000000000003"/>
    <n v="73.150000000000006"/>
    <n v="32.950000000000003"/>
    <n v="40.200000000000003"/>
    <n v="0.54955570745044424"/>
    <n v="2026"/>
    <s v="Q2"/>
    <n v="5"/>
    <s v="May"/>
  </r>
  <r>
    <n v="2703"/>
    <d v="2026-05-20T00:00:00"/>
    <x v="4"/>
    <x v="4"/>
    <x v="1"/>
    <n v="2026"/>
    <x v="3"/>
    <x v="8"/>
    <x v="2"/>
    <s v="Business"/>
    <x v="3"/>
    <s v="Trail Tent 2P"/>
    <n v="2"/>
    <n v="197.35"/>
    <n v="0.05"/>
    <n v="102.63"/>
    <n v="374.96499999999997"/>
    <n v="205.26"/>
    <n v="169.70499999999998"/>
    <n v="0.45258890829810783"/>
    <n v="2026"/>
    <s v="Q2"/>
    <n v="5"/>
    <s v="May"/>
  </r>
  <r>
    <n v="2776"/>
    <d v="2026-05-20T00:00:00"/>
    <x v="4"/>
    <x v="4"/>
    <x v="1"/>
    <n v="2026"/>
    <x v="3"/>
    <x v="4"/>
    <x v="0"/>
    <s v="Business"/>
    <x v="2"/>
    <s v="Insulated Bottle"/>
    <n v="3"/>
    <n v="36.74"/>
    <n v="0.05"/>
    <n v="13.97"/>
    <n v="104.70899999999999"/>
    <n v="41.910000000000004"/>
    <n v="62.798999999999985"/>
    <n v="0.59974787267570118"/>
    <n v="2026"/>
    <s v="Q2"/>
    <n v="5"/>
    <s v="May"/>
  </r>
  <r>
    <n v="3411"/>
    <d v="2026-05-20T00:00:00"/>
    <x v="4"/>
    <x v="4"/>
    <x v="1"/>
    <n v="2026"/>
    <x v="1"/>
    <x v="11"/>
    <x v="0"/>
    <s v="Returning"/>
    <x v="1"/>
    <s v="Summit Backpack 45L"/>
    <n v="2"/>
    <n v="151.35"/>
    <n v="0.05"/>
    <n v="77.150000000000006"/>
    <n v="287.565"/>
    <n v="154.30000000000001"/>
    <n v="133.26499999999999"/>
    <n v="0.46342566028550064"/>
    <n v="2026"/>
    <s v="Q2"/>
    <n v="5"/>
    <s v="May"/>
  </r>
  <r>
    <n v="3841"/>
    <d v="2026-05-20T00:00:00"/>
    <x v="4"/>
    <x v="4"/>
    <x v="1"/>
    <n v="2026"/>
    <x v="0"/>
    <x v="15"/>
    <x v="2"/>
    <s v="New"/>
    <x v="0"/>
    <s v="Trail Bike Light"/>
    <n v="2"/>
    <n v="50.09"/>
    <n v="0.05"/>
    <n v="23.16"/>
    <n v="95.171000000000006"/>
    <n v="46.32"/>
    <n v="48.851000000000006"/>
    <n v="0.51329711781950382"/>
    <n v="2026"/>
    <s v="Q2"/>
    <n v="5"/>
    <s v="May"/>
  </r>
  <r>
    <n v="5121"/>
    <d v="2026-05-20T00:00:00"/>
    <x v="4"/>
    <x v="4"/>
    <x v="1"/>
    <n v="2026"/>
    <x v="0"/>
    <x v="9"/>
    <x v="0"/>
    <s v="New"/>
    <x v="4"/>
    <s v="Weighted Vest"/>
    <n v="2"/>
    <n v="121.96"/>
    <n v="0.05"/>
    <n v="71.2"/>
    <n v="231.72399999999999"/>
    <n v="142.4"/>
    <n v="89.323999999999984"/>
    <n v="0.38547582468799085"/>
    <n v="2026"/>
    <s v="Q2"/>
    <n v="5"/>
    <s v="May"/>
  </r>
  <r>
    <n v="53"/>
    <d v="2026-05-21T00:00:00"/>
    <x v="4"/>
    <x v="4"/>
    <x v="1"/>
    <n v="2026"/>
    <x v="3"/>
    <x v="13"/>
    <x v="0"/>
    <s v="Business"/>
    <x v="2"/>
    <s v="Carry-On Duffel"/>
    <n v="1"/>
    <n v="134.28"/>
    <n v="0.05"/>
    <n v="65.44"/>
    <n v="127.56599999999999"/>
    <n v="65.44"/>
    <n v="62.125999999999991"/>
    <n v="0.487010645469796"/>
    <n v="2026"/>
    <s v="Q2"/>
    <n v="5"/>
    <s v="May"/>
  </r>
  <r>
    <n v="127"/>
    <d v="2026-05-21T00:00:00"/>
    <x v="4"/>
    <x v="4"/>
    <x v="1"/>
    <n v="2026"/>
    <x v="3"/>
    <x v="7"/>
    <x v="0"/>
    <s v="Business"/>
    <x v="0"/>
    <s v="Cycling Pack 12L"/>
    <n v="3"/>
    <n v="100.48"/>
    <n v="0.05"/>
    <n v="50.68"/>
    <n v="286.36799999999999"/>
    <n v="152.04"/>
    <n v="134.328"/>
    <n v="0.46907475695608447"/>
    <n v="2026"/>
    <s v="Q2"/>
    <n v="5"/>
    <s v="May"/>
  </r>
  <r>
    <n v="1092"/>
    <d v="2026-05-21T00:00:00"/>
    <x v="4"/>
    <x v="4"/>
    <x v="1"/>
    <n v="2026"/>
    <x v="3"/>
    <x v="8"/>
    <x v="0"/>
    <s v="New"/>
    <x v="4"/>
    <s v="Recovery Roller"/>
    <n v="3"/>
    <n v="36.229999999999997"/>
    <n v="0"/>
    <n v="13.55"/>
    <n v="108.69"/>
    <n v="40.650000000000006"/>
    <n v="68.039999999999992"/>
    <n v="0.62600055202870541"/>
    <n v="2026"/>
    <s v="Q2"/>
    <n v="5"/>
    <s v="May"/>
  </r>
  <r>
    <n v="1213"/>
    <d v="2026-05-21T00:00:00"/>
    <x v="4"/>
    <x v="4"/>
    <x v="1"/>
    <n v="2026"/>
    <x v="2"/>
    <x v="2"/>
    <x v="3"/>
    <s v="Returning"/>
    <x v="3"/>
    <s v="Compact Sleeping Bag"/>
    <n v="3"/>
    <n v="120.61"/>
    <n v="0"/>
    <n v="60.17"/>
    <n v="361.83"/>
    <n v="180.51"/>
    <n v="181.32"/>
    <n v="0.50111931017328581"/>
    <n v="2026"/>
    <s v="Q2"/>
    <n v="5"/>
    <s v="May"/>
  </r>
  <r>
    <n v="1849"/>
    <d v="2026-05-21T00:00:00"/>
    <x v="4"/>
    <x v="4"/>
    <x v="1"/>
    <n v="2026"/>
    <x v="2"/>
    <x v="5"/>
    <x v="3"/>
    <s v="Returning"/>
    <x v="2"/>
    <s v="Packing Cube Set"/>
    <n v="3"/>
    <n v="46.46"/>
    <n v="0"/>
    <n v="18.71"/>
    <n v="139.38"/>
    <n v="56.13"/>
    <n v="83.25"/>
    <n v="0.59728798966853214"/>
    <n v="2026"/>
    <s v="Q2"/>
    <n v="5"/>
    <s v="May"/>
  </r>
  <r>
    <n v="2395"/>
    <d v="2026-05-21T00:00:00"/>
    <x v="4"/>
    <x v="4"/>
    <x v="1"/>
    <n v="2026"/>
    <x v="1"/>
    <x v="12"/>
    <x v="0"/>
    <s v="Business"/>
    <x v="4"/>
    <s v="Recovery Roller"/>
    <n v="1"/>
    <n v="36.9"/>
    <n v="0.05"/>
    <n v="13.89"/>
    <n v="35.055"/>
    <n v="13.89"/>
    <n v="21.164999999999999"/>
    <n v="0.60376551133932388"/>
    <n v="2026"/>
    <s v="Q2"/>
    <n v="5"/>
    <s v="May"/>
  </r>
  <r>
    <n v="4166"/>
    <d v="2026-05-21T00:00:00"/>
    <x v="4"/>
    <x v="4"/>
    <x v="1"/>
    <n v="2026"/>
    <x v="2"/>
    <x v="3"/>
    <x v="0"/>
    <s v="New"/>
    <x v="4"/>
    <s v="Resistance Band Set"/>
    <n v="6"/>
    <n v="40.61"/>
    <n v="0.05"/>
    <n v="15.14"/>
    <n v="231.47699999999998"/>
    <n v="90.84"/>
    <n v="140.63699999999997"/>
    <n v="0.607563602431343"/>
    <n v="2026"/>
    <s v="Q2"/>
    <n v="5"/>
    <s v="May"/>
  </r>
  <r>
    <n v="1004"/>
    <d v="2026-05-22T00:00:00"/>
    <x v="4"/>
    <x v="4"/>
    <x v="1"/>
    <n v="2026"/>
    <x v="3"/>
    <x v="13"/>
    <x v="0"/>
    <s v="Business"/>
    <x v="2"/>
    <s v="Insulated Bottle"/>
    <n v="2"/>
    <n v="36.86"/>
    <n v="0.05"/>
    <n v="13.85"/>
    <n v="70.033999999999992"/>
    <n v="27.7"/>
    <n v="42.333999999999989"/>
    <n v="0.60447782505640113"/>
    <n v="2026"/>
    <s v="Q2"/>
    <n v="5"/>
    <s v="May"/>
  </r>
  <r>
    <n v="1012"/>
    <d v="2026-05-22T00:00:00"/>
    <x v="4"/>
    <x v="4"/>
    <x v="1"/>
    <n v="2026"/>
    <x v="1"/>
    <x v="6"/>
    <x v="0"/>
    <s v="New"/>
    <x v="1"/>
    <s v="Summit Backpack 45L"/>
    <n v="3"/>
    <n v="156.74"/>
    <n v="0"/>
    <n v="79.819999999999993"/>
    <n v="470.22"/>
    <n v="239.45999999999998"/>
    <n v="230.76000000000005"/>
    <n v="0.49074901110118674"/>
    <n v="2026"/>
    <s v="Q2"/>
    <n v="5"/>
    <s v="May"/>
  </r>
  <r>
    <n v="2180"/>
    <d v="2026-05-22T00:00:00"/>
    <x v="4"/>
    <x v="4"/>
    <x v="1"/>
    <n v="2026"/>
    <x v="0"/>
    <x v="9"/>
    <x v="1"/>
    <s v="Returning"/>
    <x v="0"/>
    <s v="Trail Bike Light"/>
    <n v="3"/>
    <n v="51.04"/>
    <n v="0.2"/>
    <n v="22.32"/>
    <n v="122.49600000000001"/>
    <n v="66.960000000000008"/>
    <n v="55.536000000000001"/>
    <n v="0.45336990595611282"/>
    <n v="2026"/>
    <s v="Q2"/>
    <n v="5"/>
    <s v="May"/>
  </r>
  <r>
    <n v="3659"/>
    <d v="2026-05-22T00:00:00"/>
    <x v="4"/>
    <x v="4"/>
    <x v="1"/>
    <n v="2026"/>
    <x v="3"/>
    <x v="13"/>
    <x v="2"/>
    <s v="New"/>
    <x v="1"/>
    <s v="Hiking Daypack 20L"/>
    <n v="2"/>
    <n v="93.55"/>
    <n v="0"/>
    <n v="44.31"/>
    <n v="187.1"/>
    <n v="88.62"/>
    <n v="98.47999999999999"/>
    <n v="0.52634954569748793"/>
    <n v="2026"/>
    <s v="Q2"/>
    <n v="5"/>
    <s v="May"/>
  </r>
  <r>
    <n v="3775"/>
    <d v="2026-05-22T00:00:00"/>
    <x v="4"/>
    <x v="4"/>
    <x v="1"/>
    <n v="2026"/>
    <x v="2"/>
    <x v="2"/>
    <x v="0"/>
    <s v="Business"/>
    <x v="2"/>
    <s v="Carry-On Duffel"/>
    <n v="1"/>
    <n v="131.74"/>
    <n v="0"/>
    <n v="66.650000000000006"/>
    <n v="131.74"/>
    <n v="66.650000000000006"/>
    <n v="65.09"/>
    <n v="0.49407924700166994"/>
    <n v="2026"/>
    <s v="Q2"/>
    <n v="5"/>
    <s v="May"/>
  </r>
  <r>
    <n v="4071"/>
    <d v="2026-05-22T00:00:00"/>
    <x v="4"/>
    <x v="4"/>
    <x v="1"/>
    <n v="2026"/>
    <x v="3"/>
    <x v="8"/>
    <x v="0"/>
    <s v="New"/>
    <x v="1"/>
    <s v="Hiking Daypack 20L"/>
    <n v="5"/>
    <n v="91.79"/>
    <n v="0.05"/>
    <n v="44.48"/>
    <n v="436.0025"/>
    <n v="222.39999999999998"/>
    <n v="213.60250000000002"/>
    <n v="0.48991118170193981"/>
    <n v="2026"/>
    <s v="Q2"/>
    <n v="5"/>
    <s v="May"/>
  </r>
  <r>
    <n v="5137"/>
    <d v="2026-05-22T00:00:00"/>
    <x v="4"/>
    <x v="4"/>
    <x v="1"/>
    <n v="2026"/>
    <x v="3"/>
    <x v="13"/>
    <x v="0"/>
    <s v="Business"/>
    <x v="1"/>
    <s v="Summit Backpack 45L"/>
    <n v="4"/>
    <n v="155.4"/>
    <n v="0.05"/>
    <n v="77.31"/>
    <n v="590.52"/>
    <n v="309.24"/>
    <n v="281.27999999999997"/>
    <n v="0.47632595001016048"/>
    <n v="2026"/>
    <s v="Q2"/>
    <n v="5"/>
    <s v="May"/>
  </r>
  <r>
    <n v="133"/>
    <d v="2026-05-23T00:00:00"/>
    <x v="4"/>
    <x v="4"/>
    <x v="1"/>
    <n v="2026"/>
    <x v="1"/>
    <x v="1"/>
    <x v="0"/>
    <s v="New"/>
    <x v="2"/>
    <s v="Insulated Bottle"/>
    <n v="1"/>
    <n v="36.57"/>
    <n v="0.05"/>
    <n v="13.33"/>
    <n v="34.741500000000002"/>
    <n v="13.33"/>
    <n v="21.411500000000004"/>
    <n v="0.61630902522919284"/>
    <n v="2026"/>
    <s v="Q2"/>
    <n v="5"/>
    <s v="May"/>
  </r>
  <r>
    <n v="1385"/>
    <d v="2026-05-23T00:00:00"/>
    <x v="4"/>
    <x v="4"/>
    <x v="1"/>
    <n v="2026"/>
    <x v="2"/>
    <x v="16"/>
    <x v="0"/>
    <s v="New"/>
    <x v="0"/>
    <s v="Compact Repair Kit"/>
    <n v="2"/>
    <n v="41.19"/>
    <n v="0"/>
    <n v="17.190000000000001"/>
    <n v="82.38"/>
    <n v="34.380000000000003"/>
    <n v="47.999999999999993"/>
    <n v="0.58266569555717407"/>
    <n v="2026"/>
    <s v="Q2"/>
    <n v="5"/>
    <s v="May"/>
  </r>
  <r>
    <n v="1597"/>
    <d v="2026-05-23T00:00:00"/>
    <x v="4"/>
    <x v="4"/>
    <x v="1"/>
    <n v="2026"/>
    <x v="3"/>
    <x v="8"/>
    <x v="0"/>
    <s v="Returning"/>
    <x v="2"/>
    <s v="Carry-On Duffel"/>
    <n v="1"/>
    <n v="136.66999999999999"/>
    <n v="0.05"/>
    <n v="67.099999999999994"/>
    <n v="129.83649999999997"/>
    <n v="67.099999999999994"/>
    <n v="62.736499999999978"/>
    <n v="0.48319617364916639"/>
    <n v="2026"/>
    <s v="Q2"/>
    <n v="5"/>
    <s v="May"/>
  </r>
  <r>
    <n v="2273"/>
    <d v="2026-05-23T00:00:00"/>
    <x v="4"/>
    <x v="4"/>
    <x v="1"/>
    <n v="2026"/>
    <x v="2"/>
    <x v="2"/>
    <x v="2"/>
    <s v="New"/>
    <x v="4"/>
    <s v="Recovery Roller"/>
    <n v="2"/>
    <n v="35.700000000000003"/>
    <n v="0"/>
    <n v="13.52"/>
    <n v="71.400000000000006"/>
    <n v="27.04"/>
    <n v="44.360000000000007"/>
    <n v="0.62128851540616248"/>
    <n v="2026"/>
    <s v="Q2"/>
    <n v="5"/>
    <s v="May"/>
  </r>
  <r>
    <n v="2931"/>
    <d v="2026-05-23T00:00:00"/>
    <x v="4"/>
    <x v="4"/>
    <x v="1"/>
    <n v="2026"/>
    <x v="0"/>
    <x v="0"/>
    <x v="0"/>
    <s v="Returning"/>
    <x v="0"/>
    <s v="Cycling Pack 12L"/>
    <n v="1"/>
    <n v="100.87"/>
    <n v="0"/>
    <n v="50.4"/>
    <n v="100.87"/>
    <n v="50.4"/>
    <n v="50.470000000000006"/>
    <n v="0.5003469812630118"/>
    <n v="2026"/>
    <s v="Q2"/>
    <n v="5"/>
    <s v="May"/>
  </r>
  <r>
    <n v="4143"/>
    <d v="2026-05-23T00:00:00"/>
    <x v="4"/>
    <x v="4"/>
    <x v="1"/>
    <n v="2026"/>
    <x v="2"/>
    <x v="16"/>
    <x v="2"/>
    <s v="Returning"/>
    <x v="2"/>
    <s v="Carry-On Duffel"/>
    <n v="1"/>
    <n v="130.80000000000001"/>
    <n v="0"/>
    <n v="68.7"/>
    <n v="130.80000000000001"/>
    <n v="68.7"/>
    <n v="62.100000000000009"/>
    <n v="0.4747706422018349"/>
    <n v="2026"/>
    <s v="Q2"/>
    <n v="5"/>
    <s v="May"/>
  </r>
  <r>
    <n v="4504"/>
    <d v="2026-05-23T00:00:00"/>
    <x v="4"/>
    <x v="4"/>
    <x v="1"/>
    <n v="2026"/>
    <x v="0"/>
    <x v="9"/>
    <x v="3"/>
    <s v="Returning"/>
    <x v="1"/>
    <s v="Summit Backpack 45L"/>
    <n v="1"/>
    <n v="153.88999999999999"/>
    <n v="0"/>
    <n v="79.64"/>
    <n v="153.88999999999999"/>
    <n v="79.64"/>
    <n v="74.249999999999986"/>
    <n v="0.4824874910650464"/>
    <n v="2026"/>
    <s v="Q2"/>
    <n v="5"/>
    <s v="May"/>
  </r>
  <r>
    <n v="656"/>
    <d v="2026-05-24T00:00:00"/>
    <x v="4"/>
    <x v="4"/>
    <x v="1"/>
    <n v="2026"/>
    <x v="3"/>
    <x v="7"/>
    <x v="0"/>
    <s v="New"/>
    <x v="3"/>
    <s v="Compact Sleeping Bag"/>
    <n v="1"/>
    <n v="122.51"/>
    <n v="0.15"/>
    <n v="62.2"/>
    <n v="104.1335"/>
    <n v="62.2"/>
    <n v="41.933499999999995"/>
    <n v="0.40268981643755369"/>
    <n v="2026"/>
    <s v="Q2"/>
    <n v="5"/>
    <s v="May"/>
  </r>
  <r>
    <n v="979"/>
    <d v="2026-05-24T00:00:00"/>
    <x v="4"/>
    <x v="4"/>
    <x v="1"/>
    <n v="2026"/>
    <x v="3"/>
    <x v="4"/>
    <x v="1"/>
    <s v="Returning"/>
    <x v="0"/>
    <s v="Commuter Helmet"/>
    <n v="8"/>
    <n v="79.94"/>
    <n v="0.15"/>
    <n v="41.65"/>
    <n v="543.59199999999998"/>
    <n v="333.2"/>
    <n v="210.392"/>
    <n v="0.38704028021015763"/>
    <n v="2026"/>
    <s v="Q2"/>
    <n v="5"/>
    <s v="May"/>
  </r>
  <r>
    <n v="1510"/>
    <d v="2026-05-24T00:00:00"/>
    <x v="4"/>
    <x v="4"/>
    <x v="1"/>
    <n v="2026"/>
    <x v="3"/>
    <x v="7"/>
    <x v="0"/>
    <s v="New"/>
    <x v="0"/>
    <s v="Trail Bike Light"/>
    <n v="2"/>
    <n v="50.78"/>
    <n v="0.05"/>
    <n v="23.03"/>
    <n v="96.481999999999999"/>
    <n v="46.06"/>
    <n v="50.421999999999997"/>
    <n v="0.52260525279326708"/>
    <n v="2026"/>
    <s v="Q2"/>
    <n v="5"/>
    <s v="May"/>
  </r>
  <r>
    <n v="1959"/>
    <d v="2026-05-24T00:00:00"/>
    <x v="4"/>
    <x v="4"/>
    <x v="1"/>
    <n v="2026"/>
    <x v="0"/>
    <x v="15"/>
    <x v="3"/>
    <s v="Business"/>
    <x v="0"/>
    <s v="Commuter Helmet"/>
    <n v="2"/>
    <n v="80.59"/>
    <n v="0.05"/>
    <n v="41.44"/>
    <n v="153.12100000000001"/>
    <n v="82.88"/>
    <n v="70.241000000000014"/>
    <n v="0.45872871781140412"/>
    <n v="2026"/>
    <s v="Q2"/>
    <n v="5"/>
    <s v="May"/>
  </r>
  <r>
    <n v="2089"/>
    <d v="2026-05-24T00:00:00"/>
    <x v="4"/>
    <x v="4"/>
    <x v="1"/>
    <n v="2026"/>
    <x v="0"/>
    <x v="15"/>
    <x v="3"/>
    <s v="New"/>
    <x v="4"/>
    <s v="Recovery Roller"/>
    <n v="3"/>
    <n v="35.75"/>
    <n v="0.15"/>
    <n v="13.54"/>
    <n v="91.162499999999994"/>
    <n v="40.619999999999997"/>
    <n v="50.542499999999997"/>
    <n v="0.55442204853969557"/>
    <n v="2026"/>
    <s v="Q2"/>
    <n v="5"/>
    <s v="May"/>
  </r>
  <r>
    <n v="2446"/>
    <d v="2026-05-24T00:00:00"/>
    <x v="4"/>
    <x v="4"/>
    <x v="1"/>
    <n v="2026"/>
    <x v="1"/>
    <x v="12"/>
    <x v="0"/>
    <s v="New"/>
    <x v="3"/>
    <s v="Trail Tent 2P"/>
    <n v="5"/>
    <n v="195.78"/>
    <n v="0.1"/>
    <n v="101.98"/>
    <n v="881.01"/>
    <n v="509.90000000000003"/>
    <n v="371.10999999999996"/>
    <n v="0.4212324491208953"/>
    <n v="2026"/>
    <s v="Q2"/>
    <n v="5"/>
    <s v="May"/>
  </r>
  <r>
    <n v="2847"/>
    <d v="2026-05-24T00:00:00"/>
    <x v="4"/>
    <x v="4"/>
    <x v="1"/>
    <n v="2026"/>
    <x v="3"/>
    <x v="13"/>
    <x v="0"/>
    <s v="Returning"/>
    <x v="3"/>
    <s v="Compact Sleeping Bag"/>
    <n v="2"/>
    <n v="125.95"/>
    <n v="0.05"/>
    <n v="61.74"/>
    <n v="239.30500000000001"/>
    <n v="123.48"/>
    <n v="115.825"/>
    <n v="0.48400576669940032"/>
    <n v="2026"/>
    <s v="Q2"/>
    <n v="5"/>
    <s v="May"/>
  </r>
  <r>
    <n v="3454"/>
    <d v="2026-05-24T00:00:00"/>
    <x v="4"/>
    <x v="4"/>
    <x v="1"/>
    <n v="2026"/>
    <x v="3"/>
    <x v="7"/>
    <x v="0"/>
    <s v="New"/>
    <x v="4"/>
    <s v="Resistance Band Set"/>
    <n v="2"/>
    <n v="41.32"/>
    <n v="0"/>
    <n v="14.91"/>
    <n v="82.64"/>
    <n v="29.82"/>
    <n v="52.82"/>
    <n v="0.63915779283639884"/>
    <n v="2026"/>
    <s v="Q2"/>
    <n v="5"/>
    <s v="May"/>
  </r>
  <r>
    <n v="4472"/>
    <d v="2026-05-24T00:00:00"/>
    <x v="4"/>
    <x v="4"/>
    <x v="1"/>
    <n v="2026"/>
    <x v="3"/>
    <x v="8"/>
    <x v="3"/>
    <s v="New"/>
    <x v="1"/>
    <s v="Trail Boots"/>
    <n v="2"/>
    <n v="144.01"/>
    <n v="0"/>
    <n v="79.37"/>
    <n v="288.02"/>
    <n v="158.74"/>
    <n v="129.27999999999997"/>
    <n v="0.44885771821401282"/>
    <n v="2026"/>
    <s v="Q2"/>
    <n v="5"/>
    <s v="May"/>
  </r>
  <r>
    <n v="4852"/>
    <d v="2026-05-24T00:00:00"/>
    <x v="4"/>
    <x v="4"/>
    <x v="1"/>
    <n v="2026"/>
    <x v="0"/>
    <x v="15"/>
    <x v="0"/>
    <s v="Business"/>
    <x v="0"/>
    <s v="Trail Bike Light"/>
    <n v="2"/>
    <n v="51.17"/>
    <n v="0.05"/>
    <n v="21.97"/>
    <n v="97.222999999999999"/>
    <n v="43.94"/>
    <n v="53.283000000000001"/>
    <n v="0.54804932989107513"/>
    <n v="2026"/>
    <s v="Q2"/>
    <n v="5"/>
    <s v="May"/>
  </r>
  <r>
    <n v="4959"/>
    <d v="2026-05-24T00:00:00"/>
    <x v="4"/>
    <x v="4"/>
    <x v="1"/>
    <n v="2026"/>
    <x v="0"/>
    <x v="0"/>
    <x v="1"/>
    <s v="Business"/>
    <x v="3"/>
    <s v="Portable Camp Stove"/>
    <n v="6"/>
    <n v="83.58"/>
    <n v="0.2"/>
    <n v="40.5"/>
    <n v="401.18400000000003"/>
    <n v="243"/>
    <n v="158.18400000000003"/>
    <n v="0.39429289303661169"/>
    <n v="2026"/>
    <s v="Q2"/>
    <n v="5"/>
    <s v="May"/>
  </r>
  <r>
    <n v="5056"/>
    <d v="2026-05-24T00:00:00"/>
    <x v="4"/>
    <x v="4"/>
    <x v="1"/>
    <n v="2026"/>
    <x v="2"/>
    <x v="16"/>
    <x v="3"/>
    <s v="Returning"/>
    <x v="3"/>
    <s v="Portable Camp Stove"/>
    <n v="2"/>
    <n v="80.010000000000005"/>
    <n v="0"/>
    <n v="38.54"/>
    <n v="160.02000000000001"/>
    <n v="77.08"/>
    <n v="82.940000000000012"/>
    <n v="0.51831021122359711"/>
    <n v="2026"/>
    <s v="Q2"/>
    <n v="5"/>
    <s v="May"/>
  </r>
  <r>
    <n v="1152"/>
    <d v="2026-05-25T00:00:00"/>
    <x v="4"/>
    <x v="4"/>
    <x v="1"/>
    <n v="2026"/>
    <x v="3"/>
    <x v="7"/>
    <x v="0"/>
    <s v="New"/>
    <x v="1"/>
    <s v="Hiking Daypack 20L"/>
    <n v="2"/>
    <n v="94.4"/>
    <n v="0"/>
    <n v="46.39"/>
    <n v="188.8"/>
    <n v="92.78"/>
    <n v="96.02000000000001"/>
    <n v="0.50858050847457625"/>
    <n v="2026"/>
    <s v="Q2"/>
    <n v="5"/>
    <s v="May"/>
  </r>
  <r>
    <n v="3919"/>
    <d v="2026-05-25T00:00:00"/>
    <x v="4"/>
    <x v="4"/>
    <x v="1"/>
    <n v="2026"/>
    <x v="2"/>
    <x v="2"/>
    <x v="2"/>
    <s v="Business"/>
    <x v="1"/>
    <s v="Summit Backpack 45L"/>
    <n v="6"/>
    <n v="157.33000000000001"/>
    <n v="0"/>
    <n v="78.849999999999994"/>
    <n v="943.98"/>
    <n v="473.09999999999997"/>
    <n v="470.88000000000005"/>
    <n v="0.4988241276298227"/>
    <n v="2026"/>
    <s v="Q2"/>
    <n v="5"/>
    <s v="May"/>
  </r>
  <r>
    <n v="4202"/>
    <d v="2026-05-25T00:00:00"/>
    <x v="4"/>
    <x v="4"/>
    <x v="1"/>
    <n v="2026"/>
    <x v="2"/>
    <x v="3"/>
    <x v="0"/>
    <s v="New"/>
    <x v="3"/>
    <s v="Compact Sleeping Bag"/>
    <n v="1"/>
    <n v="125.44"/>
    <n v="0"/>
    <n v="59.92"/>
    <n v="125.44"/>
    <n v="59.92"/>
    <n v="65.52"/>
    <n v="0.5223214285714286"/>
    <n v="2026"/>
    <s v="Q2"/>
    <n v="5"/>
    <s v="May"/>
  </r>
  <r>
    <n v="4274"/>
    <d v="2026-05-25T00:00:00"/>
    <x v="4"/>
    <x v="4"/>
    <x v="1"/>
    <n v="2026"/>
    <x v="1"/>
    <x v="12"/>
    <x v="3"/>
    <s v="Returning"/>
    <x v="4"/>
    <s v="Recovery Roller"/>
    <n v="2"/>
    <n v="36.18"/>
    <n v="0"/>
    <n v="13.71"/>
    <n v="72.36"/>
    <n v="27.42"/>
    <n v="44.94"/>
    <n v="0.62106135986733002"/>
    <n v="2026"/>
    <s v="Q2"/>
    <n v="5"/>
    <s v="May"/>
  </r>
  <r>
    <n v="4364"/>
    <d v="2026-05-25T00:00:00"/>
    <x v="4"/>
    <x v="4"/>
    <x v="1"/>
    <n v="2026"/>
    <x v="0"/>
    <x v="15"/>
    <x v="2"/>
    <s v="Returning"/>
    <x v="4"/>
    <s v="Resistance Band Set"/>
    <n v="1"/>
    <n v="41"/>
    <n v="0.05"/>
    <n v="14.51"/>
    <n v="38.949999999999996"/>
    <n v="14.51"/>
    <n v="24.439999999999998"/>
    <n v="0.62747111681643131"/>
    <n v="2026"/>
    <s v="Q2"/>
    <n v="5"/>
    <s v="May"/>
  </r>
  <r>
    <n v="4896"/>
    <d v="2026-05-25T00:00:00"/>
    <x v="4"/>
    <x v="4"/>
    <x v="1"/>
    <n v="2026"/>
    <x v="2"/>
    <x v="5"/>
    <x v="0"/>
    <s v="Returning"/>
    <x v="1"/>
    <s v="Trekking Poles"/>
    <n v="1"/>
    <n v="72.33"/>
    <n v="0.1"/>
    <n v="32.61"/>
    <n v="65.096999999999994"/>
    <n v="32.61"/>
    <n v="32.486999999999995"/>
    <n v="0.49905525600258072"/>
    <n v="2026"/>
    <s v="Q2"/>
    <n v="5"/>
    <s v="May"/>
  </r>
  <r>
    <n v="5109"/>
    <d v="2026-05-25T00:00:00"/>
    <x v="4"/>
    <x v="4"/>
    <x v="1"/>
    <n v="2026"/>
    <x v="3"/>
    <x v="4"/>
    <x v="0"/>
    <s v="Business"/>
    <x v="3"/>
    <s v="Compact Sleeping Bag"/>
    <n v="2"/>
    <n v="125.42"/>
    <n v="0"/>
    <n v="62.28"/>
    <n v="250.84"/>
    <n v="124.56"/>
    <n v="126.28"/>
    <n v="0.50342848030617127"/>
    <n v="2026"/>
    <s v="Q2"/>
    <n v="5"/>
    <s v="May"/>
  </r>
  <r>
    <n v="289"/>
    <d v="2026-05-26T00:00:00"/>
    <x v="4"/>
    <x v="4"/>
    <x v="1"/>
    <n v="2026"/>
    <x v="0"/>
    <x v="15"/>
    <x v="0"/>
    <s v="Business"/>
    <x v="0"/>
    <s v="Compact Repair Kit"/>
    <n v="2"/>
    <n v="41.29"/>
    <n v="0.15"/>
    <n v="16.43"/>
    <n v="70.192999999999998"/>
    <n v="32.86"/>
    <n v="37.332999999999998"/>
    <n v="0.531862151496588"/>
    <n v="2026"/>
    <s v="Q2"/>
    <n v="5"/>
    <s v="May"/>
  </r>
  <r>
    <n v="4092"/>
    <d v="2026-05-26T00:00:00"/>
    <x v="4"/>
    <x v="4"/>
    <x v="1"/>
    <n v="2026"/>
    <x v="3"/>
    <x v="8"/>
    <x v="1"/>
    <s v="Business"/>
    <x v="2"/>
    <s v="Carry-On Duffel"/>
    <n v="8"/>
    <n v="131.4"/>
    <n v="0.05"/>
    <n v="66.489999999999995"/>
    <n v="998.64"/>
    <n v="531.91999999999996"/>
    <n v="466.72"/>
    <n v="0.46735560362092449"/>
    <n v="2026"/>
    <s v="Q2"/>
    <n v="5"/>
    <s v="May"/>
  </r>
  <r>
    <n v="4727"/>
    <d v="2026-05-26T00:00:00"/>
    <x v="4"/>
    <x v="4"/>
    <x v="1"/>
    <n v="2026"/>
    <x v="2"/>
    <x v="16"/>
    <x v="0"/>
    <s v="New"/>
    <x v="1"/>
    <s v="Trail Boots"/>
    <n v="4"/>
    <n v="140.66999999999999"/>
    <n v="0"/>
    <n v="80.72"/>
    <n v="562.67999999999995"/>
    <n v="322.88"/>
    <n v="239.79999999999995"/>
    <n v="0.42617473519584842"/>
    <n v="2026"/>
    <s v="Q2"/>
    <n v="5"/>
    <s v="May"/>
  </r>
  <r>
    <n v="4753"/>
    <d v="2026-05-26T00:00:00"/>
    <x v="4"/>
    <x v="4"/>
    <x v="1"/>
    <n v="2026"/>
    <x v="3"/>
    <x v="8"/>
    <x v="0"/>
    <s v="Returning"/>
    <x v="4"/>
    <s v="Recovery Roller"/>
    <n v="1"/>
    <n v="36.659999999999997"/>
    <n v="0.05"/>
    <n v="13.51"/>
    <n v="34.826999999999998"/>
    <n v="13.51"/>
    <n v="21.317"/>
    <n v="0.61208257960777557"/>
    <n v="2026"/>
    <s v="Q2"/>
    <n v="5"/>
    <s v="May"/>
  </r>
  <r>
    <n v="942"/>
    <d v="2026-05-27T00:00:00"/>
    <x v="4"/>
    <x v="4"/>
    <x v="1"/>
    <n v="2026"/>
    <x v="3"/>
    <x v="4"/>
    <x v="0"/>
    <s v="Returning"/>
    <x v="2"/>
    <s v="Packing Cube Set"/>
    <n v="1"/>
    <n v="46.28"/>
    <n v="0.05"/>
    <n v="17.95"/>
    <n v="43.966000000000001"/>
    <n v="17.95"/>
    <n v="26.016000000000002"/>
    <n v="0.591729973161079"/>
    <n v="2026"/>
    <s v="Q2"/>
    <n v="5"/>
    <s v="May"/>
  </r>
  <r>
    <n v="1755"/>
    <d v="2026-05-27T00:00:00"/>
    <x v="4"/>
    <x v="4"/>
    <x v="1"/>
    <n v="2026"/>
    <x v="3"/>
    <x v="13"/>
    <x v="3"/>
    <s v="Returning"/>
    <x v="1"/>
    <s v="Hiking Daypack 20L"/>
    <n v="2"/>
    <n v="92.12"/>
    <n v="0"/>
    <n v="46.64"/>
    <n v="184.24"/>
    <n v="93.28"/>
    <n v="90.960000000000008"/>
    <n v="0.49370386452453324"/>
    <n v="2026"/>
    <s v="Q2"/>
    <n v="5"/>
    <s v="May"/>
  </r>
  <r>
    <n v="3073"/>
    <d v="2026-05-27T00:00:00"/>
    <x v="4"/>
    <x v="4"/>
    <x v="1"/>
    <n v="2026"/>
    <x v="3"/>
    <x v="13"/>
    <x v="0"/>
    <s v="Returning"/>
    <x v="4"/>
    <s v="Resistance Band Set"/>
    <n v="3"/>
    <n v="39.549999999999997"/>
    <n v="0"/>
    <n v="14.87"/>
    <n v="118.64999999999999"/>
    <n v="44.61"/>
    <n v="74.039999999999992"/>
    <n v="0.6240202275600506"/>
    <n v="2026"/>
    <s v="Q2"/>
    <n v="5"/>
    <s v="May"/>
  </r>
  <r>
    <n v="4230"/>
    <d v="2026-05-27T00:00:00"/>
    <x v="4"/>
    <x v="4"/>
    <x v="1"/>
    <n v="2026"/>
    <x v="0"/>
    <x v="0"/>
    <x v="2"/>
    <s v="New"/>
    <x v="0"/>
    <s v="Commuter Helmet"/>
    <n v="1"/>
    <n v="83.3"/>
    <n v="0"/>
    <n v="41.93"/>
    <n v="83.3"/>
    <n v="41.93"/>
    <n v="41.37"/>
    <n v="0.49663865546218489"/>
    <n v="2026"/>
    <s v="Q2"/>
    <n v="5"/>
    <s v="May"/>
  </r>
  <r>
    <n v="644"/>
    <d v="2026-05-28T00:00:00"/>
    <x v="4"/>
    <x v="4"/>
    <x v="1"/>
    <n v="2026"/>
    <x v="3"/>
    <x v="13"/>
    <x v="2"/>
    <s v="New"/>
    <x v="1"/>
    <s v="Hiking Daypack 20L"/>
    <n v="2"/>
    <n v="93.84"/>
    <n v="0"/>
    <n v="44.72"/>
    <n v="187.68"/>
    <n v="89.44"/>
    <n v="98.240000000000009"/>
    <n v="0.52344416027280483"/>
    <n v="2026"/>
    <s v="Q2"/>
    <n v="5"/>
    <s v="May"/>
  </r>
  <r>
    <n v="1122"/>
    <d v="2026-05-28T00:00:00"/>
    <x v="4"/>
    <x v="4"/>
    <x v="1"/>
    <n v="2026"/>
    <x v="2"/>
    <x v="16"/>
    <x v="0"/>
    <s v="Returning"/>
    <x v="0"/>
    <s v="Trail Bike Light"/>
    <n v="2"/>
    <n v="51.25"/>
    <n v="0"/>
    <n v="22.57"/>
    <n v="102.5"/>
    <n v="45.14"/>
    <n v="57.36"/>
    <n v="0.55960975609756092"/>
    <n v="2026"/>
    <s v="Q2"/>
    <n v="5"/>
    <s v="May"/>
  </r>
  <r>
    <n v="2019"/>
    <d v="2026-05-28T00:00:00"/>
    <x v="4"/>
    <x v="4"/>
    <x v="1"/>
    <n v="2026"/>
    <x v="3"/>
    <x v="13"/>
    <x v="1"/>
    <s v="Business"/>
    <x v="0"/>
    <s v="Commuter Helmet"/>
    <n v="8"/>
    <n v="80.13"/>
    <n v="0.1"/>
    <n v="43.8"/>
    <n v="576.93600000000004"/>
    <n v="350.4"/>
    <n v="226.53600000000006"/>
    <n v="0.39265360455925796"/>
    <n v="2026"/>
    <s v="Q2"/>
    <n v="5"/>
    <s v="May"/>
  </r>
  <r>
    <n v="2432"/>
    <d v="2026-05-28T00:00:00"/>
    <x v="4"/>
    <x v="4"/>
    <x v="1"/>
    <n v="2026"/>
    <x v="1"/>
    <x v="12"/>
    <x v="0"/>
    <s v="Returning"/>
    <x v="4"/>
    <s v="Resistance Band Set"/>
    <n v="1"/>
    <n v="41.13"/>
    <n v="0"/>
    <n v="14.8"/>
    <n v="41.13"/>
    <n v="14.8"/>
    <n v="26.330000000000002"/>
    <n v="0.64016532944322879"/>
    <n v="2026"/>
    <s v="Q2"/>
    <n v="5"/>
    <s v="May"/>
  </r>
  <r>
    <n v="2989"/>
    <d v="2026-05-28T00:00:00"/>
    <x v="4"/>
    <x v="4"/>
    <x v="1"/>
    <n v="2026"/>
    <x v="3"/>
    <x v="13"/>
    <x v="0"/>
    <s v="Returning"/>
    <x v="3"/>
    <s v="Portable Camp Stove"/>
    <n v="1"/>
    <n v="81.28"/>
    <n v="0.15"/>
    <n v="39.020000000000003"/>
    <n v="69.087999999999994"/>
    <n v="39.020000000000003"/>
    <n v="30.067999999999991"/>
    <n v="0.43521306160259371"/>
    <n v="2026"/>
    <s v="Q2"/>
    <n v="5"/>
    <s v="May"/>
  </r>
  <r>
    <n v="3019"/>
    <d v="2026-05-28T00:00:00"/>
    <x v="4"/>
    <x v="4"/>
    <x v="1"/>
    <n v="2026"/>
    <x v="2"/>
    <x v="3"/>
    <x v="0"/>
    <s v="Business"/>
    <x v="2"/>
    <s v="Packing Cube Set"/>
    <n v="1"/>
    <n v="46.19"/>
    <n v="0"/>
    <n v="18.329999999999998"/>
    <n v="46.19"/>
    <n v="18.329999999999998"/>
    <n v="27.86"/>
    <n v="0.60316085732842606"/>
    <n v="2026"/>
    <s v="Q2"/>
    <n v="5"/>
    <s v="May"/>
  </r>
  <r>
    <n v="3798"/>
    <d v="2026-05-28T00:00:00"/>
    <x v="4"/>
    <x v="4"/>
    <x v="1"/>
    <n v="2026"/>
    <x v="3"/>
    <x v="8"/>
    <x v="0"/>
    <s v="Returning"/>
    <x v="1"/>
    <s v="Summit Backpack 45L"/>
    <n v="3"/>
    <n v="156.58000000000001"/>
    <n v="0"/>
    <n v="79.099999999999994"/>
    <n v="469.74"/>
    <n v="237.29999999999998"/>
    <n v="232.44000000000003"/>
    <n v="0.49482692553327379"/>
    <n v="2026"/>
    <s v="Q2"/>
    <n v="5"/>
    <s v="May"/>
  </r>
  <r>
    <n v="3862"/>
    <d v="2026-05-28T00:00:00"/>
    <x v="4"/>
    <x v="4"/>
    <x v="1"/>
    <n v="2026"/>
    <x v="3"/>
    <x v="13"/>
    <x v="3"/>
    <s v="New"/>
    <x v="4"/>
    <s v="Weighted Vest"/>
    <n v="1"/>
    <n v="123.91"/>
    <n v="0"/>
    <n v="68.89"/>
    <n v="123.91"/>
    <n v="68.89"/>
    <n v="55.019999999999996"/>
    <n v="0.44403195867968687"/>
    <n v="2026"/>
    <s v="Q2"/>
    <n v="5"/>
    <s v="May"/>
  </r>
  <r>
    <n v="4281"/>
    <d v="2026-05-28T00:00:00"/>
    <x v="4"/>
    <x v="4"/>
    <x v="1"/>
    <n v="2026"/>
    <x v="2"/>
    <x v="2"/>
    <x v="3"/>
    <s v="New"/>
    <x v="0"/>
    <s v="Trail Bike Light"/>
    <n v="1"/>
    <n v="50.64"/>
    <n v="0"/>
    <n v="22.97"/>
    <n v="50.64"/>
    <n v="22.97"/>
    <n v="27.67"/>
    <n v="0.54640600315955767"/>
    <n v="2026"/>
    <s v="Q2"/>
    <n v="5"/>
    <s v="May"/>
  </r>
  <r>
    <n v="191"/>
    <d v="2026-05-29T00:00:00"/>
    <x v="4"/>
    <x v="4"/>
    <x v="1"/>
    <n v="2026"/>
    <x v="2"/>
    <x v="5"/>
    <x v="0"/>
    <s v="Returning"/>
    <x v="1"/>
    <s v="Trekking Poles"/>
    <n v="2"/>
    <n v="70.48"/>
    <n v="0.1"/>
    <n v="33.229999999999997"/>
    <n v="126.864"/>
    <n v="66.459999999999994"/>
    <n v="60.404000000000011"/>
    <n v="0.47613192079707412"/>
    <n v="2026"/>
    <s v="Q2"/>
    <n v="5"/>
    <s v="May"/>
  </r>
  <r>
    <n v="1039"/>
    <d v="2026-05-29T00:00:00"/>
    <x v="4"/>
    <x v="4"/>
    <x v="1"/>
    <n v="2026"/>
    <x v="1"/>
    <x v="11"/>
    <x v="3"/>
    <s v="New"/>
    <x v="0"/>
    <s v="Compact Repair Kit"/>
    <n v="1"/>
    <n v="41.27"/>
    <n v="0.05"/>
    <n v="17.149999999999999"/>
    <n v="39.206499999999998"/>
    <n v="17.149999999999999"/>
    <n v="22.0565"/>
    <n v="0.56257253261576523"/>
    <n v="2026"/>
    <s v="Q2"/>
    <n v="5"/>
    <s v="May"/>
  </r>
  <r>
    <n v="2641"/>
    <d v="2026-05-29T00:00:00"/>
    <x v="4"/>
    <x v="4"/>
    <x v="1"/>
    <n v="2026"/>
    <x v="0"/>
    <x v="15"/>
    <x v="3"/>
    <s v="Returning"/>
    <x v="4"/>
    <s v="Recovery Roller"/>
    <n v="2"/>
    <n v="36.9"/>
    <n v="0"/>
    <n v="14.07"/>
    <n v="73.8"/>
    <n v="28.14"/>
    <n v="45.66"/>
    <n v="0.61869918699186988"/>
    <n v="2026"/>
    <s v="Q2"/>
    <n v="5"/>
    <s v="May"/>
  </r>
  <r>
    <n v="3058"/>
    <d v="2026-05-29T00:00:00"/>
    <x v="4"/>
    <x v="4"/>
    <x v="1"/>
    <n v="2026"/>
    <x v="1"/>
    <x v="11"/>
    <x v="0"/>
    <s v="Returning"/>
    <x v="3"/>
    <s v="Trail Tent 2P"/>
    <n v="1"/>
    <n v="196.91"/>
    <n v="0"/>
    <n v="106.31"/>
    <n v="196.91"/>
    <n v="106.31"/>
    <n v="90.6"/>
    <n v="0.46010867909197095"/>
    <n v="2026"/>
    <s v="Q2"/>
    <n v="5"/>
    <s v="May"/>
  </r>
  <r>
    <n v="3110"/>
    <d v="2026-05-29T00:00:00"/>
    <x v="4"/>
    <x v="4"/>
    <x v="1"/>
    <n v="2026"/>
    <x v="1"/>
    <x v="6"/>
    <x v="2"/>
    <s v="Business"/>
    <x v="4"/>
    <s v="Recovery Roller"/>
    <n v="3"/>
    <n v="35.79"/>
    <n v="0"/>
    <n v="13.67"/>
    <n v="107.37"/>
    <n v="41.01"/>
    <n v="66.360000000000014"/>
    <n v="0.61804973456272716"/>
    <n v="2026"/>
    <s v="Q2"/>
    <n v="5"/>
    <s v="May"/>
  </r>
  <r>
    <n v="3981"/>
    <d v="2026-05-29T00:00:00"/>
    <x v="4"/>
    <x v="4"/>
    <x v="1"/>
    <n v="2026"/>
    <x v="3"/>
    <x v="13"/>
    <x v="0"/>
    <s v="New"/>
    <x v="0"/>
    <s v="Commuter Helmet"/>
    <n v="2"/>
    <n v="82.22"/>
    <n v="0.05"/>
    <n v="42.35"/>
    <n v="156.21799999999999"/>
    <n v="84.7"/>
    <n v="71.517999999999986"/>
    <n v="0.45780895927485943"/>
    <n v="2026"/>
    <s v="Q2"/>
    <n v="5"/>
    <s v="May"/>
  </r>
  <r>
    <n v="4663"/>
    <d v="2026-05-29T00:00:00"/>
    <x v="4"/>
    <x v="4"/>
    <x v="1"/>
    <n v="2026"/>
    <x v="2"/>
    <x v="5"/>
    <x v="0"/>
    <s v="New"/>
    <x v="0"/>
    <s v="Compact Repair Kit"/>
    <n v="1"/>
    <n v="40.57"/>
    <n v="0"/>
    <n v="16.809999999999999"/>
    <n v="40.57"/>
    <n v="16.809999999999999"/>
    <n v="23.76"/>
    <n v="0.58565442445156524"/>
    <n v="2026"/>
    <s v="Q2"/>
    <n v="5"/>
    <s v="May"/>
  </r>
  <r>
    <n v="5021"/>
    <d v="2026-05-29T00:00:00"/>
    <x v="4"/>
    <x v="4"/>
    <x v="1"/>
    <n v="2026"/>
    <x v="2"/>
    <x v="10"/>
    <x v="2"/>
    <s v="Returning"/>
    <x v="3"/>
    <s v="Trail Tent 2P"/>
    <n v="1"/>
    <n v="191.62"/>
    <n v="0.05"/>
    <n v="106.15"/>
    <n v="182.03899999999999"/>
    <n v="106.15"/>
    <n v="75.888999999999982"/>
    <n v="0.41688319535923613"/>
    <n v="2026"/>
    <s v="Q2"/>
    <n v="5"/>
    <s v="May"/>
  </r>
  <r>
    <n v="5107"/>
    <d v="2026-05-29T00:00:00"/>
    <x v="4"/>
    <x v="4"/>
    <x v="1"/>
    <n v="2026"/>
    <x v="1"/>
    <x v="6"/>
    <x v="3"/>
    <s v="Returning"/>
    <x v="1"/>
    <s v="Summit Backpack 45L"/>
    <n v="1"/>
    <n v="154.07"/>
    <n v="0.05"/>
    <n v="78.400000000000006"/>
    <n v="146.36649999999997"/>
    <n v="78.400000000000006"/>
    <n v="67.966499999999968"/>
    <n v="0.46435830603314271"/>
    <n v="2026"/>
    <s v="Q2"/>
    <n v="5"/>
    <s v="May"/>
  </r>
  <r>
    <n v="454"/>
    <d v="2026-05-30T00:00:00"/>
    <x v="4"/>
    <x v="4"/>
    <x v="1"/>
    <n v="2026"/>
    <x v="2"/>
    <x v="10"/>
    <x v="3"/>
    <s v="Returning"/>
    <x v="3"/>
    <s v="Compact Sleeping Bag"/>
    <n v="1"/>
    <n v="120.8"/>
    <n v="0"/>
    <n v="61.4"/>
    <n v="120.8"/>
    <n v="61.4"/>
    <n v="59.4"/>
    <n v="0.49172185430463577"/>
    <n v="2026"/>
    <s v="Q2"/>
    <n v="5"/>
    <s v="May"/>
  </r>
  <r>
    <n v="873"/>
    <d v="2026-05-30T00:00:00"/>
    <x v="4"/>
    <x v="4"/>
    <x v="1"/>
    <n v="2026"/>
    <x v="2"/>
    <x v="10"/>
    <x v="0"/>
    <s v="Business"/>
    <x v="0"/>
    <s v="Compact Repair Kit"/>
    <n v="1"/>
    <n v="40.15"/>
    <n v="0"/>
    <n v="16.82"/>
    <n v="40.15"/>
    <n v="16.82"/>
    <n v="23.33"/>
    <n v="0.58107098381070976"/>
    <n v="2026"/>
    <s v="Q2"/>
    <n v="5"/>
    <s v="May"/>
  </r>
  <r>
    <n v="1116"/>
    <d v="2026-05-30T00:00:00"/>
    <x v="4"/>
    <x v="4"/>
    <x v="1"/>
    <n v="2026"/>
    <x v="1"/>
    <x v="12"/>
    <x v="1"/>
    <s v="Business"/>
    <x v="2"/>
    <s v="Carry-On Duffel"/>
    <n v="5"/>
    <n v="134.4"/>
    <n v="0.15"/>
    <n v="67.709999999999994"/>
    <n v="571.19999999999993"/>
    <n v="338.54999999999995"/>
    <n v="232.64999999999998"/>
    <n v="0.40730042016806722"/>
    <n v="2026"/>
    <s v="Q2"/>
    <n v="5"/>
    <s v="May"/>
  </r>
  <r>
    <n v="1206"/>
    <d v="2026-05-30T00:00:00"/>
    <x v="4"/>
    <x v="4"/>
    <x v="1"/>
    <n v="2026"/>
    <x v="3"/>
    <x v="13"/>
    <x v="0"/>
    <s v="Returning"/>
    <x v="2"/>
    <s v="Insulated Bottle"/>
    <n v="2"/>
    <n v="37.130000000000003"/>
    <n v="0.05"/>
    <n v="13.44"/>
    <n v="70.546999999999997"/>
    <n v="26.88"/>
    <n v="43.667000000000002"/>
    <n v="0.6189774193091131"/>
    <n v="2026"/>
    <s v="Q2"/>
    <n v="5"/>
    <s v="May"/>
  </r>
  <r>
    <n v="1576"/>
    <d v="2026-05-30T00:00:00"/>
    <x v="4"/>
    <x v="4"/>
    <x v="1"/>
    <n v="2026"/>
    <x v="1"/>
    <x v="1"/>
    <x v="0"/>
    <s v="Business"/>
    <x v="3"/>
    <s v="Compact Sleeping Bag"/>
    <n v="6"/>
    <n v="123.82"/>
    <n v="0"/>
    <n v="61.91"/>
    <n v="742.92"/>
    <n v="371.46"/>
    <n v="371.46"/>
    <n v="0.5"/>
    <n v="2026"/>
    <s v="Q2"/>
    <n v="5"/>
    <s v="May"/>
  </r>
  <r>
    <n v="2634"/>
    <d v="2026-05-30T00:00:00"/>
    <x v="4"/>
    <x v="4"/>
    <x v="1"/>
    <n v="2026"/>
    <x v="2"/>
    <x v="16"/>
    <x v="3"/>
    <s v="Returning"/>
    <x v="2"/>
    <s v="Insulated Bottle"/>
    <n v="2"/>
    <n v="36.94"/>
    <n v="0.05"/>
    <n v="13.82"/>
    <n v="70.185999999999993"/>
    <n v="27.64"/>
    <n v="42.545999999999992"/>
    <n v="0.60618926851508848"/>
    <n v="2026"/>
    <s v="Q2"/>
    <n v="5"/>
    <s v="May"/>
  </r>
  <r>
    <n v="2649"/>
    <d v="2026-05-30T00:00:00"/>
    <x v="4"/>
    <x v="4"/>
    <x v="1"/>
    <n v="2026"/>
    <x v="0"/>
    <x v="0"/>
    <x v="0"/>
    <s v="New"/>
    <x v="3"/>
    <s v="Trail Tent 2P"/>
    <n v="3"/>
    <n v="199.17"/>
    <n v="0.05"/>
    <n v="105.24"/>
    <n v="567.6345"/>
    <n v="315.71999999999997"/>
    <n v="251.91450000000003"/>
    <n v="0.4437970207941907"/>
    <n v="2026"/>
    <s v="Q2"/>
    <n v="5"/>
    <s v="May"/>
  </r>
  <r>
    <n v="2774"/>
    <d v="2026-05-30T00:00:00"/>
    <x v="4"/>
    <x v="4"/>
    <x v="1"/>
    <n v="2026"/>
    <x v="0"/>
    <x v="9"/>
    <x v="0"/>
    <s v="Returning"/>
    <x v="3"/>
    <s v="Portable Camp Stove"/>
    <n v="3"/>
    <n v="83.17"/>
    <n v="0"/>
    <n v="40.520000000000003"/>
    <n v="249.51"/>
    <n v="121.56"/>
    <n v="127.94999999999999"/>
    <n v="0.51280509799206442"/>
    <n v="2026"/>
    <s v="Q2"/>
    <n v="5"/>
    <s v="May"/>
  </r>
  <r>
    <n v="3037"/>
    <d v="2026-05-30T00:00:00"/>
    <x v="4"/>
    <x v="4"/>
    <x v="1"/>
    <n v="2026"/>
    <x v="1"/>
    <x v="6"/>
    <x v="0"/>
    <s v="Business"/>
    <x v="2"/>
    <s v="Packing Cube Set"/>
    <n v="1"/>
    <n v="45.8"/>
    <n v="0.05"/>
    <n v="17.88"/>
    <n v="43.51"/>
    <n v="17.88"/>
    <n v="25.63"/>
    <n v="0.58905998621006661"/>
    <n v="2026"/>
    <s v="Q2"/>
    <n v="5"/>
    <s v="May"/>
  </r>
  <r>
    <n v="3138"/>
    <d v="2026-05-30T00:00:00"/>
    <x v="4"/>
    <x v="4"/>
    <x v="1"/>
    <n v="2026"/>
    <x v="2"/>
    <x v="2"/>
    <x v="3"/>
    <s v="Returning"/>
    <x v="1"/>
    <s v="Summit Backpack 45L"/>
    <n v="1"/>
    <n v="154.85"/>
    <n v="0"/>
    <n v="80.17"/>
    <n v="154.85"/>
    <n v="80.17"/>
    <n v="74.679999999999993"/>
    <n v="0.48227316758153049"/>
    <n v="2026"/>
    <s v="Q2"/>
    <n v="5"/>
    <s v="May"/>
  </r>
  <r>
    <n v="3228"/>
    <d v="2026-05-30T00:00:00"/>
    <x v="4"/>
    <x v="4"/>
    <x v="1"/>
    <n v="2026"/>
    <x v="3"/>
    <x v="13"/>
    <x v="0"/>
    <s v="Business"/>
    <x v="3"/>
    <s v="Trail Tent 2P"/>
    <n v="1"/>
    <n v="194.99"/>
    <n v="0"/>
    <n v="101.21"/>
    <n v="194.99"/>
    <n v="101.21"/>
    <n v="93.780000000000015"/>
    <n v="0.48094774090979031"/>
    <n v="2026"/>
    <s v="Q2"/>
    <n v="5"/>
    <s v="May"/>
  </r>
  <r>
    <n v="3401"/>
    <d v="2026-05-30T00:00:00"/>
    <x v="4"/>
    <x v="4"/>
    <x v="1"/>
    <n v="2026"/>
    <x v="2"/>
    <x v="10"/>
    <x v="0"/>
    <s v="Returning"/>
    <x v="4"/>
    <s v="Recovery Roller"/>
    <n v="1"/>
    <n v="36.31"/>
    <n v="0"/>
    <n v="13.93"/>
    <n v="36.31"/>
    <n v="13.93"/>
    <n v="22.380000000000003"/>
    <n v="0.61635912971633167"/>
    <n v="2026"/>
    <s v="Q2"/>
    <n v="5"/>
    <s v="May"/>
  </r>
  <r>
    <n v="3511"/>
    <d v="2026-05-30T00:00:00"/>
    <x v="4"/>
    <x v="4"/>
    <x v="1"/>
    <n v="2026"/>
    <x v="0"/>
    <x v="0"/>
    <x v="0"/>
    <s v="Returning"/>
    <x v="2"/>
    <s v="Packing Cube Set"/>
    <n v="1"/>
    <n v="47.19"/>
    <n v="0"/>
    <n v="18.54"/>
    <n v="47.19"/>
    <n v="18.54"/>
    <n v="28.65"/>
    <n v="0.60712015257469798"/>
    <n v="2026"/>
    <s v="Q2"/>
    <n v="5"/>
    <s v="May"/>
  </r>
  <r>
    <n v="4485"/>
    <d v="2026-05-30T00:00:00"/>
    <x v="4"/>
    <x v="4"/>
    <x v="1"/>
    <n v="2026"/>
    <x v="3"/>
    <x v="8"/>
    <x v="0"/>
    <s v="New"/>
    <x v="4"/>
    <s v="Weighted Vest"/>
    <n v="1"/>
    <n v="124.14"/>
    <n v="0"/>
    <n v="70.900000000000006"/>
    <n v="124.14"/>
    <n v="70.900000000000006"/>
    <n v="53.239999999999995"/>
    <n v="0.42887062993394548"/>
    <n v="2026"/>
    <s v="Q2"/>
    <n v="5"/>
    <s v="May"/>
  </r>
  <r>
    <n v="447"/>
    <d v="2026-05-31T00:00:00"/>
    <x v="4"/>
    <x v="4"/>
    <x v="1"/>
    <n v="2026"/>
    <x v="3"/>
    <x v="8"/>
    <x v="0"/>
    <s v="Returning"/>
    <x v="2"/>
    <s v="Carry-On Duffel"/>
    <n v="1"/>
    <n v="131.94999999999999"/>
    <n v="0"/>
    <n v="65.17"/>
    <n v="131.94999999999999"/>
    <n v="65.17"/>
    <n v="66.779999999999987"/>
    <n v="0.50610079575596811"/>
    <n v="2026"/>
    <s v="Q2"/>
    <n v="5"/>
    <s v="May"/>
  </r>
  <r>
    <n v="1208"/>
    <d v="2026-05-31T00:00:00"/>
    <x v="4"/>
    <x v="4"/>
    <x v="1"/>
    <n v="2026"/>
    <x v="3"/>
    <x v="8"/>
    <x v="3"/>
    <s v="New"/>
    <x v="0"/>
    <s v="Cycling Pack 12L"/>
    <n v="1"/>
    <n v="102.24"/>
    <n v="0"/>
    <n v="50.75"/>
    <n v="102.24"/>
    <n v="50.75"/>
    <n v="51.489999999999995"/>
    <n v="0.50361893583724571"/>
    <n v="2026"/>
    <s v="Q2"/>
    <n v="5"/>
    <s v="May"/>
  </r>
  <r>
    <n v="1355"/>
    <d v="2026-05-31T00:00:00"/>
    <x v="4"/>
    <x v="4"/>
    <x v="1"/>
    <n v="2026"/>
    <x v="3"/>
    <x v="13"/>
    <x v="3"/>
    <s v="New"/>
    <x v="1"/>
    <s v="Summit Backpack 45L"/>
    <n v="2"/>
    <n v="152.07"/>
    <n v="0"/>
    <n v="76.849999999999994"/>
    <n v="304.14"/>
    <n v="153.69999999999999"/>
    <n v="150.44"/>
    <n v="0.49464062602748737"/>
    <n v="2026"/>
    <s v="Q2"/>
    <n v="5"/>
    <s v="May"/>
  </r>
  <r>
    <n v="1474"/>
    <d v="2026-05-31T00:00:00"/>
    <x v="4"/>
    <x v="4"/>
    <x v="1"/>
    <n v="2026"/>
    <x v="2"/>
    <x v="3"/>
    <x v="0"/>
    <s v="New"/>
    <x v="3"/>
    <s v="Compact Sleeping Bag"/>
    <n v="2"/>
    <n v="123.34"/>
    <n v="0.05"/>
    <n v="58.96"/>
    <n v="234.346"/>
    <n v="117.92"/>
    <n v="116.426"/>
    <n v="0.49681240558831813"/>
    <n v="2026"/>
    <s v="Q2"/>
    <n v="5"/>
    <s v="May"/>
  </r>
  <r>
    <n v="1625"/>
    <d v="2026-05-31T00:00:00"/>
    <x v="4"/>
    <x v="4"/>
    <x v="1"/>
    <n v="2026"/>
    <x v="2"/>
    <x v="2"/>
    <x v="2"/>
    <s v="Returning"/>
    <x v="1"/>
    <s v="Summit Backpack 45L"/>
    <n v="1"/>
    <n v="155.81"/>
    <n v="0"/>
    <n v="80.31"/>
    <n v="155.81"/>
    <n v="80.31"/>
    <n v="75.5"/>
    <n v="0.48456453372697517"/>
    <n v="2026"/>
    <s v="Q2"/>
    <n v="5"/>
    <s v="May"/>
  </r>
  <r>
    <n v="1877"/>
    <d v="2026-05-31T00:00:00"/>
    <x v="4"/>
    <x v="4"/>
    <x v="1"/>
    <n v="2026"/>
    <x v="2"/>
    <x v="16"/>
    <x v="0"/>
    <s v="Returning"/>
    <x v="2"/>
    <s v="Travel Backpack 35L"/>
    <n v="1"/>
    <n v="163.19"/>
    <n v="0.05"/>
    <n v="87.95"/>
    <n v="155.03049999999999"/>
    <n v="87.95"/>
    <n v="67.080499999999986"/>
    <n v="0.4326922766810401"/>
    <n v="2026"/>
    <s v="Q2"/>
    <n v="5"/>
    <s v="May"/>
  </r>
  <r>
    <n v="1978"/>
    <d v="2026-05-31T00:00:00"/>
    <x v="4"/>
    <x v="4"/>
    <x v="1"/>
    <n v="2026"/>
    <x v="1"/>
    <x v="12"/>
    <x v="0"/>
    <s v="Returning"/>
    <x v="1"/>
    <s v="Trail Boots"/>
    <n v="1"/>
    <n v="147.30000000000001"/>
    <n v="0.05"/>
    <n v="81.510000000000005"/>
    <n v="139.935"/>
    <n v="81.510000000000005"/>
    <n v="58.424999999999997"/>
    <n v="0.41751527494908347"/>
    <n v="2026"/>
    <s v="Q2"/>
    <n v="5"/>
    <s v="May"/>
  </r>
  <r>
    <n v="3616"/>
    <d v="2026-05-31T00:00:00"/>
    <x v="4"/>
    <x v="4"/>
    <x v="1"/>
    <n v="2026"/>
    <x v="2"/>
    <x v="2"/>
    <x v="0"/>
    <s v="Returning"/>
    <x v="4"/>
    <s v="Weighted Vest"/>
    <n v="5"/>
    <n v="126.16"/>
    <n v="0"/>
    <n v="68.59"/>
    <n v="630.79999999999995"/>
    <n v="342.95000000000005"/>
    <n v="287.84999999999991"/>
    <n v="0.45632530120481918"/>
    <n v="2026"/>
    <s v="Q2"/>
    <n v="5"/>
    <s v="May"/>
  </r>
  <r>
    <n v="3992"/>
    <d v="2026-05-31T00:00:00"/>
    <x v="4"/>
    <x v="4"/>
    <x v="1"/>
    <n v="2026"/>
    <x v="3"/>
    <x v="8"/>
    <x v="0"/>
    <s v="New"/>
    <x v="2"/>
    <s v="Travel Backpack 35L"/>
    <n v="2"/>
    <n v="163.57"/>
    <n v="0"/>
    <n v="85.72"/>
    <n v="327.14"/>
    <n v="171.44"/>
    <n v="155.69999999999999"/>
    <n v="0.47594302133643085"/>
    <n v="2026"/>
    <s v="Q2"/>
    <n v="5"/>
    <s v="May"/>
  </r>
  <r>
    <n v="4091"/>
    <d v="2026-05-31T00:00:00"/>
    <x v="4"/>
    <x v="4"/>
    <x v="1"/>
    <n v="2026"/>
    <x v="2"/>
    <x v="16"/>
    <x v="0"/>
    <s v="New"/>
    <x v="1"/>
    <s v="Trail Boots"/>
    <n v="1"/>
    <n v="142.06"/>
    <n v="0"/>
    <n v="77.36"/>
    <n v="142.06"/>
    <n v="77.36"/>
    <n v="64.7"/>
    <n v="0.45544136280444886"/>
    <n v="2026"/>
    <s v="Q2"/>
    <n v="5"/>
    <s v="May"/>
  </r>
  <r>
    <n v="4204"/>
    <d v="2026-05-31T00:00:00"/>
    <x v="4"/>
    <x v="4"/>
    <x v="1"/>
    <n v="2026"/>
    <x v="1"/>
    <x v="11"/>
    <x v="0"/>
    <s v="New"/>
    <x v="0"/>
    <s v="Commuter Helmet"/>
    <n v="1"/>
    <n v="81.37"/>
    <n v="0"/>
    <n v="42.01"/>
    <n v="81.37"/>
    <n v="42.01"/>
    <n v="39.360000000000007"/>
    <n v="0.48371635737986979"/>
    <n v="2026"/>
    <s v="Q2"/>
    <n v="5"/>
    <s v="May"/>
  </r>
  <r>
    <n v="4234"/>
    <d v="2026-05-31T00:00:00"/>
    <x v="4"/>
    <x v="4"/>
    <x v="1"/>
    <n v="2026"/>
    <x v="3"/>
    <x v="8"/>
    <x v="2"/>
    <s v="New"/>
    <x v="3"/>
    <s v="Compact Sleeping Bag"/>
    <n v="1"/>
    <n v="120.75"/>
    <n v="0"/>
    <n v="61.21"/>
    <n v="120.75"/>
    <n v="61.21"/>
    <n v="59.54"/>
    <n v="0.49308488612836437"/>
    <n v="2026"/>
    <s v="Q2"/>
    <n v="5"/>
    <s v="May"/>
  </r>
  <r>
    <n v="4696"/>
    <d v="2026-05-31T00:00:00"/>
    <x v="4"/>
    <x v="4"/>
    <x v="1"/>
    <n v="2026"/>
    <x v="1"/>
    <x v="14"/>
    <x v="0"/>
    <s v="New"/>
    <x v="0"/>
    <s v="Commuter Helmet"/>
    <n v="4"/>
    <n v="81.790000000000006"/>
    <n v="0"/>
    <n v="42.96"/>
    <n v="327.16000000000003"/>
    <n v="171.84"/>
    <n v="155.32000000000002"/>
    <n v="0.47475241472062601"/>
    <n v="2026"/>
    <s v="Q2"/>
    <n v="5"/>
    <s v="May"/>
  </r>
  <r>
    <n v="4755"/>
    <d v="2026-05-31T00:00:00"/>
    <x v="4"/>
    <x v="4"/>
    <x v="1"/>
    <n v="2026"/>
    <x v="0"/>
    <x v="15"/>
    <x v="0"/>
    <s v="New"/>
    <x v="3"/>
    <s v="Portable Camp Stove"/>
    <n v="1"/>
    <n v="81.2"/>
    <n v="0.1"/>
    <n v="40.270000000000003"/>
    <n v="73.08"/>
    <n v="40.270000000000003"/>
    <n v="32.809999999999995"/>
    <n v="0.44896004378762994"/>
    <n v="2026"/>
    <s v="Q2"/>
    <n v="5"/>
    <s v="May"/>
  </r>
  <r>
    <n v="5090"/>
    <d v="2026-05-31T00:00:00"/>
    <x v="4"/>
    <x v="4"/>
    <x v="1"/>
    <n v="2026"/>
    <x v="1"/>
    <x v="1"/>
    <x v="3"/>
    <s v="New"/>
    <x v="2"/>
    <s v="Packing Cube Set"/>
    <n v="2"/>
    <n v="46.52"/>
    <n v="0.05"/>
    <n v="18.739999999999998"/>
    <n v="88.388000000000005"/>
    <n v="37.479999999999997"/>
    <n v="50.908000000000008"/>
    <n v="0.57596053762954258"/>
    <n v="2026"/>
    <s v="Q2"/>
    <n v="5"/>
    <s v="May"/>
  </r>
  <r>
    <n v="27"/>
    <d v="2026-06-01T00:00:00"/>
    <x v="5"/>
    <x v="5"/>
    <x v="1"/>
    <n v="2026"/>
    <x v="3"/>
    <x v="13"/>
    <x v="0"/>
    <s v="Returning"/>
    <x v="3"/>
    <s v="Trail Tent 2P"/>
    <n v="1"/>
    <n v="195.22"/>
    <n v="0"/>
    <n v="105.91"/>
    <n v="195.22"/>
    <n v="105.91"/>
    <n v="89.31"/>
    <n v="0.45748386435816002"/>
    <n v="2026"/>
    <s v="Q2"/>
    <n v="6"/>
    <s v="Jun"/>
  </r>
  <r>
    <n v="463"/>
    <d v="2026-06-01T00:00:00"/>
    <x v="5"/>
    <x v="5"/>
    <x v="1"/>
    <n v="2026"/>
    <x v="3"/>
    <x v="4"/>
    <x v="0"/>
    <s v="New"/>
    <x v="0"/>
    <s v="Compact Repair Kit"/>
    <n v="1"/>
    <n v="40.71"/>
    <n v="0.05"/>
    <n v="16.559999999999999"/>
    <n v="38.674500000000002"/>
    <n v="16.559999999999999"/>
    <n v="22.114500000000003"/>
    <n v="0.57181088314005357"/>
    <n v="2026"/>
    <s v="Q2"/>
    <n v="6"/>
    <s v="Jun"/>
  </r>
  <r>
    <n v="653"/>
    <d v="2026-06-01T00:00:00"/>
    <x v="5"/>
    <x v="5"/>
    <x v="1"/>
    <n v="2026"/>
    <x v="1"/>
    <x v="11"/>
    <x v="0"/>
    <s v="Returning"/>
    <x v="4"/>
    <s v="Resistance Band Set"/>
    <n v="1"/>
    <n v="41.26"/>
    <n v="0.05"/>
    <n v="14.32"/>
    <n v="39.196999999999996"/>
    <n v="14.32"/>
    <n v="24.876999999999995"/>
    <n v="0.63466591831007468"/>
    <n v="2026"/>
    <s v="Q2"/>
    <n v="6"/>
    <s v="Jun"/>
  </r>
  <r>
    <n v="1485"/>
    <d v="2026-06-01T00:00:00"/>
    <x v="5"/>
    <x v="5"/>
    <x v="1"/>
    <n v="2026"/>
    <x v="1"/>
    <x v="11"/>
    <x v="2"/>
    <s v="New"/>
    <x v="4"/>
    <s v="Resistance Band Set"/>
    <n v="2"/>
    <n v="40.840000000000003"/>
    <n v="0"/>
    <n v="14.48"/>
    <n v="81.680000000000007"/>
    <n v="28.96"/>
    <n v="52.720000000000006"/>
    <n v="0.64544564152791384"/>
    <n v="2026"/>
    <s v="Q2"/>
    <n v="6"/>
    <s v="Jun"/>
  </r>
  <r>
    <n v="1925"/>
    <d v="2026-06-01T00:00:00"/>
    <x v="5"/>
    <x v="5"/>
    <x v="1"/>
    <n v="2026"/>
    <x v="3"/>
    <x v="4"/>
    <x v="0"/>
    <s v="Returning"/>
    <x v="1"/>
    <s v="Trail Boots"/>
    <n v="1"/>
    <n v="143.32"/>
    <n v="0"/>
    <n v="80.36"/>
    <n v="143.32"/>
    <n v="80.36"/>
    <n v="62.959999999999994"/>
    <n v="0.43929667876081496"/>
    <n v="2026"/>
    <s v="Q2"/>
    <n v="6"/>
    <s v="Jun"/>
  </r>
  <r>
    <n v="1952"/>
    <d v="2026-06-01T00:00:00"/>
    <x v="5"/>
    <x v="5"/>
    <x v="1"/>
    <n v="2026"/>
    <x v="0"/>
    <x v="15"/>
    <x v="0"/>
    <s v="New"/>
    <x v="1"/>
    <s v="Summit Backpack 45L"/>
    <n v="2"/>
    <n v="156.31"/>
    <n v="0"/>
    <n v="79.87"/>
    <n v="312.62"/>
    <n v="159.74"/>
    <n v="152.88"/>
    <n v="0.4890282131661442"/>
    <n v="2026"/>
    <s v="Q2"/>
    <n v="6"/>
    <s v="Jun"/>
  </r>
  <r>
    <n v="2010"/>
    <d v="2026-06-01T00:00:00"/>
    <x v="5"/>
    <x v="5"/>
    <x v="1"/>
    <n v="2026"/>
    <x v="3"/>
    <x v="8"/>
    <x v="0"/>
    <s v="New"/>
    <x v="0"/>
    <s v="Cycling Pack 12L"/>
    <n v="3"/>
    <n v="100.69"/>
    <n v="0.1"/>
    <n v="51.31"/>
    <n v="271.863"/>
    <n v="153.93"/>
    <n v="117.93299999999999"/>
    <n v="0.43379569856876438"/>
    <n v="2026"/>
    <s v="Q2"/>
    <n v="6"/>
    <s v="Jun"/>
  </r>
  <r>
    <n v="2114"/>
    <d v="2026-06-01T00:00:00"/>
    <x v="5"/>
    <x v="5"/>
    <x v="1"/>
    <n v="2026"/>
    <x v="3"/>
    <x v="13"/>
    <x v="2"/>
    <s v="Business"/>
    <x v="2"/>
    <s v="Packing Cube Set"/>
    <n v="2"/>
    <n v="45.54"/>
    <n v="0.1"/>
    <n v="18.309999999999999"/>
    <n v="81.971999999999994"/>
    <n v="36.619999999999997"/>
    <n v="45.351999999999997"/>
    <n v="0.5532620894939736"/>
    <n v="2026"/>
    <s v="Q2"/>
    <n v="6"/>
    <s v="Jun"/>
  </r>
  <r>
    <n v="3104"/>
    <d v="2026-06-01T00:00:00"/>
    <x v="5"/>
    <x v="5"/>
    <x v="1"/>
    <n v="2026"/>
    <x v="2"/>
    <x v="3"/>
    <x v="1"/>
    <s v="Business"/>
    <x v="1"/>
    <s v="Summit Backpack 45L"/>
    <n v="5"/>
    <n v="153.97"/>
    <n v="0.15"/>
    <n v="79.81"/>
    <n v="654.37249999999995"/>
    <n v="399.05"/>
    <n v="255.32249999999993"/>
    <n v="0.39017914108554369"/>
    <n v="2026"/>
    <s v="Q2"/>
    <n v="6"/>
    <s v="Jun"/>
  </r>
  <r>
    <n v="3230"/>
    <d v="2026-06-01T00:00:00"/>
    <x v="5"/>
    <x v="5"/>
    <x v="1"/>
    <n v="2026"/>
    <x v="2"/>
    <x v="16"/>
    <x v="2"/>
    <s v="Returning"/>
    <x v="4"/>
    <s v="Weighted Vest"/>
    <n v="1"/>
    <n v="124.17"/>
    <n v="0"/>
    <n v="71.040000000000006"/>
    <n v="124.17"/>
    <n v="71.040000000000006"/>
    <n v="53.129999999999995"/>
    <n v="0.4278811307079004"/>
    <n v="2026"/>
    <s v="Q2"/>
    <n v="6"/>
    <s v="Jun"/>
  </r>
  <r>
    <n v="3415"/>
    <d v="2026-06-01T00:00:00"/>
    <x v="5"/>
    <x v="5"/>
    <x v="1"/>
    <n v="2026"/>
    <x v="2"/>
    <x v="5"/>
    <x v="2"/>
    <s v="Returning"/>
    <x v="1"/>
    <s v="Summit Backpack 45L"/>
    <n v="1"/>
    <n v="152.94999999999999"/>
    <n v="0.05"/>
    <n v="76.97"/>
    <n v="145.30249999999998"/>
    <n v="76.97"/>
    <n v="68.332499999999982"/>
    <n v="0.47027752447480248"/>
    <n v="2026"/>
    <s v="Q2"/>
    <n v="6"/>
    <s v="Jun"/>
  </r>
  <r>
    <n v="4130"/>
    <d v="2026-06-01T00:00:00"/>
    <x v="5"/>
    <x v="5"/>
    <x v="1"/>
    <n v="2026"/>
    <x v="3"/>
    <x v="13"/>
    <x v="0"/>
    <s v="New"/>
    <x v="0"/>
    <s v="Commuter Helmet"/>
    <n v="3"/>
    <n v="80.099999999999994"/>
    <n v="0"/>
    <n v="43.51"/>
    <n v="240.29999999999998"/>
    <n v="130.53"/>
    <n v="109.76999999999998"/>
    <n v="0.45680399500624214"/>
    <n v="2026"/>
    <s v="Q2"/>
    <n v="6"/>
    <s v="Jun"/>
  </r>
  <r>
    <n v="4314"/>
    <d v="2026-06-01T00:00:00"/>
    <x v="5"/>
    <x v="5"/>
    <x v="1"/>
    <n v="2026"/>
    <x v="3"/>
    <x v="4"/>
    <x v="2"/>
    <s v="New"/>
    <x v="4"/>
    <s v="Recovery Roller"/>
    <n v="2"/>
    <n v="36.61"/>
    <n v="0"/>
    <n v="14.15"/>
    <n v="73.22"/>
    <n v="28.3"/>
    <n v="44.92"/>
    <n v="0.61349358098880091"/>
    <n v="2026"/>
    <s v="Q2"/>
    <n v="6"/>
    <s v="Jun"/>
  </r>
  <r>
    <n v="998"/>
    <d v="2026-06-02T00:00:00"/>
    <x v="5"/>
    <x v="5"/>
    <x v="1"/>
    <n v="2026"/>
    <x v="1"/>
    <x v="11"/>
    <x v="0"/>
    <s v="Returning"/>
    <x v="2"/>
    <s v="Carry-On Duffel"/>
    <n v="2"/>
    <n v="131.81"/>
    <n v="0.05"/>
    <n v="66.09"/>
    <n v="250.43899999999999"/>
    <n v="132.18"/>
    <n v="118.25899999999999"/>
    <n v="0.47220680485068217"/>
    <n v="2026"/>
    <s v="Q2"/>
    <n v="6"/>
    <s v="Jun"/>
  </r>
  <r>
    <n v="1172"/>
    <d v="2026-06-02T00:00:00"/>
    <x v="5"/>
    <x v="5"/>
    <x v="1"/>
    <n v="2026"/>
    <x v="0"/>
    <x v="15"/>
    <x v="0"/>
    <s v="Returning"/>
    <x v="1"/>
    <s v="Summit Backpack 45L"/>
    <n v="1"/>
    <n v="153.43"/>
    <n v="0.05"/>
    <n v="78.16"/>
    <n v="145.7585"/>
    <n v="78.16"/>
    <n v="67.598500000000001"/>
    <n v="0.46377055197467043"/>
    <n v="2026"/>
    <s v="Q2"/>
    <n v="6"/>
    <s v="Jun"/>
  </r>
  <r>
    <n v="1261"/>
    <d v="2026-06-02T00:00:00"/>
    <x v="5"/>
    <x v="5"/>
    <x v="1"/>
    <n v="2026"/>
    <x v="1"/>
    <x v="14"/>
    <x v="0"/>
    <s v="New"/>
    <x v="0"/>
    <s v="Commuter Helmet"/>
    <n v="2"/>
    <n v="80.06"/>
    <n v="0"/>
    <n v="42.87"/>
    <n v="160.12"/>
    <n v="85.74"/>
    <n v="74.38000000000001"/>
    <n v="0.4645266050462154"/>
    <n v="2026"/>
    <s v="Q2"/>
    <n v="6"/>
    <s v="Jun"/>
  </r>
  <r>
    <n v="1762"/>
    <d v="2026-06-02T00:00:00"/>
    <x v="5"/>
    <x v="5"/>
    <x v="1"/>
    <n v="2026"/>
    <x v="3"/>
    <x v="13"/>
    <x v="2"/>
    <s v="Business"/>
    <x v="4"/>
    <s v="Resistance Band Set"/>
    <n v="1"/>
    <n v="40.549999999999997"/>
    <n v="0"/>
    <n v="15.16"/>
    <n v="40.549999999999997"/>
    <n v="15.16"/>
    <n v="25.389999999999997"/>
    <n v="0.62614056720098643"/>
    <n v="2026"/>
    <s v="Q2"/>
    <n v="6"/>
    <s v="Jun"/>
  </r>
  <r>
    <n v="1851"/>
    <d v="2026-06-02T00:00:00"/>
    <x v="5"/>
    <x v="5"/>
    <x v="1"/>
    <n v="2026"/>
    <x v="1"/>
    <x v="6"/>
    <x v="0"/>
    <s v="New"/>
    <x v="2"/>
    <s v="Packing Cube Set"/>
    <n v="3"/>
    <n v="45.43"/>
    <n v="0.15"/>
    <n v="17.850000000000001"/>
    <n v="115.84649999999999"/>
    <n v="53.550000000000004"/>
    <n v="62.296499999999988"/>
    <n v="0.53775038520801222"/>
    <n v="2026"/>
    <s v="Q2"/>
    <n v="6"/>
    <s v="Jun"/>
  </r>
  <r>
    <n v="3205"/>
    <d v="2026-06-02T00:00:00"/>
    <x v="5"/>
    <x v="5"/>
    <x v="1"/>
    <n v="2026"/>
    <x v="3"/>
    <x v="4"/>
    <x v="1"/>
    <s v="Business"/>
    <x v="1"/>
    <s v="Trail Boots"/>
    <n v="6"/>
    <n v="146.85"/>
    <n v="0.15"/>
    <n v="80.45"/>
    <n v="748.93499999999995"/>
    <n v="482.70000000000005"/>
    <n v="266.2349999999999"/>
    <n v="0.35548478839952724"/>
    <n v="2026"/>
    <s v="Q2"/>
    <n v="6"/>
    <s v="Jun"/>
  </r>
  <r>
    <n v="1396"/>
    <d v="2026-06-03T00:00:00"/>
    <x v="5"/>
    <x v="5"/>
    <x v="1"/>
    <n v="2026"/>
    <x v="2"/>
    <x v="3"/>
    <x v="0"/>
    <s v="Business"/>
    <x v="3"/>
    <s v="Trail Tent 2P"/>
    <n v="1"/>
    <n v="192.33"/>
    <n v="0.1"/>
    <n v="105.15"/>
    <n v="173.09700000000001"/>
    <n v="105.15"/>
    <n v="67.947000000000003"/>
    <n v="0.39253713235931298"/>
    <n v="2026"/>
    <s v="Q2"/>
    <n v="6"/>
    <s v="Jun"/>
  </r>
  <r>
    <n v="1441"/>
    <d v="2026-06-03T00:00:00"/>
    <x v="5"/>
    <x v="5"/>
    <x v="1"/>
    <n v="2026"/>
    <x v="2"/>
    <x v="10"/>
    <x v="3"/>
    <s v="New"/>
    <x v="2"/>
    <s v="Carry-On Duffel"/>
    <n v="3"/>
    <n v="135.4"/>
    <n v="0"/>
    <n v="65.16"/>
    <n v="406.20000000000005"/>
    <n v="195.48"/>
    <n v="210.72000000000006"/>
    <n v="0.51875923190546536"/>
    <n v="2026"/>
    <s v="Q2"/>
    <n v="6"/>
    <s v="Jun"/>
  </r>
  <r>
    <n v="1511"/>
    <d v="2026-06-03T00:00:00"/>
    <x v="5"/>
    <x v="5"/>
    <x v="1"/>
    <n v="2026"/>
    <x v="2"/>
    <x v="5"/>
    <x v="0"/>
    <s v="New"/>
    <x v="4"/>
    <s v="Recovery Roller"/>
    <n v="2"/>
    <n v="36.08"/>
    <n v="0.05"/>
    <n v="13.73"/>
    <n v="68.551999999999992"/>
    <n v="27.46"/>
    <n v="41.091999999999992"/>
    <n v="0.59942817131520587"/>
    <n v="2026"/>
    <s v="Q2"/>
    <n v="6"/>
    <s v="Jun"/>
  </r>
  <r>
    <n v="1701"/>
    <d v="2026-06-03T00:00:00"/>
    <x v="5"/>
    <x v="5"/>
    <x v="1"/>
    <n v="2026"/>
    <x v="0"/>
    <x v="9"/>
    <x v="0"/>
    <s v="New"/>
    <x v="2"/>
    <s v="Packing Cube Set"/>
    <n v="1"/>
    <n v="46.16"/>
    <n v="0"/>
    <n v="18.36"/>
    <n v="46.16"/>
    <n v="18.36"/>
    <n v="27.799999999999997"/>
    <n v="0.60225303292894283"/>
    <n v="2026"/>
    <s v="Q2"/>
    <n v="6"/>
    <s v="Jun"/>
  </r>
  <r>
    <n v="1984"/>
    <d v="2026-06-03T00:00:00"/>
    <x v="5"/>
    <x v="5"/>
    <x v="1"/>
    <n v="2026"/>
    <x v="1"/>
    <x v="1"/>
    <x v="0"/>
    <s v="Returning"/>
    <x v="0"/>
    <s v="Trail Bike Light"/>
    <n v="2"/>
    <n v="50.77"/>
    <n v="0"/>
    <n v="22.93"/>
    <n v="101.54"/>
    <n v="45.86"/>
    <n v="55.680000000000007"/>
    <n v="0.54835532794957653"/>
    <n v="2026"/>
    <s v="Q2"/>
    <n v="6"/>
    <s v="Jun"/>
  </r>
  <r>
    <n v="2572"/>
    <d v="2026-06-03T00:00:00"/>
    <x v="5"/>
    <x v="5"/>
    <x v="1"/>
    <n v="2026"/>
    <x v="3"/>
    <x v="8"/>
    <x v="3"/>
    <s v="Business"/>
    <x v="1"/>
    <s v="Trekking Poles"/>
    <n v="2"/>
    <n v="70.97"/>
    <n v="0.05"/>
    <n v="32.54"/>
    <n v="134.84299999999999"/>
    <n v="65.08"/>
    <n v="69.762999999999991"/>
    <n v="0.51736463887632278"/>
    <n v="2026"/>
    <s v="Q2"/>
    <n v="6"/>
    <s v="Jun"/>
  </r>
  <r>
    <n v="2833"/>
    <d v="2026-06-03T00:00:00"/>
    <x v="5"/>
    <x v="5"/>
    <x v="1"/>
    <n v="2026"/>
    <x v="3"/>
    <x v="13"/>
    <x v="0"/>
    <s v="Returning"/>
    <x v="1"/>
    <s v="Trail Boots"/>
    <n v="3"/>
    <n v="141.6"/>
    <n v="0"/>
    <n v="78.02"/>
    <n v="424.79999999999995"/>
    <n v="234.06"/>
    <n v="190.73999999999995"/>
    <n v="0.44901129943502821"/>
    <n v="2026"/>
    <s v="Q2"/>
    <n v="6"/>
    <s v="Jun"/>
  </r>
  <r>
    <n v="3522"/>
    <d v="2026-06-03T00:00:00"/>
    <x v="5"/>
    <x v="5"/>
    <x v="1"/>
    <n v="2026"/>
    <x v="3"/>
    <x v="13"/>
    <x v="0"/>
    <s v="New"/>
    <x v="0"/>
    <s v="Compact Repair Kit"/>
    <n v="1"/>
    <n v="40.57"/>
    <n v="0"/>
    <n v="16.329999999999998"/>
    <n v="40.57"/>
    <n v="16.329999999999998"/>
    <n v="24.240000000000002"/>
    <n v="0.59748582696573826"/>
    <n v="2026"/>
    <s v="Q2"/>
    <n v="6"/>
    <s v="Jun"/>
  </r>
  <r>
    <n v="146"/>
    <d v="2026-06-04T00:00:00"/>
    <x v="5"/>
    <x v="5"/>
    <x v="1"/>
    <n v="2026"/>
    <x v="1"/>
    <x v="14"/>
    <x v="3"/>
    <s v="Returning"/>
    <x v="0"/>
    <s v="Commuter Helmet"/>
    <n v="2"/>
    <n v="81.81"/>
    <n v="0"/>
    <n v="42.54"/>
    <n v="163.62"/>
    <n v="85.08"/>
    <n v="78.540000000000006"/>
    <n v="0.48001466813348004"/>
    <n v="2026"/>
    <s v="Q2"/>
    <n v="6"/>
    <s v="Jun"/>
  </r>
  <r>
    <n v="161"/>
    <d v="2026-06-04T00:00:00"/>
    <x v="5"/>
    <x v="5"/>
    <x v="1"/>
    <n v="2026"/>
    <x v="0"/>
    <x v="0"/>
    <x v="3"/>
    <s v="Returning"/>
    <x v="0"/>
    <s v="Trail Bike Light"/>
    <n v="2"/>
    <n v="50.09"/>
    <n v="0"/>
    <n v="22.91"/>
    <n v="100.18"/>
    <n v="45.82"/>
    <n v="54.360000000000007"/>
    <n v="0.54262327809942112"/>
    <n v="2026"/>
    <s v="Q2"/>
    <n v="6"/>
    <s v="Jun"/>
  </r>
  <r>
    <n v="819"/>
    <d v="2026-06-04T00:00:00"/>
    <x v="5"/>
    <x v="5"/>
    <x v="1"/>
    <n v="2026"/>
    <x v="3"/>
    <x v="8"/>
    <x v="0"/>
    <s v="Returning"/>
    <x v="1"/>
    <s v="Trekking Poles"/>
    <n v="1"/>
    <n v="72.38"/>
    <n v="0"/>
    <n v="32.68"/>
    <n v="72.38"/>
    <n v="32.68"/>
    <n v="39.699999999999996"/>
    <n v="0.54849405913235694"/>
    <n v="2026"/>
    <s v="Q2"/>
    <n v="6"/>
    <s v="Jun"/>
  </r>
  <r>
    <n v="2104"/>
    <d v="2026-06-04T00:00:00"/>
    <x v="5"/>
    <x v="5"/>
    <x v="1"/>
    <n v="2026"/>
    <x v="1"/>
    <x v="1"/>
    <x v="0"/>
    <s v="New"/>
    <x v="1"/>
    <s v="Hiking Daypack 20L"/>
    <n v="1"/>
    <n v="92.31"/>
    <n v="0"/>
    <n v="45.58"/>
    <n v="92.31"/>
    <n v="45.58"/>
    <n v="46.730000000000004"/>
    <n v="0.50622901094139316"/>
    <n v="2026"/>
    <s v="Q2"/>
    <n v="6"/>
    <s v="Jun"/>
  </r>
  <r>
    <n v="2678"/>
    <d v="2026-06-04T00:00:00"/>
    <x v="5"/>
    <x v="5"/>
    <x v="1"/>
    <n v="2026"/>
    <x v="3"/>
    <x v="8"/>
    <x v="1"/>
    <s v="Returning"/>
    <x v="2"/>
    <s v="Packing Cube Set"/>
    <n v="12"/>
    <n v="47.6"/>
    <n v="0.15"/>
    <n v="18.670000000000002"/>
    <n v="485.52000000000004"/>
    <n v="224.04000000000002"/>
    <n v="261.48"/>
    <n v="0.53855659911023235"/>
    <n v="2026"/>
    <s v="Q2"/>
    <n v="6"/>
    <s v="Jun"/>
  </r>
  <r>
    <n v="3015"/>
    <d v="2026-06-04T00:00:00"/>
    <x v="5"/>
    <x v="5"/>
    <x v="1"/>
    <n v="2026"/>
    <x v="1"/>
    <x v="14"/>
    <x v="0"/>
    <s v="Returning"/>
    <x v="2"/>
    <s v="Packing Cube Set"/>
    <n v="1"/>
    <n v="45.5"/>
    <n v="0.05"/>
    <n v="18.89"/>
    <n v="43.225000000000001"/>
    <n v="18.89"/>
    <n v="24.335000000000001"/>
    <n v="0.56298438403701567"/>
    <n v="2026"/>
    <s v="Q2"/>
    <n v="6"/>
    <s v="Jun"/>
  </r>
  <r>
    <n v="3243"/>
    <d v="2026-06-04T00:00:00"/>
    <x v="5"/>
    <x v="5"/>
    <x v="1"/>
    <n v="2026"/>
    <x v="2"/>
    <x v="5"/>
    <x v="0"/>
    <s v="Returning"/>
    <x v="4"/>
    <s v="Recovery Roller"/>
    <n v="1"/>
    <n v="35.99"/>
    <n v="0"/>
    <n v="14.05"/>
    <n v="35.99"/>
    <n v="14.05"/>
    <n v="21.94"/>
    <n v="0.60961378160600166"/>
    <n v="2026"/>
    <s v="Q2"/>
    <n v="6"/>
    <s v="Jun"/>
  </r>
  <r>
    <n v="3283"/>
    <d v="2026-06-04T00:00:00"/>
    <x v="5"/>
    <x v="5"/>
    <x v="1"/>
    <n v="2026"/>
    <x v="1"/>
    <x v="12"/>
    <x v="3"/>
    <s v="Returning"/>
    <x v="4"/>
    <s v="Weighted Vest"/>
    <n v="1"/>
    <n v="122.55"/>
    <n v="0"/>
    <n v="68.97"/>
    <n v="122.55"/>
    <n v="68.97"/>
    <n v="53.58"/>
    <n v="0.43720930232558142"/>
    <n v="2026"/>
    <s v="Q2"/>
    <n v="6"/>
    <s v="Jun"/>
  </r>
  <r>
    <n v="3966"/>
    <d v="2026-06-04T00:00:00"/>
    <x v="5"/>
    <x v="5"/>
    <x v="1"/>
    <n v="2026"/>
    <x v="3"/>
    <x v="8"/>
    <x v="0"/>
    <s v="New"/>
    <x v="4"/>
    <s v="Weighted Vest"/>
    <n v="3"/>
    <n v="126.22"/>
    <n v="0"/>
    <n v="69.599999999999994"/>
    <n v="378.65999999999997"/>
    <n v="208.79999999999998"/>
    <n v="169.85999999999999"/>
    <n v="0.4485818412295991"/>
    <n v="2026"/>
    <s v="Q2"/>
    <n v="6"/>
    <s v="Jun"/>
  </r>
  <r>
    <n v="1349"/>
    <d v="2026-06-05T00:00:00"/>
    <x v="5"/>
    <x v="5"/>
    <x v="1"/>
    <n v="2026"/>
    <x v="0"/>
    <x v="15"/>
    <x v="2"/>
    <s v="Returning"/>
    <x v="1"/>
    <s v="Hiking Daypack 20L"/>
    <n v="6"/>
    <n v="91.98"/>
    <n v="0.05"/>
    <n v="46.46"/>
    <n v="524.28599999999994"/>
    <n v="278.76"/>
    <n v="245.52599999999995"/>
    <n v="0.46830546686350577"/>
    <n v="2026"/>
    <s v="Q2"/>
    <n v="6"/>
    <s v="Jun"/>
  </r>
  <r>
    <n v="2333"/>
    <d v="2026-06-05T00:00:00"/>
    <x v="5"/>
    <x v="5"/>
    <x v="1"/>
    <n v="2026"/>
    <x v="2"/>
    <x v="5"/>
    <x v="0"/>
    <s v="Business"/>
    <x v="3"/>
    <s v="Compact Sleeping Bag"/>
    <n v="1"/>
    <n v="125.32"/>
    <n v="0"/>
    <n v="59.03"/>
    <n v="125.32"/>
    <n v="59.03"/>
    <n v="66.289999999999992"/>
    <n v="0.52896584743057773"/>
    <n v="2026"/>
    <s v="Q2"/>
    <n v="6"/>
    <s v="Jun"/>
  </r>
  <r>
    <n v="2628"/>
    <d v="2026-06-05T00:00:00"/>
    <x v="5"/>
    <x v="5"/>
    <x v="1"/>
    <n v="2026"/>
    <x v="3"/>
    <x v="8"/>
    <x v="3"/>
    <s v="Returning"/>
    <x v="2"/>
    <s v="Travel Backpack 35L"/>
    <n v="2"/>
    <n v="167.26"/>
    <n v="0"/>
    <n v="89.65"/>
    <n v="334.52"/>
    <n v="179.3"/>
    <n v="155.21999999999997"/>
    <n v="0.46400813105344968"/>
    <n v="2026"/>
    <s v="Q2"/>
    <n v="6"/>
    <s v="Jun"/>
  </r>
  <r>
    <n v="2718"/>
    <d v="2026-06-05T00:00:00"/>
    <x v="5"/>
    <x v="5"/>
    <x v="1"/>
    <n v="2026"/>
    <x v="0"/>
    <x v="0"/>
    <x v="3"/>
    <s v="Returning"/>
    <x v="0"/>
    <s v="Commuter Helmet"/>
    <n v="1"/>
    <n v="80.19"/>
    <n v="0"/>
    <n v="42.18"/>
    <n v="80.19"/>
    <n v="42.18"/>
    <n v="38.01"/>
    <n v="0.47399925177702956"/>
    <n v="2026"/>
    <s v="Q2"/>
    <n v="6"/>
    <s v="Jun"/>
  </r>
  <r>
    <n v="3185"/>
    <d v="2026-06-05T00:00:00"/>
    <x v="5"/>
    <x v="5"/>
    <x v="1"/>
    <n v="2026"/>
    <x v="0"/>
    <x v="15"/>
    <x v="0"/>
    <s v="New"/>
    <x v="0"/>
    <s v="Trail Bike Light"/>
    <n v="1"/>
    <n v="49.86"/>
    <n v="0"/>
    <n v="22.72"/>
    <n v="49.86"/>
    <n v="22.72"/>
    <n v="27.14"/>
    <n v="0.5443241075010028"/>
    <n v="2026"/>
    <s v="Q2"/>
    <n v="6"/>
    <s v="Jun"/>
  </r>
  <r>
    <n v="4495"/>
    <d v="2026-06-05T00:00:00"/>
    <x v="5"/>
    <x v="5"/>
    <x v="1"/>
    <n v="2026"/>
    <x v="2"/>
    <x v="10"/>
    <x v="2"/>
    <s v="New"/>
    <x v="3"/>
    <s v="Trail Tent 2P"/>
    <n v="2"/>
    <n v="195.51"/>
    <n v="0"/>
    <n v="102.97"/>
    <n v="391.02"/>
    <n v="205.94"/>
    <n v="185.07999999999998"/>
    <n v="0.47332617257429288"/>
    <n v="2026"/>
    <s v="Q2"/>
    <n v="6"/>
    <s v="Jun"/>
  </r>
  <r>
    <n v="815"/>
    <d v="2026-06-06T00:00:00"/>
    <x v="5"/>
    <x v="5"/>
    <x v="1"/>
    <n v="2026"/>
    <x v="0"/>
    <x v="0"/>
    <x v="2"/>
    <s v="New"/>
    <x v="4"/>
    <s v="Resistance Band Set"/>
    <n v="1"/>
    <n v="39.61"/>
    <n v="0"/>
    <n v="14.75"/>
    <n v="39.61"/>
    <n v="14.75"/>
    <n v="24.86"/>
    <n v="0.62761928805857103"/>
    <n v="2026"/>
    <s v="Q2"/>
    <n v="6"/>
    <s v="Jun"/>
  </r>
  <r>
    <n v="1140"/>
    <d v="2026-06-06T00:00:00"/>
    <x v="5"/>
    <x v="5"/>
    <x v="1"/>
    <n v="2026"/>
    <x v="1"/>
    <x v="1"/>
    <x v="2"/>
    <s v="Returning"/>
    <x v="1"/>
    <s v="Trekking Poles"/>
    <n v="1"/>
    <n v="70.86"/>
    <n v="0"/>
    <n v="31.47"/>
    <n v="70.86"/>
    <n v="31.47"/>
    <n v="39.39"/>
    <n v="0.55588484335309063"/>
    <n v="2026"/>
    <s v="Q2"/>
    <n v="6"/>
    <s v="Jun"/>
  </r>
  <r>
    <n v="1544"/>
    <d v="2026-06-06T00:00:00"/>
    <x v="5"/>
    <x v="5"/>
    <x v="1"/>
    <n v="2026"/>
    <x v="3"/>
    <x v="7"/>
    <x v="1"/>
    <s v="Returning"/>
    <x v="4"/>
    <s v="Resistance Band Set"/>
    <n v="8"/>
    <n v="40.46"/>
    <n v="0.2"/>
    <n v="14.7"/>
    <n v="258.94400000000002"/>
    <n v="117.6"/>
    <n v="141.34400000000002"/>
    <n v="0.54584775086505199"/>
    <n v="2026"/>
    <s v="Q2"/>
    <n v="6"/>
    <s v="Jun"/>
  </r>
  <r>
    <n v="2420"/>
    <d v="2026-06-06T00:00:00"/>
    <x v="5"/>
    <x v="5"/>
    <x v="1"/>
    <n v="2026"/>
    <x v="2"/>
    <x v="5"/>
    <x v="0"/>
    <s v="New"/>
    <x v="2"/>
    <s v="Carry-On Duffel"/>
    <n v="1"/>
    <n v="131.79"/>
    <n v="0"/>
    <n v="68.22"/>
    <n v="131.79"/>
    <n v="68.22"/>
    <n v="63.569999999999993"/>
    <n v="0.48235829729114499"/>
    <n v="2026"/>
    <s v="Q2"/>
    <n v="6"/>
    <s v="Jun"/>
  </r>
  <r>
    <n v="2805"/>
    <d v="2026-06-06T00:00:00"/>
    <x v="5"/>
    <x v="5"/>
    <x v="1"/>
    <n v="2026"/>
    <x v="2"/>
    <x v="10"/>
    <x v="1"/>
    <s v="Returning"/>
    <x v="3"/>
    <s v="Alpine Tent 4P"/>
    <n v="12"/>
    <n v="338.45"/>
    <n v="0.1"/>
    <n v="196.78"/>
    <n v="3655.2599999999998"/>
    <n v="2361.36"/>
    <n v="1293.8999999999996"/>
    <n v="0.35398302719915947"/>
    <n v="2026"/>
    <s v="Q2"/>
    <n v="6"/>
    <s v="Jun"/>
  </r>
  <r>
    <n v="3160"/>
    <d v="2026-06-06T00:00:00"/>
    <x v="5"/>
    <x v="5"/>
    <x v="1"/>
    <n v="2026"/>
    <x v="2"/>
    <x v="3"/>
    <x v="2"/>
    <s v="Returning"/>
    <x v="4"/>
    <s v="Resistance Band Set"/>
    <n v="2"/>
    <n v="40.99"/>
    <n v="0"/>
    <n v="14.53"/>
    <n v="81.98"/>
    <n v="29.06"/>
    <n v="52.92"/>
    <n v="0.64552329836545497"/>
    <n v="2026"/>
    <s v="Q2"/>
    <n v="6"/>
    <s v="Jun"/>
  </r>
  <r>
    <n v="3278"/>
    <d v="2026-06-06T00:00:00"/>
    <x v="5"/>
    <x v="5"/>
    <x v="1"/>
    <n v="2026"/>
    <x v="1"/>
    <x v="12"/>
    <x v="2"/>
    <s v="Returning"/>
    <x v="0"/>
    <s v="Cycling Pack 12L"/>
    <n v="1"/>
    <n v="101.85"/>
    <n v="0"/>
    <n v="51.59"/>
    <n v="101.85"/>
    <n v="51.59"/>
    <n v="50.259999999999991"/>
    <n v="0.49347079037800679"/>
    <n v="2026"/>
    <s v="Q2"/>
    <n v="6"/>
    <s v="Jun"/>
  </r>
  <r>
    <n v="3555"/>
    <d v="2026-06-06T00:00:00"/>
    <x v="5"/>
    <x v="5"/>
    <x v="1"/>
    <n v="2026"/>
    <x v="2"/>
    <x v="2"/>
    <x v="1"/>
    <s v="Business"/>
    <x v="3"/>
    <s v="Alpine Tent 4P"/>
    <n v="4"/>
    <n v="346.14"/>
    <n v="0.05"/>
    <n v="198.97"/>
    <n v="1315.3319999999999"/>
    <n v="795.88"/>
    <n v="519.45199999999988"/>
    <n v="0.39492082607280893"/>
    <n v="2026"/>
    <s v="Q2"/>
    <n v="6"/>
    <s v="Jun"/>
  </r>
  <r>
    <n v="3702"/>
    <d v="2026-06-06T00:00:00"/>
    <x v="5"/>
    <x v="5"/>
    <x v="1"/>
    <n v="2026"/>
    <x v="0"/>
    <x v="9"/>
    <x v="2"/>
    <s v="Business"/>
    <x v="0"/>
    <s v="Commuter Helmet"/>
    <n v="2"/>
    <n v="83.28"/>
    <n v="0"/>
    <n v="43.56"/>
    <n v="166.56"/>
    <n v="87.12"/>
    <n v="79.44"/>
    <n v="0.47694524495677232"/>
    <n v="2026"/>
    <s v="Q2"/>
    <n v="6"/>
    <s v="Jun"/>
  </r>
  <r>
    <n v="4349"/>
    <d v="2026-06-06T00:00:00"/>
    <x v="5"/>
    <x v="5"/>
    <x v="1"/>
    <n v="2026"/>
    <x v="3"/>
    <x v="7"/>
    <x v="2"/>
    <s v="Business"/>
    <x v="0"/>
    <s v="Commuter Helmet"/>
    <n v="1"/>
    <n v="80.349999999999994"/>
    <n v="0.15"/>
    <n v="43.51"/>
    <n v="68.297499999999999"/>
    <n v="43.51"/>
    <n v="24.787500000000001"/>
    <n v="0.3629342216040119"/>
    <n v="2026"/>
    <s v="Q2"/>
    <n v="6"/>
    <s v="Jun"/>
  </r>
  <r>
    <n v="4989"/>
    <d v="2026-06-06T00:00:00"/>
    <x v="5"/>
    <x v="5"/>
    <x v="1"/>
    <n v="2026"/>
    <x v="1"/>
    <x v="1"/>
    <x v="0"/>
    <s v="Returning"/>
    <x v="0"/>
    <s v="Compact Repair Kit"/>
    <n v="1"/>
    <n v="40.86"/>
    <n v="0.05"/>
    <n v="16.899999999999999"/>
    <n v="38.817"/>
    <n v="16.899999999999999"/>
    <n v="21.917000000000002"/>
    <n v="0.564623747327202"/>
    <n v="2026"/>
    <s v="Q2"/>
    <n v="6"/>
    <s v="Jun"/>
  </r>
  <r>
    <n v="713"/>
    <d v="2026-06-07T00:00:00"/>
    <x v="5"/>
    <x v="5"/>
    <x v="1"/>
    <n v="2026"/>
    <x v="1"/>
    <x v="6"/>
    <x v="2"/>
    <s v="Returning"/>
    <x v="2"/>
    <s v="Insulated Bottle"/>
    <n v="4"/>
    <n v="36.299999999999997"/>
    <n v="0.05"/>
    <n v="13.16"/>
    <n v="137.93999999999997"/>
    <n v="52.64"/>
    <n v="85.299999999999969"/>
    <n v="0.61838480498767567"/>
    <n v="2026"/>
    <s v="Q2"/>
    <n v="6"/>
    <s v="Jun"/>
  </r>
  <r>
    <n v="3355"/>
    <d v="2026-06-07T00:00:00"/>
    <x v="5"/>
    <x v="5"/>
    <x v="1"/>
    <n v="2026"/>
    <x v="0"/>
    <x v="15"/>
    <x v="1"/>
    <s v="New"/>
    <x v="3"/>
    <s v="Alpine Tent 4P"/>
    <n v="10"/>
    <n v="338.26"/>
    <n v="0.05"/>
    <n v="197.42"/>
    <n v="3213.47"/>
    <n v="1974.1999999999998"/>
    <n v="1239.27"/>
    <n v="0.38564853569505864"/>
    <n v="2026"/>
    <s v="Q2"/>
    <n v="6"/>
    <s v="Jun"/>
  </r>
  <r>
    <n v="3879"/>
    <d v="2026-06-07T00:00:00"/>
    <x v="5"/>
    <x v="5"/>
    <x v="1"/>
    <n v="2026"/>
    <x v="0"/>
    <x v="9"/>
    <x v="3"/>
    <s v="Returning"/>
    <x v="0"/>
    <s v="Compact Repair Kit"/>
    <n v="2"/>
    <n v="41.25"/>
    <n v="0"/>
    <n v="17.13"/>
    <n v="82.5"/>
    <n v="34.26"/>
    <n v="48.24"/>
    <n v="0.58472727272727276"/>
    <n v="2026"/>
    <s v="Q2"/>
    <n v="6"/>
    <s v="Jun"/>
  </r>
  <r>
    <n v="3989"/>
    <d v="2026-06-07T00:00:00"/>
    <x v="5"/>
    <x v="5"/>
    <x v="1"/>
    <n v="2026"/>
    <x v="1"/>
    <x v="12"/>
    <x v="0"/>
    <s v="Returning"/>
    <x v="1"/>
    <s v="Hiking Daypack 20L"/>
    <n v="2"/>
    <n v="92"/>
    <n v="0"/>
    <n v="44.27"/>
    <n v="184"/>
    <n v="88.54"/>
    <n v="95.46"/>
    <n v="0.51880434782608698"/>
    <n v="2026"/>
    <s v="Q2"/>
    <n v="6"/>
    <s v="Jun"/>
  </r>
  <r>
    <n v="4193"/>
    <d v="2026-06-07T00:00:00"/>
    <x v="5"/>
    <x v="5"/>
    <x v="1"/>
    <n v="2026"/>
    <x v="1"/>
    <x v="6"/>
    <x v="0"/>
    <s v="New"/>
    <x v="3"/>
    <s v="Portable Camp Stove"/>
    <n v="1"/>
    <n v="80.89"/>
    <n v="0.1"/>
    <n v="40.32"/>
    <n v="72.801000000000002"/>
    <n v="40.32"/>
    <n v="32.481000000000002"/>
    <n v="0.44616145382618372"/>
    <n v="2026"/>
    <s v="Q2"/>
    <n v="6"/>
    <s v="Jun"/>
  </r>
  <r>
    <n v="4413"/>
    <d v="2026-06-07T00:00:00"/>
    <x v="5"/>
    <x v="5"/>
    <x v="1"/>
    <n v="2026"/>
    <x v="0"/>
    <x v="0"/>
    <x v="2"/>
    <s v="New"/>
    <x v="3"/>
    <s v="Trail Tent 2P"/>
    <n v="1"/>
    <n v="194.73"/>
    <n v="0"/>
    <n v="101.91"/>
    <n v="194.73"/>
    <n v="101.91"/>
    <n v="92.82"/>
    <n v="0.47665999075643195"/>
    <n v="2026"/>
    <s v="Q2"/>
    <n v="6"/>
    <s v="Jun"/>
  </r>
  <r>
    <n v="4598"/>
    <d v="2026-06-07T00:00:00"/>
    <x v="5"/>
    <x v="5"/>
    <x v="1"/>
    <n v="2026"/>
    <x v="3"/>
    <x v="4"/>
    <x v="1"/>
    <s v="Business"/>
    <x v="1"/>
    <s v="Hiking Daypack 20L"/>
    <n v="5"/>
    <n v="93.82"/>
    <n v="0.15"/>
    <n v="46.06"/>
    <n v="398.73499999999996"/>
    <n v="230.3"/>
    <n v="168.43499999999995"/>
    <n v="0.4224234140469233"/>
    <n v="2026"/>
    <s v="Q2"/>
    <n v="6"/>
    <s v="Jun"/>
  </r>
  <r>
    <n v="72"/>
    <d v="2026-06-08T00:00:00"/>
    <x v="5"/>
    <x v="5"/>
    <x v="1"/>
    <n v="2026"/>
    <x v="2"/>
    <x v="10"/>
    <x v="2"/>
    <s v="New"/>
    <x v="1"/>
    <s v="Trail Boots"/>
    <n v="3"/>
    <n v="142.53"/>
    <n v="0"/>
    <n v="80.67"/>
    <n v="427.59000000000003"/>
    <n v="242.01"/>
    <n v="185.58000000000004"/>
    <n v="0.43401389181225014"/>
    <n v="2026"/>
    <s v="Q2"/>
    <n v="6"/>
    <s v="Jun"/>
  </r>
  <r>
    <n v="176"/>
    <d v="2026-06-08T00:00:00"/>
    <x v="5"/>
    <x v="5"/>
    <x v="1"/>
    <n v="2026"/>
    <x v="1"/>
    <x v="14"/>
    <x v="0"/>
    <s v="Returning"/>
    <x v="3"/>
    <s v="Trail Tent 2P"/>
    <n v="1"/>
    <n v="196.33"/>
    <n v="0"/>
    <n v="103.27"/>
    <n v="196.33"/>
    <n v="103.27"/>
    <n v="93.060000000000016"/>
    <n v="0.47399786074466466"/>
    <n v="2026"/>
    <s v="Q2"/>
    <n v="6"/>
    <s v="Jun"/>
  </r>
  <r>
    <n v="205"/>
    <d v="2026-06-08T00:00:00"/>
    <x v="5"/>
    <x v="5"/>
    <x v="1"/>
    <n v="2026"/>
    <x v="3"/>
    <x v="7"/>
    <x v="0"/>
    <s v="New"/>
    <x v="0"/>
    <s v="Compact Repair Kit"/>
    <n v="2"/>
    <n v="41.05"/>
    <n v="0"/>
    <n v="16.690000000000001"/>
    <n v="82.1"/>
    <n v="33.380000000000003"/>
    <n v="48.719999999999992"/>
    <n v="0.59342265529841653"/>
    <n v="2026"/>
    <s v="Q2"/>
    <n v="6"/>
    <s v="Jun"/>
  </r>
  <r>
    <n v="896"/>
    <d v="2026-06-08T00:00:00"/>
    <x v="5"/>
    <x v="5"/>
    <x v="1"/>
    <n v="2026"/>
    <x v="3"/>
    <x v="8"/>
    <x v="0"/>
    <s v="New"/>
    <x v="4"/>
    <s v="Weighted Vest"/>
    <n v="1"/>
    <n v="123.09"/>
    <n v="0"/>
    <n v="68.03"/>
    <n v="123.09"/>
    <n v="68.03"/>
    <n v="55.06"/>
    <n v="0.44731497278414167"/>
    <n v="2026"/>
    <s v="Q2"/>
    <n v="6"/>
    <s v="Jun"/>
  </r>
  <r>
    <n v="1697"/>
    <d v="2026-06-08T00:00:00"/>
    <x v="5"/>
    <x v="5"/>
    <x v="1"/>
    <n v="2026"/>
    <x v="1"/>
    <x v="12"/>
    <x v="0"/>
    <s v="Business"/>
    <x v="1"/>
    <s v="Trail Boots"/>
    <n v="2"/>
    <n v="141.09"/>
    <n v="0"/>
    <n v="81.69"/>
    <n v="282.18"/>
    <n v="163.38"/>
    <n v="118.80000000000001"/>
    <n v="0.42100786731873274"/>
    <n v="2026"/>
    <s v="Q2"/>
    <n v="6"/>
    <s v="Jun"/>
  </r>
  <r>
    <n v="2159"/>
    <d v="2026-06-08T00:00:00"/>
    <x v="5"/>
    <x v="5"/>
    <x v="1"/>
    <n v="2026"/>
    <x v="2"/>
    <x v="10"/>
    <x v="2"/>
    <s v="New"/>
    <x v="1"/>
    <s v="Summit Backpack 45L"/>
    <n v="1"/>
    <n v="157.04"/>
    <n v="0"/>
    <n v="77.540000000000006"/>
    <n v="157.04"/>
    <n v="77.540000000000006"/>
    <n v="79.499999999999986"/>
    <n v="0.5062404482934284"/>
    <n v="2026"/>
    <s v="Q2"/>
    <n v="6"/>
    <s v="Jun"/>
  </r>
  <r>
    <n v="2772"/>
    <d v="2026-06-08T00:00:00"/>
    <x v="5"/>
    <x v="5"/>
    <x v="1"/>
    <n v="2026"/>
    <x v="3"/>
    <x v="7"/>
    <x v="2"/>
    <s v="New"/>
    <x v="2"/>
    <s v="Carry-On Duffel"/>
    <n v="6"/>
    <n v="136.46"/>
    <n v="0"/>
    <n v="68.61"/>
    <n v="818.76"/>
    <n v="411.65999999999997"/>
    <n v="407.1"/>
    <n v="0.49721530118716112"/>
    <n v="2026"/>
    <s v="Q2"/>
    <n v="6"/>
    <s v="Jun"/>
  </r>
  <r>
    <n v="3091"/>
    <d v="2026-06-08T00:00:00"/>
    <x v="5"/>
    <x v="5"/>
    <x v="1"/>
    <n v="2026"/>
    <x v="0"/>
    <x v="0"/>
    <x v="0"/>
    <s v="New"/>
    <x v="4"/>
    <s v="Recovery Roller"/>
    <n v="1"/>
    <n v="36.1"/>
    <n v="0"/>
    <n v="13.65"/>
    <n v="36.1"/>
    <n v="13.65"/>
    <n v="22.450000000000003"/>
    <n v="0.62188365650969535"/>
    <n v="2026"/>
    <s v="Q2"/>
    <n v="6"/>
    <s v="Jun"/>
  </r>
  <r>
    <n v="4241"/>
    <d v="2026-06-08T00:00:00"/>
    <x v="5"/>
    <x v="5"/>
    <x v="1"/>
    <n v="2026"/>
    <x v="3"/>
    <x v="13"/>
    <x v="0"/>
    <s v="New"/>
    <x v="1"/>
    <s v="Hiking Daypack 20L"/>
    <n v="3"/>
    <n v="92.73"/>
    <n v="0"/>
    <n v="44.68"/>
    <n v="278.19"/>
    <n v="134.04"/>
    <n v="144.15"/>
    <n v="0.51817103418526911"/>
    <n v="2026"/>
    <s v="Q2"/>
    <n v="6"/>
    <s v="Jun"/>
  </r>
  <r>
    <n v="5185"/>
    <d v="2026-06-08T00:00:00"/>
    <x v="5"/>
    <x v="5"/>
    <x v="1"/>
    <n v="2026"/>
    <x v="1"/>
    <x v="12"/>
    <x v="0"/>
    <s v="New"/>
    <x v="2"/>
    <s v="Travel Backpack 35L"/>
    <n v="3"/>
    <n v="164.31"/>
    <n v="0.05"/>
    <n v="86"/>
    <n v="468.2835"/>
    <n v="258"/>
    <n v="210.2835"/>
    <n v="0.44905169624810615"/>
    <n v="2026"/>
    <s v="Q2"/>
    <n v="6"/>
    <s v="Jun"/>
  </r>
  <r>
    <n v="1437"/>
    <d v="2026-06-09T00:00:00"/>
    <x v="5"/>
    <x v="5"/>
    <x v="1"/>
    <n v="2026"/>
    <x v="3"/>
    <x v="8"/>
    <x v="3"/>
    <s v="New"/>
    <x v="2"/>
    <s v="Insulated Bottle"/>
    <n v="2"/>
    <n v="36.85"/>
    <n v="0.1"/>
    <n v="13.92"/>
    <n v="66.33"/>
    <n v="27.84"/>
    <n v="38.489999999999995"/>
    <n v="0.58028041610131154"/>
    <n v="2026"/>
    <s v="Q2"/>
    <n v="6"/>
    <s v="Jun"/>
  </r>
  <r>
    <n v="2316"/>
    <d v="2026-06-09T00:00:00"/>
    <x v="5"/>
    <x v="5"/>
    <x v="1"/>
    <n v="2026"/>
    <x v="1"/>
    <x v="11"/>
    <x v="3"/>
    <s v="New"/>
    <x v="4"/>
    <s v="Recovery Roller"/>
    <n v="1"/>
    <n v="35.619999999999997"/>
    <n v="0"/>
    <n v="14.05"/>
    <n v="35.619999999999997"/>
    <n v="14.05"/>
    <n v="21.569999999999997"/>
    <n v="0.60555867490174053"/>
    <n v="2026"/>
    <s v="Q2"/>
    <n v="6"/>
    <s v="Jun"/>
  </r>
  <r>
    <n v="2329"/>
    <d v="2026-06-09T00:00:00"/>
    <x v="5"/>
    <x v="5"/>
    <x v="1"/>
    <n v="2026"/>
    <x v="3"/>
    <x v="8"/>
    <x v="0"/>
    <s v="New"/>
    <x v="1"/>
    <s v="Summit Backpack 45L"/>
    <n v="3"/>
    <n v="157.43"/>
    <n v="0.15"/>
    <n v="77.56"/>
    <n v="401.44650000000001"/>
    <n v="232.68"/>
    <n v="168.76650000000001"/>
    <n v="0.42039599299034863"/>
    <n v="2026"/>
    <s v="Q2"/>
    <n v="6"/>
    <s v="Jun"/>
  </r>
  <r>
    <n v="3036"/>
    <d v="2026-06-09T00:00:00"/>
    <x v="5"/>
    <x v="5"/>
    <x v="1"/>
    <n v="2026"/>
    <x v="1"/>
    <x v="12"/>
    <x v="2"/>
    <s v="New"/>
    <x v="0"/>
    <s v="Commuter Helmet"/>
    <n v="1"/>
    <n v="81.2"/>
    <n v="0.1"/>
    <n v="41.64"/>
    <n v="73.08"/>
    <n v="41.64"/>
    <n v="31.439999999999998"/>
    <n v="0.43021346469622329"/>
    <n v="2026"/>
    <s v="Q2"/>
    <n v="6"/>
    <s v="Jun"/>
  </r>
  <r>
    <n v="3429"/>
    <d v="2026-06-09T00:00:00"/>
    <x v="5"/>
    <x v="5"/>
    <x v="1"/>
    <n v="2026"/>
    <x v="3"/>
    <x v="13"/>
    <x v="0"/>
    <s v="Returning"/>
    <x v="1"/>
    <s v="Hiking Daypack 20L"/>
    <n v="4"/>
    <n v="93.58"/>
    <n v="0.1"/>
    <n v="44.56"/>
    <n v="336.88799999999998"/>
    <n v="178.24"/>
    <n v="158.64799999999997"/>
    <n v="0.4709220868656645"/>
    <n v="2026"/>
    <s v="Q2"/>
    <n v="6"/>
    <s v="Jun"/>
  </r>
  <r>
    <n v="3615"/>
    <d v="2026-06-09T00:00:00"/>
    <x v="5"/>
    <x v="5"/>
    <x v="1"/>
    <n v="2026"/>
    <x v="1"/>
    <x v="14"/>
    <x v="0"/>
    <s v="New"/>
    <x v="1"/>
    <s v="Summit Backpack 45L"/>
    <n v="4"/>
    <n v="155.22"/>
    <n v="0"/>
    <n v="77.209999999999994"/>
    <n v="620.88"/>
    <n v="308.83999999999997"/>
    <n v="312.04000000000002"/>
    <n v="0.50257698750161062"/>
    <n v="2026"/>
    <s v="Q2"/>
    <n v="6"/>
    <s v="Jun"/>
  </r>
  <r>
    <n v="3661"/>
    <d v="2026-06-09T00:00:00"/>
    <x v="5"/>
    <x v="5"/>
    <x v="1"/>
    <n v="2026"/>
    <x v="3"/>
    <x v="8"/>
    <x v="0"/>
    <s v="New"/>
    <x v="0"/>
    <s v="Cycling Pack 12L"/>
    <n v="4"/>
    <n v="100.33"/>
    <n v="0"/>
    <n v="49.99"/>
    <n v="401.32"/>
    <n v="199.96"/>
    <n v="201.35999999999999"/>
    <n v="0.5017442439948171"/>
    <n v="2026"/>
    <s v="Q2"/>
    <n v="6"/>
    <s v="Jun"/>
  </r>
  <r>
    <n v="3831"/>
    <d v="2026-06-09T00:00:00"/>
    <x v="5"/>
    <x v="5"/>
    <x v="1"/>
    <n v="2026"/>
    <x v="2"/>
    <x v="3"/>
    <x v="0"/>
    <s v="Business"/>
    <x v="2"/>
    <s v="Carry-On Duffel"/>
    <n v="2"/>
    <n v="134.28"/>
    <n v="0"/>
    <n v="69.12"/>
    <n v="268.56"/>
    <n v="138.24"/>
    <n v="130.32"/>
    <n v="0.48525469168900803"/>
    <n v="2026"/>
    <s v="Q2"/>
    <n v="6"/>
    <s v="Jun"/>
  </r>
  <r>
    <n v="4394"/>
    <d v="2026-06-09T00:00:00"/>
    <x v="5"/>
    <x v="5"/>
    <x v="1"/>
    <n v="2026"/>
    <x v="2"/>
    <x v="2"/>
    <x v="0"/>
    <s v="New"/>
    <x v="4"/>
    <s v="Training Mat"/>
    <n v="2"/>
    <n v="51.16"/>
    <n v="0"/>
    <n v="21.57"/>
    <n v="102.32"/>
    <n v="43.14"/>
    <n v="59.179999999999993"/>
    <n v="0.57838154808444098"/>
    <n v="2026"/>
    <s v="Q2"/>
    <n v="6"/>
    <s v="Jun"/>
  </r>
  <r>
    <n v="372"/>
    <d v="2026-06-10T00:00:00"/>
    <x v="5"/>
    <x v="5"/>
    <x v="1"/>
    <n v="2026"/>
    <x v="1"/>
    <x v="12"/>
    <x v="0"/>
    <s v="Returning"/>
    <x v="4"/>
    <s v="Recovery Roller"/>
    <n v="3"/>
    <n v="35.94"/>
    <n v="0.1"/>
    <n v="14.04"/>
    <n v="97.037999999999997"/>
    <n v="42.12"/>
    <n v="54.917999999999999"/>
    <n v="0.56594323873121866"/>
    <n v="2026"/>
    <s v="Q2"/>
    <n v="6"/>
    <s v="Jun"/>
  </r>
  <r>
    <n v="532"/>
    <d v="2026-06-10T00:00:00"/>
    <x v="5"/>
    <x v="5"/>
    <x v="1"/>
    <n v="2026"/>
    <x v="2"/>
    <x v="10"/>
    <x v="2"/>
    <s v="Returning"/>
    <x v="1"/>
    <s v="Trail Boots"/>
    <n v="1"/>
    <n v="145.34"/>
    <n v="0.05"/>
    <n v="77.89"/>
    <n v="138.07300000000001"/>
    <n v="77.89"/>
    <n v="60.183000000000007"/>
    <n v="0.43587812244247609"/>
    <n v="2026"/>
    <s v="Q2"/>
    <n v="6"/>
    <s v="Jun"/>
  </r>
  <r>
    <n v="910"/>
    <d v="2026-06-10T00:00:00"/>
    <x v="5"/>
    <x v="5"/>
    <x v="1"/>
    <n v="2026"/>
    <x v="2"/>
    <x v="16"/>
    <x v="0"/>
    <s v="Business"/>
    <x v="2"/>
    <s v="Insulated Bottle"/>
    <n v="1"/>
    <n v="35.950000000000003"/>
    <n v="0.1"/>
    <n v="13.63"/>
    <n v="32.355000000000004"/>
    <n v="13.63"/>
    <n v="18.725000000000001"/>
    <n v="0.57873589862463293"/>
    <n v="2026"/>
    <s v="Q2"/>
    <n v="6"/>
    <s v="Jun"/>
  </r>
  <r>
    <n v="938"/>
    <d v="2026-06-10T00:00:00"/>
    <x v="5"/>
    <x v="5"/>
    <x v="1"/>
    <n v="2026"/>
    <x v="3"/>
    <x v="13"/>
    <x v="2"/>
    <s v="Business"/>
    <x v="4"/>
    <s v="Training Mat"/>
    <n v="1"/>
    <n v="51.09"/>
    <n v="0"/>
    <n v="22.4"/>
    <n v="51.09"/>
    <n v="22.4"/>
    <n v="28.690000000000005"/>
    <n v="0.56155803484047762"/>
    <n v="2026"/>
    <s v="Q2"/>
    <n v="6"/>
    <s v="Jun"/>
  </r>
  <r>
    <n v="1079"/>
    <d v="2026-06-10T00:00:00"/>
    <x v="5"/>
    <x v="5"/>
    <x v="1"/>
    <n v="2026"/>
    <x v="1"/>
    <x v="14"/>
    <x v="2"/>
    <s v="Returning"/>
    <x v="3"/>
    <s v="Trail Tent 2P"/>
    <n v="2"/>
    <n v="198.69"/>
    <n v="0.15"/>
    <n v="104.25"/>
    <n v="337.77299999999997"/>
    <n v="208.5"/>
    <n v="129.27299999999997"/>
    <n v="0.38272153191640534"/>
    <n v="2026"/>
    <s v="Q2"/>
    <n v="6"/>
    <s v="Jun"/>
  </r>
  <r>
    <n v="1662"/>
    <d v="2026-06-10T00:00:00"/>
    <x v="5"/>
    <x v="5"/>
    <x v="1"/>
    <n v="2026"/>
    <x v="1"/>
    <x v="6"/>
    <x v="2"/>
    <s v="New"/>
    <x v="0"/>
    <s v="Commuter Helmet"/>
    <n v="3"/>
    <n v="83.45"/>
    <n v="0"/>
    <n v="43.73"/>
    <n v="250.35000000000002"/>
    <n v="131.19"/>
    <n v="119.16000000000003"/>
    <n v="0.47597363690832839"/>
    <n v="2026"/>
    <s v="Q2"/>
    <n v="6"/>
    <s v="Jun"/>
  </r>
  <r>
    <n v="2748"/>
    <d v="2026-06-10T00:00:00"/>
    <x v="5"/>
    <x v="5"/>
    <x v="1"/>
    <n v="2026"/>
    <x v="2"/>
    <x v="2"/>
    <x v="0"/>
    <s v="New"/>
    <x v="4"/>
    <s v="Resistance Band Set"/>
    <n v="2"/>
    <n v="40.86"/>
    <n v="0"/>
    <n v="14.59"/>
    <n v="81.72"/>
    <n v="29.18"/>
    <n v="52.54"/>
    <n v="0.64292706803720023"/>
    <n v="2026"/>
    <s v="Q2"/>
    <n v="6"/>
    <s v="Jun"/>
  </r>
  <r>
    <n v="3354"/>
    <d v="2026-06-10T00:00:00"/>
    <x v="5"/>
    <x v="5"/>
    <x v="1"/>
    <n v="2026"/>
    <x v="1"/>
    <x v="6"/>
    <x v="2"/>
    <s v="New"/>
    <x v="3"/>
    <s v="Portable Camp Stove"/>
    <n v="1"/>
    <n v="82.21"/>
    <n v="0.05"/>
    <n v="39.04"/>
    <n v="78.099499999999992"/>
    <n v="39.04"/>
    <n v="39.059499999999993"/>
    <n v="0.50012484074802011"/>
    <n v="2026"/>
    <s v="Q2"/>
    <n v="6"/>
    <s v="Jun"/>
  </r>
  <r>
    <n v="3532"/>
    <d v="2026-06-10T00:00:00"/>
    <x v="5"/>
    <x v="5"/>
    <x v="1"/>
    <n v="2026"/>
    <x v="2"/>
    <x v="10"/>
    <x v="3"/>
    <s v="Business"/>
    <x v="4"/>
    <s v="Recovery Roller"/>
    <n v="1"/>
    <n v="35.93"/>
    <n v="0.1"/>
    <n v="13.52"/>
    <n v="32.337000000000003"/>
    <n v="13.52"/>
    <n v="18.817000000000004"/>
    <n v="0.58190308315551853"/>
    <n v="2026"/>
    <s v="Q2"/>
    <n v="6"/>
    <s v="Jun"/>
  </r>
  <r>
    <n v="3636"/>
    <d v="2026-06-10T00:00:00"/>
    <x v="5"/>
    <x v="5"/>
    <x v="1"/>
    <n v="2026"/>
    <x v="0"/>
    <x v="0"/>
    <x v="3"/>
    <s v="New"/>
    <x v="2"/>
    <s v="Travel Backpack 35L"/>
    <n v="2"/>
    <n v="164.77"/>
    <n v="0"/>
    <n v="89.07"/>
    <n v="329.54"/>
    <n v="178.14"/>
    <n v="151.40000000000003"/>
    <n v="0.45942829398555568"/>
    <n v="2026"/>
    <s v="Q2"/>
    <n v="6"/>
    <s v="Jun"/>
  </r>
  <r>
    <n v="3810"/>
    <d v="2026-06-10T00:00:00"/>
    <x v="5"/>
    <x v="5"/>
    <x v="1"/>
    <n v="2026"/>
    <x v="2"/>
    <x v="2"/>
    <x v="1"/>
    <s v="Business"/>
    <x v="2"/>
    <s v="Packing Cube Set"/>
    <n v="4"/>
    <n v="47.36"/>
    <n v="0.1"/>
    <n v="18.87"/>
    <n v="170.49600000000001"/>
    <n v="75.48"/>
    <n v="95.016000000000005"/>
    <n v="0.55729166666666663"/>
    <n v="2026"/>
    <s v="Q2"/>
    <n v="6"/>
    <s v="Jun"/>
  </r>
  <r>
    <n v="4137"/>
    <d v="2026-06-10T00:00:00"/>
    <x v="5"/>
    <x v="5"/>
    <x v="1"/>
    <n v="2026"/>
    <x v="3"/>
    <x v="8"/>
    <x v="0"/>
    <s v="Returning"/>
    <x v="1"/>
    <s v="Hiking Daypack 20L"/>
    <n v="1"/>
    <n v="90.7"/>
    <n v="0"/>
    <n v="44.18"/>
    <n v="90.7"/>
    <n v="44.18"/>
    <n v="46.52"/>
    <n v="0.51289966923925034"/>
    <n v="2026"/>
    <s v="Q2"/>
    <n v="6"/>
    <s v="Jun"/>
  </r>
  <r>
    <n v="4303"/>
    <d v="2026-06-10T00:00:00"/>
    <x v="5"/>
    <x v="5"/>
    <x v="1"/>
    <n v="2026"/>
    <x v="2"/>
    <x v="10"/>
    <x v="3"/>
    <s v="Returning"/>
    <x v="2"/>
    <s v="Packing Cube Set"/>
    <n v="1"/>
    <n v="45.59"/>
    <n v="0"/>
    <n v="18.57"/>
    <n v="45.59"/>
    <n v="18.57"/>
    <n v="27.020000000000003"/>
    <n v="0.59267383198069756"/>
    <n v="2026"/>
    <s v="Q2"/>
    <n v="6"/>
    <s v="Jun"/>
  </r>
  <r>
    <n v="4991"/>
    <d v="2026-06-10T00:00:00"/>
    <x v="5"/>
    <x v="5"/>
    <x v="1"/>
    <n v="2026"/>
    <x v="3"/>
    <x v="4"/>
    <x v="0"/>
    <s v="New"/>
    <x v="1"/>
    <s v="Trail Boots"/>
    <n v="3"/>
    <n v="146.55000000000001"/>
    <n v="0.1"/>
    <n v="79.59"/>
    <n v="395.68500000000006"/>
    <n v="238.77"/>
    <n v="156.91500000000005"/>
    <n v="0.39656544978960545"/>
    <n v="2026"/>
    <s v="Q2"/>
    <n v="6"/>
    <s v="Jun"/>
  </r>
  <r>
    <n v="39"/>
    <d v="2026-06-11T00:00:00"/>
    <x v="5"/>
    <x v="5"/>
    <x v="1"/>
    <n v="2026"/>
    <x v="3"/>
    <x v="8"/>
    <x v="3"/>
    <s v="Business"/>
    <x v="0"/>
    <s v="Compact Repair Kit"/>
    <n v="4"/>
    <n v="40.33"/>
    <n v="0.1"/>
    <n v="17.170000000000002"/>
    <n v="145.18799999999999"/>
    <n v="68.680000000000007"/>
    <n v="76.507999999999981"/>
    <n v="0.52695815081136177"/>
    <n v="2026"/>
    <s v="Q2"/>
    <n v="6"/>
    <s v="Jun"/>
  </r>
  <r>
    <n v="206"/>
    <d v="2026-06-11T00:00:00"/>
    <x v="5"/>
    <x v="5"/>
    <x v="1"/>
    <n v="2026"/>
    <x v="0"/>
    <x v="0"/>
    <x v="2"/>
    <s v="New"/>
    <x v="0"/>
    <s v="Trail Bike Light"/>
    <n v="2"/>
    <n v="51.83"/>
    <n v="0.1"/>
    <n v="23.1"/>
    <n v="93.293999999999997"/>
    <n v="46.2"/>
    <n v="47.093999999999994"/>
    <n v="0.50479130490706792"/>
    <n v="2026"/>
    <s v="Q2"/>
    <n v="6"/>
    <s v="Jun"/>
  </r>
  <r>
    <n v="397"/>
    <d v="2026-06-11T00:00:00"/>
    <x v="5"/>
    <x v="5"/>
    <x v="1"/>
    <n v="2026"/>
    <x v="3"/>
    <x v="8"/>
    <x v="0"/>
    <s v="Business"/>
    <x v="3"/>
    <s v="Compact Sleeping Bag"/>
    <n v="2"/>
    <n v="121.19"/>
    <n v="0.05"/>
    <n v="58.91"/>
    <n v="230.261"/>
    <n v="117.82"/>
    <n v="112.441"/>
    <n v="0.48831977625390321"/>
    <n v="2026"/>
    <s v="Q2"/>
    <n v="6"/>
    <s v="Jun"/>
  </r>
  <r>
    <n v="763"/>
    <d v="2026-06-11T00:00:00"/>
    <x v="5"/>
    <x v="5"/>
    <x v="1"/>
    <n v="2026"/>
    <x v="3"/>
    <x v="13"/>
    <x v="2"/>
    <s v="New"/>
    <x v="1"/>
    <s v="Summit Backpack 45L"/>
    <n v="1"/>
    <n v="154.09"/>
    <n v="0"/>
    <n v="77.37"/>
    <n v="154.09"/>
    <n v="77.37"/>
    <n v="76.72"/>
    <n v="0.49789084301382308"/>
    <n v="2026"/>
    <s v="Q2"/>
    <n v="6"/>
    <s v="Jun"/>
  </r>
  <r>
    <n v="1059"/>
    <d v="2026-06-11T00:00:00"/>
    <x v="5"/>
    <x v="5"/>
    <x v="1"/>
    <n v="2026"/>
    <x v="0"/>
    <x v="0"/>
    <x v="0"/>
    <s v="New"/>
    <x v="0"/>
    <s v="Commuter Helmet"/>
    <n v="1"/>
    <n v="80.64"/>
    <n v="0.05"/>
    <n v="43.85"/>
    <n v="76.60799999999999"/>
    <n v="43.85"/>
    <n v="32.757999999999988"/>
    <n v="0.42760547201336668"/>
    <n v="2026"/>
    <s v="Q2"/>
    <n v="6"/>
    <s v="Jun"/>
  </r>
  <r>
    <n v="1332"/>
    <d v="2026-06-11T00:00:00"/>
    <x v="5"/>
    <x v="5"/>
    <x v="1"/>
    <n v="2026"/>
    <x v="1"/>
    <x v="12"/>
    <x v="3"/>
    <s v="Returning"/>
    <x v="1"/>
    <s v="Hiking Daypack 20L"/>
    <n v="1"/>
    <n v="94.01"/>
    <n v="0.15"/>
    <n v="46.12"/>
    <n v="79.908500000000004"/>
    <n v="46.12"/>
    <n v="33.788500000000006"/>
    <n v="0.42283987310486376"/>
    <n v="2026"/>
    <s v="Q2"/>
    <n v="6"/>
    <s v="Jun"/>
  </r>
  <r>
    <n v="1447"/>
    <d v="2026-06-11T00:00:00"/>
    <x v="5"/>
    <x v="5"/>
    <x v="1"/>
    <n v="2026"/>
    <x v="1"/>
    <x v="6"/>
    <x v="0"/>
    <s v="Returning"/>
    <x v="0"/>
    <s v="Trail Bike Light"/>
    <n v="1"/>
    <n v="51.09"/>
    <n v="0"/>
    <n v="22.78"/>
    <n v="51.09"/>
    <n v="22.78"/>
    <n v="28.310000000000002"/>
    <n v="0.55412018007437858"/>
    <n v="2026"/>
    <s v="Q2"/>
    <n v="6"/>
    <s v="Jun"/>
  </r>
  <r>
    <n v="2990"/>
    <d v="2026-06-11T00:00:00"/>
    <x v="5"/>
    <x v="5"/>
    <x v="1"/>
    <n v="2026"/>
    <x v="1"/>
    <x v="6"/>
    <x v="3"/>
    <s v="Returning"/>
    <x v="1"/>
    <s v="Trail Boots"/>
    <n v="1"/>
    <n v="146.66"/>
    <n v="0"/>
    <n v="78.709999999999994"/>
    <n v="146.66"/>
    <n v="78.709999999999994"/>
    <n v="67.95"/>
    <n v="0.4633165143870176"/>
    <n v="2026"/>
    <s v="Q2"/>
    <n v="6"/>
    <s v="Jun"/>
  </r>
  <r>
    <n v="3769"/>
    <d v="2026-06-11T00:00:00"/>
    <x v="5"/>
    <x v="5"/>
    <x v="1"/>
    <n v="2026"/>
    <x v="1"/>
    <x v="12"/>
    <x v="2"/>
    <s v="New"/>
    <x v="3"/>
    <s v="Trail Tent 2P"/>
    <n v="2"/>
    <n v="199.03"/>
    <n v="0"/>
    <n v="104.7"/>
    <n v="398.06"/>
    <n v="209.4"/>
    <n v="188.66"/>
    <n v="0.47394865095714211"/>
    <n v="2026"/>
    <s v="Q2"/>
    <n v="6"/>
    <s v="Jun"/>
  </r>
  <r>
    <n v="4152"/>
    <d v="2026-06-11T00:00:00"/>
    <x v="5"/>
    <x v="5"/>
    <x v="1"/>
    <n v="2026"/>
    <x v="2"/>
    <x v="2"/>
    <x v="0"/>
    <s v="Returning"/>
    <x v="0"/>
    <s v="Compact Repair Kit"/>
    <n v="5"/>
    <n v="41.18"/>
    <n v="0.05"/>
    <n v="16.87"/>
    <n v="195.60499999999999"/>
    <n v="84.350000000000009"/>
    <n v="111.25499999999998"/>
    <n v="0.56877380435060443"/>
    <n v="2026"/>
    <s v="Q2"/>
    <n v="6"/>
    <s v="Jun"/>
  </r>
  <r>
    <n v="4242"/>
    <d v="2026-06-11T00:00:00"/>
    <x v="5"/>
    <x v="5"/>
    <x v="1"/>
    <n v="2026"/>
    <x v="1"/>
    <x v="12"/>
    <x v="2"/>
    <s v="Business"/>
    <x v="1"/>
    <s v="Trail Boots"/>
    <n v="2"/>
    <n v="141.18"/>
    <n v="0"/>
    <n v="78.66"/>
    <n v="282.36"/>
    <n v="157.32"/>
    <n v="125.04000000000002"/>
    <n v="0.44283892902677441"/>
    <n v="2026"/>
    <s v="Q2"/>
    <n v="6"/>
    <s v="Jun"/>
  </r>
  <r>
    <n v="4780"/>
    <d v="2026-06-11T00:00:00"/>
    <x v="5"/>
    <x v="5"/>
    <x v="1"/>
    <n v="2026"/>
    <x v="1"/>
    <x v="12"/>
    <x v="2"/>
    <s v="Returning"/>
    <x v="0"/>
    <s v="Commuter Helmet"/>
    <n v="1"/>
    <n v="82.47"/>
    <n v="0.1"/>
    <n v="42.73"/>
    <n v="74.222999999999999"/>
    <n v="42.73"/>
    <n v="31.493000000000002"/>
    <n v="0.42430243994449163"/>
    <n v="2026"/>
    <s v="Q2"/>
    <n v="6"/>
    <s v="Jun"/>
  </r>
  <r>
    <n v="63"/>
    <d v="2026-06-12T00:00:00"/>
    <x v="5"/>
    <x v="5"/>
    <x v="1"/>
    <n v="2026"/>
    <x v="1"/>
    <x v="1"/>
    <x v="3"/>
    <s v="Returning"/>
    <x v="2"/>
    <s v="Travel Backpack 35L"/>
    <n v="1"/>
    <n v="166.91"/>
    <n v="0"/>
    <n v="85.58"/>
    <n v="166.91"/>
    <n v="85.58"/>
    <n v="81.33"/>
    <n v="0.48726858786172189"/>
    <n v="2026"/>
    <s v="Q2"/>
    <n v="6"/>
    <s v="Jun"/>
  </r>
  <r>
    <n v="190"/>
    <d v="2026-06-12T00:00:00"/>
    <x v="5"/>
    <x v="5"/>
    <x v="1"/>
    <n v="2026"/>
    <x v="0"/>
    <x v="0"/>
    <x v="2"/>
    <s v="Business"/>
    <x v="2"/>
    <s v="Packing Cube Set"/>
    <n v="1"/>
    <n v="45.99"/>
    <n v="0"/>
    <n v="18.579999999999998"/>
    <n v="45.99"/>
    <n v="18.579999999999998"/>
    <n v="27.410000000000004"/>
    <n v="0.59599913024570561"/>
    <n v="2026"/>
    <s v="Q2"/>
    <n v="6"/>
    <s v="Jun"/>
  </r>
  <r>
    <n v="268"/>
    <d v="2026-06-12T00:00:00"/>
    <x v="5"/>
    <x v="5"/>
    <x v="1"/>
    <n v="2026"/>
    <x v="3"/>
    <x v="13"/>
    <x v="2"/>
    <s v="Business"/>
    <x v="4"/>
    <s v="Recovery Roller"/>
    <n v="1"/>
    <n v="37.01"/>
    <n v="0.05"/>
    <n v="14.18"/>
    <n v="35.159499999999994"/>
    <n v="14.18"/>
    <n v="20.979499999999994"/>
    <n v="0.59669506107879799"/>
    <n v="2026"/>
    <s v="Q2"/>
    <n v="6"/>
    <s v="Jun"/>
  </r>
  <r>
    <n v="691"/>
    <d v="2026-06-12T00:00:00"/>
    <x v="5"/>
    <x v="5"/>
    <x v="1"/>
    <n v="2026"/>
    <x v="3"/>
    <x v="8"/>
    <x v="3"/>
    <s v="Business"/>
    <x v="1"/>
    <s v="Trail Boots"/>
    <n v="5"/>
    <n v="140.9"/>
    <n v="0"/>
    <n v="80.16"/>
    <n v="704.5"/>
    <n v="400.79999999999995"/>
    <n v="303.70000000000005"/>
    <n v="0.43108587650816188"/>
    <n v="2026"/>
    <s v="Q2"/>
    <n v="6"/>
    <s v="Jun"/>
  </r>
  <r>
    <n v="810"/>
    <d v="2026-06-12T00:00:00"/>
    <x v="5"/>
    <x v="5"/>
    <x v="1"/>
    <n v="2026"/>
    <x v="1"/>
    <x v="12"/>
    <x v="2"/>
    <s v="New"/>
    <x v="4"/>
    <s v="Recovery Roller"/>
    <n v="3"/>
    <n v="36.659999999999997"/>
    <n v="0"/>
    <n v="13.55"/>
    <n v="109.97999999999999"/>
    <n v="40.650000000000006"/>
    <n v="69.329999999999984"/>
    <n v="0.63038734315330047"/>
    <n v="2026"/>
    <s v="Q2"/>
    <n v="6"/>
    <s v="Jun"/>
  </r>
  <r>
    <n v="855"/>
    <d v="2026-06-12T00:00:00"/>
    <x v="5"/>
    <x v="5"/>
    <x v="1"/>
    <n v="2026"/>
    <x v="1"/>
    <x v="6"/>
    <x v="0"/>
    <s v="Business"/>
    <x v="2"/>
    <s v="Insulated Bottle"/>
    <n v="1"/>
    <n v="36.299999999999997"/>
    <n v="0.1"/>
    <n v="13.69"/>
    <n v="32.67"/>
    <n v="13.69"/>
    <n v="18.980000000000004"/>
    <n v="0.58096112641567199"/>
    <n v="2026"/>
    <s v="Q2"/>
    <n v="6"/>
    <s v="Jun"/>
  </r>
  <r>
    <n v="1612"/>
    <d v="2026-06-12T00:00:00"/>
    <x v="5"/>
    <x v="5"/>
    <x v="1"/>
    <n v="2026"/>
    <x v="2"/>
    <x v="16"/>
    <x v="0"/>
    <s v="New"/>
    <x v="3"/>
    <s v="Compact Sleeping Bag"/>
    <n v="2"/>
    <n v="120.64"/>
    <n v="0"/>
    <n v="61.66"/>
    <n v="241.28"/>
    <n v="123.32"/>
    <n v="117.96000000000001"/>
    <n v="0.48889257294429711"/>
    <n v="2026"/>
    <s v="Q2"/>
    <n v="6"/>
    <s v="Jun"/>
  </r>
  <r>
    <n v="1704"/>
    <d v="2026-06-12T00:00:00"/>
    <x v="5"/>
    <x v="5"/>
    <x v="1"/>
    <n v="2026"/>
    <x v="2"/>
    <x v="16"/>
    <x v="0"/>
    <s v="Returning"/>
    <x v="2"/>
    <s v="Packing Cube Set"/>
    <n v="1"/>
    <n v="47.07"/>
    <n v="0"/>
    <n v="18.7"/>
    <n v="47.07"/>
    <n v="18.7"/>
    <n v="28.37"/>
    <n v="0.60271935415338862"/>
    <n v="2026"/>
    <s v="Q2"/>
    <n v="6"/>
    <s v="Jun"/>
  </r>
  <r>
    <n v="1857"/>
    <d v="2026-06-12T00:00:00"/>
    <x v="5"/>
    <x v="5"/>
    <x v="1"/>
    <n v="2026"/>
    <x v="2"/>
    <x v="3"/>
    <x v="3"/>
    <s v="Business"/>
    <x v="1"/>
    <s v="Summit Backpack 45L"/>
    <n v="2"/>
    <n v="154.94"/>
    <n v="0.05"/>
    <n v="77.260000000000005"/>
    <n v="294.38599999999997"/>
    <n v="154.52000000000001"/>
    <n v="139.86599999999996"/>
    <n v="0.47511090880680457"/>
    <n v="2026"/>
    <s v="Q2"/>
    <n v="6"/>
    <s v="Jun"/>
  </r>
  <r>
    <n v="1888"/>
    <d v="2026-06-12T00:00:00"/>
    <x v="5"/>
    <x v="5"/>
    <x v="1"/>
    <n v="2026"/>
    <x v="1"/>
    <x v="12"/>
    <x v="0"/>
    <s v="Returning"/>
    <x v="2"/>
    <s v="Packing Cube Set"/>
    <n v="1"/>
    <n v="45.97"/>
    <n v="0.05"/>
    <n v="18.41"/>
    <n v="43.671499999999995"/>
    <n v="18.41"/>
    <n v="25.261499999999995"/>
    <n v="0.57844360738696854"/>
    <n v="2026"/>
    <s v="Q2"/>
    <n v="6"/>
    <s v="Jun"/>
  </r>
  <r>
    <n v="2683"/>
    <d v="2026-06-12T00:00:00"/>
    <x v="5"/>
    <x v="5"/>
    <x v="1"/>
    <n v="2026"/>
    <x v="3"/>
    <x v="8"/>
    <x v="0"/>
    <s v="Returning"/>
    <x v="3"/>
    <s v="Trail Tent 2P"/>
    <n v="1"/>
    <n v="198.64"/>
    <n v="0.05"/>
    <n v="101.89"/>
    <n v="188.70799999999997"/>
    <n v="101.89"/>
    <n v="86.817999999999969"/>
    <n v="0.46006528605040581"/>
    <n v="2026"/>
    <s v="Q2"/>
    <n v="6"/>
    <s v="Jun"/>
  </r>
  <r>
    <n v="4211"/>
    <d v="2026-06-12T00:00:00"/>
    <x v="5"/>
    <x v="5"/>
    <x v="1"/>
    <n v="2026"/>
    <x v="2"/>
    <x v="3"/>
    <x v="0"/>
    <s v="New"/>
    <x v="2"/>
    <s v="Travel Backpack 35L"/>
    <n v="5"/>
    <n v="168.57"/>
    <n v="0"/>
    <n v="88.65"/>
    <n v="842.84999999999991"/>
    <n v="443.25"/>
    <n v="399.59999999999991"/>
    <n v="0.47410571276027758"/>
    <n v="2026"/>
    <s v="Q2"/>
    <n v="6"/>
    <s v="Jun"/>
  </r>
  <r>
    <n v="4353"/>
    <d v="2026-06-12T00:00:00"/>
    <x v="5"/>
    <x v="5"/>
    <x v="1"/>
    <n v="2026"/>
    <x v="1"/>
    <x v="6"/>
    <x v="2"/>
    <s v="New"/>
    <x v="2"/>
    <s v="Insulated Bottle"/>
    <n v="1"/>
    <n v="36.65"/>
    <n v="0"/>
    <n v="13.97"/>
    <n v="36.65"/>
    <n v="13.97"/>
    <n v="22.68"/>
    <n v="0.61882673942701227"/>
    <n v="2026"/>
    <s v="Q2"/>
    <n v="6"/>
    <s v="Jun"/>
  </r>
  <r>
    <n v="5020"/>
    <d v="2026-06-12T00:00:00"/>
    <x v="5"/>
    <x v="5"/>
    <x v="1"/>
    <n v="2026"/>
    <x v="2"/>
    <x v="5"/>
    <x v="2"/>
    <s v="Returning"/>
    <x v="2"/>
    <s v="Insulated Bottle"/>
    <n v="2"/>
    <n v="35.450000000000003"/>
    <n v="0.05"/>
    <n v="13.39"/>
    <n v="67.355000000000004"/>
    <n v="26.78"/>
    <n v="40.575000000000003"/>
    <n v="0.60240516665429444"/>
    <n v="2026"/>
    <s v="Q2"/>
    <n v="6"/>
    <s v="Jun"/>
  </r>
  <r>
    <n v="564"/>
    <d v="2026-06-13T00:00:00"/>
    <x v="5"/>
    <x v="5"/>
    <x v="1"/>
    <n v="2026"/>
    <x v="2"/>
    <x v="5"/>
    <x v="2"/>
    <s v="New"/>
    <x v="2"/>
    <s v="Packing Cube Set"/>
    <n v="3"/>
    <n v="45.82"/>
    <n v="0.1"/>
    <n v="18.61"/>
    <n v="123.71400000000001"/>
    <n v="55.83"/>
    <n v="67.884000000000015"/>
    <n v="0.54871720258014456"/>
    <n v="2026"/>
    <s v="Q2"/>
    <n v="6"/>
    <s v="Jun"/>
  </r>
  <r>
    <n v="736"/>
    <d v="2026-06-13T00:00:00"/>
    <x v="5"/>
    <x v="5"/>
    <x v="1"/>
    <n v="2026"/>
    <x v="3"/>
    <x v="13"/>
    <x v="2"/>
    <s v="Business"/>
    <x v="1"/>
    <s v="Summit Backpack 45L"/>
    <n v="1"/>
    <n v="152.78"/>
    <n v="0"/>
    <n v="78.540000000000006"/>
    <n v="152.78"/>
    <n v="78.540000000000006"/>
    <n v="74.239999999999995"/>
    <n v="0.48592747741851022"/>
    <n v="2026"/>
    <s v="Q2"/>
    <n v="6"/>
    <s v="Jun"/>
  </r>
  <r>
    <n v="1300"/>
    <d v="2026-06-13T00:00:00"/>
    <x v="5"/>
    <x v="5"/>
    <x v="1"/>
    <n v="2026"/>
    <x v="1"/>
    <x v="6"/>
    <x v="0"/>
    <s v="New"/>
    <x v="0"/>
    <s v="Trail Bike Light"/>
    <n v="1"/>
    <n v="49.76"/>
    <n v="0.05"/>
    <n v="22.58"/>
    <n v="47.271999999999998"/>
    <n v="22.58"/>
    <n v="24.692"/>
    <n v="0.52233880521238796"/>
    <n v="2026"/>
    <s v="Q2"/>
    <n v="6"/>
    <s v="Jun"/>
  </r>
  <r>
    <n v="1948"/>
    <d v="2026-06-13T00:00:00"/>
    <x v="5"/>
    <x v="5"/>
    <x v="1"/>
    <n v="2026"/>
    <x v="3"/>
    <x v="8"/>
    <x v="2"/>
    <s v="New"/>
    <x v="1"/>
    <s v="Summit Backpack 45L"/>
    <n v="1"/>
    <n v="157.6"/>
    <n v="0.05"/>
    <n v="79.34"/>
    <n v="149.72"/>
    <n v="79.34"/>
    <n v="70.38"/>
    <n v="0.47007747795885652"/>
    <n v="2026"/>
    <s v="Q2"/>
    <n v="6"/>
    <s v="Jun"/>
  </r>
  <r>
    <n v="2272"/>
    <d v="2026-06-13T00:00:00"/>
    <x v="5"/>
    <x v="5"/>
    <x v="1"/>
    <n v="2026"/>
    <x v="3"/>
    <x v="8"/>
    <x v="0"/>
    <s v="Returning"/>
    <x v="4"/>
    <s v="Weighted Vest"/>
    <n v="1"/>
    <n v="125.01"/>
    <n v="0.15"/>
    <n v="70.39"/>
    <n v="106.2585"/>
    <n v="70.39"/>
    <n v="35.868499999999997"/>
    <n v="0.33755887764272974"/>
    <n v="2026"/>
    <s v="Q2"/>
    <n v="6"/>
    <s v="Jun"/>
  </r>
  <r>
    <n v="2680"/>
    <d v="2026-06-13T00:00:00"/>
    <x v="5"/>
    <x v="5"/>
    <x v="1"/>
    <n v="2026"/>
    <x v="1"/>
    <x v="14"/>
    <x v="0"/>
    <s v="Returning"/>
    <x v="1"/>
    <s v="Hiking Daypack 20L"/>
    <n v="1"/>
    <n v="93.59"/>
    <n v="0.15"/>
    <n v="46.48"/>
    <n v="79.551500000000004"/>
    <n v="46.48"/>
    <n v="33.071500000000007"/>
    <n v="0.41572440494522422"/>
    <n v="2026"/>
    <s v="Q2"/>
    <n v="6"/>
    <s v="Jun"/>
  </r>
  <r>
    <n v="4178"/>
    <d v="2026-06-13T00:00:00"/>
    <x v="5"/>
    <x v="5"/>
    <x v="1"/>
    <n v="2026"/>
    <x v="2"/>
    <x v="2"/>
    <x v="2"/>
    <s v="Returning"/>
    <x v="1"/>
    <s v="Trail Boots"/>
    <n v="4"/>
    <n v="143.9"/>
    <n v="0.05"/>
    <n v="79.709999999999994"/>
    <n v="546.82000000000005"/>
    <n v="318.83999999999997"/>
    <n v="227.98000000000008"/>
    <n v="0.41691964448996022"/>
    <n v="2026"/>
    <s v="Q2"/>
    <n v="6"/>
    <s v="Jun"/>
  </r>
  <r>
    <n v="4272"/>
    <d v="2026-06-13T00:00:00"/>
    <x v="5"/>
    <x v="5"/>
    <x v="1"/>
    <n v="2026"/>
    <x v="3"/>
    <x v="7"/>
    <x v="3"/>
    <s v="Returning"/>
    <x v="3"/>
    <s v="Trail Tent 2P"/>
    <n v="4"/>
    <n v="190.97"/>
    <n v="0"/>
    <n v="103.36"/>
    <n v="763.88"/>
    <n v="413.44"/>
    <n v="350.44"/>
    <n v="0.45876315651673039"/>
    <n v="2026"/>
    <s v="Q2"/>
    <n v="6"/>
    <s v="Jun"/>
  </r>
  <r>
    <n v="4713"/>
    <d v="2026-06-13T00:00:00"/>
    <x v="5"/>
    <x v="5"/>
    <x v="1"/>
    <n v="2026"/>
    <x v="3"/>
    <x v="13"/>
    <x v="2"/>
    <s v="Business"/>
    <x v="4"/>
    <s v="Recovery Roller"/>
    <n v="1"/>
    <n v="35.78"/>
    <n v="0"/>
    <n v="14"/>
    <n v="35.78"/>
    <n v="14"/>
    <n v="21.78"/>
    <n v="0.60871995528228062"/>
    <n v="2026"/>
    <s v="Q2"/>
    <n v="6"/>
    <s v="Jun"/>
  </r>
  <r>
    <n v="5166"/>
    <d v="2026-06-13T00:00:00"/>
    <x v="5"/>
    <x v="5"/>
    <x v="1"/>
    <n v="2026"/>
    <x v="3"/>
    <x v="7"/>
    <x v="3"/>
    <s v="New"/>
    <x v="3"/>
    <s v="Compact Sleeping Bag"/>
    <n v="3"/>
    <n v="125.25"/>
    <n v="0.05"/>
    <n v="58.95"/>
    <n v="356.96249999999998"/>
    <n v="176.85000000000002"/>
    <n v="180.11249999999995"/>
    <n v="0.50456980775291516"/>
    <n v="2026"/>
    <s v="Q2"/>
    <n v="6"/>
    <s v="Jun"/>
  </r>
  <r>
    <n v="486"/>
    <d v="2026-06-14T00:00:00"/>
    <x v="5"/>
    <x v="5"/>
    <x v="1"/>
    <n v="2026"/>
    <x v="0"/>
    <x v="9"/>
    <x v="1"/>
    <s v="Business"/>
    <x v="1"/>
    <s v="Trekking Poles"/>
    <n v="8"/>
    <n v="72.36"/>
    <n v="0.1"/>
    <n v="32.229999999999997"/>
    <n v="520.99199999999996"/>
    <n v="257.83999999999997"/>
    <n v="263.15199999999999"/>
    <n v="0.5050979669553467"/>
    <n v="2026"/>
    <s v="Q2"/>
    <n v="6"/>
    <s v="Jun"/>
  </r>
  <r>
    <n v="1507"/>
    <d v="2026-06-14T00:00:00"/>
    <x v="5"/>
    <x v="5"/>
    <x v="1"/>
    <n v="2026"/>
    <x v="0"/>
    <x v="15"/>
    <x v="2"/>
    <s v="Returning"/>
    <x v="2"/>
    <s v="Travel Backpack 35L"/>
    <n v="1"/>
    <n v="162.51"/>
    <n v="0"/>
    <n v="88.29"/>
    <n v="162.51"/>
    <n v="88.29"/>
    <n v="74.219999999999985"/>
    <n v="0.45671035628576695"/>
    <n v="2026"/>
    <s v="Q2"/>
    <n v="6"/>
    <s v="Jun"/>
  </r>
  <r>
    <n v="1821"/>
    <d v="2026-06-14T00:00:00"/>
    <x v="5"/>
    <x v="5"/>
    <x v="1"/>
    <n v="2026"/>
    <x v="0"/>
    <x v="15"/>
    <x v="2"/>
    <s v="Business"/>
    <x v="1"/>
    <s v="Trekking Poles"/>
    <n v="3"/>
    <n v="70.52"/>
    <n v="0"/>
    <n v="33.119999999999997"/>
    <n v="211.56"/>
    <n v="99.359999999999985"/>
    <n v="112.20000000000002"/>
    <n v="0.53034600113442998"/>
    <n v="2026"/>
    <s v="Q2"/>
    <n v="6"/>
    <s v="Jun"/>
  </r>
  <r>
    <n v="2588"/>
    <d v="2026-06-14T00:00:00"/>
    <x v="5"/>
    <x v="5"/>
    <x v="1"/>
    <n v="2026"/>
    <x v="3"/>
    <x v="8"/>
    <x v="3"/>
    <s v="Returning"/>
    <x v="1"/>
    <s v="Hiking Daypack 20L"/>
    <n v="1"/>
    <n v="90.28"/>
    <n v="0"/>
    <n v="46.04"/>
    <n v="90.28"/>
    <n v="46.04"/>
    <n v="44.24"/>
    <n v="0.4900310146211786"/>
    <n v="2026"/>
    <s v="Q2"/>
    <n v="6"/>
    <s v="Jun"/>
  </r>
  <r>
    <n v="2815"/>
    <d v="2026-06-14T00:00:00"/>
    <x v="5"/>
    <x v="5"/>
    <x v="1"/>
    <n v="2026"/>
    <x v="3"/>
    <x v="13"/>
    <x v="3"/>
    <s v="New"/>
    <x v="3"/>
    <s v="Alpine Tent 4P"/>
    <n v="2"/>
    <n v="342.25"/>
    <n v="0"/>
    <n v="196.86"/>
    <n v="684.5"/>
    <n v="393.72"/>
    <n v="290.77999999999997"/>
    <n v="0.42480642804967128"/>
    <n v="2026"/>
    <s v="Q2"/>
    <n v="6"/>
    <s v="Jun"/>
  </r>
  <r>
    <n v="3258"/>
    <d v="2026-06-14T00:00:00"/>
    <x v="5"/>
    <x v="5"/>
    <x v="1"/>
    <n v="2026"/>
    <x v="1"/>
    <x v="1"/>
    <x v="0"/>
    <s v="Business"/>
    <x v="0"/>
    <s v="Trail Bike Light"/>
    <n v="6"/>
    <n v="50.92"/>
    <n v="0.05"/>
    <n v="22.87"/>
    <n v="290.24399999999997"/>
    <n v="137.22"/>
    <n v="153.02399999999997"/>
    <n v="0.52722536899987593"/>
    <n v="2026"/>
    <s v="Q2"/>
    <n v="6"/>
    <s v="Jun"/>
  </r>
  <r>
    <n v="3361"/>
    <d v="2026-06-14T00:00:00"/>
    <x v="5"/>
    <x v="5"/>
    <x v="1"/>
    <n v="2026"/>
    <x v="0"/>
    <x v="0"/>
    <x v="2"/>
    <s v="Returning"/>
    <x v="2"/>
    <s v="Insulated Bottle"/>
    <n v="5"/>
    <n v="36.72"/>
    <n v="0.15"/>
    <n v="13.2"/>
    <n v="156.06"/>
    <n v="66"/>
    <n v="90.06"/>
    <n v="0.57708573625528647"/>
    <n v="2026"/>
    <s v="Q2"/>
    <n v="6"/>
    <s v="Jun"/>
  </r>
  <r>
    <n v="3629"/>
    <d v="2026-06-14T00:00:00"/>
    <x v="5"/>
    <x v="5"/>
    <x v="1"/>
    <n v="2026"/>
    <x v="0"/>
    <x v="15"/>
    <x v="0"/>
    <s v="New"/>
    <x v="3"/>
    <s v="Alpine Tent 4P"/>
    <n v="4"/>
    <n v="348.96"/>
    <n v="0.15"/>
    <n v="197.02"/>
    <n v="1186.4639999999999"/>
    <n v="788.08"/>
    <n v="398.3839999999999"/>
    <n v="0.3357741996385899"/>
    <n v="2026"/>
    <s v="Q2"/>
    <n v="6"/>
    <s v="Jun"/>
  </r>
  <r>
    <n v="3750"/>
    <d v="2026-06-14T00:00:00"/>
    <x v="5"/>
    <x v="5"/>
    <x v="1"/>
    <n v="2026"/>
    <x v="0"/>
    <x v="0"/>
    <x v="0"/>
    <s v="Returning"/>
    <x v="1"/>
    <s v="Trekking Poles"/>
    <n v="1"/>
    <n v="71.28"/>
    <n v="0"/>
    <n v="31.92"/>
    <n v="71.28"/>
    <n v="31.92"/>
    <n v="39.36"/>
    <n v="0.55218855218855212"/>
    <n v="2026"/>
    <s v="Q2"/>
    <n v="6"/>
    <s v="Jun"/>
  </r>
  <r>
    <n v="5088"/>
    <d v="2026-06-14T00:00:00"/>
    <x v="5"/>
    <x v="5"/>
    <x v="1"/>
    <n v="2026"/>
    <x v="1"/>
    <x v="12"/>
    <x v="0"/>
    <s v="New"/>
    <x v="2"/>
    <s v="Travel Backpack 35L"/>
    <n v="1"/>
    <n v="160.99"/>
    <n v="0.05"/>
    <n v="89.15"/>
    <n v="152.94050000000001"/>
    <n v="89.15"/>
    <n v="63.790500000000009"/>
    <n v="0.41709357560619981"/>
    <n v="2026"/>
    <s v="Q2"/>
    <n v="6"/>
    <s v="Jun"/>
  </r>
  <r>
    <n v="1450"/>
    <d v="2026-06-15T00:00:00"/>
    <x v="5"/>
    <x v="5"/>
    <x v="1"/>
    <n v="2026"/>
    <x v="1"/>
    <x v="14"/>
    <x v="0"/>
    <s v="Returning"/>
    <x v="4"/>
    <s v="Weighted Vest"/>
    <n v="1"/>
    <n v="124.19"/>
    <n v="0.05"/>
    <n v="67.209999999999994"/>
    <n v="117.98049999999999"/>
    <n v="67.209999999999994"/>
    <n v="50.770499999999998"/>
    <n v="0.43032958836417884"/>
    <n v="2026"/>
    <s v="Q2"/>
    <n v="6"/>
    <s v="Jun"/>
  </r>
  <r>
    <n v="2330"/>
    <d v="2026-06-15T00:00:00"/>
    <x v="5"/>
    <x v="5"/>
    <x v="1"/>
    <n v="2026"/>
    <x v="1"/>
    <x v="1"/>
    <x v="0"/>
    <s v="New"/>
    <x v="2"/>
    <s v="Insulated Bottle"/>
    <n v="2"/>
    <n v="36.11"/>
    <n v="0.05"/>
    <n v="13.29"/>
    <n v="68.608999999999995"/>
    <n v="26.58"/>
    <n v="42.028999999999996"/>
    <n v="0.6125872698917052"/>
    <n v="2026"/>
    <s v="Q2"/>
    <n v="6"/>
    <s v="Jun"/>
  </r>
  <r>
    <n v="4655"/>
    <d v="2026-06-15T00:00:00"/>
    <x v="5"/>
    <x v="5"/>
    <x v="1"/>
    <n v="2026"/>
    <x v="0"/>
    <x v="0"/>
    <x v="1"/>
    <s v="Business"/>
    <x v="4"/>
    <s v="Resistance Band Set"/>
    <n v="4"/>
    <n v="40.909999999999997"/>
    <n v="0.05"/>
    <n v="14.42"/>
    <n v="155.45799999999997"/>
    <n v="57.68"/>
    <n v="97.777999999999963"/>
    <n v="0.62896730949838531"/>
    <n v="2026"/>
    <s v="Q2"/>
    <n v="6"/>
    <s v="Jun"/>
  </r>
  <r>
    <n v="137"/>
    <d v="2026-06-16T00:00:00"/>
    <x v="5"/>
    <x v="5"/>
    <x v="1"/>
    <n v="2026"/>
    <x v="1"/>
    <x v="6"/>
    <x v="0"/>
    <s v="Returning"/>
    <x v="1"/>
    <s v="Trail Boots"/>
    <n v="5"/>
    <n v="141.66999999999999"/>
    <n v="0.1"/>
    <n v="80.59"/>
    <n v="637.51499999999999"/>
    <n v="402.95000000000005"/>
    <n v="234.56499999999994"/>
    <n v="0.36793644071119885"/>
    <n v="2026"/>
    <s v="Q2"/>
    <n v="6"/>
    <s v="Jun"/>
  </r>
  <r>
    <n v="141"/>
    <d v="2026-06-16T00:00:00"/>
    <x v="5"/>
    <x v="5"/>
    <x v="1"/>
    <n v="2026"/>
    <x v="3"/>
    <x v="7"/>
    <x v="0"/>
    <s v="Returning"/>
    <x v="2"/>
    <s v="Packing Cube Set"/>
    <n v="1"/>
    <n v="47.53"/>
    <n v="0.05"/>
    <n v="18.5"/>
    <n v="45.153500000000001"/>
    <n v="18.5"/>
    <n v="26.653500000000001"/>
    <n v="0.59028646727274736"/>
    <n v="2026"/>
    <s v="Q2"/>
    <n v="6"/>
    <s v="Jun"/>
  </r>
  <r>
    <n v="335"/>
    <d v="2026-06-16T00:00:00"/>
    <x v="5"/>
    <x v="5"/>
    <x v="1"/>
    <n v="2026"/>
    <x v="3"/>
    <x v="8"/>
    <x v="0"/>
    <s v="Returning"/>
    <x v="2"/>
    <s v="Travel Backpack 35L"/>
    <n v="3"/>
    <n v="163.65"/>
    <n v="0.15"/>
    <n v="85.8"/>
    <n v="417.3075"/>
    <n v="257.39999999999998"/>
    <n v="159.90750000000003"/>
    <n v="0.38318865584730688"/>
    <n v="2026"/>
    <s v="Q2"/>
    <n v="6"/>
    <s v="Jun"/>
  </r>
  <r>
    <n v="498"/>
    <d v="2026-06-16T00:00:00"/>
    <x v="5"/>
    <x v="5"/>
    <x v="1"/>
    <n v="2026"/>
    <x v="0"/>
    <x v="15"/>
    <x v="1"/>
    <s v="Business"/>
    <x v="2"/>
    <s v="Carry-On Duffel"/>
    <n v="5"/>
    <n v="130.94999999999999"/>
    <n v="0.15"/>
    <n v="68.47"/>
    <n v="556.53750000000002"/>
    <n v="342.35"/>
    <n v="214.1875"/>
    <n v="0.38485726478449339"/>
    <n v="2026"/>
    <s v="Q2"/>
    <n v="6"/>
    <s v="Jun"/>
  </r>
  <r>
    <n v="2611"/>
    <d v="2026-06-16T00:00:00"/>
    <x v="5"/>
    <x v="5"/>
    <x v="1"/>
    <n v="2026"/>
    <x v="3"/>
    <x v="13"/>
    <x v="0"/>
    <s v="Returning"/>
    <x v="2"/>
    <s v="Travel Backpack 35L"/>
    <n v="5"/>
    <n v="160.82"/>
    <n v="0"/>
    <n v="90.14"/>
    <n v="804.09999999999991"/>
    <n v="450.7"/>
    <n v="353.39999999999992"/>
    <n v="0.43949757492849145"/>
    <n v="2026"/>
    <s v="Q2"/>
    <n v="6"/>
    <s v="Jun"/>
  </r>
  <r>
    <n v="3197"/>
    <d v="2026-06-16T00:00:00"/>
    <x v="5"/>
    <x v="5"/>
    <x v="1"/>
    <n v="2026"/>
    <x v="1"/>
    <x v="12"/>
    <x v="2"/>
    <s v="New"/>
    <x v="0"/>
    <s v="Compact Repair Kit"/>
    <n v="3"/>
    <n v="40.51"/>
    <n v="0"/>
    <n v="16.940000000000001"/>
    <n v="121.53"/>
    <n v="50.820000000000007"/>
    <n v="70.709999999999994"/>
    <n v="0.58183164650703523"/>
    <n v="2026"/>
    <s v="Q2"/>
    <n v="6"/>
    <s v="Jun"/>
  </r>
  <r>
    <n v="4668"/>
    <d v="2026-06-16T00:00:00"/>
    <x v="5"/>
    <x v="5"/>
    <x v="1"/>
    <n v="2026"/>
    <x v="1"/>
    <x v="11"/>
    <x v="0"/>
    <s v="Business"/>
    <x v="0"/>
    <s v="Commuter Helmet"/>
    <n v="1"/>
    <n v="81.08"/>
    <n v="0"/>
    <n v="41.52"/>
    <n v="81.08"/>
    <n v="41.52"/>
    <n v="39.559999999999995"/>
    <n v="0.48791317217562896"/>
    <n v="2026"/>
    <s v="Q2"/>
    <n v="6"/>
    <s v="Jun"/>
  </r>
  <r>
    <n v="4994"/>
    <d v="2026-06-16T00:00:00"/>
    <x v="5"/>
    <x v="5"/>
    <x v="1"/>
    <n v="2026"/>
    <x v="2"/>
    <x v="10"/>
    <x v="1"/>
    <s v="Business"/>
    <x v="1"/>
    <s v="Summit Backpack 45L"/>
    <n v="4"/>
    <n v="150.43"/>
    <n v="0.1"/>
    <n v="77.650000000000006"/>
    <n v="541.548"/>
    <n v="310.60000000000002"/>
    <n v="230.94799999999998"/>
    <n v="0.42645896577957998"/>
    <n v="2026"/>
    <s v="Q2"/>
    <n v="6"/>
    <s v="Jun"/>
  </r>
  <r>
    <n v="512"/>
    <d v="2026-06-17T00:00:00"/>
    <x v="5"/>
    <x v="5"/>
    <x v="1"/>
    <n v="2026"/>
    <x v="1"/>
    <x v="12"/>
    <x v="3"/>
    <s v="Returning"/>
    <x v="3"/>
    <s v="Trail Tent 2P"/>
    <n v="1"/>
    <n v="192.42"/>
    <n v="0"/>
    <n v="103.31"/>
    <n v="192.42"/>
    <n v="103.31"/>
    <n v="89.109999999999985"/>
    <n v="0.46310154869556175"/>
    <n v="2026"/>
    <s v="Q2"/>
    <n v="6"/>
    <s v="Jun"/>
  </r>
  <r>
    <n v="717"/>
    <d v="2026-06-17T00:00:00"/>
    <x v="5"/>
    <x v="5"/>
    <x v="1"/>
    <n v="2026"/>
    <x v="3"/>
    <x v="7"/>
    <x v="1"/>
    <s v="Business"/>
    <x v="3"/>
    <s v="Alpine Tent 4P"/>
    <n v="10"/>
    <n v="333.14"/>
    <n v="0.15"/>
    <n v="194.52"/>
    <n v="2831.6899999999996"/>
    <n v="1945.2"/>
    <n v="886.48999999999955"/>
    <n v="0.31306039856057677"/>
    <n v="2026"/>
    <s v="Q2"/>
    <n v="6"/>
    <s v="Jun"/>
  </r>
  <r>
    <n v="952"/>
    <d v="2026-06-17T00:00:00"/>
    <x v="5"/>
    <x v="5"/>
    <x v="1"/>
    <n v="2026"/>
    <x v="0"/>
    <x v="0"/>
    <x v="0"/>
    <s v="Business"/>
    <x v="3"/>
    <s v="Portable Camp Stove"/>
    <n v="1"/>
    <n v="79.900000000000006"/>
    <n v="0.05"/>
    <n v="40.19"/>
    <n v="75.905000000000001"/>
    <n v="40.19"/>
    <n v="35.715000000000003"/>
    <n v="0.47052236348066667"/>
    <n v="2026"/>
    <s v="Q2"/>
    <n v="6"/>
    <s v="Jun"/>
  </r>
  <r>
    <n v="1081"/>
    <d v="2026-06-17T00:00:00"/>
    <x v="5"/>
    <x v="5"/>
    <x v="1"/>
    <n v="2026"/>
    <x v="3"/>
    <x v="13"/>
    <x v="0"/>
    <s v="Returning"/>
    <x v="0"/>
    <s v="Trail Bike Light"/>
    <n v="1"/>
    <n v="51.12"/>
    <n v="0"/>
    <n v="22.43"/>
    <n v="51.12"/>
    <n v="22.43"/>
    <n v="28.689999999999998"/>
    <n v="0.56122848200312991"/>
    <n v="2026"/>
    <s v="Q2"/>
    <n v="6"/>
    <s v="Jun"/>
  </r>
  <r>
    <n v="2043"/>
    <d v="2026-06-17T00:00:00"/>
    <x v="5"/>
    <x v="5"/>
    <x v="1"/>
    <n v="2026"/>
    <x v="1"/>
    <x v="6"/>
    <x v="0"/>
    <s v="New"/>
    <x v="1"/>
    <s v="Hiking Daypack 20L"/>
    <n v="2"/>
    <n v="90.33"/>
    <n v="0"/>
    <n v="46.3"/>
    <n v="180.66"/>
    <n v="92.6"/>
    <n v="88.06"/>
    <n v="0.48743496069965686"/>
    <n v="2026"/>
    <s v="Q2"/>
    <n v="6"/>
    <s v="Jun"/>
  </r>
  <r>
    <n v="4040"/>
    <d v="2026-06-17T00:00:00"/>
    <x v="5"/>
    <x v="5"/>
    <x v="1"/>
    <n v="2026"/>
    <x v="3"/>
    <x v="7"/>
    <x v="0"/>
    <s v="Business"/>
    <x v="2"/>
    <s v="Insulated Bottle"/>
    <n v="2"/>
    <n v="36.799999999999997"/>
    <n v="0.05"/>
    <n v="13.94"/>
    <n v="69.919999999999987"/>
    <n v="27.88"/>
    <n v="42.039999999999992"/>
    <n v="0.60125858123569798"/>
    <n v="2026"/>
    <s v="Q2"/>
    <n v="6"/>
    <s v="Jun"/>
  </r>
  <r>
    <n v="2295"/>
    <d v="2026-06-18T00:00:00"/>
    <x v="5"/>
    <x v="5"/>
    <x v="1"/>
    <n v="2026"/>
    <x v="1"/>
    <x v="11"/>
    <x v="3"/>
    <s v="New"/>
    <x v="2"/>
    <s v="Packing Cube Set"/>
    <n v="1"/>
    <n v="45.7"/>
    <n v="0.1"/>
    <n v="18.600000000000001"/>
    <n v="41.13"/>
    <n v="18.600000000000001"/>
    <n v="22.53"/>
    <n v="0.5477753464624362"/>
    <n v="2026"/>
    <s v="Q2"/>
    <n v="6"/>
    <s v="Jun"/>
  </r>
  <r>
    <n v="2670"/>
    <d v="2026-06-18T00:00:00"/>
    <x v="5"/>
    <x v="5"/>
    <x v="1"/>
    <n v="2026"/>
    <x v="2"/>
    <x v="5"/>
    <x v="3"/>
    <s v="Returning"/>
    <x v="2"/>
    <s v="Travel Backpack 35L"/>
    <n v="3"/>
    <n v="162.30000000000001"/>
    <n v="0.1"/>
    <n v="86.43"/>
    <n v="438.21000000000004"/>
    <n v="259.29000000000002"/>
    <n v="178.92000000000002"/>
    <n v="0.40829739166153217"/>
    <n v="2026"/>
    <s v="Q2"/>
    <n v="6"/>
    <s v="Jun"/>
  </r>
  <r>
    <n v="2777"/>
    <d v="2026-06-18T00:00:00"/>
    <x v="5"/>
    <x v="5"/>
    <x v="1"/>
    <n v="2026"/>
    <x v="1"/>
    <x v="14"/>
    <x v="1"/>
    <s v="Business"/>
    <x v="1"/>
    <s v="Trekking Poles"/>
    <n v="5"/>
    <n v="72.37"/>
    <n v="0.2"/>
    <n v="32.840000000000003"/>
    <n v="289.48"/>
    <n v="164.20000000000002"/>
    <n v="125.28"/>
    <n v="0.43277601215973466"/>
    <n v="2026"/>
    <s v="Q2"/>
    <n v="6"/>
    <s v="Jun"/>
  </r>
  <r>
    <n v="2780"/>
    <d v="2026-06-18T00:00:00"/>
    <x v="5"/>
    <x v="5"/>
    <x v="1"/>
    <n v="2026"/>
    <x v="2"/>
    <x v="3"/>
    <x v="0"/>
    <s v="New"/>
    <x v="4"/>
    <s v="Recovery Roller"/>
    <n v="2"/>
    <n v="35.61"/>
    <n v="0.15"/>
    <n v="13.96"/>
    <n v="60.536999999999999"/>
    <n v="27.92"/>
    <n v="32.616999999999997"/>
    <n v="0.53879445628293432"/>
    <n v="2026"/>
    <s v="Q2"/>
    <n v="6"/>
    <s v="Jun"/>
  </r>
  <r>
    <n v="3209"/>
    <d v="2026-06-18T00:00:00"/>
    <x v="5"/>
    <x v="5"/>
    <x v="1"/>
    <n v="2026"/>
    <x v="3"/>
    <x v="13"/>
    <x v="0"/>
    <s v="Returning"/>
    <x v="2"/>
    <s v="Carry-On Duffel"/>
    <n v="2"/>
    <n v="133.12"/>
    <n v="0"/>
    <n v="67.02"/>
    <n v="266.24"/>
    <n v="134.04"/>
    <n v="132.20000000000002"/>
    <n v="0.4965444711538462"/>
    <n v="2026"/>
    <s v="Q2"/>
    <n v="6"/>
    <s v="Jun"/>
  </r>
  <r>
    <n v="3414"/>
    <d v="2026-06-18T00:00:00"/>
    <x v="5"/>
    <x v="5"/>
    <x v="1"/>
    <n v="2026"/>
    <x v="0"/>
    <x v="15"/>
    <x v="3"/>
    <s v="Returning"/>
    <x v="0"/>
    <s v="Trail Bike Light"/>
    <n v="1"/>
    <n v="51.23"/>
    <n v="0.05"/>
    <n v="23.12"/>
    <n v="48.668499999999995"/>
    <n v="23.12"/>
    <n v="25.548499999999994"/>
    <n v="0.5249494025909982"/>
    <n v="2026"/>
    <s v="Q2"/>
    <n v="6"/>
    <s v="Jun"/>
  </r>
  <r>
    <n v="3846"/>
    <d v="2026-06-18T00:00:00"/>
    <x v="5"/>
    <x v="5"/>
    <x v="1"/>
    <n v="2026"/>
    <x v="1"/>
    <x v="12"/>
    <x v="0"/>
    <s v="Business"/>
    <x v="1"/>
    <s v="Hiking Daypack 20L"/>
    <n v="1"/>
    <n v="93.5"/>
    <n v="0"/>
    <n v="46.63"/>
    <n v="93.5"/>
    <n v="46.63"/>
    <n v="46.87"/>
    <n v="0.50128342245989299"/>
    <n v="2026"/>
    <s v="Q2"/>
    <n v="6"/>
    <s v="Jun"/>
  </r>
  <r>
    <n v="4120"/>
    <d v="2026-06-18T00:00:00"/>
    <x v="5"/>
    <x v="5"/>
    <x v="1"/>
    <n v="2026"/>
    <x v="3"/>
    <x v="4"/>
    <x v="2"/>
    <s v="Returning"/>
    <x v="4"/>
    <s v="Resistance Band Set"/>
    <n v="3"/>
    <n v="41.16"/>
    <n v="0"/>
    <n v="14.79"/>
    <n v="123.47999999999999"/>
    <n v="44.37"/>
    <n v="79.109999999999985"/>
    <n v="0.64067055393586003"/>
    <n v="2026"/>
    <s v="Q2"/>
    <n v="6"/>
    <s v="Jun"/>
  </r>
  <r>
    <n v="4217"/>
    <d v="2026-06-18T00:00:00"/>
    <x v="5"/>
    <x v="5"/>
    <x v="1"/>
    <n v="2026"/>
    <x v="1"/>
    <x v="12"/>
    <x v="3"/>
    <s v="New"/>
    <x v="4"/>
    <s v="Resistance Band Set"/>
    <n v="1"/>
    <n v="39.74"/>
    <n v="0.05"/>
    <n v="14.39"/>
    <n v="37.753"/>
    <n v="14.39"/>
    <n v="23.363"/>
    <n v="0.6188382380208195"/>
    <n v="2026"/>
    <s v="Q2"/>
    <n v="6"/>
    <s v="Jun"/>
  </r>
  <r>
    <n v="4786"/>
    <d v="2026-06-18T00:00:00"/>
    <x v="5"/>
    <x v="5"/>
    <x v="1"/>
    <n v="2026"/>
    <x v="3"/>
    <x v="7"/>
    <x v="0"/>
    <s v="Returning"/>
    <x v="2"/>
    <s v="Packing Cube Set"/>
    <n v="3"/>
    <n v="46.79"/>
    <n v="0.1"/>
    <n v="18.25"/>
    <n v="126.33300000000001"/>
    <n v="54.75"/>
    <n v="71.583000000000013"/>
    <n v="0.56662154781411034"/>
    <n v="2026"/>
    <s v="Q2"/>
    <n v="6"/>
    <s v="Jun"/>
  </r>
  <r>
    <n v="23"/>
    <d v="2026-06-19T00:00:00"/>
    <x v="5"/>
    <x v="5"/>
    <x v="1"/>
    <n v="2026"/>
    <x v="3"/>
    <x v="13"/>
    <x v="1"/>
    <s v="Business"/>
    <x v="1"/>
    <s v="Hiking Daypack 20L"/>
    <n v="4"/>
    <n v="91.74"/>
    <n v="0.2"/>
    <n v="44.74"/>
    <n v="293.56799999999998"/>
    <n v="178.96"/>
    <n v="114.60799999999998"/>
    <n v="0.39039677349029861"/>
    <n v="2026"/>
    <s v="Q2"/>
    <n v="6"/>
    <s v="Jun"/>
  </r>
  <r>
    <n v="99"/>
    <d v="2026-06-19T00:00:00"/>
    <x v="5"/>
    <x v="5"/>
    <x v="1"/>
    <n v="2026"/>
    <x v="3"/>
    <x v="13"/>
    <x v="0"/>
    <s v="New"/>
    <x v="4"/>
    <s v="Recovery Roller"/>
    <n v="1"/>
    <n v="36.28"/>
    <n v="0.1"/>
    <n v="13.8"/>
    <n v="32.652000000000001"/>
    <n v="13.8"/>
    <n v="18.852"/>
    <n v="0.5773612642410878"/>
    <n v="2026"/>
    <s v="Q2"/>
    <n v="6"/>
    <s v="Jun"/>
  </r>
  <r>
    <n v="269"/>
    <d v="2026-06-19T00:00:00"/>
    <x v="5"/>
    <x v="5"/>
    <x v="1"/>
    <n v="2026"/>
    <x v="3"/>
    <x v="13"/>
    <x v="1"/>
    <s v="Returning"/>
    <x v="1"/>
    <s v="Trekking Poles"/>
    <n v="3"/>
    <n v="73.02"/>
    <n v="0.1"/>
    <n v="32.69"/>
    <n v="197.154"/>
    <n v="98.07"/>
    <n v="99.084000000000003"/>
    <n v="0.50257159377948202"/>
    <n v="2026"/>
    <s v="Q2"/>
    <n v="6"/>
    <s v="Jun"/>
  </r>
  <r>
    <n v="1772"/>
    <d v="2026-06-19T00:00:00"/>
    <x v="5"/>
    <x v="5"/>
    <x v="1"/>
    <n v="2026"/>
    <x v="3"/>
    <x v="4"/>
    <x v="0"/>
    <s v="New"/>
    <x v="1"/>
    <s v="Summit Backpack 45L"/>
    <n v="4"/>
    <n v="153.38"/>
    <n v="0"/>
    <n v="76.92"/>
    <n v="613.52"/>
    <n v="307.68"/>
    <n v="305.83999999999997"/>
    <n v="0.49850045638283996"/>
    <n v="2026"/>
    <s v="Q2"/>
    <n v="6"/>
    <s v="Jun"/>
  </r>
  <r>
    <n v="1906"/>
    <d v="2026-06-19T00:00:00"/>
    <x v="5"/>
    <x v="5"/>
    <x v="1"/>
    <n v="2026"/>
    <x v="3"/>
    <x v="8"/>
    <x v="3"/>
    <s v="Returning"/>
    <x v="3"/>
    <s v="Compact Sleeping Bag"/>
    <n v="2"/>
    <n v="125.5"/>
    <n v="0"/>
    <n v="61.67"/>
    <n v="251"/>
    <n v="123.34"/>
    <n v="127.66"/>
    <n v="0.50860557768924297"/>
    <n v="2026"/>
    <s v="Q2"/>
    <n v="6"/>
    <s v="Jun"/>
  </r>
  <r>
    <n v="2473"/>
    <d v="2026-06-19T00:00:00"/>
    <x v="5"/>
    <x v="5"/>
    <x v="1"/>
    <n v="2026"/>
    <x v="0"/>
    <x v="0"/>
    <x v="1"/>
    <s v="Returning"/>
    <x v="0"/>
    <s v="Commuter Helmet"/>
    <n v="3"/>
    <n v="80.75"/>
    <n v="0.15"/>
    <n v="42.81"/>
    <n v="205.91249999999999"/>
    <n v="128.43"/>
    <n v="77.482499999999987"/>
    <n v="0.37628847204516475"/>
    <n v="2026"/>
    <s v="Q2"/>
    <n v="6"/>
    <s v="Jun"/>
  </r>
  <r>
    <n v="2549"/>
    <d v="2026-06-19T00:00:00"/>
    <x v="5"/>
    <x v="5"/>
    <x v="1"/>
    <n v="2026"/>
    <x v="3"/>
    <x v="13"/>
    <x v="1"/>
    <s v="Returning"/>
    <x v="4"/>
    <s v="Recovery Roller"/>
    <n v="8"/>
    <n v="36.15"/>
    <n v="0.05"/>
    <n v="13.55"/>
    <n v="274.73999999999995"/>
    <n v="108.4"/>
    <n v="166.33999999999995"/>
    <n v="0.60544514814005956"/>
    <n v="2026"/>
    <s v="Q2"/>
    <n v="6"/>
    <s v="Jun"/>
  </r>
  <r>
    <n v="3341"/>
    <d v="2026-06-19T00:00:00"/>
    <x v="5"/>
    <x v="5"/>
    <x v="1"/>
    <n v="2026"/>
    <x v="0"/>
    <x v="15"/>
    <x v="0"/>
    <s v="New"/>
    <x v="1"/>
    <s v="Trail Boots"/>
    <n v="2"/>
    <n v="143.1"/>
    <n v="0"/>
    <n v="78.11"/>
    <n v="286.2"/>
    <n v="156.22"/>
    <n v="129.97999999999999"/>
    <n v="0.45415793151642209"/>
    <n v="2026"/>
    <s v="Q2"/>
    <n v="6"/>
    <s v="Jun"/>
  </r>
  <r>
    <n v="3351"/>
    <d v="2026-06-19T00:00:00"/>
    <x v="5"/>
    <x v="5"/>
    <x v="1"/>
    <n v="2026"/>
    <x v="1"/>
    <x v="1"/>
    <x v="3"/>
    <s v="New"/>
    <x v="3"/>
    <s v="Compact Sleeping Bag"/>
    <n v="4"/>
    <n v="123.89"/>
    <n v="0"/>
    <n v="59.42"/>
    <n v="495.56"/>
    <n v="237.68"/>
    <n v="257.88"/>
    <n v="0.5203809831301961"/>
    <n v="2026"/>
    <s v="Q2"/>
    <n v="6"/>
    <s v="Jun"/>
  </r>
  <r>
    <n v="3366"/>
    <d v="2026-06-19T00:00:00"/>
    <x v="5"/>
    <x v="5"/>
    <x v="1"/>
    <n v="2026"/>
    <x v="1"/>
    <x v="11"/>
    <x v="0"/>
    <s v="Business"/>
    <x v="2"/>
    <s v="Carry-On Duffel"/>
    <n v="1"/>
    <n v="135.41999999999999"/>
    <n v="0.05"/>
    <n v="68.180000000000007"/>
    <n v="128.64899999999997"/>
    <n v="68.180000000000007"/>
    <n v="60.468999999999966"/>
    <n v="0.47003085915941811"/>
    <n v="2026"/>
    <s v="Q2"/>
    <n v="6"/>
    <s v="Jun"/>
  </r>
  <r>
    <n v="3691"/>
    <d v="2026-06-19T00:00:00"/>
    <x v="5"/>
    <x v="5"/>
    <x v="1"/>
    <n v="2026"/>
    <x v="1"/>
    <x v="6"/>
    <x v="2"/>
    <s v="Returning"/>
    <x v="1"/>
    <s v="Hiking Daypack 20L"/>
    <n v="1"/>
    <n v="93.48"/>
    <n v="0.05"/>
    <n v="44.31"/>
    <n v="88.805999999999997"/>
    <n v="44.31"/>
    <n v="44.495999999999995"/>
    <n v="0.50104722653874734"/>
    <n v="2026"/>
    <s v="Q2"/>
    <n v="6"/>
    <s v="Jun"/>
  </r>
  <r>
    <n v="3909"/>
    <d v="2026-06-19T00:00:00"/>
    <x v="5"/>
    <x v="5"/>
    <x v="1"/>
    <n v="2026"/>
    <x v="1"/>
    <x v="1"/>
    <x v="3"/>
    <s v="Returning"/>
    <x v="1"/>
    <s v="Summit Backpack 45L"/>
    <n v="1"/>
    <n v="156.05000000000001"/>
    <n v="0.05"/>
    <n v="81.28"/>
    <n v="148.2475"/>
    <n v="81.28"/>
    <n v="66.967500000000001"/>
    <n v="0.45172768512116562"/>
    <n v="2026"/>
    <s v="Q2"/>
    <n v="6"/>
    <s v="Jun"/>
  </r>
  <r>
    <n v="4862"/>
    <d v="2026-06-19T00:00:00"/>
    <x v="5"/>
    <x v="5"/>
    <x v="1"/>
    <n v="2026"/>
    <x v="1"/>
    <x v="6"/>
    <x v="0"/>
    <s v="Returning"/>
    <x v="4"/>
    <s v="Recovery Roller"/>
    <n v="1"/>
    <n v="36.74"/>
    <n v="0"/>
    <n v="14.15"/>
    <n v="36.74"/>
    <n v="14.15"/>
    <n v="22.590000000000003"/>
    <n v="0.61486118671747425"/>
    <n v="2026"/>
    <s v="Q2"/>
    <n v="6"/>
    <s v="Jun"/>
  </r>
  <r>
    <n v="5096"/>
    <d v="2026-06-19T00:00:00"/>
    <x v="5"/>
    <x v="5"/>
    <x v="1"/>
    <n v="2026"/>
    <x v="0"/>
    <x v="15"/>
    <x v="0"/>
    <s v="Returning"/>
    <x v="3"/>
    <s v="Trail Tent 2P"/>
    <n v="2"/>
    <n v="199.28"/>
    <n v="0"/>
    <n v="102.85"/>
    <n v="398.56"/>
    <n v="205.7"/>
    <n v="192.86"/>
    <n v="0.48389201124046571"/>
    <n v="2026"/>
    <s v="Q2"/>
    <n v="6"/>
    <s v="Jun"/>
  </r>
  <r>
    <n v="5112"/>
    <d v="2026-06-19T00:00:00"/>
    <x v="5"/>
    <x v="5"/>
    <x v="1"/>
    <n v="2026"/>
    <x v="0"/>
    <x v="0"/>
    <x v="3"/>
    <s v="Returning"/>
    <x v="4"/>
    <s v="Recovery Roller"/>
    <n v="2"/>
    <n v="37.04"/>
    <n v="0.05"/>
    <n v="13.76"/>
    <n v="70.375999999999991"/>
    <n v="27.52"/>
    <n v="42.855999999999995"/>
    <n v="0.60895759918153913"/>
    <n v="2026"/>
    <s v="Q2"/>
    <n v="6"/>
    <s v="Jun"/>
  </r>
  <r>
    <n v="501"/>
    <d v="2026-06-20T00:00:00"/>
    <x v="5"/>
    <x v="5"/>
    <x v="1"/>
    <n v="2026"/>
    <x v="3"/>
    <x v="4"/>
    <x v="0"/>
    <s v="New"/>
    <x v="3"/>
    <s v="Portable Camp Stove"/>
    <n v="2"/>
    <n v="80.95"/>
    <n v="0.1"/>
    <n v="39.44"/>
    <n v="145.71"/>
    <n v="78.88"/>
    <n v="66.830000000000013"/>
    <n v="0.45865074462974409"/>
    <n v="2026"/>
    <s v="Q2"/>
    <n v="6"/>
    <s v="Jun"/>
  </r>
  <r>
    <n v="540"/>
    <d v="2026-06-20T00:00:00"/>
    <x v="5"/>
    <x v="5"/>
    <x v="1"/>
    <n v="2026"/>
    <x v="0"/>
    <x v="9"/>
    <x v="3"/>
    <s v="Returning"/>
    <x v="1"/>
    <s v="Summit Backpack 45L"/>
    <n v="1"/>
    <n v="151.46"/>
    <n v="0.05"/>
    <n v="77.98"/>
    <n v="143.887"/>
    <n v="77.98"/>
    <n v="65.906999999999996"/>
    <n v="0.45804693961233467"/>
    <n v="2026"/>
    <s v="Q2"/>
    <n v="6"/>
    <s v="Jun"/>
  </r>
  <r>
    <n v="2255"/>
    <d v="2026-06-20T00:00:00"/>
    <x v="5"/>
    <x v="5"/>
    <x v="1"/>
    <n v="2026"/>
    <x v="0"/>
    <x v="9"/>
    <x v="0"/>
    <s v="Business"/>
    <x v="1"/>
    <s v="Hiking Daypack 20L"/>
    <n v="5"/>
    <n v="90.1"/>
    <n v="0"/>
    <n v="44.32"/>
    <n v="450.5"/>
    <n v="221.6"/>
    <n v="228.9"/>
    <n v="0.50810210876803552"/>
    <n v="2026"/>
    <s v="Q2"/>
    <n v="6"/>
    <s v="Jun"/>
  </r>
  <r>
    <n v="3126"/>
    <d v="2026-06-20T00:00:00"/>
    <x v="5"/>
    <x v="5"/>
    <x v="1"/>
    <n v="2026"/>
    <x v="0"/>
    <x v="0"/>
    <x v="3"/>
    <s v="Business"/>
    <x v="1"/>
    <s v="Summit Backpack 45L"/>
    <n v="1"/>
    <n v="155.69"/>
    <n v="0.1"/>
    <n v="79.42"/>
    <n v="140.12100000000001"/>
    <n v="79.42"/>
    <n v="60.701000000000008"/>
    <n v="0.43320415926235184"/>
    <n v="2026"/>
    <s v="Q2"/>
    <n v="6"/>
    <s v="Jun"/>
  </r>
  <r>
    <n v="3223"/>
    <d v="2026-06-20T00:00:00"/>
    <x v="5"/>
    <x v="5"/>
    <x v="1"/>
    <n v="2026"/>
    <x v="1"/>
    <x v="14"/>
    <x v="2"/>
    <s v="Returning"/>
    <x v="4"/>
    <s v="Training Mat"/>
    <n v="1"/>
    <n v="50.11"/>
    <n v="0.05"/>
    <n v="21.38"/>
    <n v="47.604499999999994"/>
    <n v="21.38"/>
    <n v="26.224499999999995"/>
    <n v="0.55088279469377888"/>
    <n v="2026"/>
    <s v="Q2"/>
    <n v="6"/>
    <s v="Jun"/>
  </r>
  <r>
    <n v="3260"/>
    <d v="2026-06-20T00:00:00"/>
    <x v="5"/>
    <x v="5"/>
    <x v="1"/>
    <n v="2026"/>
    <x v="2"/>
    <x v="2"/>
    <x v="2"/>
    <s v="Returning"/>
    <x v="1"/>
    <s v="Trail Boots"/>
    <n v="1"/>
    <n v="142.55000000000001"/>
    <n v="0.1"/>
    <n v="79.709999999999994"/>
    <n v="128.29500000000002"/>
    <n v="79.709999999999994"/>
    <n v="48.585000000000022"/>
    <n v="0.37869753302934656"/>
    <n v="2026"/>
    <s v="Q2"/>
    <n v="6"/>
    <s v="Jun"/>
  </r>
  <r>
    <n v="3404"/>
    <d v="2026-06-20T00:00:00"/>
    <x v="5"/>
    <x v="5"/>
    <x v="1"/>
    <n v="2026"/>
    <x v="3"/>
    <x v="8"/>
    <x v="0"/>
    <s v="New"/>
    <x v="3"/>
    <s v="Trail Tent 2P"/>
    <n v="3"/>
    <n v="191.11"/>
    <n v="0.05"/>
    <n v="102.82"/>
    <n v="544.6635"/>
    <n v="308.45999999999998"/>
    <n v="236.20350000000002"/>
    <n v="0.43366867800026992"/>
    <n v="2026"/>
    <s v="Q2"/>
    <n v="6"/>
    <s v="Jun"/>
  </r>
  <r>
    <n v="4267"/>
    <d v="2026-06-20T00:00:00"/>
    <x v="5"/>
    <x v="5"/>
    <x v="1"/>
    <n v="2026"/>
    <x v="3"/>
    <x v="13"/>
    <x v="1"/>
    <s v="Business"/>
    <x v="0"/>
    <s v="Compact Repair Kit"/>
    <n v="6"/>
    <n v="40.229999999999997"/>
    <n v="0.15"/>
    <n v="17.079999999999998"/>
    <n v="205.173"/>
    <n v="102.47999999999999"/>
    <n v="102.69300000000001"/>
    <n v="0.50051907414718322"/>
    <n v="2026"/>
    <s v="Q2"/>
    <n v="6"/>
    <s v="Jun"/>
  </r>
  <r>
    <n v="5082"/>
    <d v="2026-06-20T00:00:00"/>
    <x v="5"/>
    <x v="5"/>
    <x v="1"/>
    <n v="2026"/>
    <x v="1"/>
    <x v="11"/>
    <x v="0"/>
    <s v="Business"/>
    <x v="0"/>
    <s v="Commuter Helmet"/>
    <n v="2"/>
    <n v="81.489999999999995"/>
    <n v="0"/>
    <n v="42.15"/>
    <n v="162.97999999999999"/>
    <n v="84.3"/>
    <n v="78.679999999999993"/>
    <n v="0.48275862068965514"/>
    <n v="2026"/>
    <s v="Q2"/>
    <n v="6"/>
    <s v="Jun"/>
  </r>
  <r>
    <n v="5108"/>
    <d v="2026-06-20T00:00:00"/>
    <x v="5"/>
    <x v="5"/>
    <x v="1"/>
    <n v="2026"/>
    <x v="1"/>
    <x v="6"/>
    <x v="1"/>
    <s v="Business"/>
    <x v="2"/>
    <s v="Travel Backpack 35L"/>
    <n v="8"/>
    <n v="162.71"/>
    <n v="0.2"/>
    <n v="85.27"/>
    <n v="1041.3440000000001"/>
    <n v="682.16"/>
    <n v="359.18400000000008"/>
    <n v="0.34492348349824847"/>
    <n v="2026"/>
    <s v="Q2"/>
    <n v="6"/>
    <s v="Jun"/>
  </r>
  <r>
    <n v="1105"/>
    <d v="2026-06-21T00:00:00"/>
    <x v="5"/>
    <x v="5"/>
    <x v="1"/>
    <n v="2026"/>
    <x v="2"/>
    <x v="5"/>
    <x v="3"/>
    <s v="Returning"/>
    <x v="2"/>
    <s v="Insulated Bottle"/>
    <n v="1"/>
    <n v="36.479999999999997"/>
    <n v="0.1"/>
    <n v="13.9"/>
    <n v="32.832000000000001"/>
    <n v="13.9"/>
    <n v="18.932000000000002"/>
    <n v="0.57663255360623789"/>
    <n v="2026"/>
    <s v="Q2"/>
    <n v="6"/>
    <s v="Jun"/>
  </r>
  <r>
    <n v="2757"/>
    <d v="2026-06-21T00:00:00"/>
    <x v="5"/>
    <x v="5"/>
    <x v="1"/>
    <n v="2026"/>
    <x v="1"/>
    <x v="6"/>
    <x v="1"/>
    <s v="Business"/>
    <x v="2"/>
    <s v="Carry-On Duffel"/>
    <n v="6"/>
    <n v="136.65"/>
    <n v="0.15"/>
    <n v="68.56"/>
    <n v="696.91500000000008"/>
    <n v="411.36"/>
    <n v="285.55500000000006"/>
    <n v="0.4097415036266977"/>
    <n v="2026"/>
    <s v="Q2"/>
    <n v="6"/>
    <s v="Jun"/>
  </r>
  <r>
    <n v="3325"/>
    <d v="2026-06-21T00:00:00"/>
    <x v="5"/>
    <x v="5"/>
    <x v="1"/>
    <n v="2026"/>
    <x v="2"/>
    <x v="2"/>
    <x v="0"/>
    <s v="New"/>
    <x v="0"/>
    <s v="Trail Bike Light"/>
    <n v="4"/>
    <n v="50.57"/>
    <n v="0"/>
    <n v="21.85"/>
    <n v="202.28"/>
    <n v="87.4"/>
    <n v="114.88"/>
    <n v="0.56792564761716435"/>
    <n v="2026"/>
    <s v="Q2"/>
    <n v="6"/>
    <s v="Jun"/>
  </r>
  <r>
    <n v="4070"/>
    <d v="2026-06-21T00:00:00"/>
    <x v="5"/>
    <x v="5"/>
    <x v="1"/>
    <n v="2026"/>
    <x v="3"/>
    <x v="8"/>
    <x v="0"/>
    <s v="New"/>
    <x v="0"/>
    <s v="Cycling Pack 12L"/>
    <n v="3"/>
    <n v="103.72"/>
    <n v="0"/>
    <n v="50.34"/>
    <n v="311.15999999999997"/>
    <n v="151.02000000000001"/>
    <n v="160.13999999999996"/>
    <n v="0.51465483995372152"/>
    <n v="2026"/>
    <s v="Q2"/>
    <n v="6"/>
    <s v="Jun"/>
  </r>
  <r>
    <n v="4339"/>
    <d v="2026-06-21T00:00:00"/>
    <x v="5"/>
    <x v="5"/>
    <x v="1"/>
    <n v="2026"/>
    <x v="2"/>
    <x v="16"/>
    <x v="3"/>
    <s v="Returning"/>
    <x v="2"/>
    <s v="Carry-On Duffel"/>
    <n v="1"/>
    <n v="132.49"/>
    <n v="0"/>
    <n v="67.09"/>
    <n v="132.49"/>
    <n v="67.09"/>
    <n v="65.400000000000006"/>
    <n v="0.49362216016303118"/>
    <n v="2026"/>
    <s v="Q2"/>
    <n v="6"/>
    <s v="Jun"/>
  </r>
  <r>
    <n v="731"/>
    <d v="2026-06-22T00:00:00"/>
    <x v="5"/>
    <x v="5"/>
    <x v="1"/>
    <n v="2026"/>
    <x v="2"/>
    <x v="3"/>
    <x v="0"/>
    <s v="New"/>
    <x v="3"/>
    <s v="Portable Camp Stove"/>
    <n v="2"/>
    <n v="80.650000000000006"/>
    <n v="0"/>
    <n v="39.18"/>
    <n v="161.30000000000001"/>
    <n v="78.36"/>
    <n v="82.940000000000012"/>
    <n v="0.51419714817110973"/>
    <n v="2026"/>
    <s v="Q2"/>
    <n v="6"/>
    <s v="Jun"/>
  </r>
  <r>
    <n v="1362"/>
    <d v="2026-06-22T00:00:00"/>
    <x v="5"/>
    <x v="5"/>
    <x v="1"/>
    <n v="2026"/>
    <x v="1"/>
    <x v="1"/>
    <x v="2"/>
    <s v="New"/>
    <x v="4"/>
    <s v="Recovery Roller"/>
    <n v="1"/>
    <n v="35.409999999999997"/>
    <n v="0.05"/>
    <n v="13.9"/>
    <n v="33.639499999999998"/>
    <n v="13.9"/>
    <n v="19.7395"/>
    <n v="0.58679528530447833"/>
    <n v="2026"/>
    <s v="Q2"/>
    <n v="6"/>
    <s v="Jun"/>
  </r>
  <r>
    <n v="1512"/>
    <d v="2026-06-22T00:00:00"/>
    <x v="5"/>
    <x v="5"/>
    <x v="1"/>
    <n v="2026"/>
    <x v="0"/>
    <x v="0"/>
    <x v="3"/>
    <s v="Returning"/>
    <x v="4"/>
    <s v="Resistance Band Set"/>
    <n v="3"/>
    <n v="41.01"/>
    <n v="0"/>
    <n v="14.33"/>
    <n v="123.03"/>
    <n v="42.99"/>
    <n v="80.039999999999992"/>
    <n v="0.65057303096805652"/>
    <n v="2026"/>
    <s v="Q2"/>
    <n v="6"/>
    <s v="Jun"/>
  </r>
  <r>
    <n v="1647"/>
    <d v="2026-06-22T00:00:00"/>
    <x v="5"/>
    <x v="5"/>
    <x v="1"/>
    <n v="2026"/>
    <x v="3"/>
    <x v="8"/>
    <x v="0"/>
    <s v="Business"/>
    <x v="2"/>
    <s v="Insulated Bottle"/>
    <n v="1"/>
    <n v="36.01"/>
    <n v="0"/>
    <n v="13.23"/>
    <n v="36.01"/>
    <n v="13.23"/>
    <n v="22.779999999999998"/>
    <n v="0.63260205498472644"/>
    <n v="2026"/>
    <s v="Q2"/>
    <n v="6"/>
    <s v="Jun"/>
  </r>
  <r>
    <n v="2358"/>
    <d v="2026-06-22T00:00:00"/>
    <x v="5"/>
    <x v="5"/>
    <x v="1"/>
    <n v="2026"/>
    <x v="0"/>
    <x v="0"/>
    <x v="3"/>
    <s v="Returning"/>
    <x v="4"/>
    <s v="Training Mat"/>
    <n v="2"/>
    <n v="50.21"/>
    <n v="0.05"/>
    <n v="21.74"/>
    <n v="95.399000000000001"/>
    <n v="43.48"/>
    <n v="51.919000000000004"/>
    <n v="0.54423002337550708"/>
    <n v="2026"/>
    <s v="Q2"/>
    <n v="6"/>
    <s v="Jun"/>
  </r>
  <r>
    <n v="2366"/>
    <d v="2026-06-22T00:00:00"/>
    <x v="5"/>
    <x v="5"/>
    <x v="1"/>
    <n v="2026"/>
    <x v="2"/>
    <x v="10"/>
    <x v="3"/>
    <s v="Returning"/>
    <x v="0"/>
    <s v="Cycling Pack 12L"/>
    <n v="3"/>
    <n v="100.3"/>
    <n v="0"/>
    <n v="49.26"/>
    <n v="300.89999999999998"/>
    <n v="147.78"/>
    <n v="153.11999999999998"/>
    <n v="0.5088733798604187"/>
    <n v="2026"/>
    <s v="Q2"/>
    <n v="6"/>
    <s v="Jun"/>
  </r>
  <r>
    <n v="3481"/>
    <d v="2026-06-22T00:00:00"/>
    <x v="5"/>
    <x v="5"/>
    <x v="1"/>
    <n v="2026"/>
    <x v="3"/>
    <x v="8"/>
    <x v="2"/>
    <s v="New"/>
    <x v="2"/>
    <s v="Packing Cube Set"/>
    <n v="1"/>
    <n v="47.7"/>
    <n v="0.1"/>
    <n v="18.760000000000002"/>
    <n v="42.930000000000007"/>
    <n v="18.760000000000002"/>
    <n v="24.170000000000005"/>
    <n v="0.56300955043093415"/>
    <n v="2026"/>
    <s v="Q2"/>
    <n v="6"/>
    <s v="Jun"/>
  </r>
  <r>
    <n v="3595"/>
    <d v="2026-06-22T00:00:00"/>
    <x v="5"/>
    <x v="5"/>
    <x v="1"/>
    <n v="2026"/>
    <x v="1"/>
    <x v="14"/>
    <x v="0"/>
    <s v="New"/>
    <x v="0"/>
    <s v="Compact Repair Kit"/>
    <n v="2"/>
    <n v="40.94"/>
    <n v="0.1"/>
    <n v="16.88"/>
    <n v="73.691999999999993"/>
    <n v="33.76"/>
    <n v="39.931999999999995"/>
    <n v="0.54187700157411933"/>
    <n v="2026"/>
    <s v="Q2"/>
    <n v="6"/>
    <s v="Jun"/>
  </r>
  <r>
    <n v="3766"/>
    <d v="2026-06-22T00:00:00"/>
    <x v="5"/>
    <x v="5"/>
    <x v="1"/>
    <n v="2026"/>
    <x v="3"/>
    <x v="8"/>
    <x v="2"/>
    <s v="Returning"/>
    <x v="1"/>
    <s v="Hiking Daypack 20L"/>
    <n v="1"/>
    <n v="93.78"/>
    <n v="0"/>
    <n v="46.62"/>
    <n v="93.78"/>
    <n v="46.62"/>
    <n v="47.160000000000004"/>
    <n v="0.50287907869481774"/>
    <n v="2026"/>
    <s v="Q2"/>
    <n v="6"/>
    <s v="Jun"/>
  </r>
  <r>
    <n v="3933"/>
    <d v="2026-06-22T00:00:00"/>
    <x v="5"/>
    <x v="5"/>
    <x v="1"/>
    <n v="2026"/>
    <x v="3"/>
    <x v="4"/>
    <x v="2"/>
    <s v="New"/>
    <x v="4"/>
    <s v="Training Mat"/>
    <n v="2"/>
    <n v="51.42"/>
    <n v="0"/>
    <n v="22.19"/>
    <n v="102.84"/>
    <n v="44.38"/>
    <n v="58.46"/>
    <n v="0.56845585375340335"/>
    <n v="2026"/>
    <s v="Q2"/>
    <n v="6"/>
    <s v="Jun"/>
  </r>
  <r>
    <n v="3951"/>
    <d v="2026-06-22T00:00:00"/>
    <x v="5"/>
    <x v="5"/>
    <x v="1"/>
    <n v="2026"/>
    <x v="2"/>
    <x v="2"/>
    <x v="2"/>
    <s v="New"/>
    <x v="2"/>
    <s v="Travel Backpack 35L"/>
    <n v="1"/>
    <n v="164.99"/>
    <n v="0.1"/>
    <n v="86.6"/>
    <n v="148.49100000000001"/>
    <n v="86.6"/>
    <n v="61.89100000000002"/>
    <n v="0.41679967136055396"/>
    <n v="2026"/>
    <s v="Q2"/>
    <n v="6"/>
    <s v="Jun"/>
  </r>
  <r>
    <n v="4078"/>
    <d v="2026-06-22T00:00:00"/>
    <x v="5"/>
    <x v="5"/>
    <x v="1"/>
    <n v="2026"/>
    <x v="2"/>
    <x v="5"/>
    <x v="3"/>
    <s v="Returning"/>
    <x v="1"/>
    <s v="Trail Boots"/>
    <n v="1"/>
    <n v="145.65"/>
    <n v="0"/>
    <n v="79.87"/>
    <n v="145.65"/>
    <n v="79.87"/>
    <n v="65.78"/>
    <n v="0.45163062135255749"/>
    <n v="2026"/>
    <s v="Q2"/>
    <n v="6"/>
    <s v="Jun"/>
  </r>
  <r>
    <n v="4182"/>
    <d v="2026-06-22T00:00:00"/>
    <x v="5"/>
    <x v="5"/>
    <x v="1"/>
    <n v="2026"/>
    <x v="1"/>
    <x v="11"/>
    <x v="0"/>
    <s v="New"/>
    <x v="4"/>
    <s v="Weighted Vest"/>
    <n v="4"/>
    <n v="120.94"/>
    <n v="0.05"/>
    <n v="70.84"/>
    <n v="459.57199999999995"/>
    <n v="283.36"/>
    <n v="176.21199999999993"/>
    <n v="0.38342631840059871"/>
    <n v="2026"/>
    <s v="Q2"/>
    <n v="6"/>
    <s v="Jun"/>
  </r>
  <r>
    <n v="323"/>
    <d v="2026-06-23T00:00:00"/>
    <x v="5"/>
    <x v="5"/>
    <x v="1"/>
    <n v="2026"/>
    <x v="3"/>
    <x v="13"/>
    <x v="0"/>
    <s v="Returning"/>
    <x v="2"/>
    <s v="Insulated Bottle"/>
    <n v="1"/>
    <n v="36.94"/>
    <n v="0"/>
    <n v="13.25"/>
    <n v="36.94"/>
    <n v="13.25"/>
    <n v="23.689999999999998"/>
    <n v="0.64131023280996213"/>
    <n v="2026"/>
    <s v="Q2"/>
    <n v="6"/>
    <s v="Jun"/>
  </r>
  <r>
    <n v="544"/>
    <d v="2026-06-23T00:00:00"/>
    <x v="5"/>
    <x v="5"/>
    <x v="1"/>
    <n v="2026"/>
    <x v="0"/>
    <x v="15"/>
    <x v="0"/>
    <s v="Business"/>
    <x v="1"/>
    <s v="Hiking Daypack 20L"/>
    <n v="1"/>
    <n v="90.3"/>
    <n v="0.05"/>
    <n v="45.07"/>
    <n v="85.784999999999997"/>
    <n v="45.07"/>
    <n v="40.714999999999996"/>
    <n v="0.47461677449437545"/>
    <n v="2026"/>
    <s v="Q2"/>
    <n v="6"/>
    <s v="Jun"/>
  </r>
  <r>
    <n v="1570"/>
    <d v="2026-06-23T00:00:00"/>
    <x v="5"/>
    <x v="5"/>
    <x v="1"/>
    <n v="2026"/>
    <x v="3"/>
    <x v="13"/>
    <x v="3"/>
    <s v="Returning"/>
    <x v="3"/>
    <s v="Alpine Tent 4P"/>
    <n v="1"/>
    <n v="335.05"/>
    <n v="0"/>
    <n v="191.67"/>
    <n v="335.05"/>
    <n v="191.67"/>
    <n v="143.38000000000002"/>
    <n v="0.42793612893597976"/>
    <n v="2026"/>
    <s v="Q2"/>
    <n v="6"/>
    <s v="Jun"/>
  </r>
  <r>
    <n v="1932"/>
    <d v="2026-06-23T00:00:00"/>
    <x v="5"/>
    <x v="5"/>
    <x v="1"/>
    <n v="2026"/>
    <x v="3"/>
    <x v="8"/>
    <x v="0"/>
    <s v="New"/>
    <x v="2"/>
    <s v="Insulated Bottle"/>
    <n v="1"/>
    <n v="35.9"/>
    <n v="0.05"/>
    <n v="13.81"/>
    <n v="34.104999999999997"/>
    <n v="13.81"/>
    <n v="20.294999999999995"/>
    <n v="0.59507403606509301"/>
    <n v="2026"/>
    <s v="Q2"/>
    <n v="6"/>
    <s v="Jun"/>
  </r>
  <r>
    <n v="4352"/>
    <d v="2026-06-23T00:00:00"/>
    <x v="5"/>
    <x v="5"/>
    <x v="1"/>
    <n v="2026"/>
    <x v="3"/>
    <x v="13"/>
    <x v="0"/>
    <s v="Returning"/>
    <x v="0"/>
    <s v="Trail Bike Light"/>
    <n v="6"/>
    <n v="51.34"/>
    <n v="0.1"/>
    <n v="22.47"/>
    <n v="277.23600000000005"/>
    <n v="134.82"/>
    <n v="142.41600000000005"/>
    <n v="0.51369951954291659"/>
    <n v="2026"/>
    <s v="Q2"/>
    <n v="6"/>
    <s v="Jun"/>
  </r>
  <r>
    <n v="4561"/>
    <d v="2026-06-23T00:00:00"/>
    <x v="5"/>
    <x v="5"/>
    <x v="1"/>
    <n v="2026"/>
    <x v="0"/>
    <x v="0"/>
    <x v="2"/>
    <s v="Returning"/>
    <x v="1"/>
    <s v="Summit Backpack 45L"/>
    <n v="1"/>
    <n v="157.91"/>
    <n v="0"/>
    <n v="77.12"/>
    <n v="157.91"/>
    <n v="77.12"/>
    <n v="80.789999999999992"/>
    <n v="0.51162054334747642"/>
    <n v="2026"/>
    <s v="Q2"/>
    <n v="6"/>
    <s v="Jun"/>
  </r>
  <r>
    <n v="4741"/>
    <d v="2026-06-23T00:00:00"/>
    <x v="5"/>
    <x v="5"/>
    <x v="1"/>
    <n v="2026"/>
    <x v="3"/>
    <x v="13"/>
    <x v="0"/>
    <s v="New"/>
    <x v="0"/>
    <s v="Compact Repair Kit"/>
    <n v="3"/>
    <n v="41.09"/>
    <n v="0.05"/>
    <n v="16.809999999999999"/>
    <n v="117.10650000000001"/>
    <n v="50.429999999999993"/>
    <n v="66.676500000000019"/>
    <n v="0.569366346018368"/>
    <n v="2026"/>
    <s v="Q2"/>
    <n v="6"/>
    <s v="Jun"/>
  </r>
  <r>
    <n v="4882"/>
    <d v="2026-06-23T00:00:00"/>
    <x v="5"/>
    <x v="5"/>
    <x v="1"/>
    <n v="2026"/>
    <x v="1"/>
    <x v="12"/>
    <x v="0"/>
    <s v="Returning"/>
    <x v="3"/>
    <s v="Compact Sleeping Bag"/>
    <n v="2"/>
    <n v="120.18"/>
    <n v="0.05"/>
    <n v="59.4"/>
    <n v="228.34200000000001"/>
    <n v="118.8"/>
    <n v="109.54200000000002"/>
    <n v="0.47972777675591882"/>
    <n v="2026"/>
    <s v="Q2"/>
    <n v="6"/>
    <s v="Jun"/>
  </r>
  <r>
    <n v="4885"/>
    <d v="2026-06-23T00:00:00"/>
    <x v="5"/>
    <x v="5"/>
    <x v="1"/>
    <n v="2026"/>
    <x v="3"/>
    <x v="13"/>
    <x v="3"/>
    <s v="New"/>
    <x v="3"/>
    <s v="Trail Tent 2P"/>
    <n v="1"/>
    <n v="198.1"/>
    <n v="0.1"/>
    <n v="103.46"/>
    <n v="178.29"/>
    <n v="103.46"/>
    <n v="74.83"/>
    <n v="0.41970946211228899"/>
    <n v="2026"/>
    <s v="Q2"/>
    <n v="6"/>
    <s v="Jun"/>
  </r>
  <r>
    <n v="4982"/>
    <d v="2026-06-23T00:00:00"/>
    <x v="5"/>
    <x v="5"/>
    <x v="1"/>
    <n v="2026"/>
    <x v="2"/>
    <x v="10"/>
    <x v="0"/>
    <s v="Returning"/>
    <x v="2"/>
    <s v="Insulated Bottle"/>
    <n v="1"/>
    <n v="36.700000000000003"/>
    <n v="0.15"/>
    <n v="13.59"/>
    <n v="31.195"/>
    <n v="13.59"/>
    <n v="17.605"/>
    <n v="0.56435326174066358"/>
    <n v="2026"/>
    <s v="Q2"/>
    <n v="6"/>
    <s v="Jun"/>
  </r>
  <r>
    <n v="40"/>
    <d v="2026-06-24T00:00:00"/>
    <x v="5"/>
    <x v="5"/>
    <x v="1"/>
    <n v="2026"/>
    <x v="3"/>
    <x v="7"/>
    <x v="2"/>
    <s v="New"/>
    <x v="2"/>
    <s v="Travel Backpack 35L"/>
    <n v="1"/>
    <n v="167.23"/>
    <n v="0.05"/>
    <n v="85.14"/>
    <n v="158.86849999999998"/>
    <n v="85.14"/>
    <n v="73.728499999999983"/>
    <n v="0.46408507665144438"/>
    <n v="2026"/>
    <s v="Q2"/>
    <n v="6"/>
    <s v="Jun"/>
  </r>
  <r>
    <n v="110"/>
    <d v="2026-06-24T00:00:00"/>
    <x v="5"/>
    <x v="5"/>
    <x v="1"/>
    <n v="2026"/>
    <x v="1"/>
    <x v="12"/>
    <x v="2"/>
    <s v="Business"/>
    <x v="1"/>
    <s v="Trekking Poles"/>
    <n v="2"/>
    <n v="72.97"/>
    <n v="0"/>
    <n v="31.57"/>
    <n v="145.94"/>
    <n v="63.14"/>
    <n v="82.8"/>
    <n v="0.56735644785528294"/>
    <n v="2026"/>
    <s v="Q2"/>
    <n v="6"/>
    <s v="Jun"/>
  </r>
  <r>
    <n v="1169"/>
    <d v="2026-06-24T00:00:00"/>
    <x v="5"/>
    <x v="5"/>
    <x v="1"/>
    <n v="2026"/>
    <x v="1"/>
    <x v="11"/>
    <x v="2"/>
    <s v="New"/>
    <x v="0"/>
    <s v="Commuter Helmet"/>
    <n v="3"/>
    <n v="82.91"/>
    <n v="0"/>
    <n v="42.29"/>
    <n v="248.73"/>
    <n v="126.87"/>
    <n v="121.85999999999999"/>
    <n v="0.4899288384995778"/>
    <n v="2026"/>
    <s v="Q2"/>
    <n v="6"/>
    <s v="Jun"/>
  </r>
  <r>
    <n v="2211"/>
    <d v="2026-06-24T00:00:00"/>
    <x v="5"/>
    <x v="5"/>
    <x v="1"/>
    <n v="2026"/>
    <x v="2"/>
    <x v="10"/>
    <x v="3"/>
    <s v="New"/>
    <x v="4"/>
    <s v="Resistance Band Set"/>
    <n v="2"/>
    <n v="41.25"/>
    <n v="0"/>
    <n v="14.72"/>
    <n v="82.5"/>
    <n v="29.44"/>
    <n v="53.06"/>
    <n v="0.64315151515151514"/>
    <n v="2026"/>
    <s v="Q2"/>
    <n v="6"/>
    <s v="Jun"/>
  </r>
  <r>
    <n v="3494"/>
    <d v="2026-06-24T00:00:00"/>
    <x v="5"/>
    <x v="5"/>
    <x v="1"/>
    <n v="2026"/>
    <x v="3"/>
    <x v="8"/>
    <x v="1"/>
    <s v="Business"/>
    <x v="3"/>
    <s v="Trail Tent 2P"/>
    <n v="6"/>
    <n v="194.79"/>
    <n v="0.15"/>
    <n v="106.78"/>
    <n v="993.42899999999997"/>
    <n v="640.68000000000006"/>
    <n v="352.74899999999991"/>
    <n v="0.3550822454347517"/>
    <n v="2026"/>
    <s v="Q2"/>
    <n v="6"/>
    <s v="Jun"/>
  </r>
  <r>
    <n v="3586"/>
    <d v="2026-06-24T00:00:00"/>
    <x v="5"/>
    <x v="5"/>
    <x v="1"/>
    <n v="2026"/>
    <x v="0"/>
    <x v="15"/>
    <x v="1"/>
    <s v="Business"/>
    <x v="3"/>
    <s v="Trail Tent 2P"/>
    <n v="6"/>
    <n v="193.13"/>
    <n v="0.15"/>
    <n v="106.49"/>
    <n v="984.96299999999997"/>
    <n v="638.93999999999994"/>
    <n v="346.02300000000002"/>
    <n v="0.35130558203709178"/>
    <n v="2026"/>
    <s v="Q2"/>
    <n v="6"/>
    <s v="Jun"/>
  </r>
  <r>
    <n v="3660"/>
    <d v="2026-06-24T00:00:00"/>
    <x v="5"/>
    <x v="5"/>
    <x v="1"/>
    <n v="2026"/>
    <x v="2"/>
    <x v="3"/>
    <x v="0"/>
    <s v="New"/>
    <x v="0"/>
    <s v="Commuter Helmet"/>
    <n v="1"/>
    <n v="82.7"/>
    <n v="0.05"/>
    <n v="42.16"/>
    <n v="78.564999999999998"/>
    <n v="42.16"/>
    <n v="36.405000000000001"/>
    <n v="0.46337427607713361"/>
    <n v="2026"/>
    <s v="Q2"/>
    <n v="6"/>
    <s v="Jun"/>
  </r>
  <r>
    <n v="4307"/>
    <d v="2026-06-24T00:00:00"/>
    <x v="5"/>
    <x v="5"/>
    <x v="1"/>
    <n v="2026"/>
    <x v="3"/>
    <x v="8"/>
    <x v="0"/>
    <s v="Business"/>
    <x v="0"/>
    <s v="Compact Repair Kit"/>
    <n v="1"/>
    <n v="40.33"/>
    <n v="0"/>
    <n v="16.48"/>
    <n v="40.33"/>
    <n v="16.48"/>
    <n v="23.849999999999998"/>
    <n v="0.59137118770146291"/>
    <n v="2026"/>
    <s v="Q2"/>
    <n v="6"/>
    <s v="Jun"/>
  </r>
  <r>
    <n v="5133"/>
    <d v="2026-06-24T00:00:00"/>
    <x v="5"/>
    <x v="5"/>
    <x v="1"/>
    <n v="2026"/>
    <x v="0"/>
    <x v="0"/>
    <x v="0"/>
    <s v="Business"/>
    <x v="3"/>
    <s v="Portable Camp Stove"/>
    <n v="1"/>
    <n v="81.99"/>
    <n v="0.15"/>
    <n v="40.29"/>
    <n v="69.691499999999991"/>
    <n v="40.29"/>
    <n v="29.401499999999992"/>
    <n v="0.4218807171606293"/>
    <n v="2026"/>
    <s v="Q2"/>
    <n v="6"/>
    <s v="Jun"/>
  </r>
  <r>
    <n v="472"/>
    <d v="2026-06-25T00:00:00"/>
    <x v="5"/>
    <x v="5"/>
    <x v="1"/>
    <n v="2026"/>
    <x v="1"/>
    <x v="6"/>
    <x v="2"/>
    <s v="Business"/>
    <x v="2"/>
    <s v="Packing Cube Set"/>
    <n v="3"/>
    <n v="46.29"/>
    <n v="0"/>
    <n v="18.309999999999999"/>
    <n v="138.87"/>
    <n v="54.929999999999993"/>
    <n v="83.940000000000012"/>
    <n v="0.60445020522791104"/>
    <n v="2026"/>
    <s v="Q2"/>
    <n v="6"/>
    <s v="Jun"/>
  </r>
  <r>
    <n v="689"/>
    <d v="2026-06-25T00:00:00"/>
    <x v="5"/>
    <x v="5"/>
    <x v="1"/>
    <n v="2026"/>
    <x v="3"/>
    <x v="7"/>
    <x v="0"/>
    <s v="New"/>
    <x v="0"/>
    <s v="Compact Repair Kit"/>
    <n v="1"/>
    <n v="39.729999999999997"/>
    <n v="0"/>
    <n v="16.55"/>
    <n v="39.729999999999997"/>
    <n v="16.55"/>
    <n v="23.179999999999996"/>
    <n v="0.58343820790334755"/>
    <n v="2026"/>
    <s v="Q2"/>
    <n v="6"/>
    <s v="Jun"/>
  </r>
  <r>
    <n v="864"/>
    <d v="2026-06-25T00:00:00"/>
    <x v="5"/>
    <x v="5"/>
    <x v="1"/>
    <n v="2026"/>
    <x v="3"/>
    <x v="8"/>
    <x v="0"/>
    <s v="New"/>
    <x v="2"/>
    <s v="Carry-On Duffel"/>
    <n v="4"/>
    <n v="131.02000000000001"/>
    <n v="0.05"/>
    <n v="67.42"/>
    <n v="497.87600000000003"/>
    <n v="269.68"/>
    <n v="228.19600000000003"/>
    <n v="0.45833902417469413"/>
    <n v="2026"/>
    <s v="Q2"/>
    <n v="6"/>
    <s v="Jun"/>
  </r>
  <r>
    <n v="1163"/>
    <d v="2026-06-25T00:00:00"/>
    <x v="5"/>
    <x v="5"/>
    <x v="1"/>
    <n v="2026"/>
    <x v="1"/>
    <x v="12"/>
    <x v="0"/>
    <s v="New"/>
    <x v="2"/>
    <s v="Packing Cube Set"/>
    <n v="2"/>
    <n v="46.69"/>
    <n v="0.05"/>
    <n v="18.23"/>
    <n v="88.710999999999999"/>
    <n v="36.46"/>
    <n v="52.250999999999998"/>
    <n v="0.58900249123558523"/>
    <n v="2026"/>
    <s v="Q2"/>
    <n v="6"/>
    <s v="Jun"/>
  </r>
  <r>
    <n v="1323"/>
    <d v="2026-06-25T00:00:00"/>
    <x v="5"/>
    <x v="5"/>
    <x v="1"/>
    <n v="2026"/>
    <x v="1"/>
    <x v="12"/>
    <x v="0"/>
    <s v="Returning"/>
    <x v="4"/>
    <s v="Resistance Band Set"/>
    <n v="2"/>
    <n v="39.57"/>
    <n v="0.1"/>
    <n v="14.64"/>
    <n v="71.225999999999999"/>
    <n v="29.28"/>
    <n v="41.945999999999998"/>
    <n v="0.58891416055934631"/>
    <n v="2026"/>
    <s v="Q2"/>
    <n v="6"/>
    <s v="Jun"/>
  </r>
  <r>
    <n v="2098"/>
    <d v="2026-06-25T00:00:00"/>
    <x v="5"/>
    <x v="5"/>
    <x v="1"/>
    <n v="2026"/>
    <x v="2"/>
    <x v="2"/>
    <x v="0"/>
    <s v="Returning"/>
    <x v="1"/>
    <s v="Trail Boots"/>
    <n v="1"/>
    <n v="146.46"/>
    <n v="0.15"/>
    <n v="80.760000000000005"/>
    <n v="124.491"/>
    <n v="80.760000000000005"/>
    <n v="43.730999999999995"/>
    <n v="0.35127840566787955"/>
    <n v="2026"/>
    <s v="Q2"/>
    <n v="6"/>
    <s v="Jun"/>
  </r>
  <r>
    <n v="2190"/>
    <d v="2026-06-25T00:00:00"/>
    <x v="5"/>
    <x v="5"/>
    <x v="1"/>
    <n v="2026"/>
    <x v="1"/>
    <x v="6"/>
    <x v="2"/>
    <s v="Business"/>
    <x v="0"/>
    <s v="Trail Bike Light"/>
    <n v="5"/>
    <n v="50.78"/>
    <n v="0"/>
    <n v="22.68"/>
    <n v="253.9"/>
    <n v="113.4"/>
    <n v="140.5"/>
    <n v="0.55336746750689247"/>
    <n v="2026"/>
    <s v="Q2"/>
    <n v="6"/>
    <s v="Jun"/>
  </r>
  <r>
    <n v="2664"/>
    <d v="2026-06-25T00:00:00"/>
    <x v="5"/>
    <x v="5"/>
    <x v="1"/>
    <n v="2026"/>
    <x v="2"/>
    <x v="10"/>
    <x v="3"/>
    <s v="Returning"/>
    <x v="2"/>
    <s v="Packing Cube Set"/>
    <n v="3"/>
    <n v="47.61"/>
    <n v="0"/>
    <n v="18.21"/>
    <n v="142.82999999999998"/>
    <n v="54.63"/>
    <n v="88.199999999999989"/>
    <n v="0.61751732829237549"/>
    <n v="2026"/>
    <s v="Q2"/>
    <n v="6"/>
    <s v="Jun"/>
  </r>
  <r>
    <n v="2992"/>
    <d v="2026-06-25T00:00:00"/>
    <x v="5"/>
    <x v="5"/>
    <x v="1"/>
    <n v="2026"/>
    <x v="2"/>
    <x v="16"/>
    <x v="0"/>
    <s v="New"/>
    <x v="0"/>
    <s v="Trail Bike Light"/>
    <n v="1"/>
    <n v="50.75"/>
    <n v="0.1"/>
    <n v="22.94"/>
    <n v="45.675000000000004"/>
    <n v="22.94"/>
    <n v="22.735000000000003"/>
    <n v="0.49775588396278053"/>
    <n v="2026"/>
    <s v="Q2"/>
    <n v="6"/>
    <s v="Jun"/>
  </r>
  <r>
    <n v="3120"/>
    <d v="2026-06-25T00:00:00"/>
    <x v="5"/>
    <x v="5"/>
    <x v="1"/>
    <n v="2026"/>
    <x v="2"/>
    <x v="5"/>
    <x v="3"/>
    <s v="Returning"/>
    <x v="4"/>
    <s v="Training Mat"/>
    <n v="1"/>
    <n v="50.33"/>
    <n v="0"/>
    <n v="21.66"/>
    <n v="50.33"/>
    <n v="21.66"/>
    <n v="28.669999999999998"/>
    <n v="0.56964037353467112"/>
    <n v="2026"/>
    <s v="Q2"/>
    <n v="6"/>
    <s v="Jun"/>
  </r>
  <r>
    <n v="189"/>
    <d v="2026-06-26T00:00:00"/>
    <x v="5"/>
    <x v="5"/>
    <x v="1"/>
    <n v="2026"/>
    <x v="2"/>
    <x v="10"/>
    <x v="0"/>
    <s v="Business"/>
    <x v="2"/>
    <s v="Packing Cube Set"/>
    <n v="1"/>
    <n v="47.5"/>
    <n v="0.1"/>
    <n v="18.8"/>
    <n v="42.75"/>
    <n v="18.8"/>
    <n v="23.95"/>
    <n v="0.56023391812865497"/>
    <n v="2026"/>
    <s v="Q2"/>
    <n v="6"/>
    <s v="Jun"/>
  </r>
  <r>
    <n v="927"/>
    <d v="2026-06-26T00:00:00"/>
    <x v="5"/>
    <x v="5"/>
    <x v="1"/>
    <n v="2026"/>
    <x v="2"/>
    <x v="10"/>
    <x v="3"/>
    <s v="Returning"/>
    <x v="2"/>
    <s v="Carry-On Duffel"/>
    <n v="2"/>
    <n v="130.33000000000001"/>
    <n v="0.1"/>
    <n v="67.319999999999993"/>
    <n v="234.59400000000002"/>
    <n v="134.63999999999999"/>
    <n v="99.954000000000036"/>
    <n v="0.42607227806337772"/>
    <n v="2026"/>
    <s v="Q2"/>
    <n v="6"/>
    <s v="Jun"/>
  </r>
  <r>
    <n v="1388"/>
    <d v="2026-06-26T00:00:00"/>
    <x v="5"/>
    <x v="5"/>
    <x v="1"/>
    <n v="2026"/>
    <x v="1"/>
    <x v="14"/>
    <x v="0"/>
    <s v="Returning"/>
    <x v="1"/>
    <s v="Summit Backpack 45L"/>
    <n v="3"/>
    <n v="156.76"/>
    <n v="0.05"/>
    <n v="78.63"/>
    <n v="446.76599999999996"/>
    <n v="235.89"/>
    <n v="210.87599999999998"/>
    <n v="0.47200547937846654"/>
    <n v="2026"/>
    <s v="Q2"/>
    <n v="6"/>
    <s v="Jun"/>
  </r>
  <r>
    <n v="3932"/>
    <d v="2026-06-26T00:00:00"/>
    <x v="5"/>
    <x v="5"/>
    <x v="1"/>
    <n v="2026"/>
    <x v="2"/>
    <x v="10"/>
    <x v="0"/>
    <s v="New"/>
    <x v="4"/>
    <s v="Recovery Roller"/>
    <n v="4"/>
    <n v="35.770000000000003"/>
    <n v="0"/>
    <n v="13.75"/>
    <n v="143.08000000000001"/>
    <n v="55"/>
    <n v="88.080000000000013"/>
    <n v="0.61559966452334358"/>
    <n v="2026"/>
    <s v="Q2"/>
    <n v="6"/>
    <s v="Jun"/>
  </r>
  <r>
    <n v="4008"/>
    <d v="2026-06-26T00:00:00"/>
    <x v="5"/>
    <x v="5"/>
    <x v="1"/>
    <n v="2026"/>
    <x v="1"/>
    <x v="14"/>
    <x v="0"/>
    <s v="Returning"/>
    <x v="0"/>
    <s v="Cycling Pack 12L"/>
    <n v="2"/>
    <n v="102.49"/>
    <n v="0"/>
    <n v="50.07"/>
    <n v="204.98"/>
    <n v="100.14"/>
    <n v="104.83999999999999"/>
    <n v="0.51146453312518292"/>
    <n v="2026"/>
    <s v="Q2"/>
    <n v="6"/>
    <s v="Jun"/>
  </r>
  <r>
    <n v="4701"/>
    <d v="2026-06-26T00:00:00"/>
    <x v="5"/>
    <x v="5"/>
    <x v="1"/>
    <n v="2026"/>
    <x v="0"/>
    <x v="0"/>
    <x v="1"/>
    <s v="Business"/>
    <x v="0"/>
    <s v="Commuter Helmet"/>
    <n v="8"/>
    <n v="82.47"/>
    <n v="0.15"/>
    <n v="42.58"/>
    <n v="560.79599999999994"/>
    <n v="340.64"/>
    <n v="220.15599999999995"/>
    <n v="0.39257769313618496"/>
    <n v="2026"/>
    <s v="Q2"/>
    <n v="6"/>
    <s v="Jun"/>
  </r>
  <r>
    <n v="4805"/>
    <d v="2026-06-26T00:00:00"/>
    <x v="5"/>
    <x v="5"/>
    <x v="1"/>
    <n v="2026"/>
    <x v="2"/>
    <x v="10"/>
    <x v="0"/>
    <s v="Returning"/>
    <x v="3"/>
    <s v="Compact Sleeping Bag"/>
    <n v="1"/>
    <n v="121.44"/>
    <n v="0"/>
    <n v="62.34"/>
    <n v="121.44"/>
    <n v="62.34"/>
    <n v="59.099999999999994"/>
    <n v="0.48666007905138337"/>
    <n v="2026"/>
    <s v="Q2"/>
    <n v="6"/>
    <s v="Jun"/>
  </r>
  <r>
    <n v="912"/>
    <d v="2026-06-27T00:00:00"/>
    <x v="5"/>
    <x v="5"/>
    <x v="1"/>
    <n v="2026"/>
    <x v="0"/>
    <x v="0"/>
    <x v="3"/>
    <s v="New"/>
    <x v="2"/>
    <s v="Packing Cube Set"/>
    <n v="4"/>
    <n v="46.44"/>
    <n v="0.05"/>
    <n v="18.2"/>
    <n v="176.47199999999998"/>
    <n v="72.8"/>
    <n v="103.67199999999998"/>
    <n v="0.58746996690693143"/>
    <n v="2026"/>
    <s v="Q2"/>
    <n v="6"/>
    <s v="Jun"/>
  </r>
  <r>
    <n v="1837"/>
    <d v="2026-06-27T00:00:00"/>
    <x v="5"/>
    <x v="5"/>
    <x v="1"/>
    <n v="2026"/>
    <x v="0"/>
    <x v="0"/>
    <x v="3"/>
    <s v="Business"/>
    <x v="3"/>
    <s v="Trail Tent 2P"/>
    <n v="2"/>
    <n v="194.13"/>
    <n v="0.1"/>
    <n v="106.51"/>
    <n v="349.43400000000003"/>
    <n v="213.02"/>
    <n v="136.41400000000002"/>
    <n v="0.39038559499075648"/>
    <n v="2026"/>
    <s v="Q2"/>
    <n v="6"/>
    <s v="Jun"/>
  </r>
  <r>
    <n v="2216"/>
    <d v="2026-06-27T00:00:00"/>
    <x v="5"/>
    <x v="5"/>
    <x v="1"/>
    <n v="2026"/>
    <x v="0"/>
    <x v="9"/>
    <x v="0"/>
    <s v="Business"/>
    <x v="0"/>
    <s v="Commuter Helmet"/>
    <n v="4"/>
    <n v="81.86"/>
    <n v="0.05"/>
    <n v="42.22"/>
    <n v="311.06799999999998"/>
    <n v="168.88"/>
    <n v="142.18799999999999"/>
    <n v="0.45709619761595532"/>
    <n v="2026"/>
    <s v="Q2"/>
    <n v="6"/>
    <s v="Jun"/>
  </r>
  <r>
    <n v="2451"/>
    <d v="2026-06-27T00:00:00"/>
    <x v="5"/>
    <x v="5"/>
    <x v="1"/>
    <n v="2026"/>
    <x v="0"/>
    <x v="9"/>
    <x v="1"/>
    <s v="Business"/>
    <x v="2"/>
    <s v="Travel Backpack 35L"/>
    <n v="4"/>
    <n v="162.61000000000001"/>
    <n v="0.05"/>
    <n v="88.64"/>
    <n v="617.91800000000001"/>
    <n v="354.56"/>
    <n v="263.358"/>
    <n v="0.4262021821665658"/>
    <n v="2026"/>
    <s v="Q2"/>
    <n v="6"/>
    <s v="Jun"/>
  </r>
  <r>
    <n v="2874"/>
    <d v="2026-06-27T00:00:00"/>
    <x v="5"/>
    <x v="5"/>
    <x v="1"/>
    <n v="2026"/>
    <x v="1"/>
    <x v="12"/>
    <x v="2"/>
    <s v="New"/>
    <x v="0"/>
    <s v="Compact Repair Kit"/>
    <n v="1"/>
    <n v="40.26"/>
    <n v="0"/>
    <n v="16.62"/>
    <n v="40.26"/>
    <n v="16.62"/>
    <n v="23.639999999999997"/>
    <n v="0.58718330849478384"/>
    <n v="2026"/>
    <s v="Q2"/>
    <n v="6"/>
    <s v="Jun"/>
  </r>
  <r>
    <n v="2885"/>
    <d v="2026-06-27T00:00:00"/>
    <x v="5"/>
    <x v="5"/>
    <x v="1"/>
    <n v="2026"/>
    <x v="0"/>
    <x v="0"/>
    <x v="0"/>
    <s v="Business"/>
    <x v="2"/>
    <s v="Packing Cube Set"/>
    <n v="1"/>
    <n v="47.23"/>
    <n v="0.1"/>
    <n v="17.829999999999998"/>
    <n v="42.506999999999998"/>
    <n v="17.829999999999998"/>
    <n v="24.677"/>
    <n v="0.58053967581810062"/>
    <n v="2026"/>
    <s v="Q2"/>
    <n v="6"/>
    <s v="Jun"/>
  </r>
  <r>
    <n v="3014"/>
    <d v="2026-06-27T00:00:00"/>
    <x v="5"/>
    <x v="5"/>
    <x v="1"/>
    <n v="2026"/>
    <x v="2"/>
    <x v="10"/>
    <x v="0"/>
    <s v="New"/>
    <x v="4"/>
    <s v="Training Mat"/>
    <n v="1"/>
    <n v="50.13"/>
    <n v="0.15"/>
    <n v="22.22"/>
    <n v="42.610500000000002"/>
    <n v="22.22"/>
    <n v="20.390500000000003"/>
    <n v="0.47853228664296366"/>
    <n v="2026"/>
    <s v="Q2"/>
    <n v="6"/>
    <s v="Jun"/>
  </r>
  <r>
    <n v="3273"/>
    <d v="2026-06-27T00:00:00"/>
    <x v="5"/>
    <x v="5"/>
    <x v="1"/>
    <n v="2026"/>
    <x v="2"/>
    <x v="3"/>
    <x v="0"/>
    <s v="Business"/>
    <x v="3"/>
    <s v="Alpine Tent 4P"/>
    <n v="2"/>
    <n v="345.82"/>
    <n v="0.05"/>
    <n v="196.24"/>
    <n v="657.05799999999999"/>
    <n v="392.48"/>
    <n v="264.57799999999997"/>
    <n v="0.40267069269379563"/>
    <n v="2026"/>
    <s v="Q2"/>
    <n v="6"/>
    <s v="Jun"/>
  </r>
  <r>
    <n v="5041"/>
    <d v="2026-06-27T00:00:00"/>
    <x v="5"/>
    <x v="5"/>
    <x v="1"/>
    <n v="2026"/>
    <x v="0"/>
    <x v="15"/>
    <x v="2"/>
    <s v="New"/>
    <x v="3"/>
    <s v="Compact Sleeping Bag"/>
    <n v="1"/>
    <n v="126.12"/>
    <n v="0"/>
    <n v="62.18"/>
    <n v="126.12"/>
    <n v="62.18"/>
    <n v="63.940000000000005"/>
    <n v="0.50697748176339996"/>
    <n v="2026"/>
    <s v="Q2"/>
    <n v="6"/>
    <s v="Jun"/>
  </r>
  <r>
    <n v="312"/>
    <d v="2026-06-28T00:00:00"/>
    <x v="5"/>
    <x v="5"/>
    <x v="1"/>
    <n v="2026"/>
    <x v="3"/>
    <x v="7"/>
    <x v="3"/>
    <s v="Returning"/>
    <x v="4"/>
    <s v="Recovery Roller"/>
    <n v="1"/>
    <n v="36"/>
    <n v="0"/>
    <n v="13.95"/>
    <n v="36"/>
    <n v="13.95"/>
    <n v="22.05"/>
    <n v="0.61250000000000004"/>
    <n v="2026"/>
    <s v="Q2"/>
    <n v="6"/>
    <s v="Jun"/>
  </r>
  <r>
    <n v="647"/>
    <d v="2026-06-28T00:00:00"/>
    <x v="5"/>
    <x v="5"/>
    <x v="1"/>
    <n v="2026"/>
    <x v="0"/>
    <x v="0"/>
    <x v="0"/>
    <s v="Returning"/>
    <x v="2"/>
    <s v="Travel Backpack 35L"/>
    <n v="1"/>
    <n v="162.25"/>
    <n v="0.05"/>
    <n v="89.28"/>
    <n v="154.13749999999999"/>
    <n v="89.28"/>
    <n v="64.857499999999987"/>
    <n v="0.42077690373854509"/>
    <n v="2026"/>
    <s v="Q2"/>
    <n v="6"/>
    <s v="Jun"/>
  </r>
  <r>
    <n v="708"/>
    <d v="2026-06-28T00:00:00"/>
    <x v="5"/>
    <x v="5"/>
    <x v="1"/>
    <n v="2026"/>
    <x v="1"/>
    <x v="11"/>
    <x v="0"/>
    <s v="Returning"/>
    <x v="1"/>
    <s v="Summit Backpack 45L"/>
    <n v="1"/>
    <n v="150.44"/>
    <n v="0"/>
    <n v="80.5"/>
    <n v="150.44"/>
    <n v="80.5"/>
    <n v="69.94"/>
    <n v="0.46490295134272797"/>
    <n v="2026"/>
    <s v="Q2"/>
    <n v="6"/>
    <s v="Jun"/>
  </r>
  <r>
    <n v="886"/>
    <d v="2026-06-28T00:00:00"/>
    <x v="5"/>
    <x v="5"/>
    <x v="1"/>
    <n v="2026"/>
    <x v="0"/>
    <x v="0"/>
    <x v="2"/>
    <s v="Business"/>
    <x v="3"/>
    <s v="Compact Sleeping Bag"/>
    <n v="2"/>
    <n v="126.17"/>
    <n v="0.05"/>
    <n v="61.13"/>
    <n v="239.72299999999998"/>
    <n v="122.26"/>
    <n v="117.46299999999998"/>
    <n v="0.48999470221881081"/>
    <n v="2026"/>
    <s v="Q2"/>
    <n v="6"/>
    <s v="Jun"/>
  </r>
  <r>
    <n v="944"/>
    <d v="2026-06-28T00:00:00"/>
    <x v="5"/>
    <x v="5"/>
    <x v="1"/>
    <n v="2026"/>
    <x v="3"/>
    <x v="7"/>
    <x v="3"/>
    <s v="Returning"/>
    <x v="3"/>
    <s v="Portable Camp Stove"/>
    <n v="2"/>
    <n v="83.72"/>
    <n v="0"/>
    <n v="38.96"/>
    <n v="167.44"/>
    <n v="77.92"/>
    <n v="89.52"/>
    <n v="0.53463927376970855"/>
    <n v="2026"/>
    <s v="Q2"/>
    <n v="6"/>
    <s v="Jun"/>
  </r>
  <r>
    <n v="1050"/>
    <d v="2026-06-28T00:00:00"/>
    <x v="5"/>
    <x v="5"/>
    <x v="1"/>
    <n v="2026"/>
    <x v="3"/>
    <x v="8"/>
    <x v="3"/>
    <s v="New"/>
    <x v="1"/>
    <s v="Trekking Poles"/>
    <n v="1"/>
    <n v="70.58"/>
    <n v="0"/>
    <n v="32.78"/>
    <n v="70.58"/>
    <n v="32.78"/>
    <n v="37.799999999999997"/>
    <n v="0.53556248228960046"/>
    <n v="2026"/>
    <s v="Q2"/>
    <n v="6"/>
    <s v="Jun"/>
  </r>
  <r>
    <n v="1677"/>
    <d v="2026-06-28T00:00:00"/>
    <x v="5"/>
    <x v="5"/>
    <x v="1"/>
    <n v="2026"/>
    <x v="3"/>
    <x v="13"/>
    <x v="1"/>
    <s v="Business"/>
    <x v="3"/>
    <s v="Portable Camp Stove"/>
    <n v="5"/>
    <n v="81.96"/>
    <n v="0.05"/>
    <n v="39.130000000000003"/>
    <n v="389.30999999999995"/>
    <n v="195.65"/>
    <n v="193.65999999999994"/>
    <n v="0.497444196141892"/>
    <n v="2026"/>
    <s v="Q2"/>
    <n v="6"/>
    <s v="Jun"/>
  </r>
  <r>
    <n v="2109"/>
    <d v="2026-06-28T00:00:00"/>
    <x v="5"/>
    <x v="5"/>
    <x v="1"/>
    <n v="2026"/>
    <x v="1"/>
    <x v="14"/>
    <x v="0"/>
    <s v="New"/>
    <x v="0"/>
    <s v="Compact Repair Kit"/>
    <n v="1"/>
    <n v="40.67"/>
    <n v="0"/>
    <n v="16.5"/>
    <n v="40.67"/>
    <n v="16.5"/>
    <n v="24.17"/>
    <n v="0.59429554954511932"/>
    <n v="2026"/>
    <s v="Q2"/>
    <n v="6"/>
    <s v="Jun"/>
  </r>
  <r>
    <n v="3688"/>
    <d v="2026-06-28T00:00:00"/>
    <x v="5"/>
    <x v="5"/>
    <x v="1"/>
    <n v="2026"/>
    <x v="2"/>
    <x v="16"/>
    <x v="2"/>
    <s v="New"/>
    <x v="4"/>
    <s v="Resistance Band Set"/>
    <n v="1"/>
    <n v="40.94"/>
    <n v="0"/>
    <n v="14.47"/>
    <n v="40.94"/>
    <n v="14.47"/>
    <n v="26.47"/>
    <n v="0.64655593551538837"/>
    <n v="2026"/>
    <s v="Q2"/>
    <n v="6"/>
    <s v="Jun"/>
  </r>
  <r>
    <n v="521"/>
    <d v="2026-06-29T00:00:00"/>
    <x v="5"/>
    <x v="5"/>
    <x v="1"/>
    <n v="2026"/>
    <x v="3"/>
    <x v="8"/>
    <x v="1"/>
    <s v="Business"/>
    <x v="0"/>
    <s v="Cycling Pack 12L"/>
    <n v="3"/>
    <n v="100.89"/>
    <n v="0.05"/>
    <n v="49.08"/>
    <n v="287.53649999999999"/>
    <n v="147.24"/>
    <n v="140.29649999999998"/>
    <n v="0.48792588071427451"/>
    <n v="2026"/>
    <s v="Q2"/>
    <n v="6"/>
    <s v="Jun"/>
  </r>
  <r>
    <n v="557"/>
    <d v="2026-06-29T00:00:00"/>
    <x v="5"/>
    <x v="5"/>
    <x v="1"/>
    <n v="2026"/>
    <x v="1"/>
    <x v="12"/>
    <x v="1"/>
    <s v="Business"/>
    <x v="0"/>
    <s v="Compact Repair Kit"/>
    <n v="3"/>
    <n v="39.78"/>
    <n v="0.15"/>
    <n v="16.850000000000001"/>
    <n v="101.43900000000001"/>
    <n v="50.550000000000004"/>
    <n v="50.889000000000003"/>
    <n v="0.50167095495815217"/>
    <n v="2026"/>
    <s v="Q2"/>
    <n v="6"/>
    <s v="Jun"/>
  </r>
  <r>
    <n v="929"/>
    <d v="2026-06-29T00:00:00"/>
    <x v="5"/>
    <x v="5"/>
    <x v="1"/>
    <n v="2026"/>
    <x v="0"/>
    <x v="0"/>
    <x v="0"/>
    <s v="Returning"/>
    <x v="4"/>
    <s v="Resistance Band Set"/>
    <n v="1"/>
    <n v="40.299999999999997"/>
    <n v="0.05"/>
    <n v="14.79"/>
    <n v="38.284999999999997"/>
    <n v="14.79"/>
    <n v="23.494999999999997"/>
    <n v="0.61368682251534545"/>
    <n v="2026"/>
    <s v="Q2"/>
    <n v="6"/>
    <s v="Jun"/>
  </r>
  <r>
    <n v="1089"/>
    <d v="2026-06-29T00:00:00"/>
    <x v="5"/>
    <x v="5"/>
    <x v="1"/>
    <n v="2026"/>
    <x v="1"/>
    <x v="11"/>
    <x v="2"/>
    <s v="Returning"/>
    <x v="1"/>
    <s v="Hiking Daypack 20L"/>
    <n v="1"/>
    <n v="90.91"/>
    <n v="0.05"/>
    <n v="45.9"/>
    <n v="86.364499999999992"/>
    <n v="45.9"/>
    <n v="40.464499999999994"/>
    <n v="0.46853163047316893"/>
    <n v="2026"/>
    <s v="Q2"/>
    <n v="6"/>
    <s v="Jun"/>
  </r>
  <r>
    <n v="1655"/>
    <d v="2026-06-29T00:00:00"/>
    <x v="5"/>
    <x v="5"/>
    <x v="1"/>
    <n v="2026"/>
    <x v="0"/>
    <x v="0"/>
    <x v="1"/>
    <s v="Business"/>
    <x v="2"/>
    <s v="Travel Backpack 35L"/>
    <n v="5"/>
    <n v="162.29"/>
    <n v="0.15"/>
    <n v="86.66"/>
    <n v="689.73249999999996"/>
    <n v="433.29999999999995"/>
    <n v="256.4325"/>
    <n v="0.37178543855770174"/>
    <n v="2026"/>
    <s v="Q2"/>
    <n v="6"/>
    <s v="Jun"/>
  </r>
  <r>
    <n v="1897"/>
    <d v="2026-06-29T00:00:00"/>
    <x v="5"/>
    <x v="5"/>
    <x v="1"/>
    <n v="2026"/>
    <x v="1"/>
    <x v="11"/>
    <x v="0"/>
    <s v="Business"/>
    <x v="0"/>
    <s v="Trail Bike Light"/>
    <n v="2"/>
    <n v="51.03"/>
    <n v="0"/>
    <n v="22.59"/>
    <n v="102.06"/>
    <n v="45.18"/>
    <n v="56.88"/>
    <n v="0.55731922398589062"/>
    <n v="2026"/>
    <s v="Q2"/>
    <n v="6"/>
    <s v="Jun"/>
  </r>
  <r>
    <n v="2417"/>
    <d v="2026-06-29T00:00:00"/>
    <x v="5"/>
    <x v="5"/>
    <x v="1"/>
    <n v="2026"/>
    <x v="1"/>
    <x v="12"/>
    <x v="0"/>
    <s v="Business"/>
    <x v="4"/>
    <s v="Training Mat"/>
    <n v="1"/>
    <n v="50.67"/>
    <n v="0"/>
    <n v="22.18"/>
    <n v="50.67"/>
    <n v="22.18"/>
    <n v="28.490000000000002"/>
    <n v="0.56226564041839355"/>
    <n v="2026"/>
    <s v="Q2"/>
    <n v="6"/>
    <s v="Jun"/>
  </r>
  <r>
    <n v="3474"/>
    <d v="2026-06-29T00:00:00"/>
    <x v="5"/>
    <x v="5"/>
    <x v="1"/>
    <n v="2026"/>
    <x v="3"/>
    <x v="8"/>
    <x v="1"/>
    <s v="Returning"/>
    <x v="2"/>
    <s v="Carry-On Duffel"/>
    <n v="10"/>
    <n v="130.62"/>
    <n v="0.05"/>
    <n v="67.05"/>
    <n v="1240.8899999999999"/>
    <n v="670.5"/>
    <n v="570.38999999999987"/>
    <n v="0.45966201677828006"/>
    <n v="2026"/>
    <s v="Q2"/>
    <n v="6"/>
    <s v="Jun"/>
  </r>
  <r>
    <n v="4079"/>
    <d v="2026-06-29T00:00:00"/>
    <x v="5"/>
    <x v="5"/>
    <x v="1"/>
    <n v="2026"/>
    <x v="2"/>
    <x v="5"/>
    <x v="0"/>
    <s v="New"/>
    <x v="3"/>
    <s v="Trail Tent 2P"/>
    <n v="4"/>
    <n v="194.6"/>
    <n v="0"/>
    <n v="104.64"/>
    <n v="778.4"/>
    <n v="418.56"/>
    <n v="359.84"/>
    <n v="0.46228160328879753"/>
    <n v="2026"/>
    <s v="Q2"/>
    <n v="6"/>
    <s v="Jun"/>
  </r>
  <r>
    <n v="45"/>
    <d v="2026-06-30T00:00:00"/>
    <x v="5"/>
    <x v="5"/>
    <x v="1"/>
    <n v="2026"/>
    <x v="2"/>
    <x v="2"/>
    <x v="2"/>
    <s v="New"/>
    <x v="1"/>
    <s v="Hiking Daypack 20L"/>
    <n v="1"/>
    <n v="94"/>
    <n v="0"/>
    <n v="45.62"/>
    <n v="94"/>
    <n v="45.62"/>
    <n v="48.38"/>
    <n v="0.51468085106382977"/>
    <n v="2026"/>
    <s v="Q2"/>
    <n v="6"/>
    <s v="Jun"/>
  </r>
  <r>
    <n v="2895"/>
    <d v="2026-06-30T00:00:00"/>
    <x v="5"/>
    <x v="5"/>
    <x v="1"/>
    <n v="2026"/>
    <x v="3"/>
    <x v="8"/>
    <x v="0"/>
    <s v="Returning"/>
    <x v="4"/>
    <s v="Resistance Band Set"/>
    <n v="2"/>
    <n v="40.46"/>
    <n v="0"/>
    <n v="15.15"/>
    <n v="80.92"/>
    <n v="30.3"/>
    <n v="50.620000000000005"/>
    <n v="0.62555610479485912"/>
    <n v="2026"/>
    <s v="Q2"/>
    <n v="6"/>
    <s v="Jun"/>
  </r>
  <r>
    <n v="5158"/>
    <d v="2026-06-30T00:00:00"/>
    <x v="5"/>
    <x v="5"/>
    <x v="1"/>
    <n v="2026"/>
    <x v="1"/>
    <x v="6"/>
    <x v="2"/>
    <s v="New"/>
    <x v="1"/>
    <s v="Summit Backpack 45L"/>
    <n v="1"/>
    <n v="156.11000000000001"/>
    <n v="0"/>
    <n v="79.52"/>
    <n v="156.11000000000001"/>
    <n v="79.52"/>
    <n v="76.590000000000018"/>
    <n v="0.49061559157004681"/>
    <n v="2026"/>
    <s v="Q2"/>
    <n v="6"/>
    <s v="Jun"/>
  </r>
  <r>
    <n v="1217"/>
    <d v="2026-07-01T00:00:00"/>
    <x v="6"/>
    <x v="6"/>
    <x v="2"/>
    <n v="2026"/>
    <x v="2"/>
    <x v="3"/>
    <x v="0"/>
    <s v="Returning"/>
    <x v="3"/>
    <s v="Compact Sleeping Bag"/>
    <n v="2"/>
    <n v="121.78"/>
    <n v="0.1"/>
    <n v="59.62"/>
    <n v="219.20400000000001"/>
    <n v="119.24"/>
    <n v="99.964000000000013"/>
    <n v="0.45603182423678407"/>
    <n v="2026"/>
    <s v="Q3"/>
    <n v="7"/>
    <s v="Jul"/>
  </r>
  <r>
    <n v="2249"/>
    <d v="2026-07-01T00:00:00"/>
    <x v="6"/>
    <x v="6"/>
    <x v="2"/>
    <n v="2026"/>
    <x v="0"/>
    <x v="15"/>
    <x v="3"/>
    <s v="New"/>
    <x v="4"/>
    <s v="Recovery Roller"/>
    <n v="3"/>
    <n v="36.22"/>
    <n v="0.1"/>
    <n v="13.83"/>
    <n v="97.793999999999997"/>
    <n v="41.49"/>
    <n v="56.303999999999995"/>
    <n v="0.57574084299650286"/>
    <n v="2026"/>
    <s v="Q3"/>
    <n v="7"/>
    <s v="Jul"/>
  </r>
  <r>
    <n v="2650"/>
    <d v="2026-07-01T00:00:00"/>
    <x v="6"/>
    <x v="6"/>
    <x v="2"/>
    <n v="2026"/>
    <x v="3"/>
    <x v="7"/>
    <x v="1"/>
    <s v="Business"/>
    <x v="2"/>
    <s v="Travel Backpack 35L"/>
    <n v="10"/>
    <n v="161.78"/>
    <n v="0.1"/>
    <n v="85.11"/>
    <n v="1456.02"/>
    <n v="851.1"/>
    <n v="604.91999999999996"/>
    <n v="0.4154613260806857"/>
    <n v="2026"/>
    <s v="Q3"/>
    <n v="7"/>
    <s v="Jul"/>
  </r>
  <r>
    <n v="3937"/>
    <d v="2026-07-01T00:00:00"/>
    <x v="6"/>
    <x v="6"/>
    <x v="2"/>
    <n v="2026"/>
    <x v="3"/>
    <x v="7"/>
    <x v="0"/>
    <s v="Business"/>
    <x v="3"/>
    <s v="Compact Sleeping Bag"/>
    <n v="3"/>
    <n v="126.23"/>
    <n v="0.05"/>
    <n v="61.81"/>
    <n v="359.75549999999998"/>
    <n v="185.43"/>
    <n v="174.32549999999998"/>
    <n v="0.4845666014835075"/>
    <n v="2026"/>
    <s v="Q3"/>
    <n v="7"/>
    <s v="Jul"/>
  </r>
  <r>
    <n v="4122"/>
    <d v="2026-07-01T00:00:00"/>
    <x v="6"/>
    <x v="6"/>
    <x v="2"/>
    <n v="2026"/>
    <x v="3"/>
    <x v="8"/>
    <x v="0"/>
    <s v="Returning"/>
    <x v="0"/>
    <s v="Commuter Helmet"/>
    <n v="4"/>
    <n v="79.97"/>
    <n v="0.1"/>
    <n v="43.36"/>
    <n v="287.892"/>
    <n v="173.44"/>
    <n v="114.452"/>
    <n v="0.39755185972517471"/>
    <n v="2026"/>
    <s v="Q3"/>
    <n v="7"/>
    <s v="Jul"/>
  </r>
  <r>
    <n v="4589"/>
    <d v="2026-07-01T00:00:00"/>
    <x v="6"/>
    <x v="6"/>
    <x v="2"/>
    <n v="2026"/>
    <x v="3"/>
    <x v="8"/>
    <x v="2"/>
    <s v="New"/>
    <x v="0"/>
    <s v="Cycling Pack 12L"/>
    <n v="2"/>
    <n v="102.37"/>
    <n v="0"/>
    <n v="50.25"/>
    <n v="204.74"/>
    <n v="100.5"/>
    <n v="104.24000000000001"/>
    <n v="0.50913353521539517"/>
    <n v="2026"/>
    <s v="Q3"/>
    <n v="7"/>
    <s v="Jul"/>
  </r>
  <r>
    <n v="4873"/>
    <d v="2026-07-01T00:00:00"/>
    <x v="6"/>
    <x v="6"/>
    <x v="2"/>
    <n v="2026"/>
    <x v="3"/>
    <x v="13"/>
    <x v="0"/>
    <s v="New"/>
    <x v="0"/>
    <s v="Cycling Pack 12L"/>
    <n v="1"/>
    <n v="102.13"/>
    <n v="0"/>
    <n v="49.17"/>
    <n v="102.13"/>
    <n v="49.17"/>
    <n v="52.959999999999994"/>
    <n v="0.5185547831195535"/>
    <n v="2026"/>
    <s v="Q3"/>
    <n v="7"/>
    <s v="Jul"/>
  </r>
  <r>
    <n v="729"/>
    <d v="2026-07-02T00:00:00"/>
    <x v="6"/>
    <x v="6"/>
    <x v="2"/>
    <n v="2026"/>
    <x v="2"/>
    <x v="2"/>
    <x v="0"/>
    <s v="Returning"/>
    <x v="2"/>
    <s v="Travel Backpack 35L"/>
    <n v="1"/>
    <n v="161.82"/>
    <n v="0"/>
    <n v="87.15"/>
    <n v="161.82"/>
    <n v="87.15"/>
    <n v="74.669999999999987"/>
    <n v="0.46143863552094916"/>
    <n v="2026"/>
    <s v="Q3"/>
    <n v="7"/>
    <s v="Jul"/>
  </r>
  <r>
    <n v="906"/>
    <d v="2026-07-02T00:00:00"/>
    <x v="6"/>
    <x v="6"/>
    <x v="2"/>
    <n v="2026"/>
    <x v="3"/>
    <x v="8"/>
    <x v="0"/>
    <s v="New"/>
    <x v="0"/>
    <s v="Commuter Helmet"/>
    <n v="2"/>
    <n v="83.29"/>
    <n v="0"/>
    <n v="42.45"/>
    <n v="166.58"/>
    <n v="84.9"/>
    <n v="81.680000000000007"/>
    <n v="0.49033497418657701"/>
    <n v="2026"/>
    <s v="Q3"/>
    <n v="7"/>
    <s v="Jul"/>
  </r>
  <r>
    <n v="1531"/>
    <d v="2026-07-02T00:00:00"/>
    <x v="6"/>
    <x v="6"/>
    <x v="2"/>
    <n v="2026"/>
    <x v="2"/>
    <x v="16"/>
    <x v="0"/>
    <s v="New"/>
    <x v="2"/>
    <s v="Carry-On Duffel"/>
    <n v="2"/>
    <n v="136.72999999999999"/>
    <n v="0"/>
    <n v="66.03"/>
    <n v="273.45999999999998"/>
    <n v="132.06"/>
    <n v="141.39999999999998"/>
    <n v="0.5170774519125283"/>
    <n v="2026"/>
    <s v="Q3"/>
    <n v="7"/>
    <s v="Jul"/>
  </r>
  <r>
    <n v="1683"/>
    <d v="2026-07-02T00:00:00"/>
    <x v="6"/>
    <x v="6"/>
    <x v="2"/>
    <n v="2026"/>
    <x v="2"/>
    <x v="2"/>
    <x v="3"/>
    <s v="Returning"/>
    <x v="1"/>
    <s v="Summit Backpack 45L"/>
    <n v="2"/>
    <n v="152.44"/>
    <n v="0"/>
    <n v="81.23"/>
    <n v="304.88"/>
    <n v="162.46"/>
    <n v="142.41999999999999"/>
    <n v="0.46713461033849379"/>
    <n v="2026"/>
    <s v="Q3"/>
    <n v="7"/>
    <s v="Jul"/>
  </r>
  <r>
    <n v="2363"/>
    <d v="2026-07-02T00:00:00"/>
    <x v="6"/>
    <x v="6"/>
    <x v="2"/>
    <n v="2026"/>
    <x v="3"/>
    <x v="7"/>
    <x v="0"/>
    <s v="New"/>
    <x v="1"/>
    <s v="Trekking Poles"/>
    <n v="2"/>
    <n v="71.28"/>
    <n v="0.1"/>
    <n v="32.67"/>
    <n v="128.304"/>
    <n v="65.34"/>
    <n v="62.963999999999999"/>
    <n v="0.4907407407407407"/>
    <n v="2026"/>
    <s v="Q3"/>
    <n v="7"/>
    <s v="Jul"/>
  </r>
  <r>
    <n v="3858"/>
    <d v="2026-07-02T00:00:00"/>
    <x v="6"/>
    <x v="6"/>
    <x v="2"/>
    <n v="2026"/>
    <x v="2"/>
    <x v="3"/>
    <x v="3"/>
    <s v="Returning"/>
    <x v="0"/>
    <s v="Commuter Helmet"/>
    <n v="1"/>
    <n v="80.290000000000006"/>
    <n v="0.1"/>
    <n v="43.47"/>
    <n v="72.26100000000001"/>
    <n v="43.47"/>
    <n v="28.791000000000011"/>
    <n v="0.39843068875326948"/>
    <n v="2026"/>
    <s v="Q3"/>
    <n v="7"/>
    <s v="Jul"/>
  </r>
  <r>
    <n v="4233"/>
    <d v="2026-07-02T00:00:00"/>
    <x v="6"/>
    <x v="6"/>
    <x v="2"/>
    <n v="2026"/>
    <x v="1"/>
    <x v="6"/>
    <x v="3"/>
    <s v="New"/>
    <x v="1"/>
    <s v="Trail Boots"/>
    <n v="1"/>
    <n v="142.38"/>
    <n v="0.05"/>
    <n v="77.17"/>
    <n v="135.261"/>
    <n v="77.17"/>
    <n v="58.090999999999994"/>
    <n v="0.42947338848596417"/>
    <n v="2026"/>
    <s v="Q3"/>
    <n v="7"/>
    <s v="Jul"/>
  </r>
  <r>
    <n v="5071"/>
    <d v="2026-07-02T00:00:00"/>
    <x v="6"/>
    <x v="6"/>
    <x v="2"/>
    <n v="2026"/>
    <x v="3"/>
    <x v="7"/>
    <x v="0"/>
    <s v="New"/>
    <x v="1"/>
    <s v="Hiking Daypack 20L"/>
    <n v="3"/>
    <n v="91.47"/>
    <n v="0.05"/>
    <n v="45.6"/>
    <n v="260.68949999999995"/>
    <n v="136.80000000000001"/>
    <n v="123.88949999999994"/>
    <n v="0.47523778287963253"/>
    <n v="2026"/>
    <s v="Q3"/>
    <n v="7"/>
    <s v="Jul"/>
  </r>
  <r>
    <n v="5174"/>
    <d v="2026-07-02T00:00:00"/>
    <x v="6"/>
    <x v="6"/>
    <x v="2"/>
    <n v="2026"/>
    <x v="1"/>
    <x v="11"/>
    <x v="2"/>
    <s v="New"/>
    <x v="2"/>
    <s v="Packing Cube Set"/>
    <n v="1"/>
    <n v="45.92"/>
    <n v="0.05"/>
    <n v="17.91"/>
    <n v="43.624000000000002"/>
    <n v="17.91"/>
    <n v="25.714000000000002"/>
    <n v="0.58944617641665142"/>
    <n v="2026"/>
    <s v="Q3"/>
    <n v="7"/>
    <s v="Jul"/>
  </r>
  <r>
    <n v="727"/>
    <d v="2026-07-03T00:00:00"/>
    <x v="6"/>
    <x v="6"/>
    <x v="2"/>
    <n v="2026"/>
    <x v="3"/>
    <x v="4"/>
    <x v="2"/>
    <s v="New"/>
    <x v="4"/>
    <s v="Recovery Roller"/>
    <n v="1"/>
    <n v="36.01"/>
    <n v="0"/>
    <n v="14.11"/>
    <n v="36.01"/>
    <n v="14.11"/>
    <n v="21.9"/>
    <n v="0.60816439877811723"/>
    <n v="2026"/>
    <s v="Q3"/>
    <n v="7"/>
    <s v="Jul"/>
  </r>
  <r>
    <n v="1546"/>
    <d v="2026-07-03T00:00:00"/>
    <x v="6"/>
    <x v="6"/>
    <x v="2"/>
    <n v="2026"/>
    <x v="3"/>
    <x v="13"/>
    <x v="0"/>
    <s v="Business"/>
    <x v="2"/>
    <s v="Travel Backpack 35L"/>
    <n v="1"/>
    <n v="165.8"/>
    <n v="0.1"/>
    <n v="88.32"/>
    <n v="149.22000000000003"/>
    <n v="88.32"/>
    <n v="60.900000000000034"/>
    <n v="0.40812223562525146"/>
    <n v="2026"/>
    <s v="Q3"/>
    <n v="7"/>
    <s v="Jul"/>
  </r>
  <r>
    <n v="3610"/>
    <d v="2026-07-03T00:00:00"/>
    <x v="6"/>
    <x v="6"/>
    <x v="2"/>
    <n v="2026"/>
    <x v="2"/>
    <x v="2"/>
    <x v="1"/>
    <s v="Business"/>
    <x v="4"/>
    <s v="Resistance Band Set"/>
    <n v="5"/>
    <n v="40.36"/>
    <n v="0.15"/>
    <n v="14.57"/>
    <n v="171.53"/>
    <n v="72.849999999999994"/>
    <n v="98.68"/>
    <n v="0.57529295167026184"/>
    <n v="2026"/>
    <s v="Q3"/>
    <n v="7"/>
    <s v="Jul"/>
  </r>
  <r>
    <n v="3931"/>
    <d v="2026-07-03T00:00:00"/>
    <x v="6"/>
    <x v="6"/>
    <x v="2"/>
    <n v="2026"/>
    <x v="2"/>
    <x v="16"/>
    <x v="1"/>
    <s v="Business"/>
    <x v="1"/>
    <s v="Trail Boots"/>
    <n v="12"/>
    <n v="143.77000000000001"/>
    <n v="0.1"/>
    <n v="81.680000000000007"/>
    <n v="1552.7160000000003"/>
    <n v="980.16000000000008"/>
    <n v="572.55600000000027"/>
    <n v="0.3687448316369511"/>
    <n v="2026"/>
    <s v="Q3"/>
    <n v="7"/>
    <s v="Jul"/>
  </r>
  <r>
    <n v="3942"/>
    <d v="2026-07-03T00:00:00"/>
    <x v="6"/>
    <x v="6"/>
    <x v="2"/>
    <n v="2026"/>
    <x v="1"/>
    <x v="12"/>
    <x v="0"/>
    <s v="New"/>
    <x v="1"/>
    <s v="Trekking Poles"/>
    <n v="2"/>
    <n v="70.5"/>
    <n v="0"/>
    <n v="32.51"/>
    <n v="141"/>
    <n v="65.02"/>
    <n v="75.98"/>
    <n v="0.53886524822695037"/>
    <n v="2026"/>
    <s v="Q3"/>
    <n v="7"/>
    <s v="Jul"/>
  </r>
  <r>
    <n v="4165"/>
    <d v="2026-07-03T00:00:00"/>
    <x v="6"/>
    <x v="6"/>
    <x v="2"/>
    <n v="2026"/>
    <x v="1"/>
    <x v="14"/>
    <x v="0"/>
    <s v="New"/>
    <x v="1"/>
    <s v="Summit Backpack 45L"/>
    <n v="2"/>
    <n v="152.88999999999999"/>
    <n v="0"/>
    <n v="81.34"/>
    <n v="305.77999999999997"/>
    <n v="162.68"/>
    <n v="143.09999999999997"/>
    <n v="0.46798351756164558"/>
    <n v="2026"/>
    <s v="Q3"/>
    <n v="7"/>
    <s v="Jul"/>
  </r>
  <r>
    <n v="1149"/>
    <d v="2026-07-04T00:00:00"/>
    <x v="6"/>
    <x v="6"/>
    <x v="2"/>
    <n v="2026"/>
    <x v="0"/>
    <x v="15"/>
    <x v="0"/>
    <s v="New"/>
    <x v="0"/>
    <s v="Commuter Helmet"/>
    <n v="2"/>
    <n v="81.900000000000006"/>
    <n v="0"/>
    <n v="42.61"/>
    <n v="163.80000000000001"/>
    <n v="85.22"/>
    <n v="78.580000000000013"/>
    <n v="0.47973137973137975"/>
    <n v="2026"/>
    <s v="Q3"/>
    <n v="7"/>
    <s v="Jul"/>
  </r>
  <r>
    <n v="1310"/>
    <d v="2026-07-04T00:00:00"/>
    <x v="6"/>
    <x v="6"/>
    <x v="2"/>
    <n v="2026"/>
    <x v="2"/>
    <x v="10"/>
    <x v="2"/>
    <s v="New"/>
    <x v="0"/>
    <s v="Cycling Pack 12L"/>
    <n v="1"/>
    <n v="103.58"/>
    <n v="0"/>
    <n v="51.94"/>
    <n v="103.58"/>
    <n v="51.94"/>
    <n v="51.64"/>
    <n v="0.49855184398532537"/>
    <n v="2026"/>
    <s v="Q3"/>
    <n v="7"/>
    <s v="Jul"/>
  </r>
  <r>
    <n v="2352"/>
    <d v="2026-07-04T00:00:00"/>
    <x v="6"/>
    <x v="6"/>
    <x v="2"/>
    <n v="2026"/>
    <x v="2"/>
    <x v="3"/>
    <x v="1"/>
    <s v="Returning"/>
    <x v="1"/>
    <s v="Trekking Poles"/>
    <n v="4"/>
    <n v="69.7"/>
    <n v="0.1"/>
    <n v="32.799999999999997"/>
    <n v="250.92000000000002"/>
    <n v="131.19999999999999"/>
    <n v="119.72000000000003"/>
    <n v="0.47712418300653603"/>
    <n v="2026"/>
    <s v="Q3"/>
    <n v="7"/>
    <s v="Jul"/>
  </r>
  <r>
    <n v="2547"/>
    <d v="2026-07-04T00:00:00"/>
    <x v="6"/>
    <x v="6"/>
    <x v="2"/>
    <n v="2026"/>
    <x v="1"/>
    <x v="12"/>
    <x v="0"/>
    <s v="Business"/>
    <x v="4"/>
    <s v="Resistance Band Set"/>
    <n v="1"/>
    <n v="40.549999999999997"/>
    <n v="0.05"/>
    <n v="14.44"/>
    <n v="38.522499999999994"/>
    <n v="14.44"/>
    <n v="24.082499999999996"/>
    <n v="0.62515413070283599"/>
    <n v="2026"/>
    <s v="Q3"/>
    <n v="7"/>
    <s v="Jul"/>
  </r>
  <r>
    <n v="2720"/>
    <d v="2026-07-04T00:00:00"/>
    <x v="6"/>
    <x v="6"/>
    <x v="2"/>
    <n v="2026"/>
    <x v="3"/>
    <x v="8"/>
    <x v="0"/>
    <s v="New"/>
    <x v="1"/>
    <s v="Trail Boots"/>
    <n v="2"/>
    <n v="145.88999999999999"/>
    <n v="0"/>
    <n v="80.709999999999994"/>
    <n v="291.77999999999997"/>
    <n v="161.41999999999999"/>
    <n v="130.35999999999999"/>
    <n v="0.4467749674412228"/>
    <n v="2026"/>
    <s v="Q3"/>
    <n v="7"/>
    <s v="Jul"/>
  </r>
  <r>
    <n v="3591"/>
    <d v="2026-07-04T00:00:00"/>
    <x v="6"/>
    <x v="6"/>
    <x v="2"/>
    <n v="2026"/>
    <x v="3"/>
    <x v="13"/>
    <x v="0"/>
    <s v="Returning"/>
    <x v="2"/>
    <s v="Travel Backpack 35L"/>
    <n v="1"/>
    <n v="163.25"/>
    <n v="0"/>
    <n v="89.71"/>
    <n v="163.25"/>
    <n v="89.71"/>
    <n v="73.540000000000006"/>
    <n v="0.45047473200612559"/>
    <n v="2026"/>
    <s v="Q3"/>
    <n v="7"/>
    <s v="Jul"/>
  </r>
  <r>
    <n v="3819"/>
    <d v="2026-07-04T00:00:00"/>
    <x v="6"/>
    <x v="6"/>
    <x v="2"/>
    <n v="2026"/>
    <x v="1"/>
    <x v="1"/>
    <x v="0"/>
    <s v="Returning"/>
    <x v="4"/>
    <s v="Resistance Band Set"/>
    <n v="1"/>
    <n v="40.39"/>
    <n v="0.1"/>
    <n v="14.38"/>
    <n v="36.350999999999999"/>
    <n v="14.38"/>
    <n v="21.970999999999997"/>
    <n v="0.60441253335534095"/>
    <n v="2026"/>
    <s v="Q3"/>
    <n v="7"/>
    <s v="Jul"/>
  </r>
  <r>
    <n v="4869"/>
    <d v="2026-07-04T00:00:00"/>
    <x v="6"/>
    <x v="6"/>
    <x v="2"/>
    <n v="2026"/>
    <x v="0"/>
    <x v="15"/>
    <x v="2"/>
    <s v="Returning"/>
    <x v="3"/>
    <s v="Trail Tent 2P"/>
    <n v="1"/>
    <n v="200.22"/>
    <n v="0"/>
    <n v="104.38"/>
    <n v="200.22"/>
    <n v="104.38"/>
    <n v="95.84"/>
    <n v="0.47867345919488563"/>
    <n v="2026"/>
    <s v="Q3"/>
    <n v="7"/>
    <s v="Jul"/>
  </r>
  <r>
    <n v="4940"/>
    <d v="2026-07-04T00:00:00"/>
    <x v="6"/>
    <x v="6"/>
    <x v="2"/>
    <n v="2026"/>
    <x v="1"/>
    <x v="6"/>
    <x v="0"/>
    <s v="Returning"/>
    <x v="2"/>
    <s v="Travel Backpack 35L"/>
    <n v="1"/>
    <n v="164.78"/>
    <n v="0.1"/>
    <n v="88.72"/>
    <n v="148.30199999999999"/>
    <n v="88.72"/>
    <n v="59.581999999999994"/>
    <n v="0.4017612709201494"/>
    <n v="2026"/>
    <s v="Q3"/>
    <n v="7"/>
    <s v="Jul"/>
  </r>
  <r>
    <n v="5164"/>
    <d v="2026-07-04T00:00:00"/>
    <x v="6"/>
    <x v="6"/>
    <x v="2"/>
    <n v="2026"/>
    <x v="1"/>
    <x v="14"/>
    <x v="0"/>
    <s v="Returning"/>
    <x v="1"/>
    <s v="Trail Boots"/>
    <n v="4"/>
    <n v="142.86000000000001"/>
    <n v="0"/>
    <n v="81.62"/>
    <n v="571.44000000000005"/>
    <n v="326.48"/>
    <n v="244.96000000000004"/>
    <n v="0.42867142657146862"/>
    <n v="2026"/>
    <s v="Q3"/>
    <n v="7"/>
    <s v="Jul"/>
  </r>
  <r>
    <n v="659"/>
    <d v="2026-07-05T00:00:00"/>
    <x v="6"/>
    <x v="6"/>
    <x v="2"/>
    <n v="2026"/>
    <x v="3"/>
    <x v="13"/>
    <x v="3"/>
    <s v="Business"/>
    <x v="0"/>
    <s v="Compact Repair Kit"/>
    <n v="1"/>
    <n v="41.18"/>
    <n v="0"/>
    <n v="16.25"/>
    <n v="41.18"/>
    <n v="16.25"/>
    <n v="24.93"/>
    <n v="0.6053909664885867"/>
    <n v="2026"/>
    <s v="Q3"/>
    <n v="7"/>
    <s v="Jul"/>
  </r>
  <r>
    <n v="969"/>
    <d v="2026-07-05T00:00:00"/>
    <x v="6"/>
    <x v="6"/>
    <x v="2"/>
    <n v="2026"/>
    <x v="1"/>
    <x v="11"/>
    <x v="1"/>
    <s v="Business"/>
    <x v="4"/>
    <s v="Recovery Roller"/>
    <n v="12"/>
    <n v="35.81"/>
    <n v="0.15"/>
    <n v="14.29"/>
    <n v="365.262"/>
    <n v="171.48"/>
    <n v="193.78200000000001"/>
    <n v="0.53052877112866936"/>
    <n v="2026"/>
    <s v="Q3"/>
    <n v="7"/>
    <s v="Jul"/>
  </r>
  <r>
    <n v="1096"/>
    <d v="2026-07-05T00:00:00"/>
    <x v="6"/>
    <x v="6"/>
    <x v="2"/>
    <n v="2026"/>
    <x v="1"/>
    <x v="14"/>
    <x v="2"/>
    <s v="New"/>
    <x v="3"/>
    <s v="Alpine Tent 4P"/>
    <n v="3"/>
    <n v="345.42"/>
    <n v="0"/>
    <n v="198.69"/>
    <n v="1036.26"/>
    <n v="596.06999999999994"/>
    <n v="440.19000000000005"/>
    <n v="0.42478721556366167"/>
    <n v="2026"/>
    <s v="Q3"/>
    <n v="7"/>
    <s v="Jul"/>
  </r>
  <r>
    <n v="1440"/>
    <d v="2026-07-05T00:00:00"/>
    <x v="6"/>
    <x v="6"/>
    <x v="2"/>
    <n v="2026"/>
    <x v="3"/>
    <x v="8"/>
    <x v="0"/>
    <s v="Returning"/>
    <x v="0"/>
    <s v="Cycling Pack 12L"/>
    <n v="4"/>
    <n v="101.66"/>
    <n v="0.1"/>
    <n v="51.55"/>
    <n v="365.976"/>
    <n v="206.2"/>
    <n v="159.77600000000001"/>
    <n v="0.43657507596126527"/>
    <n v="2026"/>
    <s v="Q3"/>
    <n v="7"/>
    <s v="Jul"/>
  </r>
  <r>
    <n v="2052"/>
    <d v="2026-07-05T00:00:00"/>
    <x v="6"/>
    <x v="6"/>
    <x v="2"/>
    <n v="2026"/>
    <x v="3"/>
    <x v="13"/>
    <x v="0"/>
    <s v="Business"/>
    <x v="1"/>
    <s v="Trail Boots"/>
    <n v="3"/>
    <n v="146.88999999999999"/>
    <n v="0"/>
    <n v="77.650000000000006"/>
    <n v="440.66999999999996"/>
    <n v="232.95000000000002"/>
    <n v="207.71999999999994"/>
    <n v="0.47137313636054179"/>
    <n v="2026"/>
    <s v="Q3"/>
    <n v="7"/>
    <s v="Jul"/>
  </r>
  <r>
    <n v="2096"/>
    <d v="2026-07-05T00:00:00"/>
    <x v="6"/>
    <x v="6"/>
    <x v="2"/>
    <n v="2026"/>
    <x v="3"/>
    <x v="13"/>
    <x v="3"/>
    <s v="Returning"/>
    <x v="2"/>
    <s v="Travel Backpack 35L"/>
    <n v="2"/>
    <n v="161.21"/>
    <n v="0"/>
    <n v="85.2"/>
    <n v="322.42"/>
    <n v="170.4"/>
    <n v="152.02000000000001"/>
    <n v="0.47149680540909372"/>
    <n v="2026"/>
    <s v="Q3"/>
    <n v="7"/>
    <s v="Jul"/>
  </r>
  <r>
    <n v="2488"/>
    <d v="2026-07-05T00:00:00"/>
    <x v="6"/>
    <x v="6"/>
    <x v="2"/>
    <n v="2026"/>
    <x v="3"/>
    <x v="8"/>
    <x v="2"/>
    <s v="New"/>
    <x v="1"/>
    <s v="Trekking Poles"/>
    <n v="2"/>
    <n v="71.27"/>
    <n v="0.05"/>
    <n v="32.85"/>
    <n v="135.41299999999998"/>
    <n v="65.7"/>
    <n v="69.71299999999998"/>
    <n v="0.5148176319851121"/>
    <n v="2026"/>
    <s v="Q3"/>
    <n v="7"/>
    <s v="Jul"/>
  </r>
  <r>
    <n v="3220"/>
    <d v="2026-07-05T00:00:00"/>
    <x v="6"/>
    <x v="6"/>
    <x v="2"/>
    <n v="2026"/>
    <x v="0"/>
    <x v="9"/>
    <x v="2"/>
    <s v="Returning"/>
    <x v="4"/>
    <s v="Training Mat"/>
    <n v="3"/>
    <n v="50.16"/>
    <n v="0.05"/>
    <n v="22.24"/>
    <n v="142.95599999999999"/>
    <n v="66.72"/>
    <n v="76.23599999999999"/>
    <n v="0.53328296818601528"/>
    <n v="2026"/>
    <s v="Q3"/>
    <n v="7"/>
    <s v="Jul"/>
  </r>
  <r>
    <n v="3711"/>
    <d v="2026-07-05T00:00:00"/>
    <x v="6"/>
    <x v="6"/>
    <x v="2"/>
    <n v="2026"/>
    <x v="3"/>
    <x v="4"/>
    <x v="3"/>
    <s v="New"/>
    <x v="1"/>
    <s v="Trail Boots"/>
    <n v="1"/>
    <n v="145.37"/>
    <n v="0.05"/>
    <n v="81.02"/>
    <n v="138.10149999999999"/>
    <n v="81.02"/>
    <n v="57.081499999999991"/>
    <n v="0.41333005072356199"/>
    <n v="2026"/>
    <s v="Q3"/>
    <n v="7"/>
    <s v="Jul"/>
  </r>
  <r>
    <n v="3823"/>
    <d v="2026-07-05T00:00:00"/>
    <x v="6"/>
    <x v="6"/>
    <x v="2"/>
    <n v="2026"/>
    <x v="3"/>
    <x v="7"/>
    <x v="2"/>
    <s v="New"/>
    <x v="2"/>
    <s v="Packing Cube Set"/>
    <n v="2"/>
    <n v="47.1"/>
    <n v="0"/>
    <n v="17.920000000000002"/>
    <n v="94.2"/>
    <n v="35.840000000000003"/>
    <n v="58.36"/>
    <n v="0.6195329087048832"/>
    <n v="2026"/>
    <s v="Q3"/>
    <n v="7"/>
    <s v="Jul"/>
  </r>
  <r>
    <n v="4058"/>
    <d v="2026-07-05T00:00:00"/>
    <x v="6"/>
    <x v="6"/>
    <x v="2"/>
    <n v="2026"/>
    <x v="3"/>
    <x v="13"/>
    <x v="1"/>
    <s v="Business"/>
    <x v="1"/>
    <s v="Summit Backpack 45L"/>
    <n v="5"/>
    <n v="155.09"/>
    <n v="0.1"/>
    <n v="78.52"/>
    <n v="697.90500000000009"/>
    <n v="392.59999999999997"/>
    <n v="305.30500000000012"/>
    <n v="0.43745925305020034"/>
    <n v="2026"/>
    <s v="Q3"/>
    <n v="7"/>
    <s v="Jul"/>
  </r>
  <r>
    <n v="4126"/>
    <d v="2026-07-05T00:00:00"/>
    <x v="6"/>
    <x v="6"/>
    <x v="2"/>
    <n v="2026"/>
    <x v="3"/>
    <x v="13"/>
    <x v="0"/>
    <s v="New"/>
    <x v="0"/>
    <s v="Commuter Helmet"/>
    <n v="3"/>
    <n v="82.89"/>
    <n v="0"/>
    <n v="42.31"/>
    <n v="248.67000000000002"/>
    <n v="126.93"/>
    <n v="121.74000000000001"/>
    <n v="0.48956448304982508"/>
    <n v="2026"/>
    <s v="Q3"/>
    <n v="7"/>
    <s v="Jul"/>
  </r>
  <r>
    <n v="5080"/>
    <d v="2026-07-05T00:00:00"/>
    <x v="6"/>
    <x v="6"/>
    <x v="2"/>
    <n v="2026"/>
    <x v="2"/>
    <x v="3"/>
    <x v="2"/>
    <s v="New"/>
    <x v="0"/>
    <s v="Commuter Helmet"/>
    <n v="2"/>
    <n v="80.8"/>
    <n v="0"/>
    <n v="42.21"/>
    <n v="161.6"/>
    <n v="84.42"/>
    <n v="77.179999999999993"/>
    <n v="0.47759900990099008"/>
    <n v="2026"/>
    <s v="Q3"/>
    <n v="7"/>
    <s v="Jul"/>
  </r>
  <r>
    <n v="923"/>
    <d v="2026-07-06T00:00:00"/>
    <x v="6"/>
    <x v="6"/>
    <x v="2"/>
    <n v="2026"/>
    <x v="2"/>
    <x v="5"/>
    <x v="0"/>
    <s v="New"/>
    <x v="4"/>
    <s v="Resistance Band Set"/>
    <n v="2"/>
    <n v="39.54"/>
    <n v="0.05"/>
    <n v="14.68"/>
    <n v="75.125999999999991"/>
    <n v="29.36"/>
    <n v="45.765999999999991"/>
    <n v="0.60918989431089099"/>
    <n v="2026"/>
    <s v="Q3"/>
    <n v="7"/>
    <s v="Jul"/>
  </r>
  <r>
    <n v="1549"/>
    <d v="2026-07-06T00:00:00"/>
    <x v="6"/>
    <x v="6"/>
    <x v="2"/>
    <n v="2026"/>
    <x v="2"/>
    <x v="2"/>
    <x v="0"/>
    <s v="New"/>
    <x v="4"/>
    <s v="Weighted Vest"/>
    <n v="2"/>
    <n v="121.35"/>
    <n v="0"/>
    <n v="71.06"/>
    <n v="242.7"/>
    <n v="142.12"/>
    <n v="100.57999999999998"/>
    <n v="0.41442109600329619"/>
    <n v="2026"/>
    <s v="Q3"/>
    <n v="7"/>
    <s v="Jul"/>
  </r>
  <r>
    <n v="1839"/>
    <d v="2026-07-06T00:00:00"/>
    <x v="6"/>
    <x v="6"/>
    <x v="2"/>
    <n v="2026"/>
    <x v="3"/>
    <x v="8"/>
    <x v="2"/>
    <s v="Returning"/>
    <x v="4"/>
    <s v="Resistance Band Set"/>
    <n v="1"/>
    <n v="41.37"/>
    <n v="0"/>
    <n v="15.12"/>
    <n v="41.37"/>
    <n v="15.12"/>
    <n v="26.25"/>
    <n v="0.63451776649746194"/>
    <n v="2026"/>
    <s v="Q3"/>
    <n v="7"/>
    <s v="Jul"/>
  </r>
  <r>
    <n v="2053"/>
    <d v="2026-07-06T00:00:00"/>
    <x v="6"/>
    <x v="6"/>
    <x v="2"/>
    <n v="2026"/>
    <x v="1"/>
    <x v="12"/>
    <x v="0"/>
    <s v="New"/>
    <x v="0"/>
    <s v="Commuter Helmet"/>
    <n v="5"/>
    <n v="81.63"/>
    <n v="0.05"/>
    <n v="42.36"/>
    <n v="387.74249999999995"/>
    <n v="211.8"/>
    <n v="175.94249999999994"/>
    <n v="0.45376119460724568"/>
    <n v="2026"/>
    <s v="Q3"/>
    <n v="7"/>
    <s v="Jul"/>
  </r>
  <r>
    <n v="2342"/>
    <d v="2026-07-06T00:00:00"/>
    <x v="6"/>
    <x v="6"/>
    <x v="2"/>
    <n v="2026"/>
    <x v="1"/>
    <x v="1"/>
    <x v="0"/>
    <s v="Returning"/>
    <x v="4"/>
    <s v="Recovery Roller"/>
    <n v="1"/>
    <n v="36.19"/>
    <n v="0"/>
    <n v="13.91"/>
    <n v="36.19"/>
    <n v="13.91"/>
    <n v="22.279999999999998"/>
    <n v="0.61563967946946663"/>
    <n v="2026"/>
    <s v="Q3"/>
    <n v="7"/>
    <s v="Jul"/>
  </r>
  <r>
    <n v="2465"/>
    <d v="2026-07-06T00:00:00"/>
    <x v="6"/>
    <x v="6"/>
    <x v="2"/>
    <n v="2026"/>
    <x v="1"/>
    <x v="1"/>
    <x v="3"/>
    <s v="New"/>
    <x v="1"/>
    <s v="Trail Boots"/>
    <n v="1"/>
    <n v="142.04"/>
    <n v="0"/>
    <n v="81.67"/>
    <n v="142.04"/>
    <n v="81.67"/>
    <n v="60.36999999999999"/>
    <n v="0.4250211208110391"/>
    <n v="2026"/>
    <s v="Q3"/>
    <n v="7"/>
    <s v="Jul"/>
  </r>
  <r>
    <n v="3990"/>
    <d v="2026-07-06T00:00:00"/>
    <x v="6"/>
    <x v="6"/>
    <x v="2"/>
    <n v="2026"/>
    <x v="2"/>
    <x v="5"/>
    <x v="0"/>
    <s v="Business"/>
    <x v="2"/>
    <s v="Carry-On Duffel"/>
    <n v="1"/>
    <n v="133.66999999999999"/>
    <n v="0"/>
    <n v="68.25"/>
    <n v="133.66999999999999"/>
    <n v="68.25"/>
    <n v="65.419999999999987"/>
    <n v="0.48941422907159415"/>
    <n v="2026"/>
    <s v="Q3"/>
    <n v="7"/>
    <s v="Jul"/>
  </r>
  <r>
    <n v="4370"/>
    <d v="2026-07-06T00:00:00"/>
    <x v="6"/>
    <x v="6"/>
    <x v="2"/>
    <n v="2026"/>
    <x v="2"/>
    <x v="10"/>
    <x v="0"/>
    <s v="New"/>
    <x v="2"/>
    <s v="Travel Backpack 35L"/>
    <n v="6"/>
    <n v="166.6"/>
    <n v="0"/>
    <n v="88.14"/>
    <n v="999.59999999999991"/>
    <n v="528.84"/>
    <n v="470.75999999999988"/>
    <n v="0.47094837935174061"/>
    <n v="2026"/>
    <s v="Q3"/>
    <n v="7"/>
    <s v="Jul"/>
  </r>
  <r>
    <n v="4856"/>
    <d v="2026-07-06T00:00:00"/>
    <x v="6"/>
    <x v="6"/>
    <x v="2"/>
    <n v="2026"/>
    <x v="1"/>
    <x v="12"/>
    <x v="0"/>
    <s v="Returning"/>
    <x v="0"/>
    <s v="Cycling Pack 12L"/>
    <n v="2"/>
    <n v="99.93"/>
    <n v="0.1"/>
    <n v="51.96"/>
    <n v="179.87400000000002"/>
    <n v="103.92"/>
    <n v="75.954000000000022"/>
    <n v="0.422262250241836"/>
    <n v="2026"/>
    <s v="Q3"/>
    <n v="7"/>
    <s v="Jul"/>
  </r>
  <r>
    <n v="337"/>
    <d v="2026-07-07T00:00:00"/>
    <x v="6"/>
    <x v="6"/>
    <x v="2"/>
    <n v="2026"/>
    <x v="0"/>
    <x v="15"/>
    <x v="2"/>
    <s v="Returning"/>
    <x v="0"/>
    <s v="Cycling Pack 12L"/>
    <n v="6"/>
    <n v="100.56"/>
    <n v="0"/>
    <n v="49.47"/>
    <n v="603.36"/>
    <n v="296.82"/>
    <n v="306.54000000000002"/>
    <n v="0.508054892601432"/>
    <n v="2026"/>
    <s v="Q3"/>
    <n v="7"/>
    <s v="Jul"/>
  </r>
  <r>
    <n v="1001"/>
    <d v="2026-07-07T00:00:00"/>
    <x v="6"/>
    <x v="6"/>
    <x v="2"/>
    <n v="2026"/>
    <x v="0"/>
    <x v="9"/>
    <x v="0"/>
    <s v="Returning"/>
    <x v="3"/>
    <s v="Trail Tent 2P"/>
    <n v="1"/>
    <n v="200.48"/>
    <n v="0.05"/>
    <n v="104.11"/>
    <n v="190.45599999999999"/>
    <n v="104.11"/>
    <n v="86.345999999999989"/>
    <n v="0.45336455664300412"/>
    <n v="2026"/>
    <s v="Q3"/>
    <n v="7"/>
    <s v="Jul"/>
  </r>
  <r>
    <n v="2424"/>
    <d v="2026-07-07T00:00:00"/>
    <x v="6"/>
    <x v="6"/>
    <x v="2"/>
    <n v="2026"/>
    <x v="3"/>
    <x v="8"/>
    <x v="0"/>
    <s v="New"/>
    <x v="0"/>
    <s v="Trail Bike Light"/>
    <n v="1"/>
    <n v="51.06"/>
    <n v="0.15"/>
    <n v="22.56"/>
    <n v="43.401000000000003"/>
    <n v="22.56"/>
    <n v="20.841000000000005"/>
    <n v="0.48019630884081022"/>
    <n v="2026"/>
    <s v="Q3"/>
    <n v="7"/>
    <s v="Jul"/>
  </r>
  <r>
    <n v="2751"/>
    <d v="2026-07-07T00:00:00"/>
    <x v="6"/>
    <x v="6"/>
    <x v="2"/>
    <n v="2026"/>
    <x v="0"/>
    <x v="15"/>
    <x v="2"/>
    <s v="New"/>
    <x v="4"/>
    <s v="Weighted Vest"/>
    <n v="2"/>
    <n v="125.9"/>
    <n v="0.15"/>
    <n v="70.27"/>
    <n v="214.03"/>
    <n v="140.54"/>
    <n v="73.490000000000009"/>
    <n v="0.34336307994206422"/>
    <n v="2026"/>
    <s v="Q3"/>
    <n v="7"/>
    <s v="Jul"/>
  </r>
  <r>
    <n v="375"/>
    <d v="2026-07-08T00:00:00"/>
    <x v="6"/>
    <x v="6"/>
    <x v="2"/>
    <n v="2026"/>
    <x v="1"/>
    <x v="12"/>
    <x v="2"/>
    <s v="Returning"/>
    <x v="3"/>
    <s v="Trail Tent 2P"/>
    <n v="2"/>
    <n v="192.24"/>
    <n v="0.05"/>
    <n v="103.65"/>
    <n v="365.25599999999997"/>
    <n v="207.3"/>
    <n v="157.95599999999996"/>
    <n v="0.43245285498390162"/>
    <n v="2026"/>
    <s v="Q3"/>
    <n v="7"/>
    <s v="Jul"/>
  </r>
  <r>
    <n v="650"/>
    <d v="2026-07-08T00:00:00"/>
    <x v="6"/>
    <x v="6"/>
    <x v="2"/>
    <n v="2026"/>
    <x v="0"/>
    <x v="0"/>
    <x v="0"/>
    <s v="Business"/>
    <x v="4"/>
    <s v="Resistance Band Set"/>
    <n v="2"/>
    <n v="40.79"/>
    <n v="0"/>
    <n v="14.61"/>
    <n v="81.58"/>
    <n v="29.22"/>
    <n v="52.36"/>
    <n v="0.64182397646481981"/>
    <n v="2026"/>
    <s v="Q3"/>
    <n v="7"/>
    <s v="Jul"/>
  </r>
  <r>
    <n v="941"/>
    <d v="2026-07-08T00:00:00"/>
    <x v="6"/>
    <x v="6"/>
    <x v="2"/>
    <n v="2026"/>
    <x v="0"/>
    <x v="9"/>
    <x v="2"/>
    <s v="New"/>
    <x v="3"/>
    <s v="Compact Sleeping Bag"/>
    <n v="2"/>
    <n v="125.73"/>
    <n v="0.15"/>
    <n v="61.75"/>
    <n v="213.74100000000001"/>
    <n v="123.5"/>
    <n v="90.241000000000014"/>
    <n v="0.42219789371248384"/>
    <n v="2026"/>
    <s v="Q3"/>
    <n v="7"/>
    <s v="Jul"/>
  </r>
  <r>
    <n v="2719"/>
    <d v="2026-07-08T00:00:00"/>
    <x v="6"/>
    <x v="6"/>
    <x v="2"/>
    <n v="2026"/>
    <x v="0"/>
    <x v="15"/>
    <x v="0"/>
    <s v="Business"/>
    <x v="2"/>
    <s v="Travel Backpack 35L"/>
    <n v="1"/>
    <n v="164.92"/>
    <n v="0"/>
    <n v="89.47"/>
    <n v="164.92"/>
    <n v="89.47"/>
    <n v="75.449999999999989"/>
    <n v="0.45749454280863444"/>
    <n v="2026"/>
    <s v="Q3"/>
    <n v="7"/>
    <s v="Jul"/>
  </r>
  <r>
    <n v="3833"/>
    <d v="2026-07-08T00:00:00"/>
    <x v="6"/>
    <x v="6"/>
    <x v="2"/>
    <n v="2026"/>
    <x v="1"/>
    <x v="6"/>
    <x v="2"/>
    <s v="New"/>
    <x v="0"/>
    <s v="Cycling Pack 12L"/>
    <n v="5"/>
    <n v="103.91"/>
    <n v="0"/>
    <n v="51.19"/>
    <n v="519.54999999999995"/>
    <n v="255.95"/>
    <n v="263.59999999999997"/>
    <n v="0.50736214031373306"/>
    <n v="2026"/>
    <s v="Q3"/>
    <n v="7"/>
    <s v="Jul"/>
  </r>
  <r>
    <n v="211"/>
    <d v="2026-07-09T00:00:00"/>
    <x v="6"/>
    <x v="6"/>
    <x v="2"/>
    <n v="2026"/>
    <x v="2"/>
    <x v="16"/>
    <x v="1"/>
    <s v="Business"/>
    <x v="0"/>
    <s v="Trail Bike Light"/>
    <n v="10"/>
    <n v="49.69"/>
    <n v="0.1"/>
    <n v="21.82"/>
    <n v="447.21"/>
    <n v="218.2"/>
    <n v="229.01"/>
    <n v="0.51208604458755391"/>
    <n v="2026"/>
    <s v="Q3"/>
    <n v="7"/>
    <s v="Jul"/>
  </r>
  <r>
    <n v="392"/>
    <d v="2026-07-09T00:00:00"/>
    <x v="6"/>
    <x v="6"/>
    <x v="2"/>
    <n v="2026"/>
    <x v="3"/>
    <x v="7"/>
    <x v="2"/>
    <s v="Returning"/>
    <x v="1"/>
    <s v="Hiking Daypack 20L"/>
    <n v="3"/>
    <n v="94.19"/>
    <n v="0"/>
    <n v="44.1"/>
    <n v="282.57"/>
    <n v="132.30000000000001"/>
    <n v="150.26999999999998"/>
    <n v="0.53179743072512997"/>
    <n v="2026"/>
    <s v="Q3"/>
    <n v="7"/>
    <s v="Jul"/>
  </r>
  <r>
    <n v="1302"/>
    <d v="2026-07-09T00:00:00"/>
    <x v="6"/>
    <x v="6"/>
    <x v="2"/>
    <n v="2026"/>
    <x v="1"/>
    <x v="14"/>
    <x v="2"/>
    <s v="Returning"/>
    <x v="2"/>
    <s v="Packing Cube Set"/>
    <n v="1"/>
    <n v="46.87"/>
    <n v="0"/>
    <n v="18.649999999999999"/>
    <n v="46.87"/>
    <n v="18.649999999999999"/>
    <n v="28.22"/>
    <n v="0.60209088969490077"/>
    <n v="2026"/>
    <s v="Q3"/>
    <n v="7"/>
    <s v="Jul"/>
  </r>
  <r>
    <n v="1366"/>
    <d v="2026-07-09T00:00:00"/>
    <x v="6"/>
    <x v="6"/>
    <x v="2"/>
    <n v="2026"/>
    <x v="2"/>
    <x v="16"/>
    <x v="0"/>
    <s v="Returning"/>
    <x v="2"/>
    <s v="Insulated Bottle"/>
    <n v="1"/>
    <n v="36.99"/>
    <n v="0.1"/>
    <n v="13.2"/>
    <n v="33.291000000000004"/>
    <n v="13.2"/>
    <n v="20.091000000000005"/>
    <n v="0.60349644047940887"/>
    <n v="2026"/>
    <s v="Q3"/>
    <n v="7"/>
    <s v="Jul"/>
  </r>
  <r>
    <n v="1974"/>
    <d v="2026-07-09T00:00:00"/>
    <x v="6"/>
    <x v="6"/>
    <x v="2"/>
    <n v="2026"/>
    <x v="0"/>
    <x v="15"/>
    <x v="0"/>
    <s v="Returning"/>
    <x v="2"/>
    <s v="Carry-On Duffel"/>
    <n v="1"/>
    <n v="135.44"/>
    <n v="0"/>
    <n v="65.48"/>
    <n v="135.44"/>
    <n v="65.48"/>
    <n v="69.959999999999994"/>
    <n v="0.51653868871825159"/>
    <n v="2026"/>
    <s v="Q3"/>
    <n v="7"/>
    <s v="Jul"/>
  </r>
  <r>
    <n v="2716"/>
    <d v="2026-07-09T00:00:00"/>
    <x v="6"/>
    <x v="6"/>
    <x v="2"/>
    <n v="2026"/>
    <x v="1"/>
    <x v="1"/>
    <x v="0"/>
    <s v="New"/>
    <x v="1"/>
    <s v="Hiking Daypack 20L"/>
    <n v="3"/>
    <n v="92.25"/>
    <n v="0"/>
    <n v="46.27"/>
    <n v="276.75"/>
    <n v="138.81"/>
    <n v="137.94"/>
    <n v="0.49842818428184282"/>
    <n v="2026"/>
    <s v="Q3"/>
    <n v="7"/>
    <s v="Jul"/>
  </r>
  <r>
    <n v="3161"/>
    <d v="2026-07-09T00:00:00"/>
    <x v="6"/>
    <x v="6"/>
    <x v="2"/>
    <n v="2026"/>
    <x v="2"/>
    <x v="5"/>
    <x v="0"/>
    <s v="New"/>
    <x v="3"/>
    <s v="Trail Tent 2P"/>
    <n v="2"/>
    <n v="192.6"/>
    <n v="0"/>
    <n v="104.89"/>
    <n v="385.2"/>
    <n v="209.78"/>
    <n v="175.42"/>
    <n v="0.45539979231568017"/>
    <n v="2026"/>
    <s v="Q3"/>
    <n v="7"/>
    <s v="Jul"/>
  </r>
  <r>
    <n v="3240"/>
    <d v="2026-07-09T00:00:00"/>
    <x v="6"/>
    <x v="6"/>
    <x v="2"/>
    <n v="2026"/>
    <x v="3"/>
    <x v="8"/>
    <x v="0"/>
    <s v="Returning"/>
    <x v="0"/>
    <s v="Compact Repair Kit"/>
    <n v="1"/>
    <n v="39.94"/>
    <n v="0"/>
    <n v="16.89"/>
    <n v="39.94"/>
    <n v="16.89"/>
    <n v="23.049999999999997"/>
    <n v="0.57711567351026538"/>
    <n v="2026"/>
    <s v="Q3"/>
    <n v="7"/>
    <s v="Jul"/>
  </r>
  <r>
    <n v="3682"/>
    <d v="2026-07-09T00:00:00"/>
    <x v="6"/>
    <x v="6"/>
    <x v="2"/>
    <n v="2026"/>
    <x v="2"/>
    <x v="2"/>
    <x v="0"/>
    <s v="Returning"/>
    <x v="1"/>
    <s v="Summit Backpack 45L"/>
    <n v="3"/>
    <n v="150.61000000000001"/>
    <n v="0"/>
    <n v="79.900000000000006"/>
    <n v="451.83000000000004"/>
    <n v="239.70000000000002"/>
    <n v="212.13000000000002"/>
    <n v="0.46949073766682159"/>
    <n v="2026"/>
    <s v="Q3"/>
    <n v="7"/>
    <s v="Jul"/>
  </r>
  <r>
    <n v="4725"/>
    <d v="2026-07-09T00:00:00"/>
    <x v="6"/>
    <x v="6"/>
    <x v="2"/>
    <n v="2026"/>
    <x v="3"/>
    <x v="13"/>
    <x v="0"/>
    <s v="Returning"/>
    <x v="1"/>
    <s v="Trekking Poles"/>
    <n v="2"/>
    <n v="71.069999999999993"/>
    <n v="0"/>
    <n v="31.57"/>
    <n v="142.13999999999999"/>
    <n v="63.14"/>
    <n v="78.999999999999986"/>
    <n v="0.55579006613198245"/>
    <n v="2026"/>
    <s v="Q3"/>
    <n v="7"/>
    <s v="Jul"/>
  </r>
  <r>
    <n v="758"/>
    <d v="2026-07-10T00:00:00"/>
    <x v="6"/>
    <x v="6"/>
    <x v="2"/>
    <n v="2026"/>
    <x v="0"/>
    <x v="0"/>
    <x v="2"/>
    <s v="New"/>
    <x v="0"/>
    <s v="Trail Bike Light"/>
    <n v="1"/>
    <n v="50.78"/>
    <n v="0"/>
    <n v="22.29"/>
    <n v="50.78"/>
    <n v="22.29"/>
    <n v="28.490000000000002"/>
    <n v="0.56104765655769995"/>
    <n v="2026"/>
    <s v="Q3"/>
    <n v="7"/>
    <s v="Jul"/>
  </r>
  <r>
    <n v="1910"/>
    <d v="2026-07-10T00:00:00"/>
    <x v="6"/>
    <x v="6"/>
    <x v="2"/>
    <n v="2026"/>
    <x v="0"/>
    <x v="15"/>
    <x v="0"/>
    <s v="Returning"/>
    <x v="1"/>
    <s v="Trail Boots"/>
    <n v="2"/>
    <n v="141.51"/>
    <n v="0.05"/>
    <n v="77.040000000000006"/>
    <n v="268.86899999999997"/>
    <n v="154.08000000000001"/>
    <n v="114.78899999999996"/>
    <n v="0.42693281858451504"/>
    <n v="2026"/>
    <s v="Q3"/>
    <n v="7"/>
    <s v="Jul"/>
  </r>
  <r>
    <n v="1941"/>
    <d v="2026-07-10T00:00:00"/>
    <x v="6"/>
    <x v="6"/>
    <x v="2"/>
    <n v="2026"/>
    <x v="1"/>
    <x v="12"/>
    <x v="3"/>
    <s v="Returning"/>
    <x v="1"/>
    <s v="Summit Backpack 45L"/>
    <n v="1"/>
    <n v="156.44"/>
    <n v="0.1"/>
    <n v="80.72"/>
    <n v="140.79599999999999"/>
    <n v="80.72"/>
    <n v="60.075999999999993"/>
    <n v="0.42668825818915307"/>
    <n v="2026"/>
    <s v="Q3"/>
    <n v="7"/>
    <s v="Jul"/>
  </r>
  <r>
    <n v="2324"/>
    <d v="2026-07-10T00:00:00"/>
    <x v="6"/>
    <x v="6"/>
    <x v="2"/>
    <n v="2026"/>
    <x v="1"/>
    <x v="12"/>
    <x v="0"/>
    <s v="New"/>
    <x v="4"/>
    <s v="Training Mat"/>
    <n v="2"/>
    <n v="51.75"/>
    <n v="0"/>
    <n v="21.4"/>
    <n v="103.5"/>
    <n v="42.8"/>
    <n v="60.7"/>
    <n v="0.58647342995169083"/>
    <n v="2026"/>
    <s v="Q3"/>
    <n v="7"/>
    <s v="Jul"/>
  </r>
  <r>
    <n v="2869"/>
    <d v="2026-07-10T00:00:00"/>
    <x v="6"/>
    <x v="6"/>
    <x v="2"/>
    <n v="2026"/>
    <x v="2"/>
    <x v="5"/>
    <x v="3"/>
    <s v="New"/>
    <x v="3"/>
    <s v="Portable Camp Stove"/>
    <n v="1"/>
    <n v="82.23"/>
    <n v="0.1"/>
    <n v="38.340000000000003"/>
    <n v="74.007000000000005"/>
    <n v="38.340000000000003"/>
    <n v="35.667000000000002"/>
    <n v="0.48194089748267055"/>
    <n v="2026"/>
    <s v="Q3"/>
    <n v="7"/>
    <s v="Jul"/>
  </r>
  <r>
    <n v="3236"/>
    <d v="2026-07-10T00:00:00"/>
    <x v="6"/>
    <x v="6"/>
    <x v="2"/>
    <n v="2026"/>
    <x v="1"/>
    <x v="6"/>
    <x v="0"/>
    <s v="New"/>
    <x v="1"/>
    <s v="Trail Boots"/>
    <n v="1"/>
    <n v="144.16999999999999"/>
    <n v="0.1"/>
    <n v="78.13"/>
    <n v="129.75299999999999"/>
    <n v="78.13"/>
    <n v="51.62299999999999"/>
    <n v="0.39785592625989374"/>
    <n v="2026"/>
    <s v="Q3"/>
    <n v="7"/>
    <s v="Jul"/>
  </r>
  <r>
    <n v="3582"/>
    <d v="2026-07-10T00:00:00"/>
    <x v="6"/>
    <x v="6"/>
    <x v="2"/>
    <n v="2026"/>
    <x v="1"/>
    <x v="12"/>
    <x v="0"/>
    <s v="Returning"/>
    <x v="3"/>
    <s v="Portable Camp Stove"/>
    <n v="4"/>
    <n v="82.47"/>
    <n v="0"/>
    <n v="40.22"/>
    <n v="329.88"/>
    <n v="160.88"/>
    <n v="169"/>
    <n v="0.51230750575967021"/>
    <n v="2026"/>
    <s v="Q3"/>
    <n v="7"/>
    <s v="Jul"/>
  </r>
  <r>
    <n v="3715"/>
    <d v="2026-07-10T00:00:00"/>
    <x v="6"/>
    <x v="6"/>
    <x v="2"/>
    <n v="2026"/>
    <x v="3"/>
    <x v="8"/>
    <x v="0"/>
    <s v="New"/>
    <x v="3"/>
    <s v="Compact Sleeping Bag"/>
    <n v="1"/>
    <n v="122.14"/>
    <n v="0.15"/>
    <n v="59.87"/>
    <n v="103.819"/>
    <n v="59.87"/>
    <n v="43.949000000000005"/>
    <n v="0.42332328379198414"/>
    <n v="2026"/>
    <s v="Q3"/>
    <n v="7"/>
    <s v="Jul"/>
  </r>
  <r>
    <n v="3940"/>
    <d v="2026-07-10T00:00:00"/>
    <x v="6"/>
    <x v="6"/>
    <x v="2"/>
    <n v="2026"/>
    <x v="2"/>
    <x v="16"/>
    <x v="2"/>
    <s v="Returning"/>
    <x v="1"/>
    <s v="Trail Boots"/>
    <n v="3"/>
    <n v="143.59"/>
    <n v="0"/>
    <n v="78.91"/>
    <n v="430.77"/>
    <n v="236.73"/>
    <n v="194.04"/>
    <n v="0.45044919562643637"/>
    <n v="2026"/>
    <s v="Q3"/>
    <n v="7"/>
    <s v="Jul"/>
  </r>
  <r>
    <n v="4760"/>
    <d v="2026-07-10T00:00:00"/>
    <x v="6"/>
    <x v="6"/>
    <x v="2"/>
    <n v="2026"/>
    <x v="3"/>
    <x v="13"/>
    <x v="0"/>
    <s v="Business"/>
    <x v="1"/>
    <s v="Summit Backpack 45L"/>
    <n v="2"/>
    <n v="157.66"/>
    <n v="0"/>
    <n v="78.760000000000005"/>
    <n v="315.32"/>
    <n v="157.52000000000001"/>
    <n v="157.79999999999998"/>
    <n v="0.50044399340352652"/>
    <n v="2026"/>
    <s v="Q3"/>
    <n v="7"/>
    <s v="Jul"/>
  </r>
  <r>
    <n v="4768"/>
    <d v="2026-07-10T00:00:00"/>
    <x v="6"/>
    <x v="6"/>
    <x v="2"/>
    <n v="2026"/>
    <x v="1"/>
    <x v="1"/>
    <x v="0"/>
    <s v="Business"/>
    <x v="0"/>
    <s v="Cycling Pack 12L"/>
    <n v="1"/>
    <n v="101.58"/>
    <n v="0"/>
    <n v="49.83"/>
    <n v="101.58"/>
    <n v="49.83"/>
    <n v="51.75"/>
    <n v="0.50945067926757237"/>
    <n v="2026"/>
    <s v="Q3"/>
    <n v="7"/>
    <s v="Jul"/>
  </r>
  <r>
    <n v="5025"/>
    <d v="2026-07-10T00:00:00"/>
    <x v="6"/>
    <x v="6"/>
    <x v="2"/>
    <n v="2026"/>
    <x v="2"/>
    <x v="3"/>
    <x v="0"/>
    <s v="Returning"/>
    <x v="2"/>
    <s v="Travel Backpack 35L"/>
    <n v="4"/>
    <n v="166.71"/>
    <n v="0"/>
    <n v="86.55"/>
    <n v="666.84"/>
    <n v="346.2"/>
    <n v="320.64000000000004"/>
    <n v="0.48083498290444487"/>
    <n v="2026"/>
    <s v="Q3"/>
    <n v="7"/>
    <s v="Jul"/>
  </r>
  <r>
    <n v="165"/>
    <d v="2026-07-11T00:00:00"/>
    <x v="6"/>
    <x v="6"/>
    <x v="2"/>
    <n v="2026"/>
    <x v="1"/>
    <x v="12"/>
    <x v="2"/>
    <s v="New"/>
    <x v="0"/>
    <s v="Commuter Helmet"/>
    <n v="2"/>
    <n v="83.33"/>
    <n v="0"/>
    <n v="42.11"/>
    <n v="166.66"/>
    <n v="84.22"/>
    <n v="82.44"/>
    <n v="0.49465978639145564"/>
    <n v="2026"/>
    <s v="Q3"/>
    <n v="7"/>
    <s v="Jul"/>
  </r>
  <r>
    <n v="198"/>
    <d v="2026-07-11T00:00:00"/>
    <x v="6"/>
    <x v="6"/>
    <x v="2"/>
    <n v="2026"/>
    <x v="0"/>
    <x v="15"/>
    <x v="0"/>
    <s v="New"/>
    <x v="1"/>
    <s v="Trekking Poles"/>
    <n v="2"/>
    <n v="71.77"/>
    <n v="0.05"/>
    <n v="32.9"/>
    <n v="136.363"/>
    <n v="65.8"/>
    <n v="70.563000000000002"/>
    <n v="0.5174644148339359"/>
    <n v="2026"/>
    <s v="Q3"/>
    <n v="7"/>
    <s v="Jul"/>
  </r>
  <r>
    <n v="1480"/>
    <d v="2026-07-11T00:00:00"/>
    <x v="6"/>
    <x v="6"/>
    <x v="2"/>
    <n v="2026"/>
    <x v="0"/>
    <x v="15"/>
    <x v="0"/>
    <s v="New"/>
    <x v="2"/>
    <s v="Travel Backpack 35L"/>
    <n v="3"/>
    <n v="164.5"/>
    <n v="0"/>
    <n v="87.06"/>
    <n v="493.5"/>
    <n v="261.18"/>
    <n v="232.32"/>
    <n v="0.47075987841945288"/>
    <n v="2026"/>
    <s v="Q3"/>
    <n v="7"/>
    <s v="Jul"/>
  </r>
  <r>
    <n v="1990"/>
    <d v="2026-07-11T00:00:00"/>
    <x v="6"/>
    <x v="6"/>
    <x v="2"/>
    <n v="2026"/>
    <x v="0"/>
    <x v="15"/>
    <x v="0"/>
    <s v="Returning"/>
    <x v="3"/>
    <s v="Portable Camp Stove"/>
    <n v="3"/>
    <n v="82.28"/>
    <n v="0.1"/>
    <n v="39.51"/>
    <n v="222.15600000000001"/>
    <n v="118.53"/>
    <n v="103.626"/>
    <n v="0.46645600388915898"/>
    <n v="2026"/>
    <s v="Q3"/>
    <n v="7"/>
    <s v="Jul"/>
  </r>
  <r>
    <n v="2298"/>
    <d v="2026-07-11T00:00:00"/>
    <x v="6"/>
    <x v="6"/>
    <x v="2"/>
    <n v="2026"/>
    <x v="2"/>
    <x v="2"/>
    <x v="2"/>
    <s v="New"/>
    <x v="0"/>
    <s v="Cycling Pack 12L"/>
    <n v="2"/>
    <n v="103.17"/>
    <n v="0"/>
    <n v="50.49"/>
    <n v="206.34"/>
    <n v="100.98"/>
    <n v="105.36"/>
    <n v="0.51061355045071244"/>
    <n v="2026"/>
    <s v="Q3"/>
    <n v="7"/>
    <s v="Jul"/>
  </r>
  <r>
    <n v="2886"/>
    <d v="2026-07-11T00:00:00"/>
    <x v="6"/>
    <x v="6"/>
    <x v="2"/>
    <n v="2026"/>
    <x v="0"/>
    <x v="15"/>
    <x v="0"/>
    <s v="New"/>
    <x v="0"/>
    <s v="Trail Bike Light"/>
    <n v="1"/>
    <n v="50.33"/>
    <n v="0.05"/>
    <n v="22.06"/>
    <n v="47.813499999999998"/>
    <n v="22.06"/>
    <n v="25.753499999999999"/>
    <n v="0.53862402877848303"/>
    <n v="2026"/>
    <s v="Q3"/>
    <n v="7"/>
    <s v="Jul"/>
  </r>
  <r>
    <n v="2893"/>
    <d v="2026-07-11T00:00:00"/>
    <x v="6"/>
    <x v="6"/>
    <x v="2"/>
    <n v="2026"/>
    <x v="1"/>
    <x v="11"/>
    <x v="1"/>
    <s v="Business"/>
    <x v="1"/>
    <s v="Trail Boots"/>
    <n v="6"/>
    <n v="142.78"/>
    <n v="0.15"/>
    <n v="80.38"/>
    <n v="728.178"/>
    <n v="482.28"/>
    <n v="245.89800000000002"/>
    <n v="0.33768941110552642"/>
    <n v="2026"/>
    <s v="Q3"/>
    <n v="7"/>
    <s v="Jul"/>
  </r>
  <r>
    <n v="2939"/>
    <d v="2026-07-11T00:00:00"/>
    <x v="6"/>
    <x v="6"/>
    <x v="2"/>
    <n v="2026"/>
    <x v="1"/>
    <x v="6"/>
    <x v="0"/>
    <s v="New"/>
    <x v="3"/>
    <s v="Trail Tent 2P"/>
    <n v="1"/>
    <n v="195.38"/>
    <n v="0.05"/>
    <n v="101.67"/>
    <n v="185.61099999999999"/>
    <n v="101.67"/>
    <n v="83.940999999999988"/>
    <n v="0.45224151585843508"/>
    <n v="2026"/>
    <s v="Q3"/>
    <n v="7"/>
    <s v="Jul"/>
  </r>
  <r>
    <n v="3249"/>
    <d v="2026-07-11T00:00:00"/>
    <x v="6"/>
    <x v="6"/>
    <x v="2"/>
    <n v="2026"/>
    <x v="3"/>
    <x v="4"/>
    <x v="2"/>
    <s v="Returning"/>
    <x v="0"/>
    <s v="Cycling Pack 12L"/>
    <n v="5"/>
    <n v="104.8"/>
    <n v="0"/>
    <n v="50.94"/>
    <n v="524"/>
    <n v="254.7"/>
    <n v="269.3"/>
    <n v="0.51393129770992374"/>
    <n v="2026"/>
    <s v="Q3"/>
    <n v="7"/>
    <s v="Jul"/>
  </r>
  <r>
    <n v="3832"/>
    <d v="2026-07-11T00:00:00"/>
    <x v="6"/>
    <x v="6"/>
    <x v="2"/>
    <n v="2026"/>
    <x v="3"/>
    <x v="7"/>
    <x v="0"/>
    <s v="Returning"/>
    <x v="3"/>
    <s v="Portable Camp Stove"/>
    <n v="3"/>
    <n v="82.26"/>
    <n v="0"/>
    <n v="40.020000000000003"/>
    <n v="246.78000000000003"/>
    <n v="120.06"/>
    <n v="126.72000000000003"/>
    <n v="0.51349380014587898"/>
    <n v="2026"/>
    <s v="Q3"/>
    <n v="7"/>
    <s v="Jul"/>
  </r>
  <r>
    <n v="3868"/>
    <d v="2026-07-11T00:00:00"/>
    <x v="6"/>
    <x v="6"/>
    <x v="2"/>
    <n v="2026"/>
    <x v="2"/>
    <x v="10"/>
    <x v="0"/>
    <s v="Business"/>
    <x v="1"/>
    <s v="Hiking Daypack 20L"/>
    <n v="1"/>
    <n v="90.79"/>
    <n v="0"/>
    <n v="46.39"/>
    <n v="90.79"/>
    <n v="46.39"/>
    <n v="44.400000000000006"/>
    <n v="0.4890406432426479"/>
    <n v="2026"/>
    <s v="Q3"/>
    <n v="7"/>
    <s v="Jul"/>
  </r>
  <r>
    <n v="4365"/>
    <d v="2026-07-11T00:00:00"/>
    <x v="6"/>
    <x v="6"/>
    <x v="2"/>
    <n v="2026"/>
    <x v="1"/>
    <x v="11"/>
    <x v="0"/>
    <s v="Returning"/>
    <x v="0"/>
    <s v="Compact Repair Kit"/>
    <n v="1"/>
    <n v="41.33"/>
    <n v="0"/>
    <n v="17.2"/>
    <n v="41.33"/>
    <n v="17.2"/>
    <n v="24.13"/>
    <n v="0.58383740624243896"/>
    <n v="2026"/>
    <s v="Q3"/>
    <n v="7"/>
    <s v="Jul"/>
  </r>
  <r>
    <n v="314"/>
    <d v="2026-07-12T00:00:00"/>
    <x v="6"/>
    <x v="6"/>
    <x v="2"/>
    <n v="2026"/>
    <x v="2"/>
    <x v="2"/>
    <x v="0"/>
    <s v="Returning"/>
    <x v="4"/>
    <s v="Resistance Band Set"/>
    <n v="2"/>
    <n v="41.09"/>
    <n v="0.05"/>
    <n v="14.54"/>
    <n v="78.070999999999998"/>
    <n v="29.08"/>
    <n v="48.991"/>
    <n v="0.62751854081541159"/>
    <n v="2026"/>
    <s v="Q3"/>
    <n v="7"/>
    <s v="Jul"/>
  </r>
  <r>
    <n v="552"/>
    <d v="2026-07-12T00:00:00"/>
    <x v="6"/>
    <x v="6"/>
    <x v="2"/>
    <n v="2026"/>
    <x v="1"/>
    <x v="12"/>
    <x v="1"/>
    <s v="Business"/>
    <x v="3"/>
    <s v="Portable Camp Stove"/>
    <n v="5"/>
    <n v="82.39"/>
    <n v="0.05"/>
    <n v="39.479999999999997"/>
    <n v="391.35249999999996"/>
    <n v="197.39999999999998"/>
    <n v="193.95249999999999"/>
    <n v="0.49559540312122702"/>
    <n v="2026"/>
    <s v="Q3"/>
    <n v="7"/>
    <s v="Jul"/>
  </r>
  <r>
    <n v="1317"/>
    <d v="2026-07-12T00:00:00"/>
    <x v="6"/>
    <x v="6"/>
    <x v="2"/>
    <n v="2026"/>
    <x v="1"/>
    <x v="14"/>
    <x v="0"/>
    <s v="Business"/>
    <x v="4"/>
    <s v="Recovery Roller"/>
    <n v="3"/>
    <n v="37"/>
    <n v="0"/>
    <n v="13.69"/>
    <n v="111"/>
    <n v="41.07"/>
    <n v="69.930000000000007"/>
    <n v="0.63000000000000012"/>
    <n v="2026"/>
    <s v="Q3"/>
    <n v="7"/>
    <s v="Jul"/>
  </r>
  <r>
    <n v="1515"/>
    <d v="2026-07-12T00:00:00"/>
    <x v="6"/>
    <x v="6"/>
    <x v="2"/>
    <n v="2026"/>
    <x v="3"/>
    <x v="8"/>
    <x v="2"/>
    <s v="New"/>
    <x v="4"/>
    <s v="Resistance Band Set"/>
    <n v="2"/>
    <n v="40.9"/>
    <n v="0"/>
    <n v="14.81"/>
    <n v="81.8"/>
    <n v="29.62"/>
    <n v="52.179999999999993"/>
    <n v="0.63789731051344734"/>
    <n v="2026"/>
    <s v="Q3"/>
    <n v="7"/>
    <s v="Jul"/>
  </r>
  <r>
    <n v="1674"/>
    <d v="2026-07-12T00:00:00"/>
    <x v="6"/>
    <x v="6"/>
    <x v="2"/>
    <n v="2026"/>
    <x v="0"/>
    <x v="0"/>
    <x v="0"/>
    <s v="New"/>
    <x v="4"/>
    <s v="Weighted Vest"/>
    <n v="1"/>
    <n v="123.33"/>
    <n v="0.1"/>
    <n v="70.900000000000006"/>
    <n v="110.997"/>
    <n v="70.900000000000006"/>
    <n v="40.096999999999994"/>
    <n v="0.36124399758552028"/>
    <n v="2026"/>
    <s v="Q3"/>
    <n v="7"/>
    <s v="Jul"/>
  </r>
  <r>
    <n v="2407"/>
    <d v="2026-07-12T00:00:00"/>
    <x v="6"/>
    <x v="6"/>
    <x v="2"/>
    <n v="2026"/>
    <x v="1"/>
    <x v="12"/>
    <x v="3"/>
    <s v="Business"/>
    <x v="1"/>
    <s v="Summit Backpack 45L"/>
    <n v="1"/>
    <n v="153.25"/>
    <n v="0.15"/>
    <n v="78.28"/>
    <n v="130.26249999999999"/>
    <n v="78.28"/>
    <n v="51.982499999999987"/>
    <n v="0.39905959121005657"/>
    <n v="2026"/>
    <s v="Q3"/>
    <n v="7"/>
    <s v="Jul"/>
  </r>
  <r>
    <n v="2817"/>
    <d v="2026-07-12T00:00:00"/>
    <x v="6"/>
    <x v="6"/>
    <x v="2"/>
    <n v="2026"/>
    <x v="3"/>
    <x v="7"/>
    <x v="3"/>
    <s v="New"/>
    <x v="2"/>
    <s v="Carry-On Duffel"/>
    <n v="3"/>
    <n v="134.43"/>
    <n v="0.1"/>
    <n v="65.78"/>
    <n v="362.96100000000001"/>
    <n v="197.34"/>
    <n v="165.62100000000001"/>
    <n v="0.45630522287518493"/>
    <n v="2026"/>
    <s v="Q3"/>
    <n v="7"/>
    <s v="Jul"/>
  </r>
  <r>
    <n v="3059"/>
    <d v="2026-07-12T00:00:00"/>
    <x v="6"/>
    <x v="6"/>
    <x v="2"/>
    <n v="2026"/>
    <x v="0"/>
    <x v="0"/>
    <x v="0"/>
    <s v="Returning"/>
    <x v="1"/>
    <s v="Hiking Daypack 20L"/>
    <n v="1"/>
    <n v="93.73"/>
    <n v="0.05"/>
    <n v="44.51"/>
    <n v="89.043499999999995"/>
    <n v="44.51"/>
    <n v="44.533499999999997"/>
    <n v="0.50013195797559618"/>
    <n v="2026"/>
    <s v="Q3"/>
    <n v="7"/>
    <s v="Jul"/>
  </r>
  <r>
    <n v="3210"/>
    <d v="2026-07-12T00:00:00"/>
    <x v="6"/>
    <x v="6"/>
    <x v="2"/>
    <n v="2026"/>
    <x v="0"/>
    <x v="0"/>
    <x v="0"/>
    <s v="Returning"/>
    <x v="2"/>
    <s v="Insulated Bottle"/>
    <n v="1"/>
    <n v="37.090000000000003"/>
    <n v="0"/>
    <n v="13.43"/>
    <n v="37.090000000000003"/>
    <n v="13.43"/>
    <n v="23.660000000000004"/>
    <n v="0.63790779185764357"/>
    <n v="2026"/>
    <s v="Q3"/>
    <n v="7"/>
    <s v="Jul"/>
  </r>
  <r>
    <n v="3670"/>
    <d v="2026-07-12T00:00:00"/>
    <x v="6"/>
    <x v="6"/>
    <x v="2"/>
    <n v="2026"/>
    <x v="0"/>
    <x v="0"/>
    <x v="2"/>
    <s v="New"/>
    <x v="2"/>
    <s v="Packing Cube Set"/>
    <n v="1"/>
    <n v="45.43"/>
    <n v="0"/>
    <n v="18.66"/>
    <n v="45.43"/>
    <n v="18.66"/>
    <n v="26.77"/>
    <n v="0.58925819942769098"/>
    <n v="2026"/>
    <s v="Q3"/>
    <n v="7"/>
    <s v="Jul"/>
  </r>
  <r>
    <n v="4017"/>
    <d v="2026-07-12T00:00:00"/>
    <x v="6"/>
    <x v="6"/>
    <x v="2"/>
    <n v="2026"/>
    <x v="3"/>
    <x v="8"/>
    <x v="3"/>
    <s v="New"/>
    <x v="4"/>
    <s v="Resistance Band Set"/>
    <n v="1"/>
    <n v="39.5"/>
    <n v="0.1"/>
    <n v="14.86"/>
    <n v="35.550000000000004"/>
    <n v="14.86"/>
    <n v="20.690000000000005"/>
    <n v="0.58199718706047832"/>
    <n v="2026"/>
    <s v="Q3"/>
    <n v="7"/>
    <s v="Jul"/>
  </r>
  <r>
    <n v="5012"/>
    <d v="2026-07-12T00:00:00"/>
    <x v="6"/>
    <x v="6"/>
    <x v="2"/>
    <n v="2026"/>
    <x v="2"/>
    <x v="16"/>
    <x v="2"/>
    <s v="Returning"/>
    <x v="4"/>
    <s v="Weighted Vest"/>
    <n v="2"/>
    <n v="123.58"/>
    <n v="0.1"/>
    <n v="68.739999999999995"/>
    <n v="222.44399999999999"/>
    <n v="137.47999999999999"/>
    <n v="84.963999999999999"/>
    <n v="0.3819568071065077"/>
    <n v="2026"/>
    <s v="Q3"/>
    <n v="7"/>
    <s v="Jul"/>
  </r>
  <r>
    <n v="884"/>
    <d v="2026-07-13T00:00:00"/>
    <x v="6"/>
    <x v="6"/>
    <x v="2"/>
    <n v="2026"/>
    <x v="3"/>
    <x v="13"/>
    <x v="2"/>
    <s v="Returning"/>
    <x v="0"/>
    <s v="Cycling Pack 12L"/>
    <n v="1"/>
    <n v="103.61"/>
    <n v="0"/>
    <n v="51.84"/>
    <n v="103.61"/>
    <n v="51.84"/>
    <n v="51.769999999999996"/>
    <n v="0.49966219476884466"/>
    <n v="2026"/>
    <s v="Q3"/>
    <n v="7"/>
    <s v="Jul"/>
  </r>
  <r>
    <n v="1025"/>
    <d v="2026-07-13T00:00:00"/>
    <x v="6"/>
    <x v="6"/>
    <x v="2"/>
    <n v="2026"/>
    <x v="2"/>
    <x v="2"/>
    <x v="2"/>
    <s v="Returning"/>
    <x v="1"/>
    <s v="Trail Boots"/>
    <n v="2"/>
    <n v="145.75"/>
    <n v="0.05"/>
    <n v="79.319999999999993"/>
    <n v="276.92500000000001"/>
    <n v="158.63999999999999"/>
    <n v="118.28500000000003"/>
    <n v="0.42713731154644768"/>
    <n v="2026"/>
    <s v="Q3"/>
    <n v="7"/>
    <s v="Jul"/>
  </r>
  <r>
    <n v="1279"/>
    <d v="2026-07-13T00:00:00"/>
    <x v="6"/>
    <x v="6"/>
    <x v="2"/>
    <n v="2026"/>
    <x v="3"/>
    <x v="8"/>
    <x v="3"/>
    <s v="New"/>
    <x v="3"/>
    <s v="Trail Tent 2P"/>
    <n v="2"/>
    <n v="193.76"/>
    <n v="0.1"/>
    <n v="104.66"/>
    <n v="348.76799999999997"/>
    <n v="209.32"/>
    <n v="139.44799999999998"/>
    <n v="0.39983025965684921"/>
    <n v="2026"/>
    <s v="Q3"/>
    <n v="7"/>
    <s v="Jul"/>
  </r>
  <r>
    <n v="1534"/>
    <d v="2026-07-13T00:00:00"/>
    <x v="6"/>
    <x v="6"/>
    <x v="2"/>
    <n v="2026"/>
    <x v="2"/>
    <x v="16"/>
    <x v="0"/>
    <s v="Returning"/>
    <x v="1"/>
    <s v="Trail Boots"/>
    <n v="2"/>
    <n v="146.09"/>
    <n v="0.1"/>
    <n v="79.36"/>
    <n v="262.96199999999999"/>
    <n v="158.72"/>
    <n v="104.24199999999999"/>
    <n v="0.39641469109605187"/>
    <n v="2026"/>
    <s v="Q3"/>
    <n v="7"/>
    <s v="Jul"/>
  </r>
  <r>
    <n v="2147"/>
    <d v="2026-07-13T00:00:00"/>
    <x v="6"/>
    <x v="6"/>
    <x v="2"/>
    <n v="2026"/>
    <x v="1"/>
    <x v="14"/>
    <x v="2"/>
    <s v="New"/>
    <x v="2"/>
    <s v="Carry-On Duffel"/>
    <n v="1"/>
    <n v="131.91999999999999"/>
    <n v="0"/>
    <n v="66.19"/>
    <n v="131.91999999999999"/>
    <n v="66.19"/>
    <n v="65.72999999999999"/>
    <n v="0.49825651910248631"/>
    <n v="2026"/>
    <s v="Q3"/>
    <n v="7"/>
    <s v="Jul"/>
  </r>
  <r>
    <n v="2385"/>
    <d v="2026-07-13T00:00:00"/>
    <x v="6"/>
    <x v="6"/>
    <x v="2"/>
    <n v="2026"/>
    <x v="1"/>
    <x v="11"/>
    <x v="1"/>
    <s v="Business"/>
    <x v="3"/>
    <s v="Portable Camp Stove"/>
    <n v="6"/>
    <n v="83.28"/>
    <n v="0.15"/>
    <n v="38.76"/>
    <n v="424.72800000000001"/>
    <n v="232.56"/>
    <n v="192.16800000000001"/>
    <n v="0.45244956772334294"/>
    <n v="2026"/>
    <s v="Q3"/>
    <n v="7"/>
    <s v="Jul"/>
  </r>
  <r>
    <n v="2517"/>
    <d v="2026-07-13T00:00:00"/>
    <x v="6"/>
    <x v="6"/>
    <x v="2"/>
    <n v="2026"/>
    <x v="1"/>
    <x v="6"/>
    <x v="0"/>
    <s v="New"/>
    <x v="2"/>
    <s v="Insulated Bottle"/>
    <n v="1"/>
    <n v="36.479999999999997"/>
    <n v="0.05"/>
    <n v="13.22"/>
    <n v="34.655999999999999"/>
    <n v="13.22"/>
    <n v="21.436"/>
    <n v="0.61853647276084955"/>
    <n v="2026"/>
    <s v="Q3"/>
    <n v="7"/>
    <s v="Jul"/>
  </r>
  <r>
    <n v="2746"/>
    <d v="2026-07-13T00:00:00"/>
    <x v="6"/>
    <x v="6"/>
    <x v="2"/>
    <n v="2026"/>
    <x v="0"/>
    <x v="0"/>
    <x v="2"/>
    <s v="New"/>
    <x v="1"/>
    <s v="Summit Backpack 45L"/>
    <n v="3"/>
    <n v="155.44"/>
    <n v="0.05"/>
    <n v="79.95"/>
    <n v="443.00399999999996"/>
    <n v="239.85000000000002"/>
    <n v="203.15399999999994"/>
    <n v="0.45858276674702703"/>
    <n v="2026"/>
    <s v="Q3"/>
    <n v="7"/>
    <s v="Jul"/>
  </r>
  <r>
    <n v="3297"/>
    <d v="2026-07-13T00:00:00"/>
    <x v="6"/>
    <x v="6"/>
    <x v="2"/>
    <n v="2026"/>
    <x v="0"/>
    <x v="15"/>
    <x v="1"/>
    <s v="Returning"/>
    <x v="4"/>
    <s v="Resistance Band Set"/>
    <n v="6"/>
    <n v="40.58"/>
    <n v="0.15"/>
    <n v="15.06"/>
    <n v="206.958"/>
    <n v="90.36"/>
    <n v="116.598"/>
    <n v="0.5633896732670397"/>
    <n v="2026"/>
    <s v="Q3"/>
    <n v="7"/>
    <s v="Jul"/>
  </r>
  <r>
    <n v="772"/>
    <d v="2026-07-14T00:00:00"/>
    <x v="6"/>
    <x v="6"/>
    <x v="2"/>
    <n v="2026"/>
    <x v="3"/>
    <x v="13"/>
    <x v="0"/>
    <s v="Returning"/>
    <x v="0"/>
    <s v="Cycling Pack 12L"/>
    <n v="2"/>
    <n v="101.03"/>
    <n v="0.1"/>
    <n v="50.98"/>
    <n v="181.85400000000001"/>
    <n v="101.96"/>
    <n v="79.89400000000002"/>
    <n v="0.43933045190097558"/>
    <n v="2026"/>
    <s v="Q3"/>
    <n v="7"/>
    <s v="Jul"/>
  </r>
  <r>
    <n v="838"/>
    <d v="2026-07-14T00:00:00"/>
    <x v="6"/>
    <x v="6"/>
    <x v="2"/>
    <n v="2026"/>
    <x v="0"/>
    <x v="9"/>
    <x v="2"/>
    <s v="Returning"/>
    <x v="3"/>
    <s v="Portable Camp Stove"/>
    <n v="1"/>
    <n v="80.150000000000006"/>
    <n v="0.05"/>
    <n v="38.89"/>
    <n v="76.142499999999998"/>
    <n v="38.89"/>
    <n v="37.252499999999998"/>
    <n v="0.48924713530551267"/>
    <n v="2026"/>
    <s v="Q3"/>
    <n v="7"/>
    <s v="Jul"/>
  </r>
  <r>
    <n v="1144"/>
    <d v="2026-07-14T00:00:00"/>
    <x v="6"/>
    <x v="6"/>
    <x v="2"/>
    <n v="2026"/>
    <x v="2"/>
    <x v="2"/>
    <x v="2"/>
    <s v="New"/>
    <x v="3"/>
    <s v="Portable Camp Stove"/>
    <n v="1"/>
    <n v="83.74"/>
    <n v="0"/>
    <n v="38.96"/>
    <n v="83.74"/>
    <n v="38.96"/>
    <n v="44.779999999999994"/>
    <n v="0.53475041796035339"/>
    <n v="2026"/>
    <s v="Q3"/>
    <n v="7"/>
    <s v="Jul"/>
  </r>
  <r>
    <n v="1686"/>
    <d v="2026-07-14T00:00:00"/>
    <x v="6"/>
    <x v="6"/>
    <x v="2"/>
    <n v="2026"/>
    <x v="2"/>
    <x v="5"/>
    <x v="1"/>
    <s v="Returning"/>
    <x v="2"/>
    <s v="Insulated Bottle"/>
    <n v="8"/>
    <n v="35.75"/>
    <n v="0.15"/>
    <n v="13.56"/>
    <n v="243.1"/>
    <n v="108.48"/>
    <n v="134.62"/>
    <n v="0.55376388317564795"/>
    <n v="2026"/>
    <s v="Q3"/>
    <n v="7"/>
    <s v="Jul"/>
  </r>
  <r>
    <n v="2823"/>
    <d v="2026-07-14T00:00:00"/>
    <x v="6"/>
    <x v="6"/>
    <x v="2"/>
    <n v="2026"/>
    <x v="0"/>
    <x v="15"/>
    <x v="0"/>
    <s v="New"/>
    <x v="0"/>
    <s v="Commuter Helmet"/>
    <n v="3"/>
    <n v="81.39"/>
    <n v="0"/>
    <n v="43.54"/>
    <n v="244.17000000000002"/>
    <n v="130.62"/>
    <n v="113.55000000000001"/>
    <n v="0.46504484580415284"/>
    <n v="2026"/>
    <s v="Q3"/>
    <n v="7"/>
    <s v="Jul"/>
  </r>
  <r>
    <n v="2883"/>
    <d v="2026-07-14T00:00:00"/>
    <x v="6"/>
    <x v="6"/>
    <x v="2"/>
    <n v="2026"/>
    <x v="2"/>
    <x v="10"/>
    <x v="3"/>
    <s v="New"/>
    <x v="2"/>
    <s v="Insulated Bottle"/>
    <n v="1"/>
    <n v="36.799999999999997"/>
    <n v="0"/>
    <n v="13.91"/>
    <n v="36.799999999999997"/>
    <n v="13.91"/>
    <n v="22.889999999999997"/>
    <n v="0.62201086956521734"/>
    <n v="2026"/>
    <s v="Q3"/>
    <n v="7"/>
    <s v="Jul"/>
  </r>
  <r>
    <n v="3259"/>
    <d v="2026-07-14T00:00:00"/>
    <x v="6"/>
    <x v="6"/>
    <x v="2"/>
    <n v="2026"/>
    <x v="2"/>
    <x v="16"/>
    <x v="1"/>
    <s v="Returning"/>
    <x v="3"/>
    <s v="Trail Tent 2P"/>
    <n v="6"/>
    <n v="194.15"/>
    <n v="0.1"/>
    <n v="105.12"/>
    <n v="1048.4100000000001"/>
    <n v="630.72"/>
    <n v="417.69000000000005"/>
    <n v="0.3984032964202936"/>
    <n v="2026"/>
    <s v="Q3"/>
    <n v="7"/>
    <s v="Jul"/>
  </r>
  <r>
    <n v="3709"/>
    <d v="2026-07-14T00:00:00"/>
    <x v="6"/>
    <x v="6"/>
    <x v="2"/>
    <n v="2026"/>
    <x v="0"/>
    <x v="9"/>
    <x v="0"/>
    <s v="New"/>
    <x v="4"/>
    <s v="Training Mat"/>
    <n v="1"/>
    <n v="50.94"/>
    <n v="0"/>
    <n v="22.28"/>
    <n v="50.94"/>
    <n v="22.28"/>
    <n v="28.659999999999997"/>
    <n v="0.5626226933647428"/>
    <n v="2026"/>
    <s v="Q3"/>
    <n v="7"/>
    <s v="Jul"/>
  </r>
  <r>
    <n v="61"/>
    <d v="2026-07-15T00:00:00"/>
    <x v="6"/>
    <x v="6"/>
    <x v="2"/>
    <n v="2026"/>
    <x v="3"/>
    <x v="8"/>
    <x v="0"/>
    <s v="Returning"/>
    <x v="4"/>
    <s v="Weighted Vest"/>
    <n v="2"/>
    <n v="125.89"/>
    <n v="0"/>
    <n v="70.8"/>
    <n v="251.78"/>
    <n v="141.6"/>
    <n v="110.18"/>
    <n v="0.43760425768528083"/>
    <n v="2026"/>
    <s v="Q3"/>
    <n v="7"/>
    <s v="Jul"/>
  </r>
  <r>
    <n v="357"/>
    <d v="2026-07-15T00:00:00"/>
    <x v="6"/>
    <x v="6"/>
    <x v="2"/>
    <n v="2026"/>
    <x v="0"/>
    <x v="9"/>
    <x v="0"/>
    <s v="New"/>
    <x v="4"/>
    <s v="Training Mat"/>
    <n v="2"/>
    <n v="51.9"/>
    <n v="0"/>
    <n v="21.82"/>
    <n v="103.8"/>
    <n v="43.64"/>
    <n v="60.16"/>
    <n v="0.57957610789980729"/>
    <n v="2026"/>
    <s v="Q3"/>
    <n v="7"/>
    <s v="Jul"/>
  </r>
  <r>
    <n v="1607"/>
    <d v="2026-07-15T00:00:00"/>
    <x v="6"/>
    <x v="6"/>
    <x v="2"/>
    <n v="2026"/>
    <x v="0"/>
    <x v="0"/>
    <x v="2"/>
    <s v="New"/>
    <x v="4"/>
    <s v="Resistance Band Set"/>
    <n v="2"/>
    <n v="39.75"/>
    <n v="0"/>
    <n v="14.78"/>
    <n v="79.5"/>
    <n v="29.56"/>
    <n v="49.94"/>
    <n v="0.62817610062893081"/>
    <n v="2026"/>
    <s v="Q3"/>
    <n v="7"/>
    <s v="Jul"/>
  </r>
  <r>
    <n v="3295"/>
    <d v="2026-07-15T00:00:00"/>
    <x v="6"/>
    <x v="6"/>
    <x v="2"/>
    <n v="2026"/>
    <x v="1"/>
    <x v="12"/>
    <x v="3"/>
    <s v="Returning"/>
    <x v="1"/>
    <s v="Hiking Daypack 20L"/>
    <n v="1"/>
    <n v="93.46"/>
    <n v="0.15"/>
    <n v="46.65"/>
    <n v="79.440999999999988"/>
    <n v="46.65"/>
    <n v="32.79099999999999"/>
    <n v="0.41277174255107557"/>
    <n v="2026"/>
    <s v="Q3"/>
    <n v="7"/>
    <s v="Jul"/>
  </r>
  <r>
    <n v="4048"/>
    <d v="2026-07-15T00:00:00"/>
    <x v="6"/>
    <x v="6"/>
    <x v="2"/>
    <n v="2026"/>
    <x v="3"/>
    <x v="13"/>
    <x v="1"/>
    <s v="Business"/>
    <x v="0"/>
    <s v="Commuter Helmet"/>
    <n v="3"/>
    <n v="82.79"/>
    <n v="0.1"/>
    <n v="43.07"/>
    <n v="223.53300000000002"/>
    <n v="129.21"/>
    <n v="94.323000000000008"/>
    <n v="0.42196454214813922"/>
    <n v="2026"/>
    <s v="Q3"/>
    <n v="7"/>
    <s v="Jul"/>
  </r>
  <r>
    <n v="4424"/>
    <d v="2026-07-15T00:00:00"/>
    <x v="6"/>
    <x v="6"/>
    <x v="2"/>
    <n v="2026"/>
    <x v="2"/>
    <x v="2"/>
    <x v="2"/>
    <s v="Business"/>
    <x v="1"/>
    <s v="Hiking Daypack 20L"/>
    <n v="1"/>
    <n v="92.54"/>
    <n v="0"/>
    <n v="44.48"/>
    <n v="92.54"/>
    <n v="44.48"/>
    <n v="48.060000000000009"/>
    <n v="0.51934298681651181"/>
    <n v="2026"/>
    <s v="Q3"/>
    <n v="7"/>
    <s v="Jul"/>
  </r>
  <r>
    <n v="4732"/>
    <d v="2026-07-15T00:00:00"/>
    <x v="6"/>
    <x v="6"/>
    <x v="2"/>
    <n v="2026"/>
    <x v="1"/>
    <x v="14"/>
    <x v="2"/>
    <s v="New"/>
    <x v="2"/>
    <s v="Packing Cube Set"/>
    <n v="1"/>
    <n v="46.53"/>
    <n v="0"/>
    <n v="18.829999999999998"/>
    <n v="46.53"/>
    <n v="18.829999999999998"/>
    <n v="27.700000000000003"/>
    <n v="0.59531485063399958"/>
    <n v="2026"/>
    <s v="Q3"/>
    <n v="7"/>
    <s v="Jul"/>
  </r>
  <r>
    <n v="194"/>
    <d v="2026-07-16T00:00:00"/>
    <x v="6"/>
    <x v="6"/>
    <x v="2"/>
    <n v="2026"/>
    <x v="1"/>
    <x v="12"/>
    <x v="0"/>
    <s v="Returning"/>
    <x v="0"/>
    <s v="Trail Bike Light"/>
    <n v="2"/>
    <n v="49.69"/>
    <n v="0"/>
    <n v="21.97"/>
    <n v="99.38"/>
    <n v="43.94"/>
    <n v="55.44"/>
    <n v="0.557858724089354"/>
    <n v="2026"/>
    <s v="Q3"/>
    <n v="7"/>
    <s v="Jul"/>
  </r>
  <r>
    <n v="258"/>
    <d v="2026-07-16T00:00:00"/>
    <x v="6"/>
    <x v="6"/>
    <x v="2"/>
    <n v="2026"/>
    <x v="3"/>
    <x v="8"/>
    <x v="3"/>
    <s v="New"/>
    <x v="1"/>
    <s v="Trekking Poles"/>
    <n v="3"/>
    <n v="71.34"/>
    <n v="0.1"/>
    <n v="31.71"/>
    <n v="192.61800000000002"/>
    <n v="95.13"/>
    <n v="97.488000000000028"/>
    <n v="0.50612092327819835"/>
    <n v="2026"/>
    <s v="Q3"/>
    <n v="7"/>
    <s v="Jul"/>
  </r>
  <r>
    <n v="543"/>
    <d v="2026-07-16T00:00:00"/>
    <x v="6"/>
    <x v="6"/>
    <x v="2"/>
    <n v="2026"/>
    <x v="1"/>
    <x v="14"/>
    <x v="3"/>
    <s v="Returning"/>
    <x v="0"/>
    <s v="Commuter Helmet"/>
    <n v="1"/>
    <n v="83.03"/>
    <n v="0"/>
    <n v="42.41"/>
    <n v="83.03"/>
    <n v="42.41"/>
    <n v="40.620000000000005"/>
    <n v="0.48922076357942917"/>
    <n v="2026"/>
    <s v="Q3"/>
    <n v="7"/>
    <s v="Jul"/>
  </r>
  <r>
    <n v="972"/>
    <d v="2026-07-16T00:00:00"/>
    <x v="6"/>
    <x v="6"/>
    <x v="2"/>
    <n v="2026"/>
    <x v="3"/>
    <x v="4"/>
    <x v="0"/>
    <s v="Returning"/>
    <x v="4"/>
    <s v="Resistance Band Set"/>
    <n v="1"/>
    <n v="40.799999999999997"/>
    <n v="0"/>
    <n v="14.42"/>
    <n v="40.799999999999997"/>
    <n v="14.42"/>
    <n v="26.379999999999995"/>
    <n v="0.64656862745098032"/>
    <n v="2026"/>
    <s v="Q3"/>
    <n v="7"/>
    <s v="Jul"/>
  </r>
  <r>
    <n v="1146"/>
    <d v="2026-07-16T00:00:00"/>
    <x v="6"/>
    <x v="6"/>
    <x v="2"/>
    <n v="2026"/>
    <x v="1"/>
    <x v="6"/>
    <x v="3"/>
    <s v="Returning"/>
    <x v="3"/>
    <s v="Compact Sleeping Bag"/>
    <n v="2"/>
    <n v="125.34"/>
    <n v="0.15"/>
    <n v="59.04"/>
    <n v="213.078"/>
    <n v="118.08"/>
    <n v="94.998000000000005"/>
    <n v="0.44583673584321237"/>
    <n v="2026"/>
    <s v="Q3"/>
    <n v="7"/>
    <s v="Jul"/>
  </r>
  <r>
    <n v="1464"/>
    <d v="2026-07-16T00:00:00"/>
    <x v="6"/>
    <x v="6"/>
    <x v="2"/>
    <n v="2026"/>
    <x v="0"/>
    <x v="9"/>
    <x v="0"/>
    <s v="Returning"/>
    <x v="4"/>
    <s v="Weighted Vest"/>
    <n v="1"/>
    <n v="122.73"/>
    <n v="0.1"/>
    <n v="70.540000000000006"/>
    <n v="110.45700000000001"/>
    <n v="70.540000000000006"/>
    <n v="39.917000000000002"/>
    <n v="0.36138044668966202"/>
    <n v="2026"/>
    <s v="Q3"/>
    <n v="7"/>
    <s v="Jul"/>
  </r>
  <r>
    <n v="1581"/>
    <d v="2026-07-16T00:00:00"/>
    <x v="6"/>
    <x v="6"/>
    <x v="2"/>
    <n v="2026"/>
    <x v="2"/>
    <x v="5"/>
    <x v="2"/>
    <s v="New"/>
    <x v="1"/>
    <s v="Hiking Daypack 20L"/>
    <n v="5"/>
    <n v="92.72"/>
    <n v="0.1"/>
    <n v="46.2"/>
    <n v="417.24"/>
    <n v="231"/>
    <n v="186.24"/>
    <n v="0.44636180615473109"/>
    <n v="2026"/>
    <s v="Q3"/>
    <n v="7"/>
    <s v="Jul"/>
  </r>
  <r>
    <n v="1894"/>
    <d v="2026-07-16T00:00:00"/>
    <x v="6"/>
    <x v="6"/>
    <x v="2"/>
    <n v="2026"/>
    <x v="3"/>
    <x v="7"/>
    <x v="1"/>
    <s v="Business"/>
    <x v="4"/>
    <s v="Recovery Roller"/>
    <n v="5"/>
    <n v="36.29"/>
    <n v="0.05"/>
    <n v="13.52"/>
    <n v="172.37749999999997"/>
    <n v="67.599999999999994"/>
    <n v="104.77749999999997"/>
    <n v="0.60783744978317933"/>
    <n v="2026"/>
    <s v="Q3"/>
    <n v="7"/>
    <s v="Jul"/>
  </r>
  <r>
    <n v="2100"/>
    <d v="2026-07-16T00:00:00"/>
    <x v="6"/>
    <x v="6"/>
    <x v="2"/>
    <n v="2026"/>
    <x v="2"/>
    <x v="2"/>
    <x v="0"/>
    <s v="Business"/>
    <x v="0"/>
    <s v="Trail Bike Light"/>
    <n v="2"/>
    <n v="49.84"/>
    <n v="0.1"/>
    <n v="23.06"/>
    <n v="89.712000000000003"/>
    <n v="46.12"/>
    <n v="43.592000000000006"/>
    <n v="0.48591046905653651"/>
    <n v="2026"/>
    <s v="Q3"/>
    <n v="7"/>
    <s v="Jul"/>
  </r>
  <r>
    <n v="2902"/>
    <d v="2026-07-16T00:00:00"/>
    <x v="6"/>
    <x v="6"/>
    <x v="2"/>
    <n v="2026"/>
    <x v="1"/>
    <x v="12"/>
    <x v="3"/>
    <s v="Business"/>
    <x v="4"/>
    <s v="Recovery Roller"/>
    <n v="1"/>
    <n v="35.799999999999997"/>
    <n v="0"/>
    <n v="14.05"/>
    <n v="35.799999999999997"/>
    <n v="14.05"/>
    <n v="21.749999999999996"/>
    <n v="0.60754189944134074"/>
    <n v="2026"/>
    <s v="Q3"/>
    <n v="7"/>
    <s v="Jul"/>
  </r>
  <r>
    <n v="3115"/>
    <d v="2026-07-16T00:00:00"/>
    <x v="6"/>
    <x v="6"/>
    <x v="2"/>
    <n v="2026"/>
    <x v="3"/>
    <x v="13"/>
    <x v="0"/>
    <s v="New"/>
    <x v="3"/>
    <s v="Trail Tent 2P"/>
    <n v="1"/>
    <n v="195.12"/>
    <n v="0"/>
    <n v="101.14"/>
    <n v="195.12"/>
    <n v="101.14"/>
    <n v="93.98"/>
    <n v="0.48165231652316526"/>
    <n v="2026"/>
    <s v="Q3"/>
    <n v="7"/>
    <s v="Jul"/>
  </r>
  <r>
    <n v="3546"/>
    <d v="2026-07-16T00:00:00"/>
    <x v="6"/>
    <x v="6"/>
    <x v="2"/>
    <n v="2026"/>
    <x v="0"/>
    <x v="15"/>
    <x v="0"/>
    <s v="New"/>
    <x v="0"/>
    <s v="Compact Repair Kit"/>
    <n v="2"/>
    <n v="39.69"/>
    <n v="0.05"/>
    <n v="16.88"/>
    <n v="75.410999999999987"/>
    <n v="33.76"/>
    <n v="41.650999999999989"/>
    <n v="0.55231995332245953"/>
    <n v="2026"/>
    <s v="Q3"/>
    <n v="7"/>
    <s v="Jul"/>
  </r>
  <r>
    <n v="4224"/>
    <d v="2026-07-16T00:00:00"/>
    <x v="6"/>
    <x v="6"/>
    <x v="2"/>
    <n v="2026"/>
    <x v="2"/>
    <x v="3"/>
    <x v="2"/>
    <s v="Returning"/>
    <x v="3"/>
    <s v="Alpine Tent 4P"/>
    <n v="1"/>
    <n v="348.73"/>
    <n v="0.15"/>
    <n v="190.33"/>
    <n v="296.4205"/>
    <n v="190.33"/>
    <n v="106.09049999999999"/>
    <n v="0.35790540802677273"/>
    <n v="2026"/>
    <s v="Q3"/>
    <n v="7"/>
    <s v="Jul"/>
  </r>
  <r>
    <n v="4858"/>
    <d v="2026-07-16T00:00:00"/>
    <x v="6"/>
    <x v="6"/>
    <x v="2"/>
    <n v="2026"/>
    <x v="1"/>
    <x v="12"/>
    <x v="2"/>
    <s v="Returning"/>
    <x v="2"/>
    <s v="Insulated Bottle"/>
    <n v="1"/>
    <n v="35.5"/>
    <n v="0"/>
    <n v="13.26"/>
    <n v="35.5"/>
    <n v="13.26"/>
    <n v="22.240000000000002"/>
    <n v="0.62647887323943663"/>
    <n v="2026"/>
    <s v="Q3"/>
    <n v="7"/>
    <s v="Jul"/>
  </r>
  <r>
    <n v="768"/>
    <d v="2026-07-17T00:00:00"/>
    <x v="6"/>
    <x v="6"/>
    <x v="2"/>
    <n v="2026"/>
    <x v="0"/>
    <x v="9"/>
    <x v="0"/>
    <s v="Business"/>
    <x v="2"/>
    <s v="Packing Cube Set"/>
    <n v="1"/>
    <n v="46.44"/>
    <n v="0"/>
    <n v="18.47"/>
    <n v="46.44"/>
    <n v="18.47"/>
    <n v="27.97"/>
    <n v="0.60228251507321273"/>
    <n v="2026"/>
    <s v="Q3"/>
    <n v="7"/>
    <s v="Jul"/>
  </r>
  <r>
    <n v="1901"/>
    <d v="2026-07-17T00:00:00"/>
    <x v="6"/>
    <x v="6"/>
    <x v="2"/>
    <n v="2026"/>
    <x v="1"/>
    <x v="14"/>
    <x v="0"/>
    <s v="New"/>
    <x v="1"/>
    <s v="Trekking Poles"/>
    <n v="1"/>
    <n v="70.44"/>
    <n v="0.05"/>
    <n v="32.229999999999997"/>
    <n v="66.917999999999992"/>
    <n v="32.229999999999997"/>
    <n v="34.687999999999995"/>
    <n v="0.51836576108072563"/>
    <n v="2026"/>
    <s v="Q3"/>
    <n v="7"/>
    <s v="Jul"/>
  </r>
  <r>
    <n v="2226"/>
    <d v="2026-07-17T00:00:00"/>
    <x v="6"/>
    <x v="6"/>
    <x v="2"/>
    <n v="2026"/>
    <x v="0"/>
    <x v="15"/>
    <x v="2"/>
    <s v="New"/>
    <x v="1"/>
    <s v="Trekking Poles"/>
    <n v="1"/>
    <n v="69.78"/>
    <n v="0.05"/>
    <n v="32.83"/>
    <n v="66.290999999999997"/>
    <n v="32.83"/>
    <n v="33.460999999999999"/>
    <n v="0.50475931876121949"/>
    <n v="2026"/>
    <s v="Q3"/>
    <n v="7"/>
    <s v="Jul"/>
  </r>
  <r>
    <n v="2660"/>
    <d v="2026-07-17T00:00:00"/>
    <x v="6"/>
    <x v="6"/>
    <x v="2"/>
    <n v="2026"/>
    <x v="2"/>
    <x v="5"/>
    <x v="2"/>
    <s v="New"/>
    <x v="2"/>
    <s v="Insulated Bottle"/>
    <n v="4"/>
    <n v="35.450000000000003"/>
    <n v="0.1"/>
    <n v="13.83"/>
    <n v="127.62000000000002"/>
    <n v="55.32"/>
    <n v="72.300000000000011"/>
    <n v="0.56652562294311237"/>
    <n v="2026"/>
    <s v="Q3"/>
    <n v="7"/>
    <s v="Jul"/>
  </r>
  <r>
    <n v="3004"/>
    <d v="2026-07-17T00:00:00"/>
    <x v="6"/>
    <x v="6"/>
    <x v="2"/>
    <n v="2026"/>
    <x v="3"/>
    <x v="8"/>
    <x v="0"/>
    <s v="Returning"/>
    <x v="0"/>
    <s v="Trail Bike Light"/>
    <n v="1"/>
    <n v="50.82"/>
    <n v="0.05"/>
    <n v="22.36"/>
    <n v="48.278999999999996"/>
    <n v="22.36"/>
    <n v="25.918999999999997"/>
    <n v="0.5368586756146565"/>
    <n v="2026"/>
    <s v="Q3"/>
    <n v="7"/>
    <s v="Jul"/>
  </r>
  <r>
    <n v="4020"/>
    <d v="2026-07-17T00:00:00"/>
    <x v="6"/>
    <x v="6"/>
    <x v="2"/>
    <n v="2026"/>
    <x v="2"/>
    <x v="2"/>
    <x v="0"/>
    <s v="Returning"/>
    <x v="3"/>
    <s v="Compact Sleeping Bag"/>
    <n v="1"/>
    <n v="126.13"/>
    <n v="0.15"/>
    <n v="60.43"/>
    <n v="107.2105"/>
    <n v="60.43"/>
    <n v="46.780499999999996"/>
    <n v="0.43634252242084498"/>
    <n v="2026"/>
    <s v="Q3"/>
    <n v="7"/>
    <s v="Jul"/>
  </r>
  <r>
    <n v="4154"/>
    <d v="2026-07-17T00:00:00"/>
    <x v="6"/>
    <x v="6"/>
    <x v="2"/>
    <n v="2026"/>
    <x v="2"/>
    <x v="10"/>
    <x v="0"/>
    <s v="Returning"/>
    <x v="1"/>
    <s v="Trekking Poles"/>
    <n v="3"/>
    <n v="72.150000000000006"/>
    <n v="0"/>
    <n v="33.01"/>
    <n v="216.45000000000002"/>
    <n v="99.03"/>
    <n v="117.42000000000002"/>
    <n v="0.54248094248094247"/>
    <n v="2026"/>
    <s v="Q3"/>
    <n v="7"/>
    <s v="Jul"/>
  </r>
  <r>
    <n v="4957"/>
    <d v="2026-07-17T00:00:00"/>
    <x v="6"/>
    <x v="6"/>
    <x v="2"/>
    <n v="2026"/>
    <x v="1"/>
    <x v="1"/>
    <x v="0"/>
    <s v="Returning"/>
    <x v="4"/>
    <s v="Recovery Roller"/>
    <n v="1"/>
    <n v="35.58"/>
    <n v="0"/>
    <n v="13.68"/>
    <n v="35.58"/>
    <n v="13.68"/>
    <n v="21.9"/>
    <n v="0.61551433389544685"/>
    <n v="2026"/>
    <s v="Q3"/>
    <n v="7"/>
    <s v="Jul"/>
  </r>
  <r>
    <n v="945"/>
    <d v="2026-07-18T00:00:00"/>
    <x v="6"/>
    <x v="6"/>
    <x v="2"/>
    <n v="2026"/>
    <x v="2"/>
    <x v="3"/>
    <x v="0"/>
    <s v="New"/>
    <x v="1"/>
    <s v="Summit Backpack 45L"/>
    <n v="1"/>
    <n v="154.9"/>
    <n v="0.05"/>
    <n v="77.819999999999993"/>
    <n v="147.155"/>
    <n v="77.819999999999993"/>
    <n v="69.335000000000008"/>
    <n v="0.47116985491488572"/>
    <n v="2026"/>
    <s v="Q3"/>
    <n v="7"/>
    <s v="Jul"/>
  </r>
  <r>
    <n v="1726"/>
    <d v="2026-07-18T00:00:00"/>
    <x v="6"/>
    <x v="6"/>
    <x v="2"/>
    <n v="2026"/>
    <x v="1"/>
    <x v="14"/>
    <x v="2"/>
    <s v="Business"/>
    <x v="3"/>
    <s v="Portable Camp Stove"/>
    <n v="2"/>
    <n v="80.98"/>
    <n v="0.05"/>
    <n v="39.85"/>
    <n v="153.86199999999999"/>
    <n v="79.7"/>
    <n v="74.161999999999992"/>
    <n v="0.48200335365457353"/>
    <n v="2026"/>
    <s v="Q3"/>
    <n v="7"/>
    <s v="Jul"/>
  </r>
  <r>
    <n v="1790"/>
    <d v="2026-07-18T00:00:00"/>
    <x v="6"/>
    <x v="6"/>
    <x v="2"/>
    <n v="2026"/>
    <x v="1"/>
    <x v="12"/>
    <x v="0"/>
    <s v="New"/>
    <x v="1"/>
    <s v="Hiking Daypack 20L"/>
    <n v="1"/>
    <n v="91.36"/>
    <n v="0"/>
    <n v="44.86"/>
    <n v="91.36"/>
    <n v="44.86"/>
    <n v="46.5"/>
    <n v="0.50897548161120842"/>
    <n v="2026"/>
    <s v="Q3"/>
    <n v="7"/>
    <s v="Jul"/>
  </r>
  <r>
    <n v="2193"/>
    <d v="2026-07-18T00:00:00"/>
    <x v="6"/>
    <x v="6"/>
    <x v="2"/>
    <n v="2026"/>
    <x v="2"/>
    <x v="2"/>
    <x v="0"/>
    <s v="Returning"/>
    <x v="0"/>
    <s v="Compact Repair Kit"/>
    <n v="2"/>
    <n v="39.409999999999997"/>
    <n v="0"/>
    <n v="16.8"/>
    <n v="78.819999999999993"/>
    <n v="33.6"/>
    <n v="45.219999999999992"/>
    <n v="0.57371225577264651"/>
    <n v="2026"/>
    <s v="Q3"/>
    <n v="7"/>
    <s v="Jul"/>
  </r>
  <r>
    <n v="2781"/>
    <d v="2026-07-18T00:00:00"/>
    <x v="6"/>
    <x v="6"/>
    <x v="2"/>
    <n v="2026"/>
    <x v="0"/>
    <x v="0"/>
    <x v="0"/>
    <s v="Returning"/>
    <x v="2"/>
    <s v="Carry-On Duffel"/>
    <n v="2"/>
    <n v="134.99"/>
    <n v="0"/>
    <n v="68.77"/>
    <n v="269.98"/>
    <n v="137.54"/>
    <n v="132.44000000000003"/>
    <n v="0.49055485591525305"/>
    <n v="2026"/>
    <s v="Q3"/>
    <n v="7"/>
    <s v="Jul"/>
  </r>
  <r>
    <n v="3043"/>
    <d v="2026-07-18T00:00:00"/>
    <x v="6"/>
    <x v="6"/>
    <x v="2"/>
    <n v="2026"/>
    <x v="1"/>
    <x v="12"/>
    <x v="3"/>
    <s v="New"/>
    <x v="0"/>
    <s v="Compact Repair Kit"/>
    <n v="2"/>
    <n v="40.93"/>
    <n v="0.05"/>
    <n v="16.89"/>
    <n v="77.766999999999996"/>
    <n v="33.78"/>
    <n v="43.986999999999995"/>
    <n v="0.56562552239381736"/>
    <n v="2026"/>
    <s v="Q3"/>
    <n v="7"/>
    <s v="Jul"/>
  </r>
  <r>
    <n v="3102"/>
    <d v="2026-07-18T00:00:00"/>
    <x v="6"/>
    <x v="6"/>
    <x v="2"/>
    <n v="2026"/>
    <x v="3"/>
    <x v="13"/>
    <x v="3"/>
    <s v="Returning"/>
    <x v="1"/>
    <s v="Hiking Daypack 20L"/>
    <n v="1"/>
    <n v="90.02"/>
    <n v="0.05"/>
    <n v="45.83"/>
    <n v="85.518999999999991"/>
    <n v="45.83"/>
    <n v="39.688999999999993"/>
    <n v="0.46409569803201622"/>
    <n v="2026"/>
    <s v="Q3"/>
    <n v="7"/>
    <s v="Jul"/>
  </r>
  <r>
    <n v="3156"/>
    <d v="2026-07-18T00:00:00"/>
    <x v="6"/>
    <x v="6"/>
    <x v="2"/>
    <n v="2026"/>
    <x v="0"/>
    <x v="0"/>
    <x v="2"/>
    <s v="Returning"/>
    <x v="4"/>
    <s v="Training Mat"/>
    <n v="2"/>
    <n v="50.73"/>
    <n v="0"/>
    <n v="21.87"/>
    <n v="101.46"/>
    <n v="43.74"/>
    <n v="57.719999999999992"/>
    <n v="0.56889414547604966"/>
    <n v="2026"/>
    <s v="Q3"/>
    <n v="7"/>
    <s v="Jul"/>
  </r>
  <r>
    <n v="3308"/>
    <d v="2026-07-18T00:00:00"/>
    <x v="6"/>
    <x v="6"/>
    <x v="2"/>
    <n v="2026"/>
    <x v="3"/>
    <x v="13"/>
    <x v="2"/>
    <s v="New"/>
    <x v="4"/>
    <s v="Weighted Vest"/>
    <n v="3"/>
    <n v="121.05"/>
    <n v="0.05"/>
    <n v="68.56"/>
    <n v="344.99249999999995"/>
    <n v="205.68"/>
    <n v="139.31249999999994"/>
    <n v="0.40381312637231231"/>
    <n v="2026"/>
    <s v="Q3"/>
    <n v="7"/>
    <s v="Jul"/>
  </r>
  <r>
    <n v="3329"/>
    <d v="2026-07-18T00:00:00"/>
    <x v="6"/>
    <x v="6"/>
    <x v="2"/>
    <n v="2026"/>
    <x v="1"/>
    <x v="11"/>
    <x v="0"/>
    <s v="New"/>
    <x v="0"/>
    <s v="Commuter Helmet"/>
    <n v="2"/>
    <n v="81.739999999999995"/>
    <n v="0"/>
    <n v="42.75"/>
    <n v="163.47999999999999"/>
    <n v="85.5"/>
    <n v="77.97999999999999"/>
    <n v="0.47700024467824809"/>
    <n v="2026"/>
    <s v="Q3"/>
    <n v="7"/>
    <s v="Jul"/>
  </r>
  <r>
    <n v="4102"/>
    <d v="2026-07-18T00:00:00"/>
    <x v="6"/>
    <x v="6"/>
    <x v="2"/>
    <n v="2026"/>
    <x v="1"/>
    <x v="12"/>
    <x v="0"/>
    <s v="Returning"/>
    <x v="1"/>
    <s v="Summit Backpack 45L"/>
    <n v="3"/>
    <n v="154.01"/>
    <n v="0.1"/>
    <n v="78.78"/>
    <n v="415.827"/>
    <n v="236.34"/>
    <n v="179.48699999999999"/>
    <n v="0.43163863818366771"/>
    <n v="2026"/>
    <s v="Q3"/>
    <n v="7"/>
    <s v="Jul"/>
  </r>
  <r>
    <n v="4109"/>
    <d v="2026-07-18T00:00:00"/>
    <x v="6"/>
    <x v="6"/>
    <x v="2"/>
    <n v="2026"/>
    <x v="1"/>
    <x v="12"/>
    <x v="3"/>
    <s v="New"/>
    <x v="0"/>
    <s v="Cycling Pack 12L"/>
    <n v="4"/>
    <n v="101.61"/>
    <n v="0"/>
    <n v="51.68"/>
    <n v="406.44"/>
    <n v="206.72"/>
    <n v="199.72"/>
    <n v="0.49138864285011319"/>
    <n v="2026"/>
    <s v="Q3"/>
    <n v="7"/>
    <s v="Jul"/>
  </r>
  <r>
    <n v="4813"/>
    <d v="2026-07-18T00:00:00"/>
    <x v="6"/>
    <x v="6"/>
    <x v="2"/>
    <n v="2026"/>
    <x v="2"/>
    <x v="10"/>
    <x v="2"/>
    <s v="Returning"/>
    <x v="4"/>
    <s v="Recovery Roller"/>
    <n v="2"/>
    <n v="36.869999999999997"/>
    <n v="0.15"/>
    <n v="13.94"/>
    <n v="62.678999999999995"/>
    <n v="27.88"/>
    <n v="34.798999999999992"/>
    <n v="0.55519392459994565"/>
    <n v="2026"/>
    <s v="Q3"/>
    <n v="7"/>
    <s v="Jul"/>
  </r>
  <r>
    <n v="5054"/>
    <d v="2026-07-18T00:00:00"/>
    <x v="6"/>
    <x v="6"/>
    <x v="2"/>
    <n v="2026"/>
    <x v="3"/>
    <x v="8"/>
    <x v="0"/>
    <s v="New"/>
    <x v="3"/>
    <s v="Compact Sleeping Bag"/>
    <n v="2"/>
    <n v="121.06"/>
    <n v="0"/>
    <n v="59.62"/>
    <n v="242.12"/>
    <n v="119.24"/>
    <n v="122.88000000000001"/>
    <n v="0.50751693375185858"/>
    <n v="2026"/>
    <s v="Q3"/>
    <n v="7"/>
    <s v="Jul"/>
  </r>
  <r>
    <n v="138"/>
    <d v="2026-07-19T00:00:00"/>
    <x v="6"/>
    <x v="6"/>
    <x v="2"/>
    <n v="2026"/>
    <x v="1"/>
    <x v="12"/>
    <x v="0"/>
    <s v="New"/>
    <x v="1"/>
    <s v="Trekking Poles"/>
    <n v="2"/>
    <n v="71.81"/>
    <n v="0"/>
    <n v="32.35"/>
    <n v="143.62"/>
    <n v="64.7"/>
    <n v="78.92"/>
    <n v="0.54950563988302459"/>
    <n v="2026"/>
    <s v="Q3"/>
    <n v="7"/>
    <s v="Jul"/>
  </r>
  <r>
    <n v="433"/>
    <d v="2026-07-19T00:00:00"/>
    <x v="6"/>
    <x v="6"/>
    <x v="2"/>
    <n v="2026"/>
    <x v="1"/>
    <x v="12"/>
    <x v="0"/>
    <s v="New"/>
    <x v="1"/>
    <s v="Trail Boots"/>
    <n v="4"/>
    <n v="145.18"/>
    <n v="0"/>
    <n v="79.540000000000006"/>
    <n v="580.72"/>
    <n v="318.16000000000003"/>
    <n v="262.56"/>
    <n v="0.45212839234054275"/>
    <n v="2026"/>
    <s v="Q3"/>
    <n v="7"/>
    <s v="Jul"/>
  </r>
  <r>
    <n v="484"/>
    <d v="2026-07-19T00:00:00"/>
    <x v="6"/>
    <x v="6"/>
    <x v="2"/>
    <n v="2026"/>
    <x v="1"/>
    <x v="12"/>
    <x v="0"/>
    <s v="New"/>
    <x v="4"/>
    <s v="Recovery Roller"/>
    <n v="2"/>
    <n v="36.07"/>
    <n v="0"/>
    <n v="13.6"/>
    <n v="72.14"/>
    <n v="27.2"/>
    <n v="44.94"/>
    <n v="0.62295536456889378"/>
    <n v="2026"/>
    <s v="Q3"/>
    <n v="7"/>
    <s v="Jul"/>
  </r>
  <r>
    <n v="492"/>
    <d v="2026-07-19T00:00:00"/>
    <x v="6"/>
    <x v="6"/>
    <x v="2"/>
    <n v="2026"/>
    <x v="1"/>
    <x v="14"/>
    <x v="2"/>
    <s v="New"/>
    <x v="1"/>
    <s v="Trekking Poles"/>
    <n v="3"/>
    <n v="72.23"/>
    <n v="0.1"/>
    <n v="31.67"/>
    <n v="195.02100000000002"/>
    <n v="95.01"/>
    <n v="100.01100000000001"/>
    <n v="0.5128216961250327"/>
    <n v="2026"/>
    <s v="Q3"/>
    <n v="7"/>
    <s v="Jul"/>
  </r>
  <r>
    <n v="626"/>
    <d v="2026-07-19T00:00:00"/>
    <x v="6"/>
    <x v="6"/>
    <x v="2"/>
    <n v="2026"/>
    <x v="1"/>
    <x v="14"/>
    <x v="2"/>
    <s v="Returning"/>
    <x v="2"/>
    <s v="Insulated Bottle"/>
    <n v="1"/>
    <n v="36.549999999999997"/>
    <n v="0.1"/>
    <n v="13.2"/>
    <n v="32.894999999999996"/>
    <n v="13.2"/>
    <n v="19.694999999999997"/>
    <n v="0.59872321021431829"/>
    <n v="2026"/>
    <s v="Q3"/>
    <n v="7"/>
    <s v="Jul"/>
  </r>
  <r>
    <n v="1409"/>
    <d v="2026-07-19T00:00:00"/>
    <x v="6"/>
    <x v="6"/>
    <x v="2"/>
    <n v="2026"/>
    <x v="1"/>
    <x v="14"/>
    <x v="0"/>
    <s v="New"/>
    <x v="3"/>
    <s v="Compact Sleeping Bag"/>
    <n v="5"/>
    <n v="124.68"/>
    <n v="0.05"/>
    <n v="60.61"/>
    <n v="592.23"/>
    <n v="303.05"/>
    <n v="289.18"/>
    <n v="0.48829002245749115"/>
    <n v="2026"/>
    <s v="Q3"/>
    <n v="7"/>
    <s v="Jul"/>
  </r>
  <r>
    <n v="1486"/>
    <d v="2026-07-19T00:00:00"/>
    <x v="6"/>
    <x v="6"/>
    <x v="2"/>
    <n v="2026"/>
    <x v="3"/>
    <x v="8"/>
    <x v="0"/>
    <s v="Returning"/>
    <x v="0"/>
    <s v="Cycling Pack 12L"/>
    <n v="1"/>
    <n v="101.7"/>
    <n v="0.05"/>
    <n v="49.92"/>
    <n v="96.614999999999995"/>
    <n v="49.92"/>
    <n v="46.694999999999993"/>
    <n v="0.48331004502406455"/>
    <n v="2026"/>
    <s v="Q3"/>
    <n v="7"/>
    <s v="Jul"/>
  </r>
  <r>
    <n v="1940"/>
    <d v="2026-07-19T00:00:00"/>
    <x v="6"/>
    <x v="6"/>
    <x v="2"/>
    <n v="2026"/>
    <x v="2"/>
    <x v="16"/>
    <x v="0"/>
    <s v="New"/>
    <x v="4"/>
    <s v="Training Mat"/>
    <n v="2"/>
    <n v="50.24"/>
    <n v="0.05"/>
    <n v="21.88"/>
    <n v="95.456000000000003"/>
    <n v="43.76"/>
    <n v="51.696000000000005"/>
    <n v="0.54156889037881328"/>
    <n v="2026"/>
    <s v="Q3"/>
    <n v="7"/>
    <s v="Jul"/>
  </r>
  <r>
    <n v="2215"/>
    <d v="2026-07-19T00:00:00"/>
    <x v="6"/>
    <x v="6"/>
    <x v="2"/>
    <n v="2026"/>
    <x v="3"/>
    <x v="13"/>
    <x v="2"/>
    <s v="Returning"/>
    <x v="4"/>
    <s v="Recovery Roller"/>
    <n v="3"/>
    <n v="35.53"/>
    <n v="0"/>
    <n v="14"/>
    <n v="106.59"/>
    <n v="42"/>
    <n v="64.59"/>
    <n v="0.60596678862932729"/>
    <n v="2026"/>
    <s v="Q3"/>
    <n v="7"/>
    <s v="Jul"/>
  </r>
  <r>
    <n v="2555"/>
    <d v="2026-07-19T00:00:00"/>
    <x v="6"/>
    <x v="6"/>
    <x v="2"/>
    <n v="2026"/>
    <x v="2"/>
    <x v="2"/>
    <x v="3"/>
    <s v="New"/>
    <x v="2"/>
    <s v="Packing Cube Set"/>
    <n v="2"/>
    <n v="46.89"/>
    <n v="0.1"/>
    <n v="18.53"/>
    <n v="84.402000000000001"/>
    <n v="37.06"/>
    <n v="47.341999999999999"/>
    <n v="0.56091087888912583"/>
    <n v="2026"/>
    <s v="Q3"/>
    <n v="7"/>
    <s v="Jul"/>
  </r>
  <r>
    <n v="4710"/>
    <d v="2026-07-19T00:00:00"/>
    <x v="6"/>
    <x v="6"/>
    <x v="2"/>
    <n v="2026"/>
    <x v="0"/>
    <x v="0"/>
    <x v="2"/>
    <s v="Returning"/>
    <x v="3"/>
    <s v="Trail Tent 2P"/>
    <n v="1"/>
    <n v="197.29"/>
    <n v="0.1"/>
    <n v="104.7"/>
    <n v="177.56100000000001"/>
    <n v="104.7"/>
    <n v="72.861000000000004"/>
    <n v="0.4103434875901803"/>
    <n v="2026"/>
    <s v="Q3"/>
    <n v="7"/>
    <s v="Jul"/>
  </r>
  <r>
    <n v="4974"/>
    <d v="2026-07-19T00:00:00"/>
    <x v="6"/>
    <x v="6"/>
    <x v="2"/>
    <n v="2026"/>
    <x v="0"/>
    <x v="9"/>
    <x v="2"/>
    <s v="Business"/>
    <x v="1"/>
    <s v="Trekking Poles"/>
    <n v="1"/>
    <n v="70.52"/>
    <n v="0.1"/>
    <n v="33.28"/>
    <n v="63.467999999999996"/>
    <n v="33.28"/>
    <n v="30.187999999999995"/>
    <n v="0.47564126804058732"/>
    <n v="2026"/>
    <s v="Q3"/>
    <n v="7"/>
    <s v="Jul"/>
  </r>
  <r>
    <n v="5048"/>
    <d v="2026-07-19T00:00:00"/>
    <x v="6"/>
    <x v="6"/>
    <x v="2"/>
    <n v="2026"/>
    <x v="1"/>
    <x v="12"/>
    <x v="3"/>
    <s v="New"/>
    <x v="4"/>
    <s v="Training Mat"/>
    <n v="3"/>
    <n v="49.9"/>
    <n v="0.05"/>
    <n v="22.27"/>
    <n v="142.21499999999997"/>
    <n v="66.81"/>
    <n v="75.404999999999973"/>
    <n v="0.53021833139964125"/>
    <n v="2026"/>
    <s v="Q3"/>
    <n v="7"/>
    <s v="Jul"/>
  </r>
  <r>
    <n v="1"/>
    <d v="2026-07-20T00:00:00"/>
    <x v="6"/>
    <x v="6"/>
    <x v="2"/>
    <n v="2026"/>
    <x v="3"/>
    <x v="7"/>
    <x v="2"/>
    <s v="New"/>
    <x v="1"/>
    <s v="Summit Backpack 45L"/>
    <n v="3"/>
    <n v="156.25"/>
    <n v="0"/>
    <n v="79.900000000000006"/>
    <n v="468.75"/>
    <n v="239.70000000000002"/>
    <n v="229.04999999999998"/>
    <n v="0.48863999999999996"/>
    <n v="2026"/>
    <s v="Q3"/>
    <n v="7"/>
    <s v="Jul"/>
  </r>
  <r>
    <n v="270"/>
    <d v="2026-07-20T00:00:00"/>
    <x v="6"/>
    <x v="6"/>
    <x v="2"/>
    <n v="2026"/>
    <x v="2"/>
    <x v="2"/>
    <x v="3"/>
    <s v="Returning"/>
    <x v="3"/>
    <s v="Compact Sleeping Bag"/>
    <n v="3"/>
    <n v="120.14"/>
    <n v="0"/>
    <n v="58.9"/>
    <n v="360.42"/>
    <n v="176.7"/>
    <n v="183.72000000000003"/>
    <n v="0.5097386382553688"/>
    <n v="2026"/>
    <s v="Q3"/>
    <n v="7"/>
    <s v="Jul"/>
  </r>
  <r>
    <n v="2130"/>
    <d v="2026-07-20T00:00:00"/>
    <x v="6"/>
    <x v="6"/>
    <x v="2"/>
    <n v="2026"/>
    <x v="1"/>
    <x v="14"/>
    <x v="2"/>
    <s v="Returning"/>
    <x v="1"/>
    <s v="Trail Boots"/>
    <n v="1"/>
    <n v="145.21"/>
    <n v="0"/>
    <n v="80.52"/>
    <n v="145.21"/>
    <n v="80.52"/>
    <n v="64.690000000000012"/>
    <n v="0.44549273466014744"/>
    <n v="2026"/>
    <s v="Q3"/>
    <n v="7"/>
    <s v="Jul"/>
  </r>
  <r>
    <n v="2474"/>
    <d v="2026-07-20T00:00:00"/>
    <x v="6"/>
    <x v="6"/>
    <x v="2"/>
    <n v="2026"/>
    <x v="2"/>
    <x v="2"/>
    <x v="2"/>
    <s v="Returning"/>
    <x v="0"/>
    <s v="Compact Repair Kit"/>
    <n v="2"/>
    <n v="39.78"/>
    <n v="0.1"/>
    <n v="16.260000000000002"/>
    <n v="71.603999999999999"/>
    <n v="32.520000000000003"/>
    <n v="39.083999999999996"/>
    <n v="0.54583542818836928"/>
    <n v="2026"/>
    <s v="Q3"/>
    <n v="7"/>
    <s v="Jul"/>
  </r>
  <r>
    <n v="2514"/>
    <d v="2026-07-20T00:00:00"/>
    <x v="6"/>
    <x v="6"/>
    <x v="2"/>
    <n v="2026"/>
    <x v="1"/>
    <x v="6"/>
    <x v="0"/>
    <s v="New"/>
    <x v="2"/>
    <s v="Travel Backpack 35L"/>
    <n v="2"/>
    <n v="161.97"/>
    <n v="0.1"/>
    <n v="88.57"/>
    <n v="291.54599999999999"/>
    <n v="177.14"/>
    <n v="114.40600000000001"/>
    <n v="0.39241148909606033"/>
    <n v="2026"/>
    <s v="Q3"/>
    <n v="7"/>
    <s v="Jul"/>
  </r>
  <r>
    <n v="2616"/>
    <d v="2026-07-20T00:00:00"/>
    <x v="6"/>
    <x v="6"/>
    <x v="2"/>
    <n v="2026"/>
    <x v="2"/>
    <x v="3"/>
    <x v="2"/>
    <s v="New"/>
    <x v="4"/>
    <s v="Weighted Vest"/>
    <n v="2"/>
    <n v="125.37"/>
    <n v="0"/>
    <n v="68.040000000000006"/>
    <n v="250.74"/>
    <n v="136.08000000000001"/>
    <n v="114.66"/>
    <n v="0.457286432160804"/>
    <n v="2026"/>
    <s v="Q3"/>
    <n v="7"/>
    <s v="Jul"/>
  </r>
  <r>
    <n v="2632"/>
    <d v="2026-07-20T00:00:00"/>
    <x v="6"/>
    <x v="6"/>
    <x v="2"/>
    <n v="2026"/>
    <x v="0"/>
    <x v="15"/>
    <x v="0"/>
    <s v="New"/>
    <x v="3"/>
    <s v="Trail Tent 2P"/>
    <n v="1"/>
    <n v="196.57"/>
    <n v="0"/>
    <n v="104.78"/>
    <n v="196.57"/>
    <n v="104.78"/>
    <n v="91.789999999999992"/>
    <n v="0.46695833545301924"/>
    <n v="2026"/>
    <s v="Q3"/>
    <n v="7"/>
    <s v="Jul"/>
  </r>
  <r>
    <n v="3725"/>
    <d v="2026-07-20T00:00:00"/>
    <x v="6"/>
    <x v="6"/>
    <x v="2"/>
    <n v="2026"/>
    <x v="2"/>
    <x v="16"/>
    <x v="0"/>
    <s v="Returning"/>
    <x v="3"/>
    <s v="Trail Tent 2P"/>
    <n v="2"/>
    <n v="195.74"/>
    <n v="0.05"/>
    <n v="107.17"/>
    <n v="371.90600000000001"/>
    <n v="214.34"/>
    <n v="157.566"/>
    <n v="0.4236715729243411"/>
    <n v="2026"/>
    <s v="Q3"/>
    <n v="7"/>
    <s v="Jul"/>
  </r>
  <r>
    <n v="3834"/>
    <d v="2026-07-20T00:00:00"/>
    <x v="6"/>
    <x v="6"/>
    <x v="2"/>
    <n v="2026"/>
    <x v="1"/>
    <x v="14"/>
    <x v="2"/>
    <s v="New"/>
    <x v="3"/>
    <s v="Trail Tent 2P"/>
    <n v="3"/>
    <n v="192.28"/>
    <n v="0"/>
    <n v="104.3"/>
    <n v="576.84"/>
    <n v="312.89999999999998"/>
    <n v="263.94000000000005"/>
    <n v="0.45756188891200339"/>
    <n v="2026"/>
    <s v="Q3"/>
    <n v="7"/>
    <s v="Jul"/>
  </r>
  <r>
    <n v="159"/>
    <d v="2026-07-21T00:00:00"/>
    <x v="6"/>
    <x v="6"/>
    <x v="2"/>
    <n v="2026"/>
    <x v="1"/>
    <x v="1"/>
    <x v="0"/>
    <s v="Returning"/>
    <x v="1"/>
    <s v="Trekking Poles"/>
    <n v="2"/>
    <n v="70.150000000000006"/>
    <n v="0.05"/>
    <n v="32.950000000000003"/>
    <n v="133.285"/>
    <n v="65.900000000000006"/>
    <n v="67.384999999999991"/>
    <n v="0.50557076940390888"/>
    <n v="2026"/>
    <s v="Q3"/>
    <n v="7"/>
    <s v="Jul"/>
  </r>
  <r>
    <n v="435"/>
    <d v="2026-07-21T00:00:00"/>
    <x v="6"/>
    <x v="6"/>
    <x v="2"/>
    <n v="2026"/>
    <x v="2"/>
    <x v="2"/>
    <x v="0"/>
    <s v="Returning"/>
    <x v="3"/>
    <s v="Alpine Tent 4P"/>
    <n v="2"/>
    <n v="342.38"/>
    <n v="0.05"/>
    <n v="192.01"/>
    <n v="650.52199999999993"/>
    <n v="384.02"/>
    <n v="266.50199999999995"/>
    <n v="0.40967407712575438"/>
    <n v="2026"/>
    <s v="Q3"/>
    <n v="7"/>
    <s v="Jul"/>
  </r>
  <r>
    <n v="1467"/>
    <d v="2026-07-21T00:00:00"/>
    <x v="6"/>
    <x v="6"/>
    <x v="2"/>
    <n v="2026"/>
    <x v="1"/>
    <x v="14"/>
    <x v="3"/>
    <s v="New"/>
    <x v="4"/>
    <s v="Training Mat"/>
    <n v="1"/>
    <n v="50.59"/>
    <n v="0.05"/>
    <n v="22.04"/>
    <n v="48.060499999999998"/>
    <n v="22.04"/>
    <n v="26.020499999999998"/>
    <n v="0.54141134611583319"/>
    <n v="2026"/>
    <s v="Q3"/>
    <n v="7"/>
    <s v="Jul"/>
  </r>
  <r>
    <n v="1552"/>
    <d v="2026-07-21T00:00:00"/>
    <x v="6"/>
    <x v="6"/>
    <x v="2"/>
    <n v="2026"/>
    <x v="3"/>
    <x v="4"/>
    <x v="2"/>
    <s v="New"/>
    <x v="2"/>
    <s v="Packing Cube Set"/>
    <n v="2"/>
    <n v="46.34"/>
    <n v="0.1"/>
    <n v="18.41"/>
    <n v="83.412000000000006"/>
    <n v="36.82"/>
    <n v="46.592000000000006"/>
    <n v="0.55857670359180933"/>
    <n v="2026"/>
    <s v="Q3"/>
    <n v="7"/>
    <s v="Jul"/>
  </r>
  <r>
    <n v="1745"/>
    <d v="2026-07-21T00:00:00"/>
    <x v="6"/>
    <x v="6"/>
    <x v="2"/>
    <n v="2026"/>
    <x v="1"/>
    <x v="6"/>
    <x v="3"/>
    <s v="New"/>
    <x v="1"/>
    <s v="Hiking Daypack 20L"/>
    <n v="1"/>
    <n v="91.45"/>
    <n v="0"/>
    <n v="44.16"/>
    <n v="91.45"/>
    <n v="44.16"/>
    <n v="47.290000000000006"/>
    <n v="0.51711317659923461"/>
    <n v="2026"/>
    <s v="Q3"/>
    <n v="7"/>
    <s v="Jul"/>
  </r>
  <r>
    <n v="2174"/>
    <d v="2026-07-21T00:00:00"/>
    <x v="6"/>
    <x v="6"/>
    <x v="2"/>
    <n v="2026"/>
    <x v="3"/>
    <x v="8"/>
    <x v="3"/>
    <s v="Returning"/>
    <x v="0"/>
    <s v="Compact Repair Kit"/>
    <n v="3"/>
    <n v="40.28"/>
    <n v="0"/>
    <n v="17.12"/>
    <n v="120.84"/>
    <n v="51.36"/>
    <n v="69.48"/>
    <n v="0.57497517378351537"/>
    <n v="2026"/>
    <s v="Q3"/>
    <n v="7"/>
    <s v="Jul"/>
  </r>
  <r>
    <n v="3444"/>
    <d v="2026-07-21T00:00:00"/>
    <x v="6"/>
    <x v="6"/>
    <x v="2"/>
    <n v="2026"/>
    <x v="1"/>
    <x v="14"/>
    <x v="0"/>
    <s v="Returning"/>
    <x v="4"/>
    <s v="Recovery Roller"/>
    <n v="2"/>
    <n v="36.93"/>
    <n v="0"/>
    <n v="13.63"/>
    <n v="73.86"/>
    <n v="27.26"/>
    <n v="46.599999999999994"/>
    <n v="0.63092336853506625"/>
    <n v="2026"/>
    <s v="Q3"/>
    <n v="7"/>
    <s v="Jul"/>
  </r>
  <r>
    <n v="3646"/>
    <d v="2026-07-21T00:00:00"/>
    <x v="6"/>
    <x v="6"/>
    <x v="2"/>
    <n v="2026"/>
    <x v="2"/>
    <x v="2"/>
    <x v="3"/>
    <s v="Returning"/>
    <x v="1"/>
    <s v="Trail Boots"/>
    <n v="1"/>
    <n v="143.69"/>
    <n v="0"/>
    <n v="80.87"/>
    <n v="143.69"/>
    <n v="80.87"/>
    <n v="62.819999999999993"/>
    <n v="0.43719117544714309"/>
    <n v="2026"/>
    <s v="Q3"/>
    <n v="7"/>
    <s v="Jul"/>
  </r>
  <r>
    <n v="4558"/>
    <d v="2026-07-21T00:00:00"/>
    <x v="6"/>
    <x v="6"/>
    <x v="2"/>
    <n v="2026"/>
    <x v="1"/>
    <x v="14"/>
    <x v="3"/>
    <s v="New"/>
    <x v="1"/>
    <s v="Trail Boots"/>
    <n v="2"/>
    <n v="147.09"/>
    <n v="0"/>
    <n v="81.58"/>
    <n v="294.18"/>
    <n v="163.16"/>
    <n v="131.02000000000001"/>
    <n v="0.44537358080087025"/>
    <n v="2026"/>
    <s v="Q3"/>
    <n v="7"/>
    <s v="Jul"/>
  </r>
  <r>
    <n v="4564"/>
    <d v="2026-07-21T00:00:00"/>
    <x v="6"/>
    <x v="6"/>
    <x v="2"/>
    <n v="2026"/>
    <x v="2"/>
    <x v="5"/>
    <x v="0"/>
    <s v="New"/>
    <x v="1"/>
    <s v="Summit Backpack 45L"/>
    <n v="1"/>
    <n v="153.88"/>
    <n v="0"/>
    <n v="80.98"/>
    <n v="153.88"/>
    <n v="80.98"/>
    <n v="72.899999999999991"/>
    <n v="0.47374577592929551"/>
    <n v="2026"/>
    <s v="Q3"/>
    <n v="7"/>
    <s v="Jul"/>
  </r>
  <r>
    <n v="4616"/>
    <d v="2026-07-21T00:00:00"/>
    <x v="6"/>
    <x v="6"/>
    <x v="2"/>
    <n v="2026"/>
    <x v="3"/>
    <x v="13"/>
    <x v="3"/>
    <s v="New"/>
    <x v="1"/>
    <s v="Trekking Poles"/>
    <n v="3"/>
    <n v="72.2"/>
    <n v="0"/>
    <n v="31.45"/>
    <n v="216.60000000000002"/>
    <n v="94.35"/>
    <n v="122.25000000000003"/>
    <n v="0.5644044321329641"/>
    <n v="2026"/>
    <s v="Q3"/>
    <n v="7"/>
    <s v="Jul"/>
  </r>
  <r>
    <n v="536"/>
    <d v="2026-07-22T00:00:00"/>
    <x v="6"/>
    <x v="6"/>
    <x v="2"/>
    <n v="2026"/>
    <x v="3"/>
    <x v="13"/>
    <x v="2"/>
    <s v="Business"/>
    <x v="4"/>
    <s v="Resistance Band Set"/>
    <n v="1"/>
    <n v="40.67"/>
    <n v="0"/>
    <n v="14.28"/>
    <n v="40.67"/>
    <n v="14.28"/>
    <n v="26.39"/>
    <n v="0.64888123924268504"/>
    <n v="2026"/>
    <s v="Q3"/>
    <n v="7"/>
    <s v="Jul"/>
  </r>
  <r>
    <n v="571"/>
    <d v="2026-07-22T00:00:00"/>
    <x v="6"/>
    <x v="6"/>
    <x v="2"/>
    <n v="2026"/>
    <x v="0"/>
    <x v="0"/>
    <x v="0"/>
    <s v="New"/>
    <x v="1"/>
    <s v="Summit Backpack 45L"/>
    <n v="3"/>
    <n v="152.53"/>
    <n v="0"/>
    <n v="80.88"/>
    <n v="457.59000000000003"/>
    <n v="242.64"/>
    <n v="214.95000000000005"/>
    <n v="0.46974365698551113"/>
    <n v="2026"/>
    <s v="Q3"/>
    <n v="7"/>
    <s v="Jul"/>
  </r>
  <r>
    <n v="965"/>
    <d v="2026-07-22T00:00:00"/>
    <x v="6"/>
    <x v="6"/>
    <x v="2"/>
    <n v="2026"/>
    <x v="1"/>
    <x v="11"/>
    <x v="2"/>
    <s v="Returning"/>
    <x v="2"/>
    <s v="Insulated Bottle"/>
    <n v="2"/>
    <n v="35.39"/>
    <n v="0.05"/>
    <n v="13.39"/>
    <n v="67.241"/>
    <n v="26.78"/>
    <n v="40.460999999999999"/>
    <n v="0.60173108668818132"/>
    <n v="2026"/>
    <s v="Q3"/>
    <n v="7"/>
    <s v="Jul"/>
  </r>
  <r>
    <n v="1504"/>
    <d v="2026-07-22T00:00:00"/>
    <x v="6"/>
    <x v="6"/>
    <x v="2"/>
    <n v="2026"/>
    <x v="3"/>
    <x v="4"/>
    <x v="0"/>
    <s v="Returning"/>
    <x v="1"/>
    <s v="Hiking Daypack 20L"/>
    <n v="5"/>
    <n v="93.35"/>
    <n v="0"/>
    <n v="46.31"/>
    <n v="466.75"/>
    <n v="231.55"/>
    <n v="235.2"/>
    <n v="0.50391001606855912"/>
    <n v="2026"/>
    <s v="Q3"/>
    <n v="7"/>
    <s v="Jul"/>
  </r>
  <r>
    <n v="2560"/>
    <d v="2026-07-22T00:00:00"/>
    <x v="6"/>
    <x v="6"/>
    <x v="2"/>
    <n v="2026"/>
    <x v="1"/>
    <x v="12"/>
    <x v="0"/>
    <s v="Returning"/>
    <x v="0"/>
    <s v="Trail Bike Light"/>
    <n v="2"/>
    <n v="51.71"/>
    <n v="0"/>
    <n v="22.75"/>
    <n v="103.42"/>
    <n v="45.5"/>
    <n v="57.92"/>
    <n v="0.5600464126861342"/>
    <n v="2026"/>
    <s v="Q3"/>
    <n v="7"/>
    <s v="Jul"/>
  </r>
  <r>
    <n v="2758"/>
    <d v="2026-07-22T00:00:00"/>
    <x v="6"/>
    <x v="6"/>
    <x v="2"/>
    <n v="2026"/>
    <x v="0"/>
    <x v="0"/>
    <x v="0"/>
    <s v="New"/>
    <x v="0"/>
    <s v="Compact Repair Kit"/>
    <n v="1"/>
    <n v="39.86"/>
    <n v="0"/>
    <n v="16.53"/>
    <n v="39.86"/>
    <n v="16.53"/>
    <n v="23.33"/>
    <n v="0.58529854490717503"/>
    <n v="2026"/>
    <s v="Q3"/>
    <n v="7"/>
    <s v="Jul"/>
  </r>
  <r>
    <n v="4030"/>
    <d v="2026-07-22T00:00:00"/>
    <x v="6"/>
    <x v="6"/>
    <x v="2"/>
    <n v="2026"/>
    <x v="3"/>
    <x v="8"/>
    <x v="0"/>
    <s v="New"/>
    <x v="3"/>
    <s v="Portable Camp Stove"/>
    <n v="2"/>
    <n v="83.71"/>
    <n v="0"/>
    <n v="39.29"/>
    <n v="167.42"/>
    <n v="78.58"/>
    <n v="88.839999999999989"/>
    <n v="0.53064150041811009"/>
    <n v="2026"/>
    <s v="Q3"/>
    <n v="7"/>
    <s v="Jul"/>
  </r>
  <r>
    <n v="4337"/>
    <d v="2026-07-22T00:00:00"/>
    <x v="6"/>
    <x v="6"/>
    <x v="2"/>
    <n v="2026"/>
    <x v="1"/>
    <x v="14"/>
    <x v="2"/>
    <s v="New"/>
    <x v="2"/>
    <s v="Packing Cube Set"/>
    <n v="1"/>
    <n v="47.62"/>
    <n v="0"/>
    <n v="17.82"/>
    <n v="47.62"/>
    <n v="17.82"/>
    <n v="29.799999999999997"/>
    <n v="0.62578748425031494"/>
    <n v="2026"/>
    <s v="Q3"/>
    <n v="7"/>
    <s v="Jul"/>
  </r>
  <r>
    <n v="5129"/>
    <d v="2026-07-22T00:00:00"/>
    <x v="6"/>
    <x v="6"/>
    <x v="2"/>
    <n v="2026"/>
    <x v="1"/>
    <x v="12"/>
    <x v="0"/>
    <s v="Returning"/>
    <x v="0"/>
    <s v="Commuter Helmet"/>
    <n v="1"/>
    <n v="80.05"/>
    <n v="0.05"/>
    <n v="43.81"/>
    <n v="76.047499999999999"/>
    <n v="43.81"/>
    <n v="32.237499999999997"/>
    <n v="0.42391268615010352"/>
    <n v="2026"/>
    <s v="Q3"/>
    <n v="7"/>
    <s v="Jul"/>
  </r>
  <r>
    <n v="81"/>
    <d v="2026-07-23T00:00:00"/>
    <x v="6"/>
    <x v="6"/>
    <x v="2"/>
    <n v="2026"/>
    <x v="3"/>
    <x v="8"/>
    <x v="2"/>
    <s v="Returning"/>
    <x v="4"/>
    <s v="Training Mat"/>
    <n v="1"/>
    <n v="51.82"/>
    <n v="0"/>
    <n v="21.43"/>
    <n v="51.82"/>
    <n v="21.43"/>
    <n v="30.39"/>
    <n v="0.58645310690852959"/>
    <n v="2026"/>
    <s v="Q3"/>
    <n v="7"/>
    <s v="Jul"/>
  </r>
  <r>
    <n v="493"/>
    <d v="2026-07-23T00:00:00"/>
    <x v="6"/>
    <x v="6"/>
    <x v="2"/>
    <n v="2026"/>
    <x v="1"/>
    <x v="11"/>
    <x v="0"/>
    <s v="Business"/>
    <x v="2"/>
    <s v="Travel Backpack 35L"/>
    <n v="4"/>
    <n v="161.28"/>
    <n v="0.15"/>
    <n v="89.2"/>
    <n v="548.35199999999998"/>
    <n v="356.8"/>
    <n v="191.55199999999996"/>
    <n v="0.3493230625583566"/>
    <n v="2026"/>
    <s v="Q3"/>
    <n v="7"/>
    <s v="Jul"/>
  </r>
  <r>
    <n v="613"/>
    <d v="2026-07-23T00:00:00"/>
    <x v="6"/>
    <x v="6"/>
    <x v="2"/>
    <n v="2026"/>
    <x v="0"/>
    <x v="0"/>
    <x v="0"/>
    <s v="New"/>
    <x v="0"/>
    <s v="Compact Repair Kit"/>
    <n v="1"/>
    <n v="39.86"/>
    <n v="0.05"/>
    <n v="16.989999999999998"/>
    <n v="37.866999999999997"/>
    <n v="16.989999999999998"/>
    <n v="20.876999999999999"/>
    <n v="0.55132437214461139"/>
    <n v="2026"/>
    <s v="Q3"/>
    <n v="7"/>
    <s v="Jul"/>
  </r>
  <r>
    <n v="958"/>
    <d v="2026-07-23T00:00:00"/>
    <x v="6"/>
    <x v="6"/>
    <x v="2"/>
    <n v="2026"/>
    <x v="3"/>
    <x v="8"/>
    <x v="3"/>
    <s v="New"/>
    <x v="0"/>
    <s v="Cycling Pack 12L"/>
    <n v="6"/>
    <n v="102.96"/>
    <n v="0.05"/>
    <n v="51.74"/>
    <n v="586.87199999999996"/>
    <n v="310.44"/>
    <n v="276.43199999999996"/>
    <n v="0.47102604997341835"/>
    <n v="2026"/>
    <s v="Q3"/>
    <n v="7"/>
    <s v="Jul"/>
  </r>
  <r>
    <n v="1270"/>
    <d v="2026-07-23T00:00:00"/>
    <x v="6"/>
    <x v="6"/>
    <x v="2"/>
    <n v="2026"/>
    <x v="1"/>
    <x v="12"/>
    <x v="3"/>
    <s v="Returning"/>
    <x v="1"/>
    <s v="Hiking Daypack 20L"/>
    <n v="1"/>
    <n v="94.04"/>
    <n v="0"/>
    <n v="44.88"/>
    <n v="94.04"/>
    <n v="44.88"/>
    <n v="49.160000000000004"/>
    <n v="0.52275627392598889"/>
    <n v="2026"/>
    <s v="Q3"/>
    <n v="7"/>
    <s v="Jul"/>
  </r>
  <r>
    <n v="1513"/>
    <d v="2026-07-23T00:00:00"/>
    <x v="6"/>
    <x v="6"/>
    <x v="2"/>
    <n v="2026"/>
    <x v="3"/>
    <x v="8"/>
    <x v="0"/>
    <s v="New"/>
    <x v="1"/>
    <s v="Trekking Poles"/>
    <n v="2"/>
    <n v="70.790000000000006"/>
    <n v="0"/>
    <n v="32.44"/>
    <n v="141.58000000000001"/>
    <n v="64.88"/>
    <n v="76.700000000000017"/>
    <n v="0.541743184065546"/>
    <n v="2026"/>
    <s v="Q3"/>
    <n v="7"/>
    <s v="Jul"/>
  </r>
  <r>
    <n v="2009"/>
    <d v="2026-07-23T00:00:00"/>
    <x v="6"/>
    <x v="6"/>
    <x v="2"/>
    <n v="2026"/>
    <x v="2"/>
    <x v="10"/>
    <x v="0"/>
    <s v="New"/>
    <x v="2"/>
    <s v="Packing Cube Set"/>
    <n v="2"/>
    <n v="46.41"/>
    <n v="0"/>
    <n v="18.600000000000001"/>
    <n v="92.82"/>
    <n v="37.200000000000003"/>
    <n v="55.61999999999999"/>
    <n v="0.59922430510665803"/>
    <n v="2026"/>
    <s v="Q3"/>
    <n v="7"/>
    <s v="Jul"/>
  </r>
  <r>
    <n v="2838"/>
    <d v="2026-07-23T00:00:00"/>
    <x v="6"/>
    <x v="6"/>
    <x v="2"/>
    <n v="2026"/>
    <x v="3"/>
    <x v="13"/>
    <x v="3"/>
    <s v="New"/>
    <x v="1"/>
    <s v="Trekking Poles"/>
    <n v="1"/>
    <n v="69.75"/>
    <n v="0"/>
    <n v="33.299999999999997"/>
    <n v="69.75"/>
    <n v="33.299999999999997"/>
    <n v="36.450000000000003"/>
    <n v="0.52258064516129032"/>
    <n v="2026"/>
    <s v="Q3"/>
    <n v="7"/>
    <s v="Jul"/>
  </r>
  <r>
    <n v="3730"/>
    <d v="2026-07-23T00:00:00"/>
    <x v="6"/>
    <x v="6"/>
    <x v="2"/>
    <n v="2026"/>
    <x v="0"/>
    <x v="15"/>
    <x v="2"/>
    <s v="Business"/>
    <x v="0"/>
    <s v="Compact Repair Kit"/>
    <n v="3"/>
    <n v="40.81"/>
    <n v="0"/>
    <n v="16.86"/>
    <n v="122.43"/>
    <n v="50.58"/>
    <n v="71.850000000000009"/>
    <n v="0.58686596422445481"/>
    <n v="2026"/>
    <s v="Q3"/>
    <n v="7"/>
    <s v="Jul"/>
  </r>
  <r>
    <n v="4287"/>
    <d v="2026-07-23T00:00:00"/>
    <x v="6"/>
    <x v="6"/>
    <x v="2"/>
    <n v="2026"/>
    <x v="3"/>
    <x v="8"/>
    <x v="3"/>
    <s v="Returning"/>
    <x v="1"/>
    <s v="Summit Backpack 45L"/>
    <n v="5"/>
    <n v="156.69"/>
    <n v="0"/>
    <n v="80.489999999999995"/>
    <n v="783.45"/>
    <n v="402.45"/>
    <n v="381.00000000000006"/>
    <n v="0.48631054949262881"/>
    <n v="2026"/>
    <s v="Q3"/>
    <n v="7"/>
    <s v="Jul"/>
  </r>
  <r>
    <n v="4297"/>
    <d v="2026-07-23T00:00:00"/>
    <x v="6"/>
    <x v="6"/>
    <x v="2"/>
    <n v="2026"/>
    <x v="1"/>
    <x v="6"/>
    <x v="3"/>
    <s v="Returning"/>
    <x v="2"/>
    <s v="Travel Backpack 35L"/>
    <n v="1"/>
    <n v="168.59"/>
    <n v="0.1"/>
    <n v="88.8"/>
    <n v="151.73099999999999"/>
    <n v="88.8"/>
    <n v="62.930999999999997"/>
    <n v="0.41475374181940405"/>
    <n v="2026"/>
    <s v="Q3"/>
    <n v="7"/>
    <s v="Jul"/>
  </r>
  <r>
    <n v="5118"/>
    <d v="2026-07-23T00:00:00"/>
    <x v="6"/>
    <x v="6"/>
    <x v="2"/>
    <n v="2026"/>
    <x v="1"/>
    <x v="12"/>
    <x v="0"/>
    <s v="Business"/>
    <x v="2"/>
    <s v="Insulated Bottle"/>
    <n v="5"/>
    <n v="36.880000000000003"/>
    <n v="0.1"/>
    <n v="13.76"/>
    <n v="165.96"/>
    <n v="68.8"/>
    <n v="97.160000000000011"/>
    <n v="0.58544227524704751"/>
    <n v="2026"/>
    <s v="Q3"/>
    <n v="7"/>
    <s v="Jul"/>
  </r>
  <r>
    <n v="363"/>
    <d v="2026-07-24T00:00:00"/>
    <x v="6"/>
    <x v="6"/>
    <x v="2"/>
    <n v="2026"/>
    <x v="0"/>
    <x v="0"/>
    <x v="1"/>
    <s v="Business"/>
    <x v="2"/>
    <s v="Carry-On Duffel"/>
    <n v="8"/>
    <n v="136.13"/>
    <n v="0.1"/>
    <n v="66.55"/>
    <n v="980.13599999999997"/>
    <n v="532.4"/>
    <n v="447.73599999999999"/>
    <n v="0.45681007533648393"/>
    <n v="2026"/>
    <s v="Q3"/>
    <n v="7"/>
    <s v="Jul"/>
  </r>
  <r>
    <n v="4243"/>
    <d v="2026-07-24T00:00:00"/>
    <x v="6"/>
    <x v="6"/>
    <x v="2"/>
    <n v="2026"/>
    <x v="1"/>
    <x v="14"/>
    <x v="3"/>
    <s v="Returning"/>
    <x v="0"/>
    <s v="Compact Repair Kit"/>
    <n v="2"/>
    <n v="40.479999999999997"/>
    <n v="0.05"/>
    <n v="16.93"/>
    <n v="76.911999999999992"/>
    <n v="33.86"/>
    <n v="43.051999999999992"/>
    <n v="0.5597566049511129"/>
    <n v="2026"/>
    <s v="Q3"/>
    <n v="7"/>
    <s v="Jul"/>
  </r>
  <r>
    <n v="4348"/>
    <d v="2026-07-24T00:00:00"/>
    <x v="6"/>
    <x v="6"/>
    <x v="2"/>
    <n v="2026"/>
    <x v="0"/>
    <x v="0"/>
    <x v="0"/>
    <s v="New"/>
    <x v="0"/>
    <s v="Trail Bike Light"/>
    <n v="4"/>
    <n v="50.09"/>
    <n v="0"/>
    <n v="22.11"/>
    <n v="200.36"/>
    <n v="88.44"/>
    <n v="111.92000000000002"/>
    <n v="0.55859452984627678"/>
    <n v="2026"/>
    <s v="Q3"/>
    <n v="7"/>
    <s v="Jul"/>
  </r>
  <r>
    <n v="4405"/>
    <d v="2026-07-24T00:00:00"/>
    <x v="6"/>
    <x v="6"/>
    <x v="2"/>
    <n v="2026"/>
    <x v="3"/>
    <x v="8"/>
    <x v="0"/>
    <s v="Returning"/>
    <x v="1"/>
    <s v="Summit Backpack 45L"/>
    <n v="1"/>
    <n v="156.54"/>
    <n v="0.1"/>
    <n v="77.38"/>
    <n v="140.886"/>
    <n v="77.38"/>
    <n v="63.506"/>
    <n v="0.4507616086765186"/>
    <n v="2026"/>
    <s v="Q3"/>
    <n v="7"/>
    <s v="Jul"/>
  </r>
  <r>
    <n v="4857"/>
    <d v="2026-07-24T00:00:00"/>
    <x v="6"/>
    <x v="6"/>
    <x v="2"/>
    <n v="2026"/>
    <x v="1"/>
    <x v="6"/>
    <x v="2"/>
    <s v="Returning"/>
    <x v="1"/>
    <s v="Summit Backpack 45L"/>
    <n v="1"/>
    <n v="152.1"/>
    <n v="0.1"/>
    <n v="80.459999999999994"/>
    <n v="136.88999999999999"/>
    <n v="80.459999999999994"/>
    <n v="56.429999999999993"/>
    <n v="0.41222879684418146"/>
    <n v="2026"/>
    <s v="Q3"/>
    <n v="7"/>
    <s v="Jul"/>
  </r>
  <r>
    <n v="87"/>
    <d v="2026-07-25T00:00:00"/>
    <x v="6"/>
    <x v="6"/>
    <x v="2"/>
    <n v="2026"/>
    <x v="1"/>
    <x v="11"/>
    <x v="0"/>
    <s v="Returning"/>
    <x v="1"/>
    <s v="Summit Backpack 45L"/>
    <n v="1"/>
    <n v="155.35"/>
    <n v="0"/>
    <n v="80.47"/>
    <n v="155.35"/>
    <n v="80.47"/>
    <n v="74.88"/>
    <n v="0.48200836820083681"/>
    <n v="2026"/>
    <s v="Q3"/>
    <n v="7"/>
    <s v="Jul"/>
  </r>
  <r>
    <n v="315"/>
    <d v="2026-07-25T00:00:00"/>
    <x v="6"/>
    <x v="6"/>
    <x v="2"/>
    <n v="2026"/>
    <x v="2"/>
    <x v="3"/>
    <x v="3"/>
    <s v="New"/>
    <x v="0"/>
    <s v="Commuter Helmet"/>
    <n v="1"/>
    <n v="81.13"/>
    <n v="0.05"/>
    <n v="42.41"/>
    <n v="77.073499999999996"/>
    <n v="42.41"/>
    <n v="34.663499999999999"/>
    <n v="0.44974602165465433"/>
    <n v="2026"/>
    <s v="Q3"/>
    <n v="7"/>
    <s v="Jul"/>
  </r>
  <r>
    <n v="970"/>
    <d v="2026-07-25T00:00:00"/>
    <x v="6"/>
    <x v="6"/>
    <x v="2"/>
    <n v="2026"/>
    <x v="1"/>
    <x v="11"/>
    <x v="0"/>
    <s v="New"/>
    <x v="1"/>
    <s v="Trail Boots"/>
    <n v="1"/>
    <n v="145.87"/>
    <n v="0"/>
    <n v="81.430000000000007"/>
    <n v="145.87"/>
    <n v="81.430000000000007"/>
    <n v="64.44"/>
    <n v="0.44176321382052508"/>
    <n v="2026"/>
    <s v="Q3"/>
    <n v="7"/>
    <s v="Jul"/>
  </r>
  <r>
    <n v="1891"/>
    <d v="2026-07-25T00:00:00"/>
    <x v="6"/>
    <x v="6"/>
    <x v="2"/>
    <n v="2026"/>
    <x v="1"/>
    <x v="12"/>
    <x v="0"/>
    <s v="New"/>
    <x v="1"/>
    <s v="Summit Backpack 45L"/>
    <n v="6"/>
    <n v="151.88999999999999"/>
    <n v="0.15"/>
    <n v="76.83"/>
    <n v="774.6389999999999"/>
    <n v="460.98"/>
    <n v="313.65899999999988"/>
    <n v="0.40490989996630677"/>
    <n v="2026"/>
    <s v="Q3"/>
    <n v="7"/>
    <s v="Jul"/>
  </r>
  <r>
    <n v="2148"/>
    <d v="2026-07-25T00:00:00"/>
    <x v="6"/>
    <x v="6"/>
    <x v="2"/>
    <n v="2026"/>
    <x v="2"/>
    <x v="10"/>
    <x v="0"/>
    <s v="New"/>
    <x v="4"/>
    <s v="Resistance Band Set"/>
    <n v="2"/>
    <n v="41.14"/>
    <n v="0.1"/>
    <n v="14.84"/>
    <n v="74.052000000000007"/>
    <n v="29.68"/>
    <n v="44.372000000000007"/>
    <n v="0.59920056176740677"/>
    <n v="2026"/>
    <s v="Q3"/>
    <n v="7"/>
    <s v="Jul"/>
  </r>
  <r>
    <n v="2467"/>
    <d v="2026-07-25T00:00:00"/>
    <x v="6"/>
    <x v="6"/>
    <x v="2"/>
    <n v="2026"/>
    <x v="3"/>
    <x v="4"/>
    <x v="2"/>
    <s v="Returning"/>
    <x v="0"/>
    <s v="Trail Bike Light"/>
    <n v="1"/>
    <n v="49.5"/>
    <n v="0"/>
    <n v="21.83"/>
    <n v="49.5"/>
    <n v="21.83"/>
    <n v="27.67"/>
    <n v="0.55898989898989904"/>
    <n v="2026"/>
    <s v="Q3"/>
    <n v="7"/>
    <s v="Jul"/>
  </r>
  <r>
    <n v="3710"/>
    <d v="2026-07-25T00:00:00"/>
    <x v="6"/>
    <x v="6"/>
    <x v="2"/>
    <n v="2026"/>
    <x v="3"/>
    <x v="7"/>
    <x v="0"/>
    <s v="New"/>
    <x v="2"/>
    <s v="Packing Cube Set"/>
    <n v="2"/>
    <n v="46.48"/>
    <n v="0.05"/>
    <n v="18.760000000000002"/>
    <n v="88.311999999999983"/>
    <n v="37.520000000000003"/>
    <n v="50.79199999999998"/>
    <n v="0.57514267596702584"/>
    <n v="2026"/>
    <s v="Q3"/>
    <n v="7"/>
    <s v="Jul"/>
  </r>
  <r>
    <n v="3714"/>
    <d v="2026-07-25T00:00:00"/>
    <x v="6"/>
    <x v="6"/>
    <x v="2"/>
    <n v="2026"/>
    <x v="2"/>
    <x v="2"/>
    <x v="3"/>
    <s v="Returning"/>
    <x v="2"/>
    <s v="Insulated Bottle"/>
    <n v="1"/>
    <n v="36.909999999999997"/>
    <n v="0"/>
    <n v="13.56"/>
    <n v="36.909999999999997"/>
    <n v="13.56"/>
    <n v="23.349999999999994"/>
    <n v="0.63261988620969922"/>
    <n v="2026"/>
    <s v="Q3"/>
    <n v="7"/>
    <s v="Jul"/>
  </r>
  <r>
    <n v="3893"/>
    <d v="2026-07-25T00:00:00"/>
    <x v="6"/>
    <x v="6"/>
    <x v="2"/>
    <n v="2026"/>
    <x v="0"/>
    <x v="0"/>
    <x v="0"/>
    <s v="Returning"/>
    <x v="2"/>
    <s v="Insulated Bottle"/>
    <n v="1"/>
    <n v="35.6"/>
    <n v="0"/>
    <n v="13.91"/>
    <n v="35.6"/>
    <n v="13.91"/>
    <n v="21.69"/>
    <n v="0.60926966292134832"/>
    <n v="2026"/>
    <s v="Q3"/>
    <n v="7"/>
    <s v="Jul"/>
  </r>
  <r>
    <n v="4136"/>
    <d v="2026-07-25T00:00:00"/>
    <x v="6"/>
    <x v="6"/>
    <x v="2"/>
    <n v="2026"/>
    <x v="1"/>
    <x v="11"/>
    <x v="2"/>
    <s v="New"/>
    <x v="0"/>
    <s v="Commuter Helmet"/>
    <n v="2"/>
    <n v="80.25"/>
    <n v="0.05"/>
    <n v="42.39"/>
    <n v="152.47499999999999"/>
    <n v="84.78"/>
    <n v="67.694999999999993"/>
    <n v="0.44397442203639936"/>
    <n v="2026"/>
    <s v="Q3"/>
    <n v="7"/>
    <s v="Jul"/>
  </r>
  <r>
    <n v="4212"/>
    <d v="2026-07-25T00:00:00"/>
    <x v="6"/>
    <x v="6"/>
    <x v="2"/>
    <n v="2026"/>
    <x v="0"/>
    <x v="0"/>
    <x v="3"/>
    <s v="Returning"/>
    <x v="2"/>
    <s v="Packing Cube Set"/>
    <n v="2"/>
    <n v="47.52"/>
    <n v="0.1"/>
    <n v="17.86"/>
    <n v="85.536000000000001"/>
    <n v="35.72"/>
    <n v="49.816000000000003"/>
    <n v="0.58239805462027683"/>
    <n v="2026"/>
    <s v="Q3"/>
    <n v="7"/>
    <s v="Jul"/>
  </r>
  <r>
    <n v="4332"/>
    <d v="2026-07-25T00:00:00"/>
    <x v="6"/>
    <x v="6"/>
    <x v="2"/>
    <n v="2026"/>
    <x v="3"/>
    <x v="13"/>
    <x v="0"/>
    <s v="New"/>
    <x v="2"/>
    <s v="Travel Backpack 35L"/>
    <n v="2"/>
    <n v="164.58"/>
    <n v="0.1"/>
    <n v="86.55"/>
    <n v="296.24400000000003"/>
    <n v="173.1"/>
    <n v="123.14400000000003"/>
    <n v="0.41568436829100341"/>
    <n v="2026"/>
    <s v="Q3"/>
    <n v="7"/>
    <s v="Jul"/>
  </r>
  <r>
    <n v="702"/>
    <d v="2026-07-26T00:00:00"/>
    <x v="6"/>
    <x v="6"/>
    <x v="2"/>
    <n v="2026"/>
    <x v="0"/>
    <x v="9"/>
    <x v="0"/>
    <s v="New"/>
    <x v="0"/>
    <s v="Compact Repair Kit"/>
    <n v="1"/>
    <n v="39.99"/>
    <n v="0.05"/>
    <n v="16.739999999999998"/>
    <n v="37.990499999999997"/>
    <n v="16.739999999999998"/>
    <n v="21.250499999999999"/>
    <n v="0.55936352509179932"/>
    <n v="2026"/>
    <s v="Q3"/>
    <n v="7"/>
    <s v="Jul"/>
  </r>
  <r>
    <n v="1223"/>
    <d v="2026-07-26T00:00:00"/>
    <x v="6"/>
    <x v="6"/>
    <x v="2"/>
    <n v="2026"/>
    <x v="1"/>
    <x v="12"/>
    <x v="2"/>
    <s v="New"/>
    <x v="1"/>
    <s v="Trail Boots"/>
    <n v="1"/>
    <n v="140.44"/>
    <n v="0"/>
    <n v="77.08"/>
    <n v="140.44"/>
    <n v="77.08"/>
    <n v="63.36"/>
    <n v="0.45115351751637711"/>
    <n v="2026"/>
    <s v="Q3"/>
    <n v="7"/>
    <s v="Jul"/>
  </r>
  <r>
    <n v="1370"/>
    <d v="2026-07-26T00:00:00"/>
    <x v="6"/>
    <x v="6"/>
    <x v="2"/>
    <n v="2026"/>
    <x v="2"/>
    <x v="10"/>
    <x v="3"/>
    <s v="New"/>
    <x v="4"/>
    <s v="Weighted Vest"/>
    <n v="2"/>
    <n v="123.73"/>
    <n v="0.05"/>
    <n v="68.22"/>
    <n v="235.08699999999999"/>
    <n v="136.44"/>
    <n v="98.646999999999991"/>
    <n v="0.41961911973014243"/>
    <n v="2026"/>
    <s v="Q3"/>
    <n v="7"/>
    <s v="Jul"/>
  </r>
  <r>
    <n v="3476"/>
    <d v="2026-07-26T00:00:00"/>
    <x v="6"/>
    <x v="6"/>
    <x v="2"/>
    <n v="2026"/>
    <x v="3"/>
    <x v="13"/>
    <x v="1"/>
    <s v="New"/>
    <x v="2"/>
    <s v="Carry-On Duffel"/>
    <n v="3"/>
    <n v="132.68"/>
    <n v="0.15"/>
    <n v="67.38"/>
    <n v="338.334"/>
    <n v="202.14"/>
    <n v="136.19400000000002"/>
    <n v="0.40254304917625783"/>
    <n v="2026"/>
    <s v="Q3"/>
    <n v="7"/>
    <s v="Jul"/>
  </r>
  <r>
    <n v="4066"/>
    <d v="2026-07-26T00:00:00"/>
    <x v="6"/>
    <x v="6"/>
    <x v="2"/>
    <n v="2026"/>
    <x v="3"/>
    <x v="7"/>
    <x v="2"/>
    <s v="New"/>
    <x v="4"/>
    <s v="Recovery Roller"/>
    <n v="1"/>
    <n v="35.479999999999997"/>
    <n v="0.05"/>
    <n v="14.15"/>
    <n v="33.705999999999996"/>
    <n v="14.15"/>
    <n v="19.555999999999997"/>
    <n v="0.58019343737020113"/>
    <n v="2026"/>
    <s v="Q3"/>
    <n v="7"/>
    <s v="Jul"/>
  </r>
  <r>
    <n v="4153"/>
    <d v="2026-07-26T00:00:00"/>
    <x v="6"/>
    <x v="6"/>
    <x v="2"/>
    <n v="2026"/>
    <x v="3"/>
    <x v="7"/>
    <x v="0"/>
    <s v="Business"/>
    <x v="2"/>
    <s v="Carry-On Duffel"/>
    <n v="3"/>
    <n v="134.63"/>
    <n v="0"/>
    <n v="67.2"/>
    <n v="403.89"/>
    <n v="201.60000000000002"/>
    <n v="202.28999999999996"/>
    <n v="0.50085419297333422"/>
    <n v="2026"/>
    <s v="Q3"/>
    <n v="7"/>
    <s v="Jul"/>
  </r>
  <r>
    <n v="379"/>
    <d v="2026-07-27T00:00:00"/>
    <x v="6"/>
    <x v="6"/>
    <x v="2"/>
    <n v="2026"/>
    <x v="0"/>
    <x v="9"/>
    <x v="3"/>
    <s v="New"/>
    <x v="1"/>
    <s v="Trekking Poles"/>
    <n v="3"/>
    <n v="72.03"/>
    <n v="0"/>
    <n v="32.46"/>
    <n v="216.09"/>
    <n v="97.38"/>
    <n v="118.71000000000001"/>
    <n v="0.54935443565181175"/>
    <n v="2026"/>
    <s v="Q3"/>
    <n v="7"/>
    <s v="Jul"/>
  </r>
  <r>
    <n v="820"/>
    <d v="2026-07-27T00:00:00"/>
    <x v="6"/>
    <x v="6"/>
    <x v="2"/>
    <n v="2026"/>
    <x v="3"/>
    <x v="7"/>
    <x v="3"/>
    <s v="Returning"/>
    <x v="4"/>
    <s v="Resistance Band Set"/>
    <n v="1"/>
    <n v="40.24"/>
    <n v="0"/>
    <n v="15.05"/>
    <n v="40.24"/>
    <n v="15.05"/>
    <n v="25.19"/>
    <n v="0.62599403578528823"/>
    <n v="2026"/>
    <s v="Q3"/>
    <n v="7"/>
    <s v="Jul"/>
  </r>
  <r>
    <n v="2003"/>
    <d v="2026-07-27T00:00:00"/>
    <x v="6"/>
    <x v="6"/>
    <x v="2"/>
    <n v="2026"/>
    <x v="2"/>
    <x v="5"/>
    <x v="2"/>
    <s v="Returning"/>
    <x v="2"/>
    <s v="Insulated Bottle"/>
    <n v="1"/>
    <n v="36.14"/>
    <n v="0"/>
    <n v="13.52"/>
    <n v="36.14"/>
    <n v="13.52"/>
    <n v="22.62"/>
    <n v="0.62589928057553956"/>
    <n v="2026"/>
    <s v="Q3"/>
    <n v="7"/>
    <s v="Jul"/>
  </r>
  <r>
    <n v="2682"/>
    <d v="2026-07-27T00:00:00"/>
    <x v="6"/>
    <x v="6"/>
    <x v="2"/>
    <n v="2026"/>
    <x v="1"/>
    <x v="11"/>
    <x v="0"/>
    <s v="New"/>
    <x v="4"/>
    <s v="Resistance Band Set"/>
    <n v="2"/>
    <n v="40.22"/>
    <n v="0.05"/>
    <n v="14.72"/>
    <n v="76.417999999999992"/>
    <n v="29.44"/>
    <n v="46.977999999999994"/>
    <n v="0.61475045146431473"/>
    <n v="2026"/>
    <s v="Q3"/>
    <n v="7"/>
    <s v="Jul"/>
  </r>
  <r>
    <n v="3860"/>
    <d v="2026-07-27T00:00:00"/>
    <x v="6"/>
    <x v="6"/>
    <x v="2"/>
    <n v="2026"/>
    <x v="3"/>
    <x v="7"/>
    <x v="0"/>
    <s v="Returning"/>
    <x v="4"/>
    <s v="Recovery Roller"/>
    <n v="3"/>
    <n v="37.130000000000003"/>
    <n v="0.05"/>
    <n v="14.29"/>
    <n v="105.82050000000001"/>
    <n v="42.87"/>
    <n v="62.950500000000012"/>
    <n v="0.59488000907196625"/>
    <n v="2026"/>
    <s v="Q3"/>
    <n v="7"/>
    <s v="Jul"/>
  </r>
  <r>
    <n v="4063"/>
    <d v="2026-07-27T00:00:00"/>
    <x v="6"/>
    <x v="6"/>
    <x v="2"/>
    <n v="2026"/>
    <x v="0"/>
    <x v="9"/>
    <x v="0"/>
    <s v="New"/>
    <x v="3"/>
    <s v="Compact Sleeping Bag"/>
    <n v="4"/>
    <n v="125.07"/>
    <n v="0.05"/>
    <n v="60"/>
    <n v="475.26599999999996"/>
    <n v="240"/>
    <n v="235.26599999999996"/>
    <n v="0.4950196311118405"/>
    <n v="2026"/>
    <s v="Q3"/>
    <n v="7"/>
    <s v="Jul"/>
  </r>
  <r>
    <n v="4474"/>
    <d v="2026-07-27T00:00:00"/>
    <x v="6"/>
    <x v="6"/>
    <x v="2"/>
    <n v="2026"/>
    <x v="3"/>
    <x v="13"/>
    <x v="1"/>
    <s v="Returning"/>
    <x v="4"/>
    <s v="Weighted Vest"/>
    <n v="5"/>
    <n v="122.14"/>
    <n v="0.05"/>
    <n v="70.64"/>
    <n v="580.16499999999996"/>
    <n v="353.2"/>
    <n v="226.96499999999997"/>
    <n v="0.39120767367903958"/>
    <n v="2026"/>
    <s v="Q3"/>
    <n v="7"/>
    <s v="Jul"/>
  </r>
  <r>
    <n v="21"/>
    <d v="2026-07-28T00:00:00"/>
    <x v="6"/>
    <x v="6"/>
    <x v="2"/>
    <n v="2026"/>
    <x v="1"/>
    <x v="11"/>
    <x v="0"/>
    <s v="Business"/>
    <x v="3"/>
    <s v="Compact Sleeping Bag"/>
    <n v="1"/>
    <n v="120.09"/>
    <n v="0"/>
    <n v="62.18"/>
    <n v="120.09"/>
    <n v="62.18"/>
    <n v="57.910000000000004"/>
    <n v="0.48222166708302111"/>
    <n v="2026"/>
    <s v="Q3"/>
    <n v="7"/>
    <s v="Jul"/>
  </r>
  <r>
    <n v="368"/>
    <d v="2026-07-28T00:00:00"/>
    <x v="6"/>
    <x v="6"/>
    <x v="2"/>
    <n v="2026"/>
    <x v="3"/>
    <x v="4"/>
    <x v="3"/>
    <s v="Returning"/>
    <x v="0"/>
    <s v="Cycling Pack 12L"/>
    <n v="6"/>
    <n v="102.75"/>
    <n v="0"/>
    <n v="51.55"/>
    <n v="616.5"/>
    <n v="309.29999999999995"/>
    <n v="307.20000000000005"/>
    <n v="0.49829683698296845"/>
    <n v="2026"/>
    <s v="Q3"/>
    <n v="7"/>
    <s v="Jul"/>
  </r>
  <r>
    <n v="457"/>
    <d v="2026-07-28T00:00:00"/>
    <x v="6"/>
    <x v="6"/>
    <x v="2"/>
    <n v="2026"/>
    <x v="2"/>
    <x v="2"/>
    <x v="0"/>
    <s v="Returning"/>
    <x v="3"/>
    <s v="Trail Tent 2P"/>
    <n v="4"/>
    <n v="191.15"/>
    <n v="0"/>
    <n v="105.01"/>
    <n v="764.6"/>
    <n v="420.04"/>
    <n v="344.56"/>
    <n v="0.45064085796494896"/>
    <n v="2026"/>
    <s v="Q3"/>
    <n v="7"/>
    <s v="Jul"/>
  </r>
  <r>
    <n v="1516"/>
    <d v="2026-07-28T00:00:00"/>
    <x v="6"/>
    <x v="6"/>
    <x v="2"/>
    <n v="2026"/>
    <x v="0"/>
    <x v="9"/>
    <x v="0"/>
    <s v="Business"/>
    <x v="4"/>
    <s v="Resistance Band Set"/>
    <n v="2"/>
    <n v="40.15"/>
    <n v="0.1"/>
    <n v="14.86"/>
    <n v="72.27"/>
    <n v="29.72"/>
    <n v="42.55"/>
    <n v="0.58876435588764353"/>
    <n v="2026"/>
    <s v="Q3"/>
    <n v="7"/>
    <s v="Jul"/>
  </r>
  <r>
    <n v="2266"/>
    <d v="2026-07-28T00:00:00"/>
    <x v="6"/>
    <x v="6"/>
    <x v="2"/>
    <n v="2026"/>
    <x v="1"/>
    <x v="11"/>
    <x v="3"/>
    <s v="Business"/>
    <x v="3"/>
    <s v="Portable Camp Stove"/>
    <n v="1"/>
    <n v="83.05"/>
    <n v="0"/>
    <n v="38.86"/>
    <n v="83.05"/>
    <n v="38.86"/>
    <n v="44.19"/>
    <n v="0.53208910295003009"/>
    <n v="2026"/>
    <s v="Q3"/>
    <n v="7"/>
    <s v="Jul"/>
  </r>
  <r>
    <n v="2802"/>
    <d v="2026-07-28T00:00:00"/>
    <x v="6"/>
    <x v="6"/>
    <x v="2"/>
    <n v="2026"/>
    <x v="0"/>
    <x v="9"/>
    <x v="0"/>
    <s v="Returning"/>
    <x v="1"/>
    <s v="Trail Boots"/>
    <n v="2"/>
    <n v="146.22999999999999"/>
    <n v="0"/>
    <n v="79.040000000000006"/>
    <n v="292.45999999999998"/>
    <n v="158.08000000000001"/>
    <n v="134.37999999999997"/>
    <n v="0.45948163851466861"/>
    <n v="2026"/>
    <s v="Q3"/>
    <n v="7"/>
    <s v="Jul"/>
  </r>
  <r>
    <n v="3604"/>
    <d v="2026-07-28T00:00:00"/>
    <x v="6"/>
    <x v="6"/>
    <x v="2"/>
    <n v="2026"/>
    <x v="1"/>
    <x v="14"/>
    <x v="0"/>
    <s v="Returning"/>
    <x v="1"/>
    <s v="Trail Boots"/>
    <n v="2"/>
    <n v="144.09"/>
    <n v="0"/>
    <n v="77.67"/>
    <n v="288.18"/>
    <n v="155.34"/>
    <n v="132.84"/>
    <n v="0.46096189881324173"/>
    <n v="2026"/>
    <s v="Q3"/>
    <n v="7"/>
    <s v="Jul"/>
  </r>
  <r>
    <n v="3644"/>
    <d v="2026-07-28T00:00:00"/>
    <x v="6"/>
    <x v="6"/>
    <x v="2"/>
    <n v="2026"/>
    <x v="2"/>
    <x v="10"/>
    <x v="2"/>
    <s v="Business"/>
    <x v="1"/>
    <s v="Hiking Daypack 20L"/>
    <n v="3"/>
    <n v="93.01"/>
    <n v="0.15"/>
    <n v="46.68"/>
    <n v="237.17550000000003"/>
    <n v="140.04"/>
    <n v="97.135500000000036"/>
    <n v="0.4095511551572571"/>
    <n v="2026"/>
    <s v="Q3"/>
    <n v="7"/>
    <s v="Jul"/>
  </r>
  <r>
    <n v="4271"/>
    <d v="2026-07-28T00:00:00"/>
    <x v="6"/>
    <x v="6"/>
    <x v="2"/>
    <n v="2026"/>
    <x v="0"/>
    <x v="0"/>
    <x v="2"/>
    <s v="New"/>
    <x v="3"/>
    <s v="Compact Sleeping Bag"/>
    <n v="1"/>
    <n v="121.61"/>
    <n v="0.1"/>
    <n v="60.58"/>
    <n v="109.449"/>
    <n v="60.58"/>
    <n v="48.869"/>
    <n v="0.4465001964385239"/>
    <n v="2026"/>
    <s v="Q3"/>
    <n v="7"/>
    <s v="Jul"/>
  </r>
  <r>
    <n v="272"/>
    <d v="2026-07-29T00:00:00"/>
    <x v="6"/>
    <x v="6"/>
    <x v="2"/>
    <n v="2026"/>
    <x v="3"/>
    <x v="4"/>
    <x v="0"/>
    <s v="Business"/>
    <x v="3"/>
    <s v="Trail Tent 2P"/>
    <n v="2"/>
    <n v="195.09"/>
    <n v="0"/>
    <n v="106.82"/>
    <n v="390.18"/>
    <n v="213.64"/>
    <n v="176.54000000000002"/>
    <n v="0.45245783997129535"/>
    <n v="2026"/>
    <s v="Q3"/>
    <n v="7"/>
    <s v="Jul"/>
  </r>
  <r>
    <n v="1469"/>
    <d v="2026-07-29T00:00:00"/>
    <x v="6"/>
    <x v="6"/>
    <x v="2"/>
    <n v="2026"/>
    <x v="2"/>
    <x v="10"/>
    <x v="2"/>
    <s v="Returning"/>
    <x v="2"/>
    <s v="Travel Backpack 35L"/>
    <n v="3"/>
    <n v="167.52"/>
    <n v="0"/>
    <n v="87.26"/>
    <n v="502.56000000000006"/>
    <n v="261.78000000000003"/>
    <n v="240.78000000000003"/>
    <n v="0.4791069723018147"/>
    <n v="2026"/>
    <s v="Q3"/>
    <n v="7"/>
    <s v="Jul"/>
  </r>
  <r>
    <n v="2253"/>
    <d v="2026-07-29T00:00:00"/>
    <x v="6"/>
    <x v="6"/>
    <x v="2"/>
    <n v="2026"/>
    <x v="1"/>
    <x v="14"/>
    <x v="3"/>
    <s v="New"/>
    <x v="0"/>
    <s v="Trail Bike Light"/>
    <n v="3"/>
    <n v="50.98"/>
    <n v="0"/>
    <n v="22.63"/>
    <n v="152.94"/>
    <n v="67.89"/>
    <n v="85.05"/>
    <n v="0.55610043154178113"/>
    <n v="2026"/>
    <s v="Q3"/>
    <n v="7"/>
    <s v="Jul"/>
  </r>
  <r>
    <n v="2554"/>
    <d v="2026-07-29T00:00:00"/>
    <x v="6"/>
    <x v="6"/>
    <x v="2"/>
    <n v="2026"/>
    <x v="1"/>
    <x v="11"/>
    <x v="3"/>
    <s v="New"/>
    <x v="4"/>
    <s v="Training Mat"/>
    <n v="2"/>
    <n v="49.98"/>
    <n v="0.1"/>
    <n v="21.91"/>
    <n v="89.963999999999999"/>
    <n v="43.82"/>
    <n v="46.143999999999998"/>
    <n v="0.51291627762215997"/>
    <n v="2026"/>
    <s v="Q3"/>
    <n v="7"/>
    <s v="Jul"/>
  </r>
  <r>
    <n v="2624"/>
    <d v="2026-07-29T00:00:00"/>
    <x v="6"/>
    <x v="6"/>
    <x v="2"/>
    <n v="2026"/>
    <x v="3"/>
    <x v="4"/>
    <x v="1"/>
    <s v="Business"/>
    <x v="2"/>
    <s v="Insulated Bottle"/>
    <n v="4"/>
    <n v="36.44"/>
    <n v="0.15"/>
    <n v="13.32"/>
    <n v="123.89599999999999"/>
    <n v="53.28"/>
    <n v="70.615999999999985"/>
    <n v="0.5699619035319945"/>
    <n v="2026"/>
    <s v="Q3"/>
    <n v="7"/>
    <s v="Jul"/>
  </r>
  <r>
    <n v="3338"/>
    <d v="2026-07-29T00:00:00"/>
    <x v="6"/>
    <x v="6"/>
    <x v="2"/>
    <n v="2026"/>
    <x v="0"/>
    <x v="0"/>
    <x v="0"/>
    <s v="Returning"/>
    <x v="3"/>
    <s v="Trail Tent 2P"/>
    <n v="1"/>
    <n v="195.34"/>
    <n v="0.05"/>
    <n v="106.6"/>
    <n v="185.57300000000001"/>
    <n v="106.6"/>
    <n v="78.973000000000013"/>
    <n v="0.42556298599472991"/>
    <n v="2026"/>
    <s v="Q3"/>
    <n v="7"/>
    <s v="Jul"/>
  </r>
  <r>
    <n v="4575"/>
    <d v="2026-07-29T00:00:00"/>
    <x v="6"/>
    <x v="6"/>
    <x v="2"/>
    <n v="2026"/>
    <x v="2"/>
    <x v="5"/>
    <x v="0"/>
    <s v="Business"/>
    <x v="0"/>
    <s v="Cycling Pack 12L"/>
    <n v="1"/>
    <n v="103.31"/>
    <n v="0"/>
    <n v="50.93"/>
    <n v="103.31"/>
    <n v="50.93"/>
    <n v="52.38"/>
    <n v="0.50701771367728199"/>
    <n v="2026"/>
    <s v="Q3"/>
    <n v="7"/>
    <s v="Jul"/>
  </r>
  <r>
    <n v="4871"/>
    <d v="2026-07-29T00:00:00"/>
    <x v="6"/>
    <x v="6"/>
    <x v="2"/>
    <n v="2026"/>
    <x v="0"/>
    <x v="0"/>
    <x v="0"/>
    <s v="New"/>
    <x v="3"/>
    <s v="Compact Sleeping Bag"/>
    <n v="3"/>
    <n v="123.31"/>
    <n v="0"/>
    <n v="59.16"/>
    <n v="369.93"/>
    <n v="177.48"/>
    <n v="192.45000000000002"/>
    <n v="0.52023355770010549"/>
    <n v="2026"/>
    <s v="Q3"/>
    <n v="7"/>
    <s v="Jul"/>
  </r>
  <r>
    <n v="4931"/>
    <d v="2026-07-29T00:00:00"/>
    <x v="6"/>
    <x v="6"/>
    <x v="2"/>
    <n v="2026"/>
    <x v="0"/>
    <x v="15"/>
    <x v="0"/>
    <s v="New"/>
    <x v="4"/>
    <s v="Resistance Band Set"/>
    <n v="1"/>
    <n v="40.36"/>
    <n v="0.1"/>
    <n v="14.82"/>
    <n v="36.323999999999998"/>
    <n v="14.82"/>
    <n v="21.503999999999998"/>
    <n v="0.59200528576148004"/>
    <n v="2026"/>
    <s v="Q3"/>
    <n v="7"/>
    <s v="Jul"/>
  </r>
  <r>
    <n v="4962"/>
    <d v="2026-07-29T00:00:00"/>
    <x v="6"/>
    <x v="6"/>
    <x v="2"/>
    <n v="2026"/>
    <x v="0"/>
    <x v="15"/>
    <x v="2"/>
    <s v="New"/>
    <x v="3"/>
    <s v="Portable Camp Stove"/>
    <n v="2"/>
    <n v="83.06"/>
    <n v="0"/>
    <n v="38.74"/>
    <n v="166.12"/>
    <n v="77.48"/>
    <n v="88.64"/>
    <n v="0.5335901757765471"/>
    <n v="2026"/>
    <s v="Q3"/>
    <n v="7"/>
    <s v="Jul"/>
  </r>
  <r>
    <n v="5006"/>
    <d v="2026-07-29T00:00:00"/>
    <x v="6"/>
    <x v="6"/>
    <x v="2"/>
    <n v="2026"/>
    <x v="2"/>
    <x v="3"/>
    <x v="0"/>
    <s v="Returning"/>
    <x v="1"/>
    <s v="Summit Backpack 45L"/>
    <n v="2"/>
    <n v="151.72999999999999"/>
    <n v="0"/>
    <n v="81.209999999999994"/>
    <n v="303.45999999999998"/>
    <n v="162.41999999999999"/>
    <n v="141.04"/>
    <n v="0.46477295195412904"/>
    <n v="2026"/>
    <s v="Q3"/>
    <n v="7"/>
    <s v="Jul"/>
  </r>
  <r>
    <n v="5033"/>
    <d v="2026-07-29T00:00:00"/>
    <x v="6"/>
    <x v="6"/>
    <x v="2"/>
    <n v="2026"/>
    <x v="3"/>
    <x v="8"/>
    <x v="0"/>
    <s v="New"/>
    <x v="1"/>
    <s v="Trekking Poles"/>
    <n v="4"/>
    <n v="72.010000000000005"/>
    <n v="0.05"/>
    <n v="32.36"/>
    <n v="273.63800000000003"/>
    <n v="129.44"/>
    <n v="144.19800000000004"/>
    <n v="0.52696628392255473"/>
    <n v="2026"/>
    <s v="Q3"/>
    <n v="7"/>
    <s v="Jul"/>
  </r>
  <r>
    <n v="5117"/>
    <d v="2026-07-29T00:00:00"/>
    <x v="6"/>
    <x v="6"/>
    <x v="2"/>
    <n v="2026"/>
    <x v="1"/>
    <x v="11"/>
    <x v="0"/>
    <s v="Business"/>
    <x v="1"/>
    <s v="Summit Backpack 45L"/>
    <n v="1"/>
    <n v="154.87"/>
    <n v="0"/>
    <n v="80.459999999999994"/>
    <n v="154.87"/>
    <n v="80.459999999999994"/>
    <n v="74.410000000000011"/>
    <n v="0.48046748886162594"/>
    <n v="2026"/>
    <s v="Q3"/>
    <n v="7"/>
    <s v="Jul"/>
  </r>
  <r>
    <n v="954"/>
    <d v="2026-07-30T00:00:00"/>
    <x v="6"/>
    <x v="6"/>
    <x v="2"/>
    <n v="2026"/>
    <x v="1"/>
    <x v="1"/>
    <x v="0"/>
    <s v="New"/>
    <x v="2"/>
    <s v="Carry-On Duffel"/>
    <n v="3"/>
    <n v="134.61000000000001"/>
    <n v="0.1"/>
    <n v="65.77"/>
    <n v="363.44700000000006"/>
    <n v="197.31"/>
    <n v="166.13700000000006"/>
    <n v="0.45711479252820914"/>
    <n v="2026"/>
    <s v="Q3"/>
    <n v="7"/>
    <s v="Jul"/>
  </r>
  <r>
    <n v="1644"/>
    <d v="2026-07-30T00:00:00"/>
    <x v="6"/>
    <x v="6"/>
    <x v="2"/>
    <n v="2026"/>
    <x v="3"/>
    <x v="13"/>
    <x v="0"/>
    <s v="Returning"/>
    <x v="0"/>
    <s v="Commuter Helmet"/>
    <n v="3"/>
    <n v="81.5"/>
    <n v="0.05"/>
    <n v="43.85"/>
    <n v="232.27499999999998"/>
    <n v="131.55000000000001"/>
    <n v="100.72499999999997"/>
    <n v="0.43364546335163051"/>
    <n v="2026"/>
    <s v="Q3"/>
    <n v="7"/>
    <s v="Jul"/>
  </r>
  <r>
    <n v="2030"/>
    <d v="2026-07-30T00:00:00"/>
    <x v="6"/>
    <x v="6"/>
    <x v="2"/>
    <n v="2026"/>
    <x v="0"/>
    <x v="0"/>
    <x v="3"/>
    <s v="Business"/>
    <x v="2"/>
    <s v="Carry-On Duffel"/>
    <n v="2"/>
    <n v="135.63"/>
    <n v="0"/>
    <n v="66.63"/>
    <n v="271.26"/>
    <n v="133.26"/>
    <n v="138"/>
    <n v="0.50873700508737008"/>
    <n v="2026"/>
    <s v="Q3"/>
    <n v="7"/>
    <s v="Jul"/>
  </r>
  <r>
    <n v="2595"/>
    <d v="2026-07-30T00:00:00"/>
    <x v="6"/>
    <x v="6"/>
    <x v="2"/>
    <n v="2026"/>
    <x v="0"/>
    <x v="9"/>
    <x v="1"/>
    <s v="Business"/>
    <x v="2"/>
    <s v="Carry-On Duffel"/>
    <n v="15"/>
    <n v="133.44999999999999"/>
    <n v="0.2"/>
    <n v="65.819999999999993"/>
    <n v="1601.3999999999999"/>
    <n v="987.3"/>
    <n v="614.09999999999991"/>
    <n v="0.3834769576620457"/>
    <n v="2026"/>
    <s v="Q3"/>
    <n v="7"/>
    <s v="Jul"/>
  </r>
  <r>
    <n v="2763"/>
    <d v="2026-07-30T00:00:00"/>
    <x v="6"/>
    <x v="6"/>
    <x v="2"/>
    <n v="2026"/>
    <x v="0"/>
    <x v="15"/>
    <x v="0"/>
    <s v="Business"/>
    <x v="3"/>
    <s v="Compact Sleeping Bag"/>
    <n v="1"/>
    <n v="120.94"/>
    <n v="0"/>
    <n v="62.24"/>
    <n v="120.94"/>
    <n v="62.24"/>
    <n v="58.699999999999996"/>
    <n v="0.48536464362493797"/>
    <n v="2026"/>
    <s v="Q3"/>
    <n v="7"/>
    <s v="Jul"/>
  </r>
  <r>
    <n v="3537"/>
    <d v="2026-07-30T00:00:00"/>
    <x v="6"/>
    <x v="6"/>
    <x v="2"/>
    <n v="2026"/>
    <x v="1"/>
    <x v="11"/>
    <x v="0"/>
    <s v="Returning"/>
    <x v="3"/>
    <s v="Alpine Tent 4P"/>
    <n v="2"/>
    <n v="332.99"/>
    <n v="0.15"/>
    <n v="199.09"/>
    <n v="566.08299999999997"/>
    <n v="398.18"/>
    <n v="167.90299999999996"/>
    <n v="0.29660491482697759"/>
    <n v="2026"/>
    <s v="Q3"/>
    <n v="7"/>
    <s v="Jul"/>
  </r>
  <r>
    <n v="3550"/>
    <d v="2026-07-30T00:00:00"/>
    <x v="6"/>
    <x v="6"/>
    <x v="2"/>
    <n v="2026"/>
    <x v="0"/>
    <x v="15"/>
    <x v="0"/>
    <s v="Returning"/>
    <x v="3"/>
    <s v="Compact Sleeping Bag"/>
    <n v="3"/>
    <n v="120.88"/>
    <n v="0"/>
    <n v="60.97"/>
    <n v="362.64"/>
    <n v="182.91"/>
    <n v="179.73"/>
    <n v="0.49561548643282594"/>
    <n v="2026"/>
    <s v="Q3"/>
    <n v="7"/>
    <s v="Jul"/>
  </r>
  <r>
    <n v="3875"/>
    <d v="2026-07-30T00:00:00"/>
    <x v="6"/>
    <x v="6"/>
    <x v="2"/>
    <n v="2026"/>
    <x v="3"/>
    <x v="8"/>
    <x v="0"/>
    <s v="Returning"/>
    <x v="0"/>
    <s v="Cycling Pack 12L"/>
    <n v="1"/>
    <n v="101.73"/>
    <n v="0.05"/>
    <n v="51.63"/>
    <n v="96.643500000000003"/>
    <n v="51.63"/>
    <n v="45.013500000000001"/>
    <n v="0.46576852038678235"/>
    <n v="2026"/>
    <s v="Q3"/>
    <n v="7"/>
    <s v="Jul"/>
  </r>
  <r>
    <n v="4467"/>
    <d v="2026-07-30T00:00:00"/>
    <x v="6"/>
    <x v="6"/>
    <x v="2"/>
    <n v="2026"/>
    <x v="3"/>
    <x v="7"/>
    <x v="0"/>
    <s v="Returning"/>
    <x v="2"/>
    <s v="Insulated Bottle"/>
    <n v="2"/>
    <n v="36.21"/>
    <n v="0"/>
    <n v="13.5"/>
    <n v="72.42"/>
    <n v="27"/>
    <n v="45.42"/>
    <n v="0.62717481358740679"/>
    <n v="2026"/>
    <s v="Q3"/>
    <n v="7"/>
    <s v="Jul"/>
  </r>
  <r>
    <n v="739"/>
    <d v="2026-07-31T00:00:00"/>
    <x v="6"/>
    <x v="6"/>
    <x v="2"/>
    <n v="2026"/>
    <x v="3"/>
    <x v="7"/>
    <x v="0"/>
    <s v="Business"/>
    <x v="0"/>
    <s v="Cycling Pack 12L"/>
    <n v="5"/>
    <n v="104.65"/>
    <n v="0"/>
    <n v="49.2"/>
    <n v="523.25"/>
    <n v="246"/>
    <n v="277.25"/>
    <n v="0.52986144290492121"/>
    <n v="2026"/>
    <s v="Q3"/>
    <n v="7"/>
    <s v="Jul"/>
  </r>
  <r>
    <n v="2376"/>
    <d v="2026-07-31T00:00:00"/>
    <x v="6"/>
    <x v="6"/>
    <x v="2"/>
    <n v="2026"/>
    <x v="2"/>
    <x v="5"/>
    <x v="1"/>
    <s v="Returning"/>
    <x v="3"/>
    <s v="Trail Tent 2P"/>
    <n v="5"/>
    <n v="198.35"/>
    <n v="0.05"/>
    <n v="104.96"/>
    <n v="942.16249999999991"/>
    <n v="524.79999999999995"/>
    <n v="417.36249999999995"/>
    <n v="0.44298356175288234"/>
    <n v="2026"/>
    <s v="Q3"/>
    <n v="7"/>
    <s v="Jul"/>
  </r>
  <r>
    <n v="3109"/>
    <d v="2026-07-31T00:00:00"/>
    <x v="6"/>
    <x v="6"/>
    <x v="2"/>
    <n v="2026"/>
    <x v="0"/>
    <x v="0"/>
    <x v="3"/>
    <s v="Returning"/>
    <x v="4"/>
    <s v="Recovery Roller"/>
    <n v="2"/>
    <n v="36.56"/>
    <n v="0.05"/>
    <n v="13.76"/>
    <n v="69.463999999999999"/>
    <n v="27.52"/>
    <n v="41.944000000000003"/>
    <n v="0.60382356328457909"/>
    <n v="2026"/>
    <s v="Q3"/>
    <n v="7"/>
    <s v="Jul"/>
  </r>
  <r>
    <n v="4362"/>
    <d v="2026-07-31T00:00:00"/>
    <x v="6"/>
    <x v="6"/>
    <x v="2"/>
    <n v="2026"/>
    <x v="1"/>
    <x v="14"/>
    <x v="0"/>
    <s v="Returning"/>
    <x v="1"/>
    <s v="Hiking Daypack 20L"/>
    <n v="5"/>
    <n v="92.41"/>
    <n v="0"/>
    <n v="44.29"/>
    <n v="462.04999999999995"/>
    <n v="221.45"/>
    <n v="240.59999999999997"/>
    <n v="0.52072286549074775"/>
    <n v="2026"/>
    <s v="Q3"/>
    <n v="7"/>
    <s v="Jul"/>
  </r>
  <r>
    <n v="777"/>
    <d v="2026-08-01T00:00:00"/>
    <x v="7"/>
    <x v="7"/>
    <x v="2"/>
    <n v="2026"/>
    <x v="3"/>
    <x v="13"/>
    <x v="0"/>
    <s v="Returning"/>
    <x v="3"/>
    <s v="Compact Sleeping Bag"/>
    <n v="4"/>
    <n v="121.87"/>
    <n v="0"/>
    <n v="59.89"/>
    <n v="487.48"/>
    <n v="239.56"/>
    <n v="247.92000000000002"/>
    <n v="0.50857471075736438"/>
    <n v="2026"/>
    <s v="Q3"/>
    <n v="8"/>
    <s v="Aug"/>
  </r>
  <r>
    <n v="831"/>
    <d v="2026-08-01T00:00:00"/>
    <x v="7"/>
    <x v="7"/>
    <x v="2"/>
    <n v="2026"/>
    <x v="3"/>
    <x v="8"/>
    <x v="0"/>
    <s v="Returning"/>
    <x v="2"/>
    <s v="Carry-On Duffel"/>
    <n v="2"/>
    <n v="130.9"/>
    <n v="0.05"/>
    <n v="67.959999999999994"/>
    <n v="248.71"/>
    <n v="135.91999999999999"/>
    <n v="112.79000000000002"/>
    <n v="0.45350006031120588"/>
    <n v="2026"/>
    <s v="Q3"/>
    <n v="8"/>
    <s v="Aug"/>
  </r>
  <r>
    <n v="2059"/>
    <d v="2026-08-01T00:00:00"/>
    <x v="7"/>
    <x v="7"/>
    <x v="2"/>
    <n v="2026"/>
    <x v="2"/>
    <x v="2"/>
    <x v="2"/>
    <s v="New"/>
    <x v="0"/>
    <s v="Trail Bike Light"/>
    <n v="1"/>
    <n v="50.98"/>
    <n v="0"/>
    <n v="22.92"/>
    <n v="50.98"/>
    <n v="22.92"/>
    <n v="28.059999999999995"/>
    <n v="0.55041192624558644"/>
    <n v="2026"/>
    <s v="Q3"/>
    <n v="8"/>
    <s v="Aug"/>
  </r>
  <r>
    <n v="2519"/>
    <d v="2026-08-01T00:00:00"/>
    <x v="7"/>
    <x v="7"/>
    <x v="2"/>
    <n v="2026"/>
    <x v="2"/>
    <x v="2"/>
    <x v="0"/>
    <s v="Returning"/>
    <x v="1"/>
    <s v="Hiking Daypack 20L"/>
    <n v="2"/>
    <n v="91.11"/>
    <n v="0"/>
    <n v="44.19"/>
    <n v="182.22"/>
    <n v="88.38"/>
    <n v="93.84"/>
    <n v="0.51498189002304906"/>
    <n v="2026"/>
    <s v="Q3"/>
    <n v="8"/>
    <s v="Aug"/>
  </r>
  <r>
    <n v="2644"/>
    <d v="2026-08-01T00:00:00"/>
    <x v="7"/>
    <x v="7"/>
    <x v="2"/>
    <n v="2026"/>
    <x v="0"/>
    <x v="0"/>
    <x v="3"/>
    <s v="Returning"/>
    <x v="2"/>
    <s v="Insulated Bottle"/>
    <n v="3"/>
    <n v="35.619999999999997"/>
    <n v="0.05"/>
    <n v="13.47"/>
    <n v="101.51699999999998"/>
    <n v="40.410000000000004"/>
    <n v="61.106999999999978"/>
    <n v="0.60193859156594454"/>
    <n v="2026"/>
    <s v="Q3"/>
    <n v="8"/>
    <s v="Aug"/>
  </r>
  <r>
    <n v="4141"/>
    <d v="2026-08-01T00:00:00"/>
    <x v="7"/>
    <x v="7"/>
    <x v="2"/>
    <n v="2026"/>
    <x v="3"/>
    <x v="13"/>
    <x v="0"/>
    <s v="New"/>
    <x v="1"/>
    <s v="Hiking Daypack 20L"/>
    <n v="1"/>
    <n v="91.95"/>
    <n v="0.05"/>
    <n v="46.47"/>
    <n v="87.352499999999992"/>
    <n v="46.47"/>
    <n v="40.882499999999993"/>
    <n v="0.46801751523997592"/>
    <n v="2026"/>
    <s v="Q3"/>
    <n v="8"/>
    <s v="Aug"/>
  </r>
  <r>
    <n v="4804"/>
    <d v="2026-08-01T00:00:00"/>
    <x v="7"/>
    <x v="7"/>
    <x v="2"/>
    <n v="2026"/>
    <x v="0"/>
    <x v="9"/>
    <x v="0"/>
    <s v="Returning"/>
    <x v="4"/>
    <s v="Training Mat"/>
    <n v="1"/>
    <n v="49.46"/>
    <n v="0"/>
    <n v="21.47"/>
    <n v="49.46"/>
    <n v="21.47"/>
    <n v="27.990000000000002"/>
    <n v="0.5659118479579458"/>
    <n v="2026"/>
    <s v="Q3"/>
    <n v="8"/>
    <s v="Aug"/>
  </r>
  <r>
    <n v="5161"/>
    <d v="2026-08-01T00:00:00"/>
    <x v="7"/>
    <x v="7"/>
    <x v="2"/>
    <n v="2026"/>
    <x v="0"/>
    <x v="15"/>
    <x v="0"/>
    <s v="New"/>
    <x v="0"/>
    <s v="Compact Repair Kit"/>
    <n v="1"/>
    <n v="41.25"/>
    <n v="0.05"/>
    <n v="16.98"/>
    <n v="39.1875"/>
    <n v="16.98"/>
    <n v="22.2075"/>
    <n v="0.56669856459330148"/>
    <n v="2026"/>
    <s v="Q3"/>
    <n v="8"/>
    <s v="Aug"/>
  </r>
  <r>
    <n v="590"/>
    <d v="2026-08-02T00:00:00"/>
    <x v="7"/>
    <x v="7"/>
    <x v="2"/>
    <n v="2026"/>
    <x v="2"/>
    <x v="5"/>
    <x v="0"/>
    <s v="Returning"/>
    <x v="2"/>
    <s v="Carry-On Duffel"/>
    <n v="4"/>
    <n v="133.65"/>
    <n v="0"/>
    <n v="66"/>
    <n v="534.6"/>
    <n v="264"/>
    <n v="270.60000000000002"/>
    <n v="0.50617283950617287"/>
    <n v="2026"/>
    <s v="Q3"/>
    <n v="8"/>
    <s v="Aug"/>
  </r>
  <r>
    <n v="1599"/>
    <d v="2026-08-02T00:00:00"/>
    <x v="7"/>
    <x v="7"/>
    <x v="2"/>
    <n v="2026"/>
    <x v="3"/>
    <x v="4"/>
    <x v="0"/>
    <s v="Returning"/>
    <x v="3"/>
    <s v="Trail Tent 2P"/>
    <n v="2"/>
    <n v="200.45"/>
    <n v="0.05"/>
    <n v="105.42"/>
    <n v="380.85499999999996"/>
    <n v="210.84"/>
    <n v="170.01499999999996"/>
    <n v="0.44640348689133652"/>
    <n v="2026"/>
    <s v="Q3"/>
    <n v="8"/>
    <s v="Aug"/>
  </r>
  <r>
    <n v="1665"/>
    <d v="2026-08-02T00:00:00"/>
    <x v="7"/>
    <x v="7"/>
    <x v="2"/>
    <n v="2026"/>
    <x v="0"/>
    <x v="0"/>
    <x v="3"/>
    <s v="Returning"/>
    <x v="0"/>
    <s v="Trail Bike Light"/>
    <n v="2"/>
    <n v="51.87"/>
    <n v="0.05"/>
    <n v="21.98"/>
    <n v="98.552999999999997"/>
    <n v="43.96"/>
    <n v="54.592999999999996"/>
    <n v="0.55394559272675614"/>
    <n v="2026"/>
    <s v="Q3"/>
    <n v="8"/>
    <s v="Aug"/>
  </r>
  <r>
    <n v="2409"/>
    <d v="2026-08-02T00:00:00"/>
    <x v="7"/>
    <x v="7"/>
    <x v="2"/>
    <n v="2026"/>
    <x v="3"/>
    <x v="13"/>
    <x v="0"/>
    <s v="Returning"/>
    <x v="3"/>
    <s v="Portable Camp Stove"/>
    <n v="1"/>
    <n v="83.6"/>
    <n v="0.05"/>
    <n v="38.51"/>
    <n v="79.419999999999987"/>
    <n v="38.51"/>
    <n v="40.909999999999989"/>
    <n v="0.51510954419541677"/>
    <n v="2026"/>
    <s v="Q3"/>
    <n v="8"/>
    <s v="Aug"/>
  </r>
  <r>
    <n v="2936"/>
    <d v="2026-08-02T00:00:00"/>
    <x v="7"/>
    <x v="7"/>
    <x v="2"/>
    <n v="2026"/>
    <x v="2"/>
    <x v="16"/>
    <x v="0"/>
    <s v="New"/>
    <x v="2"/>
    <s v="Insulated Bottle"/>
    <n v="1"/>
    <n v="35.74"/>
    <n v="0"/>
    <n v="13.49"/>
    <n v="35.74"/>
    <n v="13.49"/>
    <n v="22.25"/>
    <n v="0.62255176273083379"/>
    <n v="2026"/>
    <s v="Q3"/>
    <n v="8"/>
    <s v="Aug"/>
  </r>
  <r>
    <n v="3397"/>
    <d v="2026-08-02T00:00:00"/>
    <x v="7"/>
    <x v="7"/>
    <x v="2"/>
    <n v="2026"/>
    <x v="3"/>
    <x v="4"/>
    <x v="0"/>
    <s v="Returning"/>
    <x v="0"/>
    <s v="Commuter Helmet"/>
    <n v="1"/>
    <n v="79.849999999999994"/>
    <n v="0.1"/>
    <n v="43.11"/>
    <n v="71.864999999999995"/>
    <n v="43.11"/>
    <n v="28.754999999999995"/>
    <n v="0.40012523481527862"/>
    <n v="2026"/>
    <s v="Q3"/>
    <n v="8"/>
    <s v="Aug"/>
  </r>
  <r>
    <n v="4556"/>
    <d v="2026-08-02T00:00:00"/>
    <x v="7"/>
    <x v="7"/>
    <x v="2"/>
    <n v="2026"/>
    <x v="0"/>
    <x v="15"/>
    <x v="0"/>
    <s v="Returning"/>
    <x v="2"/>
    <s v="Packing Cube Set"/>
    <n v="2"/>
    <n v="46.44"/>
    <n v="0"/>
    <n v="18.489999999999998"/>
    <n v="92.88"/>
    <n v="36.979999999999997"/>
    <n v="55.9"/>
    <n v="0.60185185185185186"/>
    <n v="2026"/>
    <s v="Q3"/>
    <n v="8"/>
    <s v="Aug"/>
  </r>
  <r>
    <n v="4614"/>
    <d v="2026-08-02T00:00:00"/>
    <x v="7"/>
    <x v="7"/>
    <x v="2"/>
    <n v="2026"/>
    <x v="3"/>
    <x v="8"/>
    <x v="2"/>
    <s v="Returning"/>
    <x v="0"/>
    <s v="Trail Bike Light"/>
    <n v="2"/>
    <n v="50.44"/>
    <n v="0"/>
    <n v="22.99"/>
    <n v="100.88"/>
    <n v="45.98"/>
    <n v="54.9"/>
    <n v="0.54421094369547984"/>
    <n v="2026"/>
    <s v="Q3"/>
    <n v="8"/>
    <s v="Aug"/>
  </r>
  <r>
    <n v="4999"/>
    <d v="2026-08-02T00:00:00"/>
    <x v="7"/>
    <x v="7"/>
    <x v="2"/>
    <n v="2026"/>
    <x v="3"/>
    <x v="8"/>
    <x v="0"/>
    <s v="Returning"/>
    <x v="0"/>
    <s v="Commuter Helmet"/>
    <n v="2"/>
    <n v="81.38"/>
    <n v="0"/>
    <n v="42.19"/>
    <n v="162.76"/>
    <n v="84.38"/>
    <n v="78.38"/>
    <n v="0.4815679528139592"/>
    <n v="2026"/>
    <s v="Q3"/>
    <n v="8"/>
    <s v="Aug"/>
  </r>
  <r>
    <n v="207"/>
    <d v="2026-08-03T00:00:00"/>
    <x v="7"/>
    <x v="7"/>
    <x v="2"/>
    <n v="2026"/>
    <x v="2"/>
    <x v="16"/>
    <x v="0"/>
    <s v="Returning"/>
    <x v="4"/>
    <s v="Resistance Band Set"/>
    <n v="1"/>
    <n v="41.3"/>
    <n v="0"/>
    <n v="14.52"/>
    <n v="41.3"/>
    <n v="14.52"/>
    <n v="26.779999999999998"/>
    <n v="0.64842615012106541"/>
    <n v="2026"/>
    <s v="Q3"/>
    <n v="8"/>
    <s v="Aug"/>
  </r>
  <r>
    <n v="295"/>
    <d v="2026-08-03T00:00:00"/>
    <x v="7"/>
    <x v="7"/>
    <x v="2"/>
    <n v="2026"/>
    <x v="3"/>
    <x v="8"/>
    <x v="3"/>
    <s v="Returning"/>
    <x v="2"/>
    <s v="Insulated Bottle"/>
    <n v="2"/>
    <n v="36.15"/>
    <n v="0.1"/>
    <n v="13.19"/>
    <n v="65.069999999999993"/>
    <n v="26.38"/>
    <n v="38.69"/>
    <n v="0.59459044106347014"/>
    <n v="2026"/>
    <s v="Q3"/>
    <n v="8"/>
    <s v="Aug"/>
  </r>
  <r>
    <n v="657"/>
    <d v="2026-08-03T00:00:00"/>
    <x v="7"/>
    <x v="7"/>
    <x v="2"/>
    <n v="2026"/>
    <x v="1"/>
    <x v="12"/>
    <x v="0"/>
    <s v="Returning"/>
    <x v="2"/>
    <s v="Carry-On Duffel"/>
    <n v="3"/>
    <n v="132.59"/>
    <n v="0.1"/>
    <n v="66.040000000000006"/>
    <n v="357.99299999999999"/>
    <n v="198.12"/>
    <n v="159.87299999999999"/>
    <n v="0.44658135773604507"/>
    <n v="2026"/>
    <s v="Q3"/>
    <n v="8"/>
    <s v="Aug"/>
  </r>
  <r>
    <n v="694"/>
    <d v="2026-08-03T00:00:00"/>
    <x v="7"/>
    <x v="7"/>
    <x v="2"/>
    <n v="2026"/>
    <x v="2"/>
    <x v="3"/>
    <x v="0"/>
    <s v="New"/>
    <x v="1"/>
    <s v="Trail Boots"/>
    <n v="3"/>
    <n v="144"/>
    <n v="0"/>
    <n v="78.89"/>
    <n v="432"/>
    <n v="236.67000000000002"/>
    <n v="195.32999999999998"/>
    <n v="0.45215277777777774"/>
    <n v="2026"/>
    <s v="Q3"/>
    <n v="8"/>
    <s v="Aug"/>
  </r>
  <r>
    <n v="1187"/>
    <d v="2026-08-03T00:00:00"/>
    <x v="7"/>
    <x v="7"/>
    <x v="2"/>
    <n v="2026"/>
    <x v="0"/>
    <x v="0"/>
    <x v="0"/>
    <s v="Returning"/>
    <x v="2"/>
    <s v="Packing Cube Set"/>
    <n v="2"/>
    <n v="45.45"/>
    <n v="0.05"/>
    <n v="18.829999999999998"/>
    <n v="86.355000000000004"/>
    <n v="37.659999999999997"/>
    <n v="48.695000000000007"/>
    <n v="0.56389323142840608"/>
    <n v="2026"/>
    <s v="Q3"/>
    <n v="8"/>
    <s v="Aug"/>
  </r>
  <r>
    <n v="1915"/>
    <d v="2026-08-03T00:00:00"/>
    <x v="7"/>
    <x v="7"/>
    <x v="2"/>
    <n v="2026"/>
    <x v="1"/>
    <x v="6"/>
    <x v="0"/>
    <s v="Returning"/>
    <x v="0"/>
    <s v="Compact Repair Kit"/>
    <n v="1"/>
    <n v="41.16"/>
    <n v="0.05"/>
    <n v="16.66"/>
    <n v="39.101999999999997"/>
    <n v="16.66"/>
    <n v="22.441999999999997"/>
    <n v="0.57393483709273174"/>
    <n v="2026"/>
    <s v="Q3"/>
    <n v="8"/>
    <s v="Aug"/>
  </r>
  <r>
    <n v="2156"/>
    <d v="2026-08-03T00:00:00"/>
    <x v="7"/>
    <x v="7"/>
    <x v="2"/>
    <n v="2026"/>
    <x v="0"/>
    <x v="0"/>
    <x v="2"/>
    <s v="Returning"/>
    <x v="2"/>
    <s v="Travel Backpack 35L"/>
    <n v="1"/>
    <n v="162.78"/>
    <n v="0"/>
    <n v="85.08"/>
    <n v="162.78"/>
    <n v="85.08"/>
    <n v="77.7"/>
    <n v="0.47733136748986366"/>
    <n v="2026"/>
    <s v="Q3"/>
    <n v="8"/>
    <s v="Aug"/>
  </r>
  <r>
    <n v="2539"/>
    <d v="2026-08-03T00:00:00"/>
    <x v="7"/>
    <x v="7"/>
    <x v="2"/>
    <n v="2026"/>
    <x v="2"/>
    <x v="16"/>
    <x v="2"/>
    <s v="New"/>
    <x v="0"/>
    <s v="Commuter Helmet"/>
    <n v="1"/>
    <n v="80.040000000000006"/>
    <n v="0.1"/>
    <n v="41.88"/>
    <n v="72.036000000000001"/>
    <n v="41.88"/>
    <n v="30.155999999999999"/>
    <n v="0.41862402132267196"/>
    <n v="2026"/>
    <s v="Q3"/>
    <n v="8"/>
    <s v="Aug"/>
  </r>
  <r>
    <n v="3803"/>
    <d v="2026-08-03T00:00:00"/>
    <x v="7"/>
    <x v="7"/>
    <x v="2"/>
    <n v="2026"/>
    <x v="2"/>
    <x v="5"/>
    <x v="0"/>
    <s v="New"/>
    <x v="1"/>
    <s v="Hiking Daypack 20L"/>
    <n v="1"/>
    <n v="90.21"/>
    <n v="0"/>
    <n v="46.31"/>
    <n v="90.21"/>
    <n v="46.31"/>
    <n v="43.899999999999991"/>
    <n v="0.48664227912648261"/>
    <n v="2026"/>
    <s v="Q3"/>
    <n v="8"/>
    <s v="Aug"/>
  </r>
  <r>
    <n v="100"/>
    <d v="2026-08-04T00:00:00"/>
    <x v="7"/>
    <x v="7"/>
    <x v="2"/>
    <n v="2026"/>
    <x v="0"/>
    <x v="9"/>
    <x v="2"/>
    <s v="Business"/>
    <x v="2"/>
    <s v="Carry-On Duffel"/>
    <n v="1"/>
    <n v="133.6"/>
    <n v="0.1"/>
    <n v="67.3"/>
    <n v="120.24"/>
    <n v="67.3"/>
    <n v="52.94"/>
    <n v="0.44028609447771122"/>
    <n v="2026"/>
    <s v="Q3"/>
    <n v="8"/>
    <s v="Aug"/>
  </r>
  <r>
    <n v="118"/>
    <d v="2026-08-04T00:00:00"/>
    <x v="7"/>
    <x v="7"/>
    <x v="2"/>
    <n v="2026"/>
    <x v="3"/>
    <x v="4"/>
    <x v="0"/>
    <s v="Returning"/>
    <x v="2"/>
    <s v="Packing Cube Set"/>
    <n v="1"/>
    <n v="47.53"/>
    <n v="0"/>
    <n v="18.04"/>
    <n v="47.53"/>
    <n v="18.04"/>
    <n v="29.490000000000002"/>
    <n v="0.62045024195245113"/>
    <n v="2026"/>
    <s v="Q3"/>
    <n v="8"/>
    <s v="Aug"/>
  </r>
  <r>
    <n v="220"/>
    <d v="2026-08-04T00:00:00"/>
    <x v="7"/>
    <x v="7"/>
    <x v="2"/>
    <n v="2026"/>
    <x v="0"/>
    <x v="15"/>
    <x v="0"/>
    <s v="Returning"/>
    <x v="2"/>
    <s v="Packing Cube Set"/>
    <n v="2"/>
    <n v="46.71"/>
    <n v="0"/>
    <n v="18.41"/>
    <n v="93.42"/>
    <n v="36.82"/>
    <n v="56.6"/>
    <n v="0.60586598158852489"/>
    <n v="2026"/>
    <s v="Q3"/>
    <n v="8"/>
    <s v="Aug"/>
  </r>
  <r>
    <n v="1145"/>
    <d v="2026-08-04T00:00:00"/>
    <x v="7"/>
    <x v="7"/>
    <x v="2"/>
    <n v="2026"/>
    <x v="2"/>
    <x v="16"/>
    <x v="3"/>
    <s v="New"/>
    <x v="3"/>
    <s v="Trail Tent 2P"/>
    <n v="1"/>
    <n v="197.26"/>
    <n v="0"/>
    <n v="104.09"/>
    <n v="197.26"/>
    <n v="104.09"/>
    <n v="93.169999999999987"/>
    <n v="0.47232079488999285"/>
    <n v="2026"/>
    <s v="Q3"/>
    <n v="8"/>
    <s v="Aug"/>
  </r>
  <r>
    <n v="1289"/>
    <d v="2026-08-04T00:00:00"/>
    <x v="7"/>
    <x v="7"/>
    <x v="2"/>
    <n v="2026"/>
    <x v="2"/>
    <x v="16"/>
    <x v="3"/>
    <s v="New"/>
    <x v="1"/>
    <s v="Trekking Poles"/>
    <n v="1"/>
    <n v="70.56"/>
    <n v="0"/>
    <n v="32.11"/>
    <n v="70.56"/>
    <n v="32.11"/>
    <n v="38.450000000000003"/>
    <n v="0.54492630385487528"/>
    <n v="2026"/>
    <s v="Q3"/>
    <n v="8"/>
    <s v="Aug"/>
  </r>
  <r>
    <n v="1411"/>
    <d v="2026-08-04T00:00:00"/>
    <x v="7"/>
    <x v="7"/>
    <x v="2"/>
    <n v="2026"/>
    <x v="1"/>
    <x v="12"/>
    <x v="0"/>
    <s v="Business"/>
    <x v="4"/>
    <s v="Recovery Roller"/>
    <n v="1"/>
    <n v="36.58"/>
    <n v="0"/>
    <n v="13.98"/>
    <n v="36.58"/>
    <n v="13.98"/>
    <n v="22.599999999999998"/>
    <n v="0.61782394751230174"/>
    <n v="2026"/>
    <s v="Q3"/>
    <n v="8"/>
    <s v="Aug"/>
  </r>
  <r>
    <n v="1799"/>
    <d v="2026-08-04T00:00:00"/>
    <x v="7"/>
    <x v="7"/>
    <x v="2"/>
    <n v="2026"/>
    <x v="3"/>
    <x v="13"/>
    <x v="1"/>
    <s v="Business"/>
    <x v="0"/>
    <s v="Commuter Helmet"/>
    <n v="4"/>
    <n v="82.98"/>
    <n v="0.05"/>
    <n v="43.79"/>
    <n v="315.32400000000001"/>
    <n v="175.16"/>
    <n v="140.16400000000002"/>
    <n v="0.44450787126891711"/>
    <n v="2026"/>
    <s v="Q3"/>
    <n v="8"/>
    <s v="Aug"/>
  </r>
  <r>
    <n v="1871"/>
    <d v="2026-08-04T00:00:00"/>
    <x v="7"/>
    <x v="7"/>
    <x v="2"/>
    <n v="2026"/>
    <x v="0"/>
    <x v="0"/>
    <x v="0"/>
    <s v="New"/>
    <x v="0"/>
    <s v="Compact Repair Kit"/>
    <n v="1"/>
    <n v="41.25"/>
    <n v="0"/>
    <n v="17.02"/>
    <n v="41.25"/>
    <n v="17.02"/>
    <n v="24.23"/>
    <n v="0.58739393939393936"/>
    <n v="2026"/>
    <s v="Q3"/>
    <n v="8"/>
    <s v="Aug"/>
  </r>
  <r>
    <n v="4180"/>
    <d v="2026-08-04T00:00:00"/>
    <x v="7"/>
    <x v="7"/>
    <x v="2"/>
    <n v="2026"/>
    <x v="2"/>
    <x v="3"/>
    <x v="0"/>
    <s v="Returning"/>
    <x v="0"/>
    <s v="Cycling Pack 12L"/>
    <n v="1"/>
    <n v="101.37"/>
    <n v="0"/>
    <n v="51.56"/>
    <n v="101.37"/>
    <n v="51.56"/>
    <n v="49.81"/>
    <n v="0.49136825490776365"/>
    <n v="2026"/>
    <s v="Q3"/>
    <n v="8"/>
    <s v="Aug"/>
  </r>
  <r>
    <n v="4338"/>
    <d v="2026-08-04T00:00:00"/>
    <x v="7"/>
    <x v="7"/>
    <x v="2"/>
    <n v="2026"/>
    <x v="2"/>
    <x v="16"/>
    <x v="0"/>
    <s v="Returning"/>
    <x v="3"/>
    <s v="Alpine Tent 4P"/>
    <n v="1"/>
    <n v="340.66"/>
    <n v="0.05"/>
    <n v="194.13"/>
    <n v="323.62700000000001"/>
    <n v="194.13"/>
    <n v="129.49700000000001"/>
    <n v="0.40014275693931595"/>
    <n v="2026"/>
    <s v="Q3"/>
    <n v="8"/>
    <s v="Aug"/>
  </r>
  <r>
    <n v="4463"/>
    <d v="2026-08-04T00:00:00"/>
    <x v="7"/>
    <x v="7"/>
    <x v="2"/>
    <n v="2026"/>
    <x v="2"/>
    <x v="2"/>
    <x v="3"/>
    <s v="Business"/>
    <x v="0"/>
    <s v="Trail Bike Light"/>
    <n v="1"/>
    <n v="50.43"/>
    <n v="0.15"/>
    <n v="22.94"/>
    <n v="42.865499999999997"/>
    <n v="22.94"/>
    <n v="19.925499999999996"/>
    <n v="0.46483768998378644"/>
    <n v="2026"/>
    <s v="Q3"/>
    <n v="8"/>
    <s v="Aug"/>
  </r>
  <r>
    <n v="382"/>
    <d v="2026-08-05T00:00:00"/>
    <x v="7"/>
    <x v="7"/>
    <x v="2"/>
    <n v="2026"/>
    <x v="3"/>
    <x v="8"/>
    <x v="0"/>
    <s v="New"/>
    <x v="4"/>
    <s v="Resistance Band Set"/>
    <n v="1"/>
    <n v="40.42"/>
    <n v="0.05"/>
    <n v="14.33"/>
    <n v="38.399000000000001"/>
    <n v="14.33"/>
    <n v="24.069000000000003"/>
    <n v="0.62681319826037141"/>
    <n v="2026"/>
    <s v="Q3"/>
    <n v="8"/>
    <s v="Aug"/>
  </r>
  <r>
    <n v="1011"/>
    <d v="2026-08-05T00:00:00"/>
    <x v="7"/>
    <x v="7"/>
    <x v="2"/>
    <n v="2026"/>
    <x v="0"/>
    <x v="0"/>
    <x v="0"/>
    <s v="New"/>
    <x v="0"/>
    <s v="Trail Bike Light"/>
    <n v="1"/>
    <n v="51.81"/>
    <n v="0.05"/>
    <n v="22.28"/>
    <n v="49.219499999999996"/>
    <n v="22.28"/>
    <n v="26.939499999999995"/>
    <n v="0.54733388189640275"/>
    <n v="2026"/>
    <s v="Q3"/>
    <n v="8"/>
    <s v="Aug"/>
  </r>
  <r>
    <n v="1148"/>
    <d v="2026-08-05T00:00:00"/>
    <x v="7"/>
    <x v="7"/>
    <x v="2"/>
    <n v="2026"/>
    <x v="2"/>
    <x v="2"/>
    <x v="2"/>
    <s v="New"/>
    <x v="4"/>
    <s v="Recovery Roller"/>
    <n v="3"/>
    <n v="35.9"/>
    <n v="0"/>
    <n v="14.11"/>
    <n v="107.69999999999999"/>
    <n v="42.33"/>
    <n v="65.36999999999999"/>
    <n v="0.60696378830083564"/>
    <n v="2026"/>
    <s v="Q3"/>
    <n v="8"/>
    <s v="Aug"/>
  </r>
  <r>
    <n v="1397"/>
    <d v="2026-08-05T00:00:00"/>
    <x v="7"/>
    <x v="7"/>
    <x v="2"/>
    <n v="2026"/>
    <x v="1"/>
    <x v="14"/>
    <x v="2"/>
    <s v="Business"/>
    <x v="1"/>
    <s v="Hiking Daypack 20L"/>
    <n v="2"/>
    <n v="90.27"/>
    <n v="0.05"/>
    <n v="46.38"/>
    <n v="171.51299999999998"/>
    <n v="92.76"/>
    <n v="78.752999999999972"/>
    <n v="0.45916636056742044"/>
    <n v="2026"/>
    <s v="Q3"/>
    <n v="8"/>
    <s v="Aug"/>
  </r>
  <r>
    <n v="2252"/>
    <d v="2026-08-05T00:00:00"/>
    <x v="7"/>
    <x v="7"/>
    <x v="2"/>
    <n v="2026"/>
    <x v="1"/>
    <x v="11"/>
    <x v="0"/>
    <s v="New"/>
    <x v="0"/>
    <s v="Trail Bike Light"/>
    <n v="1"/>
    <n v="49.68"/>
    <n v="0.05"/>
    <n v="22.02"/>
    <n v="47.195999999999998"/>
    <n v="22.02"/>
    <n v="25.175999999999998"/>
    <n v="0.53343503686753113"/>
    <n v="2026"/>
    <s v="Q3"/>
    <n v="8"/>
    <s v="Aug"/>
  </r>
  <r>
    <n v="2415"/>
    <d v="2026-08-05T00:00:00"/>
    <x v="7"/>
    <x v="7"/>
    <x v="2"/>
    <n v="2026"/>
    <x v="1"/>
    <x v="12"/>
    <x v="0"/>
    <s v="New"/>
    <x v="2"/>
    <s v="Carry-On Duffel"/>
    <n v="2"/>
    <n v="131.25"/>
    <n v="0.05"/>
    <n v="65.42"/>
    <n v="249.375"/>
    <n v="130.84"/>
    <n v="118.535"/>
    <n v="0.47532832080200499"/>
    <n v="2026"/>
    <s v="Q3"/>
    <n v="8"/>
    <s v="Aug"/>
  </r>
  <r>
    <n v="2525"/>
    <d v="2026-08-05T00:00:00"/>
    <x v="7"/>
    <x v="7"/>
    <x v="2"/>
    <n v="2026"/>
    <x v="3"/>
    <x v="4"/>
    <x v="2"/>
    <s v="New"/>
    <x v="4"/>
    <s v="Recovery Roller"/>
    <n v="2"/>
    <n v="36.78"/>
    <n v="0.05"/>
    <n v="13.85"/>
    <n v="69.882000000000005"/>
    <n v="27.7"/>
    <n v="42.182000000000002"/>
    <n v="0.60361752668784519"/>
    <n v="2026"/>
    <s v="Q3"/>
    <n v="8"/>
    <s v="Aug"/>
  </r>
  <r>
    <n v="2652"/>
    <d v="2026-08-05T00:00:00"/>
    <x v="7"/>
    <x v="7"/>
    <x v="2"/>
    <n v="2026"/>
    <x v="2"/>
    <x v="2"/>
    <x v="2"/>
    <s v="Returning"/>
    <x v="0"/>
    <s v="Commuter Helmet"/>
    <n v="1"/>
    <n v="80.790000000000006"/>
    <n v="0.1"/>
    <n v="43.65"/>
    <n v="72.711000000000013"/>
    <n v="43.65"/>
    <n v="29.061000000000014"/>
    <n v="0.39967817799232591"/>
    <n v="2026"/>
    <s v="Q3"/>
    <n v="8"/>
    <s v="Aug"/>
  </r>
  <r>
    <n v="4035"/>
    <d v="2026-08-05T00:00:00"/>
    <x v="7"/>
    <x v="7"/>
    <x v="2"/>
    <n v="2026"/>
    <x v="0"/>
    <x v="9"/>
    <x v="0"/>
    <s v="Returning"/>
    <x v="0"/>
    <s v="Compact Repair Kit"/>
    <n v="2"/>
    <n v="40.53"/>
    <n v="0.05"/>
    <n v="17.100000000000001"/>
    <n v="77.007000000000005"/>
    <n v="34.200000000000003"/>
    <n v="42.807000000000002"/>
    <n v="0.55588452997779425"/>
    <n v="2026"/>
    <s v="Q3"/>
    <n v="8"/>
    <s v="Aug"/>
  </r>
  <r>
    <n v="4377"/>
    <d v="2026-08-05T00:00:00"/>
    <x v="7"/>
    <x v="7"/>
    <x v="2"/>
    <n v="2026"/>
    <x v="2"/>
    <x v="2"/>
    <x v="3"/>
    <s v="New"/>
    <x v="0"/>
    <s v="Commuter Helmet"/>
    <n v="2"/>
    <n v="81.66"/>
    <n v="0"/>
    <n v="42.11"/>
    <n v="163.32"/>
    <n v="84.22"/>
    <n v="79.099999999999994"/>
    <n v="0.48432525104090129"/>
    <n v="2026"/>
    <s v="Q3"/>
    <n v="8"/>
    <s v="Aug"/>
  </r>
  <r>
    <n v="4734"/>
    <d v="2026-08-05T00:00:00"/>
    <x v="7"/>
    <x v="7"/>
    <x v="2"/>
    <n v="2026"/>
    <x v="1"/>
    <x v="12"/>
    <x v="3"/>
    <s v="Returning"/>
    <x v="1"/>
    <s v="Trail Boots"/>
    <n v="1"/>
    <n v="146.55000000000001"/>
    <n v="0"/>
    <n v="78.8"/>
    <n v="146.55000000000001"/>
    <n v="78.8"/>
    <n v="67.750000000000014"/>
    <n v="0.46229955646537024"/>
    <n v="2026"/>
    <s v="Q3"/>
    <n v="8"/>
    <s v="Aug"/>
  </r>
  <r>
    <n v="4892"/>
    <d v="2026-08-05T00:00:00"/>
    <x v="7"/>
    <x v="7"/>
    <x v="2"/>
    <n v="2026"/>
    <x v="1"/>
    <x v="1"/>
    <x v="2"/>
    <s v="Returning"/>
    <x v="2"/>
    <s v="Travel Backpack 35L"/>
    <n v="2"/>
    <n v="161.75"/>
    <n v="0.1"/>
    <n v="85.85"/>
    <n v="291.15000000000003"/>
    <n v="171.7"/>
    <n v="119.45000000000005"/>
    <n v="0.41026962047054794"/>
    <n v="2026"/>
    <s v="Q3"/>
    <n v="8"/>
    <s v="Aug"/>
  </r>
  <r>
    <n v="5059"/>
    <d v="2026-08-05T00:00:00"/>
    <x v="7"/>
    <x v="7"/>
    <x v="2"/>
    <n v="2026"/>
    <x v="1"/>
    <x v="1"/>
    <x v="3"/>
    <s v="Returning"/>
    <x v="3"/>
    <s v="Compact Sleeping Bag"/>
    <n v="2"/>
    <n v="122.47"/>
    <n v="0"/>
    <n v="59.73"/>
    <n v="244.94"/>
    <n v="119.46"/>
    <n v="125.48"/>
    <n v="0.5122887237690863"/>
    <n v="2026"/>
    <s v="Q3"/>
    <n v="8"/>
    <s v="Aug"/>
  </r>
  <r>
    <n v="835"/>
    <d v="2026-08-06T00:00:00"/>
    <x v="7"/>
    <x v="7"/>
    <x v="2"/>
    <n v="2026"/>
    <x v="3"/>
    <x v="7"/>
    <x v="3"/>
    <s v="Returning"/>
    <x v="1"/>
    <s v="Trekking Poles"/>
    <n v="3"/>
    <n v="70.930000000000007"/>
    <n v="0"/>
    <n v="32.9"/>
    <n v="212.79000000000002"/>
    <n v="98.699999999999989"/>
    <n v="114.09000000000003"/>
    <n v="0.53616241364725792"/>
    <n v="2026"/>
    <s v="Q3"/>
    <n v="8"/>
    <s v="Aug"/>
  </r>
  <r>
    <n v="1104"/>
    <d v="2026-08-06T00:00:00"/>
    <x v="7"/>
    <x v="7"/>
    <x v="2"/>
    <n v="2026"/>
    <x v="0"/>
    <x v="15"/>
    <x v="0"/>
    <s v="Returning"/>
    <x v="3"/>
    <s v="Trail Tent 2P"/>
    <n v="1"/>
    <n v="191.44"/>
    <n v="0"/>
    <n v="102.13"/>
    <n v="191.44"/>
    <n v="102.13"/>
    <n v="89.31"/>
    <n v="0.46651692436272463"/>
    <n v="2026"/>
    <s v="Q3"/>
    <n v="8"/>
    <s v="Aug"/>
  </r>
  <r>
    <n v="1976"/>
    <d v="2026-08-06T00:00:00"/>
    <x v="7"/>
    <x v="7"/>
    <x v="2"/>
    <n v="2026"/>
    <x v="3"/>
    <x v="8"/>
    <x v="0"/>
    <s v="Returning"/>
    <x v="0"/>
    <s v="Commuter Helmet"/>
    <n v="2"/>
    <n v="82.92"/>
    <n v="0"/>
    <n v="41.64"/>
    <n v="165.84"/>
    <n v="83.28"/>
    <n v="82.56"/>
    <n v="0.49782923299565845"/>
    <n v="2026"/>
    <s v="Q3"/>
    <n v="8"/>
    <s v="Aug"/>
  </r>
  <r>
    <n v="2596"/>
    <d v="2026-08-06T00:00:00"/>
    <x v="7"/>
    <x v="7"/>
    <x v="2"/>
    <n v="2026"/>
    <x v="2"/>
    <x v="3"/>
    <x v="2"/>
    <s v="Returning"/>
    <x v="3"/>
    <s v="Portable Camp Stove"/>
    <n v="1"/>
    <n v="82.82"/>
    <n v="0"/>
    <n v="38.83"/>
    <n v="82.82"/>
    <n v="38.83"/>
    <n v="43.989999999999995"/>
    <n v="0.53115189567737264"/>
    <n v="2026"/>
    <s v="Q3"/>
    <n v="8"/>
    <s v="Aug"/>
  </r>
  <r>
    <n v="2693"/>
    <d v="2026-08-06T00:00:00"/>
    <x v="7"/>
    <x v="7"/>
    <x v="2"/>
    <n v="2026"/>
    <x v="3"/>
    <x v="8"/>
    <x v="0"/>
    <s v="New"/>
    <x v="3"/>
    <s v="Alpine Tent 4P"/>
    <n v="1"/>
    <n v="335.26"/>
    <n v="0.05"/>
    <n v="193.73"/>
    <n v="318.49699999999996"/>
    <n v="193.73"/>
    <n v="124.76699999999997"/>
    <n v="0.39173681384754011"/>
    <n v="2026"/>
    <s v="Q3"/>
    <n v="8"/>
    <s v="Aug"/>
  </r>
  <r>
    <n v="3045"/>
    <d v="2026-08-06T00:00:00"/>
    <x v="7"/>
    <x v="7"/>
    <x v="2"/>
    <n v="2026"/>
    <x v="2"/>
    <x v="16"/>
    <x v="3"/>
    <s v="Business"/>
    <x v="2"/>
    <s v="Packing Cube Set"/>
    <n v="1"/>
    <n v="47.19"/>
    <n v="0.05"/>
    <n v="18.11"/>
    <n v="44.830499999999994"/>
    <n v="18.11"/>
    <n v="26.720499999999994"/>
    <n v="0.59603395010093574"/>
    <n v="2026"/>
    <s v="Q3"/>
    <n v="8"/>
    <s v="Aug"/>
  </r>
  <r>
    <n v="3340"/>
    <d v="2026-08-06T00:00:00"/>
    <x v="7"/>
    <x v="7"/>
    <x v="2"/>
    <n v="2026"/>
    <x v="2"/>
    <x v="16"/>
    <x v="3"/>
    <s v="Returning"/>
    <x v="1"/>
    <s v="Hiking Daypack 20L"/>
    <n v="3"/>
    <n v="91.57"/>
    <n v="0"/>
    <n v="44.52"/>
    <n v="274.70999999999998"/>
    <n v="133.56"/>
    <n v="141.14999999999998"/>
    <n v="0.51381456808998571"/>
    <n v="2026"/>
    <s v="Q3"/>
    <n v="8"/>
    <s v="Aug"/>
  </r>
  <r>
    <n v="3553"/>
    <d v="2026-08-06T00:00:00"/>
    <x v="7"/>
    <x v="7"/>
    <x v="2"/>
    <n v="2026"/>
    <x v="3"/>
    <x v="13"/>
    <x v="0"/>
    <s v="New"/>
    <x v="1"/>
    <s v="Summit Backpack 45L"/>
    <n v="4"/>
    <n v="154.41999999999999"/>
    <n v="0"/>
    <n v="77.86"/>
    <n v="617.67999999999995"/>
    <n v="311.44"/>
    <n v="306.23999999999995"/>
    <n v="0.49579070068643954"/>
    <n v="2026"/>
    <s v="Q3"/>
    <n v="8"/>
    <s v="Aug"/>
  </r>
  <r>
    <n v="3807"/>
    <d v="2026-08-06T00:00:00"/>
    <x v="7"/>
    <x v="7"/>
    <x v="2"/>
    <n v="2026"/>
    <x v="0"/>
    <x v="0"/>
    <x v="3"/>
    <s v="Returning"/>
    <x v="0"/>
    <s v="Trail Bike Light"/>
    <n v="2"/>
    <n v="49.91"/>
    <n v="0.05"/>
    <n v="21.86"/>
    <n v="94.828999999999994"/>
    <n v="43.72"/>
    <n v="51.108999999999995"/>
    <n v="0.53895960096594919"/>
    <n v="2026"/>
    <s v="Q3"/>
    <n v="8"/>
    <s v="Aug"/>
  </r>
  <r>
    <n v="4061"/>
    <d v="2026-08-06T00:00:00"/>
    <x v="7"/>
    <x v="7"/>
    <x v="2"/>
    <n v="2026"/>
    <x v="3"/>
    <x v="8"/>
    <x v="3"/>
    <s v="Returning"/>
    <x v="1"/>
    <s v="Hiking Daypack 20L"/>
    <n v="1"/>
    <n v="91.58"/>
    <n v="0.1"/>
    <n v="44.87"/>
    <n v="82.421999999999997"/>
    <n v="44.87"/>
    <n v="37.552"/>
    <n v="0.45560651282424597"/>
    <n v="2026"/>
    <s v="Q3"/>
    <n v="8"/>
    <s v="Aug"/>
  </r>
  <r>
    <n v="4645"/>
    <d v="2026-08-06T00:00:00"/>
    <x v="7"/>
    <x v="7"/>
    <x v="2"/>
    <n v="2026"/>
    <x v="2"/>
    <x v="10"/>
    <x v="0"/>
    <s v="New"/>
    <x v="4"/>
    <s v="Resistance Band Set"/>
    <n v="3"/>
    <n v="41.11"/>
    <n v="0"/>
    <n v="14.49"/>
    <n v="123.33"/>
    <n v="43.47"/>
    <n v="79.86"/>
    <n v="0.64753101435173921"/>
    <n v="2026"/>
    <s v="Q3"/>
    <n v="8"/>
    <s v="Aug"/>
  </r>
  <r>
    <n v="5104"/>
    <d v="2026-08-06T00:00:00"/>
    <x v="7"/>
    <x v="7"/>
    <x v="2"/>
    <n v="2026"/>
    <x v="1"/>
    <x v="12"/>
    <x v="0"/>
    <s v="Returning"/>
    <x v="2"/>
    <s v="Insulated Bottle"/>
    <n v="4"/>
    <n v="35.9"/>
    <n v="0"/>
    <n v="13.49"/>
    <n v="143.6"/>
    <n v="53.96"/>
    <n v="89.639999999999986"/>
    <n v="0.62423398328690805"/>
    <n v="2026"/>
    <s v="Q3"/>
    <n v="8"/>
    <s v="Aug"/>
  </r>
  <r>
    <n v="813"/>
    <d v="2026-08-07T00:00:00"/>
    <x v="7"/>
    <x v="7"/>
    <x v="2"/>
    <n v="2026"/>
    <x v="2"/>
    <x v="16"/>
    <x v="0"/>
    <s v="Returning"/>
    <x v="4"/>
    <s v="Recovery Roller"/>
    <n v="1"/>
    <n v="36.33"/>
    <n v="0.05"/>
    <n v="13.78"/>
    <n v="34.513499999999993"/>
    <n v="13.78"/>
    <n v="20.733499999999992"/>
    <n v="0.60073594390600771"/>
    <n v="2026"/>
    <s v="Q3"/>
    <n v="8"/>
    <s v="Aug"/>
  </r>
  <r>
    <n v="836"/>
    <d v="2026-08-07T00:00:00"/>
    <x v="7"/>
    <x v="7"/>
    <x v="2"/>
    <n v="2026"/>
    <x v="1"/>
    <x v="14"/>
    <x v="3"/>
    <s v="New"/>
    <x v="2"/>
    <s v="Packing Cube Set"/>
    <n v="5"/>
    <n v="45.94"/>
    <n v="0.05"/>
    <n v="18.059999999999999"/>
    <n v="218.21499999999997"/>
    <n v="90.3"/>
    <n v="127.91499999999998"/>
    <n v="0.5861879339183832"/>
    <n v="2026"/>
    <s v="Q3"/>
    <n v="8"/>
    <s v="Aug"/>
  </r>
  <r>
    <n v="1266"/>
    <d v="2026-08-07T00:00:00"/>
    <x v="7"/>
    <x v="7"/>
    <x v="2"/>
    <n v="2026"/>
    <x v="0"/>
    <x v="15"/>
    <x v="2"/>
    <s v="Returning"/>
    <x v="4"/>
    <s v="Recovery Roller"/>
    <n v="1"/>
    <n v="36.630000000000003"/>
    <n v="0"/>
    <n v="13.7"/>
    <n v="36.630000000000003"/>
    <n v="13.7"/>
    <n v="22.930000000000003"/>
    <n v="0.62598962598962604"/>
    <n v="2026"/>
    <s v="Q3"/>
    <n v="8"/>
    <s v="Aug"/>
  </r>
  <r>
    <n v="2201"/>
    <d v="2026-08-07T00:00:00"/>
    <x v="7"/>
    <x v="7"/>
    <x v="2"/>
    <n v="2026"/>
    <x v="1"/>
    <x v="1"/>
    <x v="0"/>
    <s v="Returning"/>
    <x v="1"/>
    <s v="Trail Boots"/>
    <n v="1"/>
    <n v="141.38"/>
    <n v="0.05"/>
    <n v="77.14"/>
    <n v="134.31099999999998"/>
    <n v="77.14"/>
    <n v="57.170999999999978"/>
    <n v="0.42566133823737434"/>
    <n v="2026"/>
    <s v="Q3"/>
    <n v="8"/>
    <s v="Aug"/>
  </r>
  <r>
    <n v="2382"/>
    <d v="2026-08-07T00:00:00"/>
    <x v="7"/>
    <x v="7"/>
    <x v="2"/>
    <n v="2026"/>
    <x v="1"/>
    <x v="14"/>
    <x v="2"/>
    <s v="Returning"/>
    <x v="3"/>
    <s v="Alpine Tent 4P"/>
    <n v="3"/>
    <n v="343.45"/>
    <n v="0.05"/>
    <n v="195.73"/>
    <n v="978.83249999999987"/>
    <n v="587.18999999999994"/>
    <n v="391.64249999999993"/>
    <n v="0.40011186796515236"/>
    <n v="2026"/>
    <s v="Q3"/>
    <n v="8"/>
    <s v="Aug"/>
  </r>
  <r>
    <n v="1227"/>
    <d v="2026-08-08T00:00:00"/>
    <x v="7"/>
    <x v="7"/>
    <x v="2"/>
    <n v="2026"/>
    <x v="3"/>
    <x v="8"/>
    <x v="0"/>
    <s v="Returning"/>
    <x v="0"/>
    <s v="Cycling Pack 12L"/>
    <n v="1"/>
    <n v="104.69"/>
    <n v="0"/>
    <n v="49.06"/>
    <n v="104.69"/>
    <n v="49.06"/>
    <n v="55.629999999999995"/>
    <n v="0.53137835514375775"/>
    <n v="2026"/>
    <s v="Q3"/>
    <n v="8"/>
    <s v="Aug"/>
  </r>
  <r>
    <n v="1843"/>
    <d v="2026-08-08T00:00:00"/>
    <x v="7"/>
    <x v="7"/>
    <x v="2"/>
    <n v="2026"/>
    <x v="3"/>
    <x v="8"/>
    <x v="0"/>
    <s v="New"/>
    <x v="3"/>
    <s v="Alpine Tent 4P"/>
    <n v="2"/>
    <n v="341.23"/>
    <n v="0.05"/>
    <n v="192.5"/>
    <n v="648.33699999999999"/>
    <n v="385"/>
    <n v="263.33699999999999"/>
    <n v="0.40617302421425894"/>
    <n v="2026"/>
    <s v="Q3"/>
    <n v="8"/>
    <s v="Aug"/>
  </r>
  <r>
    <n v="2369"/>
    <d v="2026-08-08T00:00:00"/>
    <x v="7"/>
    <x v="7"/>
    <x v="2"/>
    <n v="2026"/>
    <x v="3"/>
    <x v="8"/>
    <x v="2"/>
    <s v="New"/>
    <x v="3"/>
    <s v="Compact Sleeping Bag"/>
    <n v="1"/>
    <n v="125.95"/>
    <n v="0.05"/>
    <n v="61.9"/>
    <n v="119.6525"/>
    <n v="61.9"/>
    <n v="57.752500000000005"/>
    <n v="0.48266856104134892"/>
    <n v="2026"/>
    <s v="Q3"/>
    <n v="8"/>
    <s v="Aug"/>
  </r>
  <r>
    <n v="2386"/>
    <d v="2026-08-08T00:00:00"/>
    <x v="7"/>
    <x v="7"/>
    <x v="2"/>
    <n v="2026"/>
    <x v="1"/>
    <x v="1"/>
    <x v="0"/>
    <s v="Returning"/>
    <x v="1"/>
    <s v="Hiking Daypack 20L"/>
    <n v="6"/>
    <n v="91.9"/>
    <n v="0.05"/>
    <n v="44.69"/>
    <n v="523.83000000000004"/>
    <n v="268.14"/>
    <n v="255.69000000000005"/>
    <n v="0.48811637363266713"/>
    <n v="2026"/>
    <s v="Q3"/>
    <n v="8"/>
    <s v="Aug"/>
  </r>
  <r>
    <n v="2579"/>
    <d v="2026-08-08T00:00:00"/>
    <x v="7"/>
    <x v="7"/>
    <x v="2"/>
    <n v="2026"/>
    <x v="3"/>
    <x v="8"/>
    <x v="2"/>
    <s v="Returning"/>
    <x v="3"/>
    <s v="Portable Camp Stove"/>
    <n v="1"/>
    <n v="81.22"/>
    <n v="0"/>
    <n v="39.18"/>
    <n v="81.22"/>
    <n v="39.18"/>
    <n v="42.04"/>
    <n v="0.51760650086185667"/>
    <n v="2026"/>
    <s v="Q3"/>
    <n v="8"/>
    <s v="Aug"/>
  </r>
  <r>
    <n v="3075"/>
    <d v="2026-08-08T00:00:00"/>
    <x v="7"/>
    <x v="7"/>
    <x v="2"/>
    <n v="2026"/>
    <x v="0"/>
    <x v="0"/>
    <x v="0"/>
    <s v="Business"/>
    <x v="1"/>
    <s v="Trekking Poles"/>
    <n v="2"/>
    <n v="72.31"/>
    <n v="0"/>
    <n v="31.75"/>
    <n v="144.62"/>
    <n v="63.5"/>
    <n v="81.12"/>
    <n v="0.56091826856589688"/>
    <n v="2026"/>
    <s v="Q3"/>
    <n v="8"/>
    <s v="Aug"/>
  </r>
  <r>
    <n v="3982"/>
    <d v="2026-08-08T00:00:00"/>
    <x v="7"/>
    <x v="7"/>
    <x v="2"/>
    <n v="2026"/>
    <x v="2"/>
    <x v="2"/>
    <x v="2"/>
    <s v="Returning"/>
    <x v="3"/>
    <s v="Portable Camp Stove"/>
    <n v="1"/>
    <n v="79.989999999999995"/>
    <n v="0.05"/>
    <n v="40.25"/>
    <n v="75.990499999999997"/>
    <n v="40.25"/>
    <n v="35.740499999999997"/>
    <n v="0.47032852790809376"/>
    <n v="2026"/>
    <s v="Q3"/>
    <n v="8"/>
    <s v="Aug"/>
  </r>
  <r>
    <n v="4530"/>
    <d v="2026-08-08T00:00:00"/>
    <x v="7"/>
    <x v="7"/>
    <x v="2"/>
    <n v="2026"/>
    <x v="3"/>
    <x v="13"/>
    <x v="0"/>
    <s v="New"/>
    <x v="1"/>
    <s v="Summit Backpack 45L"/>
    <n v="1"/>
    <n v="151.87"/>
    <n v="0.1"/>
    <n v="76.97"/>
    <n v="136.68300000000002"/>
    <n v="76.97"/>
    <n v="59.713000000000022"/>
    <n v="0.4368721786908395"/>
    <n v="2026"/>
    <s v="Q3"/>
    <n v="8"/>
    <s v="Aug"/>
  </r>
  <r>
    <n v="4641"/>
    <d v="2026-08-08T00:00:00"/>
    <x v="7"/>
    <x v="7"/>
    <x v="2"/>
    <n v="2026"/>
    <x v="3"/>
    <x v="8"/>
    <x v="3"/>
    <s v="New"/>
    <x v="1"/>
    <s v="Summit Backpack 45L"/>
    <n v="1"/>
    <n v="156.55000000000001"/>
    <n v="0"/>
    <n v="80.430000000000007"/>
    <n v="156.55000000000001"/>
    <n v="80.430000000000007"/>
    <n v="76.12"/>
    <n v="0.48623442989460236"/>
    <n v="2026"/>
    <s v="Q3"/>
    <n v="8"/>
    <s v="Aug"/>
  </r>
  <r>
    <n v="4778"/>
    <d v="2026-08-08T00:00:00"/>
    <x v="7"/>
    <x v="7"/>
    <x v="2"/>
    <n v="2026"/>
    <x v="1"/>
    <x v="12"/>
    <x v="2"/>
    <s v="New"/>
    <x v="1"/>
    <s v="Summit Backpack 45L"/>
    <n v="1"/>
    <n v="152.72"/>
    <n v="0"/>
    <n v="77.73"/>
    <n v="152.72"/>
    <n v="77.73"/>
    <n v="74.989999999999995"/>
    <n v="0.4910293347302252"/>
    <n v="2026"/>
    <s v="Q3"/>
    <n v="8"/>
    <s v="Aug"/>
  </r>
  <r>
    <n v="5132"/>
    <d v="2026-08-08T00:00:00"/>
    <x v="7"/>
    <x v="7"/>
    <x v="2"/>
    <n v="2026"/>
    <x v="1"/>
    <x v="12"/>
    <x v="0"/>
    <s v="Business"/>
    <x v="0"/>
    <s v="Compact Repair Kit"/>
    <n v="1"/>
    <n v="40.51"/>
    <n v="0.05"/>
    <n v="16.29"/>
    <n v="38.484499999999997"/>
    <n v="16.29"/>
    <n v="22.194499999999998"/>
    <n v="0.57671270251659756"/>
    <n v="2026"/>
    <s v="Q3"/>
    <n v="8"/>
    <s v="Aug"/>
  </r>
  <r>
    <n v="227"/>
    <d v="2026-08-09T00:00:00"/>
    <x v="7"/>
    <x v="7"/>
    <x v="2"/>
    <n v="2026"/>
    <x v="3"/>
    <x v="7"/>
    <x v="3"/>
    <s v="Returning"/>
    <x v="4"/>
    <s v="Resistance Band Set"/>
    <n v="3"/>
    <n v="40.61"/>
    <n v="0"/>
    <n v="14.72"/>
    <n v="121.83"/>
    <n v="44.160000000000004"/>
    <n v="77.669999999999987"/>
    <n v="0.63752770253632096"/>
    <n v="2026"/>
    <s v="Q3"/>
    <n v="8"/>
    <s v="Aug"/>
  </r>
  <r>
    <n v="390"/>
    <d v="2026-08-09T00:00:00"/>
    <x v="7"/>
    <x v="7"/>
    <x v="2"/>
    <n v="2026"/>
    <x v="2"/>
    <x v="5"/>
    <x v="2"/>
    <s v="New"/>
    <x v="1"/>
    <s v="Hiking Daypack 20L"/>
    <n v="1"/>
    <n v="93.41"/>
    <n v="0.05"/>
    <n v="44.7"/>
    <n v="88.739499999999992"/>
    <n v="44.7"/>
    <n v="44.03949999999999"/>
    <n v="0.49627843294136198"/>
    <n v="2026"/>
    <s v="Q3"/>
    <n v="8"/>
    <s v="Aug"/>
  </r>
  <r>
    <n v="859"/>
    <d v="2026-08-09T00:00:00"/>
    <x v="7"/>
    <x v="7"/>
    <x v="2"/>
    <n v="2026"/>
    <x v="0"/>
    <x v="0"/>
    <x v="2"/>
    <s v="New"/>
    <x v="1"/>
    <s v="Hiking Daypack 20L"/>
    <n v="2"/>
    <n v="90.23"/>
    <n v="0"/>
    <n v="44.22"/>
    <n v="180.46"/>
    <n v="88.44"/>
    <n v="92.02000000000001"/>
    <n v="0.50991909564446414"/>
    <n v="2026"/>
    <s v="Q3"/>
    <n v="8"/>
    <s v="Aug"/>
  </r>
  <r>
    <n v="1468"/>
    <d v="2026-08-09T00:00:00"/>
    <x v="7"/>
    <x v="7"/>
    <x v="2"/>
    <n v="2026"/>
    <x v="1"/>
    <x v="11"/>
    <x v="2"/>
    <s v="Returning"/>
    <x v="0"/>
    <s v="Trail Bike Light"/>
    <n v="1"/>
    <n v="51.75"/>
    <n v="0"/>
    <n v="22.36"/>
    <n v="51.75"/>
    <n v="22.36"/>
    <n v="29.39"/>
    <n v="0.56792270531400968"/>
    <n v="2026"/>
    <s v="Q3"/>
    <n v="8"/>
    <s v="Aug"/>
  </r>
  <r>
    <n v="2356"/>
    <d v="2026-08-09T00:00:00"/>
    <x v="7"/>
    <x v="7"/>
    <x v="2"/>
    <n v="2026"/>
    <x v="3"/>
    <x v="13"/>
    <x v="2"/>
    <s v="New"/>
    <x v="0"/>
    <s v="Cycling Pack 12L"/>
    <n v="3"/>
    <n v="102.91"/>
    <n v="0.1"/>
    <n v="50.23"/>
    <n v="277.85700000000003"/>
    <n v="150.69"/>
    <n v="127.16700000000003"/>
    <n v="0.45767067232425318"/>
    <n v="2026"/>
    <s v="Q3"/>
    <n v="8"/>
    <s v="Aug"/>
  </r>
  <r>
    <n v="3556"/>
    <d v="2026-08-09T00:00:00"/>
    <x v="7"/>
    <x v="7"/>
    <x v="2"/>
    <n v="2026"/>
    <x v="2"/>
    <x v="16"/>
    <x v="0"/>
    <s v="New"/>
    <x v="0"/>
    <s v="Commuter Helmet"/>
    <n v="4"/>
    <n v="82.63"/>
    <n v="0.1"/>
    <n v="43.78"/>
    <n v="297.46800000000002"/>
    <n v="175.12"/>
    <n v="122.34800000000001"/>
    <n v="0.41129802197211129"/>
    <n v="2026"/>
    <s v="Q3"/>
    <n v="8"/>
    <s v="Aug"/>
  </r>
  <r>
    <n v="925"/>
    <d v="2026-08-10T00:00:00"/>
    <x v="7"/>
    <x v="7"/>
    <x v="2"/>
    <n v="2026"/>
    <x v="0"/>
    <x v="0"/>
    <x v="2"/>
    <s v="Returning"/>
    <x v="3"/>
    <s v="Trail Tent 2P"/>
    <n v="1"/>
    <n v="196.39"/>
    <n v="0"/>
    <n v="102.92"/>
    <n v="196.39"/>
    <n v="102.92"/>
    <n v="93.469999999999985"/>
    <n v="0.47594073017974436"/>
    <n v="2026"/>
    <s v="Q3"/>
    <n v="8"/>
    <s v="Aug"/>
  </r>
  <r>
    <n v="1563"/>
    <d v="2026-08-10T00:00:00"/>
    <x v="7"/>
    <x v="7"/>
    <x v="2"/>
    <n v="2026"/>
    <x v="2"/>
    <x v="10"/>
    <x v="3"/>
    <s v="Business"/>
    <x v="2"/>
    <s v="Insulated Bottle"/>
    <n v="2"/>
    <n v="36.25"/>
    <n v="0"/>
    <n v="13.77"/>
    <n v="72.5"/>
    <n v="27.54"/>
    <n v="44.96"/>
    <n v="0.62013793103448278"/>
    <n v="2026"/>
    <s v="Q3"/>
    <n v="8"/>
    <s v="Aug"/>
  </r>
  <r>
    <n v="1634"/>
    <d v="2026-08-10T00:00:00"/>
    <x v="7"/>
    <x v="7"/>
    <x v="2"/>
    <n v="2026"/>
    <x v="1"/>
    <x v="1"/>
    <x v="2"/>
    <s v="Returning"/>
    <x v="3"/>
    <s v="Trail Tent 2P"/>
    <n v="2"/>
    <n v="199.85"/>
    <n v="0.05"/>
    <n v="104.34"/>
    <n v="379.71499999999997"/>
    <n v="208.68"/>
    <n v="171.03499999999997"/>
    <n v="0.45042992770893953"/>
    <n v="2026"/>
    <s v="Q3"/>
    <n v="8"/>
    <s v="Aug"/>
  </r>
  <r>
    <n v="2187"/>
    <d v="2026-08-10T00:00:00"/>
    <x v="7"/>
    <x v="7"/>
    <x v="2"/>
    <n v="2026"/>
    <x v="2"/>
    <x v="2"/>
    <x v="2"/>
    <s v="New"/>
    <x v="2"/>
    <s v="Packing Cube Set"/>
    <n v="1"/>
    <n v="46.32"/>
    <n v="0.05"/>
    <n v="18.34"/>
    <n v="44.003999999999998"/>
    <n v="18.34"/>
    <n v="25.663999999999998"/>
    <n v="0.58321970729933637"/>
    <n v="2026"/>
    <s v="Q3"/>
    <n v="8"/>
    <s v="Aug"/>
  </r>
  <r>
    <n v="2773"/>
    <d v="2026-08-10T00:00:00"/>
    <x v="7"/>
    <x v="7"/>
    <x v="2"/>
    <n v="2026"/>
    <x v="1"/>
    <x v="14"/>
    <x v="0"/>
    <s v="New"/>
    <x v="1"/>
    <s v="Summit Backpack 45L"/>
    <n v="4"/>
    <n v="151.06"/>
    <n v="0"/>
    <n v="77.67"/>
    <n v="604.24"/>
    <n v="310.68"/>
    <n v="293.56"/>
    <n v="0.48583344366476894"/>
    <n v="2026"/>
    <s v="Q3"/>
    <n v="8"/>
    <s v="Aug"/>
  </r>
  <r>
    <n v="5040"/>
    <d v="2026-08-10T00:00:00"/>
    <x v="7"/>
    <x v="7"/>
    <x v="2"/>
    <n v="2026"/>
    <x v="3"/>
    <x v="7"/>
    <x v="0"/>
    <s v="Returning"/>
    <x v="1"/>
    <s v="Trekking Poles"/>
    <n v="1"/>
    <n v="72.39"/>
    <n v="0.1"/>
    <n v="31.64"/>
    <n v="65.150999999999996"/>
    <n v="31.64"/>
    <n v="33.510999999999996"/>
    <n v="0.51435895074519189"/>
    <n v="2026"/>
    <s v="Q3"/>
    <n v="8"/>
    <s v="Aug"/>
  </r>
  <r>
    <n v="415"/>
    <d v="2026-08-11T00:00:00"/>
    <x v="7"/>
    <x v="7"/>
    <x v="2"/>
    <n v="2026"/>
    <x v="0"/>
    <x v="9"/>
    <x v="2"/>
    <s v="Returning"/>
    <x v="1"/>
    <s v="Trekking Poles"/>
    <n v="1"/>
    <n v="72.650000000000006"/>
    <n v="0"/>
    <n v="31.72"/>
    <n v="72.650000000000006"/>
    <n v="31.72"/>
    <n v="40.930000000000007"/>
    <n v="0.56338609772883697"/>
    <n v="2026"/>
    <s v="Q3"/>
    <n v="8"/>
    <s v="Aug"/>
  </r>
  <r>
    <n v="1111"/>
    <d v="2026-08-11T00:00:00"/>
    <x v="7"/>
    <x v="7"/>
    <x v="2"/>
    <n v="2026"/>
    <x v="3"/>
    <x v="13"/>
    <x v="0"/>
    <s v="New"/>
    <x v="3"/>
    <s v="Trail Tent 2P"/>
    <n v="1"/>
    <n v="198.44"/>
    <n v="0"/>
    <n v="106.79"/>
    <n v="198.44"/>
    <n v="106.79"/>
    <n v="91.649999999999991"/>
    <n v="0.46185244910300338"/>
    <n v="2026"/>
    <s v="Q3"/>
    <n v="8"/>
    <s v="Aug"/>
  </r>
  <r>
    <n v="1243"/>
    <d v="2026-08-11T00:00:00"/>
    <x v="7"/>
    <x v="7"/>
    <x v="2"/>
    <n v="2026"/>
    <x v="2"/>
    <x v="16"/>
    <x v="0"/>
    <s v="Returning"/>
    <x v="3"/>
    <s v="Trail Tent 2P"/>
    <n v="1"/>
    <n v="193.67"/>
    <n v="0"/>
    <n v="103.79"/>
    <n v="193.67"/>
    <n v="103.79"/>
    <n v="89.879999999999981"/>
    <n v="0.46408839779005517"/>
    <n v="2026"/>
    <s v="Q3"/>
    <n v="8"/>
    <s v="Aug"/>
  </r>
  <r>
    <n v="1326"/>
    <d v="2026-08-11T00:00:00"/>
    <x v="7"/>
    <x v="7"/>
    <x v="2"/>
    <n v="2026"/>
    <x v="3"/>
    <x v="8"/>
    <x v="0"/>
    <s v="Returning"/>
    <x v="2"/>
    <s v="Travel Backpack 35L"/>
    <n v="5"/>
    <n v="166.03"/>
    <n v="0"/>
    <n v="87.46"/>
    <n v="830.15"/>
    <n v="437.29999999999995"/>
    <n v="392.85"/>
    <n v="0.47322772992832624"/>
    <n v="2026"/>
    <s v="Q3"/>
    <n v="8"/>
    <s v="Aug"/>
  </r>
  <r>
    <n v="1682"/>
    <d v="2026-08-11T00:00:00"/>
    <x v="7"/>
    <x v="7"/>
    <x v="2"/>
    <n v="2026"/>
    <x v="0"/>
    <x v="0"/>
    <x v="0"/>
    <s v="Business"/>
    <x v="3"/>
    <s v="Portable Camp Stove"/>
    <n v="2"/>
    <n v="81.569999999999993"/>
    <n v="0"/>
    <n v="40.36"/>
    <n v="163.13999999999999"/>
    <n v="80.72"/>
    <n v="82.419999999999987"/>
    <n v="0.50521024886600463"/>
    <n v="2026"/>
    <s v="Q3"/>
    <n v="8"/>
    <s v="Aug"/>
  </r>
  <r>
    <n v="2618"/>
    <d v="2026-08-11T00:00:00"/>
    <x v="7"/>
    <x v="7"/>
    <x v="2"/>
    <n v="2026"/>
    <x v="0"/>
    <x v="15"/>
    <x v="2"/>
    <s v="Business"/>
    <x v="1"/>
    <s v="Trail Boots"/>
    <n v="2"/>
    <n v="143.86000000000001"/>
    <n v="0"/>
    <n v="81.23"/>
    <n v="287.72000000000003"/>
    <n v="162.46"/>
    <n v="125.26000000000002"/>
    <n v="0.43535381621020441"/>
    <n v="2026"/>
    <s v="Q3"/>
    <n v="8"/>
    <s v="Aug"/>
  </r>
  <r>
    <n v="3319"/>
    <d v="2026-08-11T00:00:00"/>
    <x v="7"/>
    <x v="7"/>
    <x v="2"/>
    <n v="2026"/>
    <x v="1"/>
    <x v="14"/>
    <x v="0"/>
    <s v="Returning"/>
    <x v="1"/>
    <s v="Hiking Daypack 20L"/>
    <n v="3"/>
    <n v="93.53"/>
    <n v="0"/>
    <n v="46.19"/>
    <n v="280.59000000000003"/>
    <n v="138.57"/>
    <n v="142.02000000000004"/>
    <n v="0.5061477600769807"/>
    <n v="2026"/>
    <s v="Q3"/>
    <n v="8"/>
    <s v="Aug"/>
  </r>
  <r>
    <n v="4600"/>
    <d v="2026-08-11T00:00:00"/>
    <x v="7"/>
    <x v="7"/>
    <x v="2"/>
    <n v="2026"/>
    <x v="3"/>
    <x v="4"/>
    <x v="1"/>
    <s v="Business"/>
    <x v="2"/>
    <s v="Travel Backpack 35L"/>
    <n v="10"/>
    <n v="162.38"/>
    <n v="0.05"/>
    <n v="85.82"/>
    <n v="1542.61"/>
    <n v="858.19999999999993"/>
    <n v="684.41"/>
    <n v="0.44367014345816508"/>
    <n v="2026"/>
    <s v="Q3"/>
    <n v="8"/>
    <s v="Aug"/>
  </r>
  <r>
    <n v="5168"/>
    <d v="2026-08-11T00:00:00"/>
    <x v="7"/>
    <x v="7"/>
    <x v="2"/>
    <n v="2026"/>
    <x v="0"/>
    <x v="15"/>
    <x v="3"/>
    <s v="Business"/>
    <x v="4"/>
    <s v="Weighted Vest"/>
    <n v="1"/>
    <n v="122.52"/>
    <n v="0.05"/>
    <n v="69.66"/>
    <n v="116.39399999999999"/>
    <n v="69.66"/>
    <n v="46.733999999999995"/>
    <n v="0.40151554203824935"/>
    <n v="2026"/>
    <s v="Q3"/>
    <n v="8"/>
    <s v="Aug"/>
  </r>
  <r>
    <n v="245"/>
    <d v="2026-08-12T00:00:00"/>
    <x v="7"/>
    <x v="7"/>
    <x v="2"/>
    <n v="2026"/>
    <x v="3"/>
    <x v="13"/>
    <x v="3"/>
    <s v="Returning"/>
    <x v="1"/>
    <s v="Trail Boots"/>
    <n v="1"/>
    <n v="142.84"/>
    <n v="0"/>
    <n v="77.7"/>
    <n v="142.84"/>
    <n v="77.7"/>
    <n v="65.14"/>
    <n v="0.4560347241669"/>
    <n v="2026"/>
    <s v="Q3"/>
    <n v="8"/>
    <s v="Aug"/>
  </r>
  <r>
    <n v="322"/>
    <d v="2026-08-12T00:00:00"/>
    <x v="7"/>
    <x v="7"/>
    <x v="2"/>
    <n v="2026"/>
    <x v="1"/>
    <x v="14"/>
    <x v="2"/>
    <s v="Returning"/>
    <x v="1"/>
    <s v="Trekking Poles"/>
    <n v="3"/>
    <n v="72.349999999999994"/>
    <n v="0"/>
    <n v="32.119999999999997"/>
    <n v="217.04999999999998"/>
    <n v="96.359999999999985"/>
    <n v="120.69"/>
    <n v="0.55604699378023503"/>
    <n v="2026"/>
    <s v="Q3"/>
    <n v="8"/>
    <s v="Aug"/>
  </r>
  <r>
    <n v="1101"/>
    <d v="2026-08-12T00:00:00"/>
    <x v="7"/>
    <x v="7"/>
    <x v="2"/>
    <n v="2026"/>
    <x v="3"/>
    <x v="4"/>
    <x v="0"/>
    <s v="New"/>
    <x v="4"/>
    <s v="Resistance Band Set"/>
    <n v="3"/>
    <n v="40.14"/>
    <n v="0.05"/>
    <n v="14.53"/>
    <n v="114.399"/>
    <n v="43.589999999999996"/>
    <n v="70.808999999999997"/>
    <n v="0.61896520074476169"/>
    <n v="2026"/>
    <s v="Q3"/>
    <n v="8"/>
    <s v="Aug"/>
  </r>
  <r>
    <n v="1564"/>
    <d v="2026-08-12T00:00:00"/>
    <x v="7"/>
    <x v="7"/>
    <x v="2"/>
    <n v="2026"/>
    <x v="3"/>
    <x v="13"/>
    <x v="0"/>
    <s v="New"/>
    <x v="4"/>
    <s v="Training Mat"/>
    <n v="2"/>
    <n v="51.84"/>
    <n v="0"/>
    <n v="21.62"/>
    <n v="103.68"/>
    <n v="43.24"/>
    <n v="60.440000000000005"/>
    <n v="0.58294753086419759"/>
    <n v="2026"/>
    <s v="Q3"/>
    <n v="8"/>
    <s v="Aug"/>
  </r>
  <r>
    <n v="3712"/>
    <d v="2026-08-12T00:00:00"/>
    <x v="7"/>
    <x v="7"/>
    <x v="2"/>
    <n v="2026"/>
    <x v="3"/>
    <x v="8"/>
    <x v="0"/>
    <s v="New"/>
    <x v="0"/>
    <s v="Commuter Helmet"/>
    <n v="3"/>
    <n v="82.32"/>
    <n v="0.15"/>
    <n v="41.95"/>
    <n v="209.91599999999997"/>
    <n v="125.85000000000001"/>
    <n v="84.06599999999996"/>
    <n v="0.40047447550448739"/>
    <n v="2026"/>
    <s v="Q3"/>
    <n v="8"/>
    <s v="Aug"/>
  </r>
  <r>
    <n v="771"/>
    <d v="2026-08-13T00:00:00"/>
    <x v="7"/>
    <x v="7"/>
    <x v="2"/>
    <n v="2026"/>
    <x v="2"/>
    <x v="5"/>
    <x v="0"/>
    <s v="Returning"/>
    <x v="1"/>
    <s v="Hiking Daypack 20L"/>
    <n v="1"/>
    <n v="91.78"/>
    <n v="0"/>
    <n v="46.15"/>
    <n v="91.78"/>
    <n v="46.15"/>
    <n v="45.63"/>
    <n v="0.49716713881019831"/>
    <n v="2026"/>
    <s v="Q3"/>
    <n v="8"/>
    <s v="Aug"/>
  </r>
  <r>
    <n v="2749"/>
    <d v="2026-08-13T00:00:00"/>
    <x v="7"/>
    <x v="7"/>
    <x v="2"/>
    <n v="2026"/>
    <x v="1"/>
    <x v="14"/>
    <x v="0"/>
    <s v="Business"/>
    <x v="1"/>
    <s v="Hiking Daypack 20L"/>
    <n v="2"/>
    <n v="93.13"/>
    <n v="0"/>
    <n v="45.68"/>
    <n v="186.26"/>
    <n v="91.36"/>
    <n v="94.899999999999991"/>
    <n v="0.50950284548480618"/>
    <n v="2026"/>
    <s v="Q3"/>
    <n v="8"/>
    <s v="Aug"/>
  </r>
  <r>
    <n v="4252"/>
    <d v="2026-08-13T00:00:00"/>
    <x v="7"/>
    <x v="7"/>
    <x v="2"/>
    <n v="2026"/>
    <x v="1"/>
    <x v="12"/>
    <x v="0"/>
    <s v="Returning"/>
    <x v="2"/>
    <s v="Insulated Bottle"/>
    <n v="1"/>
    <n v="36.67"/>
    <n v="0.1"/>
    <n v="13.18"/>
    <n v="33.003"/>
    <n v="13.18"/>
    <n v="19.823"/>
    <n v="0.60064236584552921"/>
    <n v="2026"/>
    <s v="Q3"/>
    <n v="8"/>
    <s v="Aug"/>
  </r>
  <r>
    <n v="4665"/>
    <d v="2026-08-13T00:00:00"/>
    <x v="7"/>
    <x v="7"/>
    <x v="2"/>
    <n v="2026"/>
    <x v="3"/>
    <x v="8"/>
    <x v="1"/>
    <s v="Returning"/>
    <x v="4"/>
    <s v="Training Mat"/>
    <n v="4"/>
    <n v="51.25"/>
    <n v="0.1"/>
    <n v="21.77"/>
    <n v="184.5"/>
    <n v="87.08"/>
    <n v="97.42"/>
    <n v="0.52802168021680218"/>
    <n v="2026"/>
    <s v="Q3"/>
    <n v="8"/>
    <s v="Aug"/>
  </r>
  <r>
    <n v="4767"/>
    <d v="2026-08-13T00:00:00"/>
    <x v="7"/>
    <x v="7"/>
    <x v="2"/>
    <n v="2026"/>
    <x v="3"/>
    <x v="8"/>
    <x v="3"/>
    <s v="Business"/>
    <x v="4"/>
    <s v="Resistance Band Set"/>
    <n v="1"/>
    <n v="39.61"/>
    <n v="0.1"/>
    <n v="14.85"/>
    <n v="35.649000000000001"/>
    <n v="14.85"/>
    <n v="20.798999999999999"/>
    <n v="0.58343852562484222"/>
    <n v="2026"/>
    <s v="Q3"/>
    <n v="8"/>
    <s v="Aug"/>
  </r>
  <r>
    <n v="4832"/>
    <d v="2026-08-13T00:00:00"/>
    <x v="7"/>
    <x v="7"/>
    <x v="2"/>
    <n v="2026"/>
    <x v="0"/>
    <x v="15"/>
    <x v="3"/>
    <s v="Returning"/>
    <x v="0"/>
    <s v="Commuter Helmet"/>
    <n v="2"/>
    <n v="81.59"/>
    <n v="0.15"/>
    <n v="43.9"/>
    <n v="138.703"/>
    <n v="87.8"/>
    <n v="50.903000000000006"/>
    <n v="0.3669927831409559"/>
    <n v="2026"/>
    <s v="Q3"/>
    <n v="8"/>
    <s v="Aug"/>
  </r>
  <r>
    <n v="747"/>
    <d v="2026-08-14T00:00:00"/>
    <x v="7"/>
    <x v="7"/>
    <x v="2"/>
    <n v="2026"/>
    <x v="1"/>
    <x v="1"/>
    <x v="2"/>
    <s v="New"/>
    <x v="4"/>
    <s v="Weighted Vest"/>
    <n v="3"/>
    <n v="122.96"/>
    <n v="0.1"/>
    <n v="67.62"/>
    <n v="331.99200000000002"/>
    <n v="202.86"/>
    <n v="129.13200000000001"/>
    <n v="0.38896117978746475"/>
    <n v="2026"/>
    <s v="Q3"/>
    <n v="8"/>
    <s v="Aug"/>
  </r>
  <r>
    <n v="2281"/>
    <d v="2026-08-14T00:00:00"/>
    <x v="7"/>
    <x v="7"/>
    <x v="2"/>
    <n v="2026"/>
    <x v="1"/>
    <x v="11"/>
    <x v="2"/>
    <s v="Returning"/>
    <x v="1"/>
    <s v="Trekking Poles"/>
    <n v="1"/>
    <n v="70.91"/>
    <n v="0"/>
    <n v="33.11"/>
    <n v="70.91"/>
    <n v="33.11"/>
    <n v="37.799999999999997"/>
    <n v="0.53307008884501483"/>
    <n v="2026"/>
    <s v="Q3"/>
    <n v="8"/>
    <s v="Aug"/>
  </r>
  <r>
    <n v="2414"/>
    <d v="2026-08-14T00:00:00"/>
    <x v="7"/>
    <x v="7"/>
    <x v="2"/>
    <n v="2026"/>
    <x v="1"/>
    <x v="6"/>
    <x v="1"/>
    <s v="Business"/>
    <x v="0"/>
    <s v="Trail Bike Light"/>
    <n v="6"/>
    <n v="50.94"/>
    <n v="0.1"/>
    <n v="22.76"/>
    <n v="275.07600000000002"/>
    <n v="136.56"/>
    <n v="138.51600000000002"/>
    <n v="0.50355538105832576"/>
    <n v="2026"/>
    <s v="Q3"/>
    <n v="8"/>
    <s v="Aug"/>
  </r>
  <r>
    <n v="3162"/>
    <d v="2026-08-14T00:00:00"/>
    <x v="7"/>
    <x v="7"/>
    <x v="2"/>
    <n v="2026"/>
    <x v="1"/>
    <x v="1"/>
    <x v="0"/>
    <s v="New"/>
    <x v="1"/>
    <s v="Trail Boots"/>
    <n v="1"/>
    <n v="144.96"/>
    <n v="0.05"/>
    <n v="77.959999999999994"/>
    <n v="137.71199999999999"/>
    <n v="77.959999999999994"/>
    <n v="59.751999999999995"/>
    <n v="0.43389101893807364"/>
    <n v="2026"/>
    <s v="Q3"/>
    <n v="8"/>
    <s v="Aug"/>
  </r>
  <r>
    <n v="3200"/>
    <d v="2026-08-14T00:00:00"/>
    <x v="7"/>
    <x v="7"/>
    <x v="2"/>
    <n v="2026"/>
    <x v="3"/>
    <x v="8"/>
    <x v="2"/>
    <s v="New"/>
    <x v="1"/>
    <s v="Summit Backpack 45L"/>
    <n v="1"/>
    <n v="152.97"/>
    <n v="0"/>
    <n v="79.66"/>
    <n v="152.97"/>
    <n v="79.66"/>
    <n v="73.31"/>
    <n v="0.47924429626724196"/>
    <n v="2026"/>
    <s v="Q3"/>
    <n v="8"/>
    <s v="Aug"/>
  </r>
  <r>
    <n v="3521"/>
    <d v="2026-08-14T00:00:00"/>
    <x v="7"/>
    <x v="7"/>
    <x v="2"/>
    <n v="2026"/>
    <x v="2"/>
    <x v="16"/>
    <x v="0"/>
    <s v="Business"/>
    <x v="2"/>
    <s v="Packing Cube Set"/>
    <n v="2"/>
    <n v="45.79"/>
    <n v="0"/>
    <n v="18.23"/>
    <n v="91.58"/>
    <n v="36.46"/>
    <n v="55.12"/>
    <n v="0.60187813933173184"/>
    <n v="2026"/>
    <s v="Q3"/>
    <n v="8"/>
    <s v="Aug"/>
  </r>
  <r>
    <n v="4447"/>
    <d v="2026-08-14T00:00:00"/>
    <x v="7"/>
    <x v="7"/>
    <x v="2"/>
    <n v="2026"/>
    <x v="1"/>
    <x v="6"/>
    <x v="0"/>
    <s v="New"/>
    <x v="2"/>
    <s v="Travel Backpack 35L"/>
    <n v="1"/>
    <n v="161.31"/>
    <n v="0"/>
    <n v="87.81"/>
    <n v="161.31"/>
    <n v="87.81"/>
    <n v="73.5"/>
    <n v="0.45564441138181139"/>
    <n v="2026"/>
    <s v="Q3"/>
    <n v="8"/>
    <s v="Aug"/>
  </r>
  <r>
    <n v="421"/>
    <d v="2026-08-15T00:00:00"/>
    <x v="7"/>
    <x v="7"/>
    <x v="2"/>
    <n v="2026"/>
    <x v="3"/>
    <x v="7"/>
    <x v="0"/>
    <s v="New"/>
    <x v="4"/>
    <s v="Recovery Roller"/>
    <n v="2"/>
    <n v="35.97"/>
    <n v="0.05"/>
    <n v="14.28"/>
    <n v="68.342999999999989"/>
    <n v="28.56"/>
    <n v="39.782999999999987"/>
    <n v="0.58210789693165343"/>
    <n v="2026"/>
    <s v="Q3"/>
    <n v="8"/>
    <s v="Aug"/>
  </r>
  <r>
    <n v="962"/>
    <d v="2026-08-15T00:00:00"/>
    <x v="7"/>
    <x v="7"/>
    <x v="2"/>
    <n v="2026"/>
    <x v="0"/>
    <x v="0"/>
    <x v="2"/>
    <s v="New"/>
    <x v="4"/>
    <s v="Resistance Band Set"/>
    <n v="2"/>
    <n v="39.729999999999997"/>
    <n v="0"/>
    <n v="14.95"/>
    <n v="79.459999999999994"/>
    <n v="29.9"/>
    <n v="49.559999999999995"/>
    <n v="0.62371004278882458"/>
    <n v="2026"/>
    <s v="Q3"/>
    <n v="8"/>
    <s v="Aug"/>
  </r>
  <r>
    <n v="1386"/>
    <d v="2026-08-15T00:00:00"/>
    <x v="7"/>
    <x v="7"/>
    <x v="2"/>
    <n v="2026"/>
    <x v="1"/>
    <x v="12"/>
    <x v="0"/>
    <s v="Business"/>
    <x v="2"/>
    <s v="Insulated Bottle"/>
    <n v="2"/>
    <n v="36.049999999999997"/>
    <n v="0"/>
    <n v="13.8"/>
    <n v="72.099999999999994"/>
    <n v="27.6"/>
    <n v="44.499999999999993"/>
    <n v="0.61719833564493753"/>
    <n v="2026"/>
    <s v="Q3"/>
    <n v="8"/>
    <s v="Aug"/>
  </r>
  <r>
    <n v="3083"/>
    <d v="2026-08-15T00:00:00"/>
    <x v="7"/>
    <x v="7"/>
    <x v="2"/>
    <n v="2026"/>
    <x v="3"/>
    <x v="7"/>
    <x v="0"/>
    <s v="New"/>
    <x v="3"/>
    <s v="Trail Tent 2P"/>
    <n v="1"/>
    <n v="194.36"/>
    <n v="0"/>
    <n v="106.01"/>
    <n v="194.36"/>
    <n v="106.01"/>
    <n v="88.350000000000009"/>
    <n v="0.45456884132537562"/>
    <n v="2026"/>
    <s v="Q3"/>
    <n v="8"/>
    <s v="Aug"/>
  </r>
  <r>
    <n v="3174"/>
    <d v="2026-08-15T00:00:00"/>
    <x v="7"/>
    <x v="7"/>
    <x v="2"/>
    <n v="2026"/>
    <x v="3"/>
    <x v="4"/>
    <x v="2"/>
    <s v="Returning"/>
    <x v="3"/>
    <s v="Trail Tent 2P"/>
    <n v="1"/>
    <n v="192.67"/>
    <n v="0.05"/>
    <n v="103.37"/>
    <n v="183.03649999999999"/>
    <n v="103.37"/>
    <n v="79.666499999999985"/>
    <n v="0.43524925356417976"/>
    <n v="2026"/>
    <s v="Q3"/>
    <n v="8"/>
    <s v="Aug"/>
  </r>
  <r>
    <n v="4045"/>
    <d v="2026-08-15T00:00:00"/>
    <x v="7"/>
    <x v="7"/>
    <x v="2"/>
    <n v="2026"/>
    <x v="2"/>
    <x v="16"/>
    <x v="0"/>
    <s v="New"/>
    <x v="1"/>
    <s v="Hiking Daypack 20L"/>
    <n v="3"/>
    <n v="92.12"/>
    <n v="0.1"/>
    <n v="44.1"/>
    <n v="248.72400000000002"/>
    <n v="132.30000000000001"/>
    <n v="116.42400000000001"/>
    <n v="0.46808510638297873"/>
    <n v="2026"/>
    <s v="Q3"/>
    <n v="8"/>
    <s v="Aug"/>
  </r>
  <r>
    <n v="4850"/>
    <d v="2026-08-15T00:00:00"/>
    <x v="7"/>
    <x v="7"/>
    <x v="2"/>
    <n v="2026"/>
    <x v="1"/>
    <x v="1"/>
    <x v="2"/>
    <s v="Business"/>
    <x v="3"/>
    <s v="Trail Tent 2P"/>
    <n v="1"/>
    <n v="192.82"/>
    <n v="0"/>
    <n v="104.98"/>
    <n v="192.82"/>
    <n v="104.98"/>
    <n v="87.839999999999989"/>
    <n v="0.45555440307022088"/>
    <n v="2026"/>
    <s v="Q3"/>
    <n v="8"/>
    <s v="Aug"/>
  </r>
  <r>
    <n v="71"/>
    <d v="2026-08-16T00:00:00"/>
    <x v="7"/>
    <x v="7"/>
    <x v="2"/>
    <n v="2026"/>
    <x v="2"/>
    <x v="16"/>
    <x v="0"/>
    <s v="New"/>
    <x v="0"/>
    <s v="Commuter Helmet"/>
    <n v="3"/>
    <n v="80.099999999999994"/>
    <n v="0"/>
    <n v="42.41"/>
    <n v="240.29999999999998"/>
    <n v="127.22999999999999"/>
    <n v="113.07"/>
    <n v="0.47053682896379528"/>
    <n v="2026"/>
    <s v="Q3"/>
    <n v="8"/>
    <s v="Aug"/>
  </r>
  <r>
    <n v="627"/>
    <d v="2026-08-16T00:00:00"/>
    <x v="7"/>
    <x v="7"/>
    <x v="2"/>
    <n v="2026"/>
    <x v="3"/>
    <x v="7"/>
    <x v="3"/>
    <s v="New"/>
    <x v="0"/>
    <s v="Commuter Helmet"/>
    <n v="6"/>
    <n v="83.26"/>
    <n v="0"/>
    <n v="43.8"/>
    <n v="499.56000000000006"/>
    <n v="262.79999999999995"/>
    <n v="236.7600000000001"/>
    <n v="0.47393706461686297"/>
    <n v="2026"/>
    <s v="Q3"/>
    <n v="8"/>
    <s v="Aug"/>
  </r>
  <r>
    <n v="959"/>
    <d v="2026-08-16T00:00:00"/>
    <x v="7"/>
    <x v="7"/>
    <x v="2"/>
    <n v="2026"/>
    <x v="1"/>
    <x v="1"/>
    <x v="2"/>
    <s v="Returning"/>
    <x v="4"/>
    <s v="Resistance Band Set"/>
    <n v="4"/>
    <n v="40.46"/>
    <n v="0"/>
    <n v="15.12"/>
    <n v="161.84"/>
    <n v="60.48"/>
    <n v="101.36000000000001"/>
    <n v="0.62629757785467133"/>
    <n v="2026"/>
    <s v="Q3"/>
    <n v="8"/>
    <s v="Aug"/>
  </r>
  <r>
    <n v="967"/>
    <d v="2026-08-16T00:00:00"/>
    <x v="7"/>
    <x v="7"/>
    <x v="2"/>
    <n v="2026"/>
    <x v="2"/>
    <x v="16"/>
    <x v="1"/>
    <s v="Returning"/>
    <x v="0"/>
    <s v="Commuter Helmet"/>
    <n v="5"/>
    <n v="81.55"/>
    <n v="0.2"/>
    <n v="42.09"/>
    <n v="326.20000000000005"/>
    <n v="210.45000000000002"/>
    <n v="115.75000000000003"/>
    <n v="0.3548436541998774"/>
    <n v="2026"/>
    <s v="Q3"/>
    <n v="8"/>
    <s v="Aug"/>
  </r>
  <r>
    <n v="1267"/>
    <d v="2026-08-16T00:00:00"/>
    <x v="7"/>
    <x v="7"/>
    <x v="2"/>
    <n v="2026"/>
    <x v="1"/>
    <x v="12"/>
    <x v="2"/>
    <s v="New"/>
    <x v="3"/>
    <s v="Portable Camp Stove"/>
    <n v="2"/>
    <n v="83.56"/>
    <n v="0"/>
    <n v="39.119999999999997"/>
    <n v="167.12"/>
    <n v="78.239999999999995"/>
    <n v="88.88000000000001"/>
    <n v="0.53183341311632359"/>
    <n v="2026"/>
    <s v="Q3"/>
    <n v="8"/>
    <s v="Aug"/>
  </r>
  <r>
    <n v="1394"/>
    <d v="2026-08-16T00:00:00"/>
    <x v="7"/>
    <x v="7"/>
    <x v="2"/>
    <n v="2026"/>
    <x v="2"/>
    <x v="10"/>
    <x v="0"/>
    <s v="Returning"/>
    <x v="3"/>
    <s v="Compact Sleeping Bag"/>
    <n v="3"/>
    <n v="125.75"/>
    <n v="0"/>
    <n v="62.05"/>
    <n v="377.25"/>
    <n v="186.14999999999998"/>
    <n v="191.10000000000002"/>
    <n v="0.50656063618290259"/>
    <n v="2026"/>
    <s v="Q3"/>
    <n v="8"/>
    <s v="Aug"/>
  </r>
  <r>
    <n v="1652"/>
    <d v="2026-08-16T00:00:00"/>
    <x v="7"/>
    <x v="7"/>
    <x v="2"/>
    <n v="2026"/>
    <x v="0"/>
    <x v="0"/>
    <x v="0"/>
    <s v="Returning"/>
    <x v="2"/>
    <s v="Insulated Bottle"/>
    <n v="1"/>
    <n v="35.619999999999997"/>
    <n v="0.1"/>
    <n v="13.55"/>
    <n v="32.058"/>
    <n v="13.55"/>
    <n v="18.507999999999999"/>
    <n v="0.57732859192713204"/>
    <n v="2026"/>
    <s v="Q3"/>
    <n v="8"/>
    <s v="Aug"/>
  </r>
  <r>
    <n v="2126"/>
    <d v="2026-08-16T00:00:00"/>
    <x v="7"/>
    <x v="7"/>
    <x v="2"/>
    <n v="2026"/>
    <x v="1"/>
    <x v="14"/>
    <x v="0"/>
    <s v="Business"/>
    <x v="0"/>
    <s v="Cycling Pack 12L"/>
    <n v="2"/>
    <n v="104.02"/>
    <n v="0"/>
    <n v="50.26"/>
    <n v="208.04"/>
    <n v="100.52"/>
    <n v="107.52"/>
    <n v="0.51682368775235532"/>
    <n v="2026"/>
    <s v="Q3"/>
    <n v="8"/>
    <s v="Aug"/>
  </r>
  <r>
    <n v="2282"/>
    <d v="2026-08-16T00:00:00"/>
    <x v="7"/>
    <x v="7"/>
    <x v="2"/>
    <n v="2026"/>
    <x v="1"/>
    <x v="6"/>
    <x v="1"/>
    <s v="Business"/>
    <x v="1"/>
    <s v="Hiking Daypack 20L"/>
    <n v="8"/>
    <n v="92.71"/>
    <n v="0.1"/>
    <n v="44.83"/>
    <n v="667.51199999999994"/>
    <n v="358.64"/>
    <n v="308.87199999999996"/>
    <n v="0.46272126943036229"/>
    <n v="2026"/>
    <s v="Q3"/>
    <n v="8"/>
    <s v="Aug"/>
  </r>
  <r>
    <n v="2426"/>
    <d v="2026-08-16T00:00:00"/>
    <x v="7"/>
    <x v="7"/>
    <x v="2"/>
    <n v="2026"/>
    <x v="1"/>
    <x v="12"/>
    <x v="0"/>
    <s v="New"/>
    <x v="1"/>
    <s v="Hiking Daypack 20L"/>
    <n v="1"/>
    <n v="90.58"/>
    <n v="0"/>
    <n v="44.53"/>
    <n v="90.58"/>
    <n v="44.53"/>
    <n v="46.05"/>
    <n v="0.50839037315080593"/>
    <n v="2026"/>
    <s v="Q3"/>
    <n v="8"/>
    <s v="Aug"/>
  </r>
  <r>
    <n v="2534"/>
    <d v="2026-08-16T00:00:00"/>
    <x v="7"/>
    <x v="7"/>
    <x v="2"/>
    <n v="2026"/>
    <x v="1"/>
    <x v="14"/>
    <x v="0"/>
    <s v="New"/>
    <x v="3"/>
    <s v="Compact Sleeping Bag"/>
    <n v="1"/>
    <n v="120.22"/>
    <n v="0"/>
    <n v="62.31"/>
    <n v="120.22"/>
    <n v="62.31"/>
    <n v="57.91"/>
    <n v="0.48170021627017134"/>
    <n v="2026"/>
    <s v="Q3"/>
    <n v="8"/>
    <s v="Aug"/>
  </r>
  <r>
    <n v="2948"/>
    <d v="2026-08-16T00:00:00"/>
    <x v="7"/>
    <x v="7"/>
    <x v="2"/>
    <n v="2026"/>
    <x v="2"/>
    <x v="2"/>
    <x v="2"/>
    <s v="New"/>
    <x v="2"/>
    <s v="Insulated Bottle"/>
    <n v="3"/>
    <n v="36.35"/>
    <n v="0"/>
    <n v="13.42"/>
    <n v="109.05000000000001"/>
    <n v="40.26"/>
    <n v="68.79000000000002"/>
    <n v="0.63081155433287495"/>
    <n v="2026"/>
    <s v="Q3"/>
    <n v="8"/>
    <s v="Aug"/>
  </r>
  <r>
    <n v="3141"/>
    <d v="2026-08-16T00:00:00"/>
    <x v="7"/>
    <x v="7"/>
    <x v="2"/>
    <n v="2026"/>
    <x v="1"/>
    <x v="12"/>
    <x v="3"/>
    <s v="Returning"/>
    <x v="3"/>
    <s v="Trail Tent 2P"/>
    <n v="2"/>
    <n v="195.28"/>
    <n v="0"/>
    <n v="102.24"/>
    <n v="390.56"/>
    <n v="204.48"/>
    <n v="186.08"/>
    <n v="0.4764440802949611"/>
    <n v="2026"/>
    <s v="Q3"/>
    <n v="8"/>
    <s v="Aug"/>
  </r>
  <r>
    <n v="3935"/>
    <d v="2026-08-16T00:00:00"/>
    <x v="7"/>
    <x v="7"/>
    <x v="2"/>
    <n v="2026"/>
    <x v="2"/>
    <x v="16"/>
    <x v="3"/>
    <s v="Returning"/>
    <x v="2"/>
    <s v="Packing Cube Set"/>
    <n v="4"/>
    <n v="46.05"/>
    <n v="0"/>
    <n v="18.75"/>
    <n v="184.2"/>
    <n v="75"/>
    <n v="109.19999999999999"/>
    <n v="0.5928338762214983"/>
    <n v="2026"/>
    <s v="Q3"/>
    <n v="8"/>
    <s v="Aug"/>
  </r>
  <r>
    <n v="4636"/>
    <d v="2026-08-16T00:00:00"/>
    <x v="7"/>
    <x v="7"/>
    <x v="2"/>
    <n v="2026"/>
    <x v="0"/>
    <x v="0"/>
    <x v="2"/>
    <s v="Returning"/>
    <x v="3"/>
    <s v="Portable Camp Stove"/>
    <n v="1"/>
    <n v="81.040000000000006"/>
    <n v="0.1"/>
    <n v="39.29"/>
    <n v="72.936000000000007"/>
    <n v="39.29"/>
    <n v="33.646000000000008"/>
    <n v="0.46130854447735009"/>
    <n v="2026"/>
    <s v="Q3"/>
    <n v="8"/>
    <s v="Aug"/>
  </r>
  <r>
    <n v="4895"/>
    <d v="2026-08-16T00:00:00"/>
    <x v="7"/>
    <x v="7"/>
    <x v="2"/>
    <n v="2026"/>
    <x v="0"/>
    <x v="15"/>
    <x v="2"/>
    <s v="Business"/>
    <x v="3"/>
    <s v="Trail Tent 2P"/>
    <n v="1"/>
    <n v="191.12"/>
    <n v="0.05"/>
    <n v="106.14"/>
    <n v="181.56399999999999"/>
    <n v="106.14"/>
    <n v="75.423999999999992"/>
    <n v="0.41541274702033443"/>
    <n v="2026"/>
    <s v="Q3"/>
    <n v="8"/>
    <s v="Aug"/>
  </r>
  <r>
    <n v="5029"/>
    <d v="2026-08-16T00:00:00"/>
    <x v="7"/>
    <x v="7"/>
    <x v="2"/>
    <n v="2026"/>
    <x v="0"/>
    <x v="15"/>
    <x v="0"/>
    <s v="New"/>
    <x v="1"/>
    <s v="Summit Backpack 45L"/>
    <n v="1"/>
    <n v="156.19"/>
    <n v="0"/>
    <n v="79.239999999999995"/>
    <n v="156.19"/>
    <n v="79.239999999999995"/>
    <n v="76.95"/>
    <n v="0.49266918496702738"/>
    <n v="2026"/>
    <s v="Q3"/>
    <n v="8"/>
    <s v="Aug"/>
  </r>
  <r>
    <n v="1965"/>
    <d v="2026-08-17T00:00:00"/>
    <x v="7"/>
    <x v="7"/>
    <x v="2"/>
    <n v="2026"/>
    <x v="1"/>
    <x v="11"/>
    <x v="0"/>
    <s v="Returning"/>
    <x v="2"/>
    <s v="Insulated Bottle"/>
    <n v="4"/>
    <n v="36.93"/>
    <n v="0"/>
    <n v="13.36"/>
    <n v="147.72"/>
    <n v="53.44"/>
    <n v="94.28"/>
    <n v="0.63823449769834828"/>
    <n v="2026"/>
    <s v="Q3"/>
    <n v="8"/>
    <s v="Aug"/>
  </r>
  <r>
    <n v="3647"/>
    <d v="2026-08-17T00:00:00"/>
    <x v="7"/>
    <x v="7"/>
    <x v="2"/>
    <n v="2026"/>
    <x v="1"/>
    <x v="12"/>
    <x v="2"/>
    <s v="Returning"/>
    <x v="0"/>
    <s v="Cycling Pack 12L"/>
    <n v="3"/>
    <n v="104.96"/>
    <n v="0.05"/>
    <n v="51.66"/>
    <n v="299.13599999999997"/>
    <n v="154.97999999999999"/>
    <n v="144.15599999999998"/>
    <n v="0.48190789473684209"/>
    <n v="2026"/>
    <s v="Q3"/>
    <n v="8"/>
    <s v="Aug"/>
  </r>
  <r>
    <n v="3918"/>
    <d v="2026-08-17T00:00:00"/>
    <x v="7"/>
    <x v="7"/>
    <x v="2"/>
    <n v="2026"/>
    <x v="1"/>
    <x v="1"/>
    <x v="3"/>
    <s v="New"/>
    <x v="2"/>
    <s v="Travel Backpack 35L"/>
    <n v="3"/>
    <n v="168.51"/>
    <n v="0"/>
    <n v="85.34"/>
    <n v="505.53"/>
    <n v="256.02"/>
    <n v="249.51"/>
    <n v="0.49356121298439265"/>
    <n v="2026"/>
    <s v="Q3"/>
    <n v="8"/>
    <s v="Aug"/>
  </r>
  <r>
    <n v="4256"/>
    <d v="2026-08-17T00:00:00"/>
    <x v="7"/>
    <x v="7"/>
    <x v="2"/>
    <n v="2026"/>
    <x v="1"/>
    <x v="12"/>
    <x v="2"/>
    <s v="New"/>
    <x v="2"/>
    <s v="Packing Cube Set"/>
    <n v="1"/>
    <n v="46.44"/>
    <n v="0.05"/>
    <n v="18.59"/>
    <n v="44.117999999999995"/>
    <n v="18.59"/>
    <n v="25.527999999999995"/>
    <n v="0.57863003762636556"/>
    <n v="2026"/>
    <s v="Q3"/>
    <n v="8"/>
    <s v="Aug"/>
  </r>
  <r>
    <n v="5087"/>
    <d v="2026-08-17T00:00:00"/>
    <x v="7"/>
    <x v="7"/>
    <x v="2"/>
    <n v="2026"/>
    <x v="0"/>
    <x v="0"/>
    <x v="0"/>
    <s v="New"/>
    <x v="1"/>
    <s v="Trekking Poles"/>
    <n v="1"/>
    <n v="69.900000000000006"/>
    <n v="0.1"/>
    <n v="31.43"/>
    <n v="62.910000000000004"/>
    <n v="31.43"/>
    <n v="31.480000000000004"/>
    <n v="0.50039739310125575"/>
    <n v="2026"/>
    <s v="Q3"/>
    <n v="8"/>
    <s v="Aug"/>
  </r>
  <r>
    <n v="1921"/>
    <d v="2026-08-18T00:00:00"/>
    <x v="7"/>
    <x v="7"/>
    <x v="2"/>
    <n v="2026"/>
    <x v="3"/>
    <x v="13"/>
    <x v="0"/>
    <s v="New"/>
    <x v="0"/>
    <s v="Compact Repair Kit"/>
    <n v="2"/>
    <n v="39.83"/>
    <n v="0"/>
    <n v="17.18"/>
    <n v="79.66"/>
    <n v="34.36"/>
    <n v="45.3"/>
    <n v="0.56866683404468987"/>
    <n v="2026"/>
    <s v="Q3"/>
    <n v="8"/>
    <s v="Aug"/>
  </r>
  <r>
    <n v="1966"/>
    <d v="2026-08-18T00:00:00"/>
    <x v="7"/>
    <x v="7"/>
    <x v="2"/>
    <n v="2026"/>
    <x v="0"/>
    <x v="9"/>
    <x v="0"/>
    <s v="New"/>
    <x v="2"/>
    <s v="Insulated Bottle"/>
    <n v="2"/>
    <n v="36.020000000000003"/>
    <n v="0"/>
    <n v="13.87"/>
    <n v="72.040000000000006"/>
    <n v="27.74"/>
    <n v="44.300000000000011"/>
    <n v="0.61493614658523055"/>
    <n v="2026"/>
    <s v="Q3"/>
    <n v="8"/>
    <s v="Aug"/>
  </r>
  <r>
    <n v="2431"/>
    <d v="2026-08-18T00:00:00"/>
    <x v="7"/>
    <x v="7"/>
    <x v="2"/>
    <n v="2026"/>
    <x v="0"/>
    <x v="15"/>
    <x v="3"/>
    <s v="Business"/>
    <x v="4"/>
    <s v="Weighted Vest"/>
    <n v="3"/>
    <n v="125.31"/>
    <n v="0"/>
    <n v="67.64"/>
    <n v="375.93"/>
    <n v="202.92000000000002"/>
    <n v="173.01"/>
    <n v="0.46021865772883247"/>
    <n v="2026"/>
    <s v="Q3"/>
    <n v="8"/>
    <s v="Aug"/>
  </r>
  <r>
    <n v="3676"/>
    <d v="2026-08-18T00:00:00"/>
    <x v="7"/>
    <x v="7"/>
    <x v="2"/>
    <n v="2026"/>
    <x v="1"/>
    <x v="12"/>
    <x v="0"/>
    <s v="Returning"/>
    <x v="1"/>
    <s v="Hiking Daypack 20L"/>
    <n v="3"/>
    <n v="92.5"/>
    <n v="0.1"/>
    <n v="46.38"/>
    <n v="249.75"/>
    <n v="139.14000000000001"/>
    <n v="110.60999999999999"/>
    <n v="0.4428828828828828"/>
    <n v="2026"/>
    <s v="Q3"/>
    <n v="8"/>
    <s v="Aug"/>
  </r>
  <r>
    <n v="3972"/>
    <d v="2026-08-18T00:00:00"/>
    <x v="7"/>
    <x v="7"/>
    <x v="2"/>
    <n v="2026"/>
    <x v="1"/>
    <x v="1"/>
    <x v="1"/>
    <s v="Business"/>
    <x v="0"/>
    <s v="Cycling Pack 12L"/>
    <n v="5"/>
    <n v="100.48"/>
    <n v="0.1"/>
    <n v="49.67"/>
    <n v="452.16"/>
    <n v="248.35000000000002"/>
    <n v="203.81"/>
    <n v="0.45074752300070769"/>
    <n v="2026"/>
    <s v="Q3"/>
    <n v="8"/>
    <s v="Aug"/>
  </r>
  <r>
    <n v="4056"/>
    <d v="2026-08-18T00:00:00"/>
    <x v="7"/>
    <x v="7"/>
    <x v="2"/>
    <n v="2026"/>
    <x v="0"/>
    <x v="15"/>
    <x v="3"/>
    <s v="New"/>
    <x v="3"/>
    <s v="Portable Camp Stove"/>
    <n v="2"/>
    <n v="79.78"/>
    <n v="0"/>
    <n v="38.770000000000003"/>
    <n v="159.56"/>
    <n v="77.540000000000006"/>
    <n v="82.02"/>
    <n v="0.51403860616695907"/>
    <n v="2026"/>
    <s v="Q3"/>
    <n v="8"/>
    <s v="Aug"/>
  </r>
  <r>
    <n v="4471"/>
    <d v="2026-08-18T00:00:00"/>
    <x v="7"/>
    <x v="7"/>
    <x v="2"/>
    <n v="2026"/>
    <x v="2"/>
    <x v="10"/>
    <x v="1"/>
    <s v="Business"/>
    <x v="1"/>
    <s v="Trail Boots"/>
    <n v="4"/>
    <n v="144.44"/>
    <n v="0.1"/>
    <n v="77.66"/>
    <n v="519.98400000000004"/>
    <n v="310.64"/>
    <n v="209.34400000000005"/>
    <n v="0.4025970029847073"/>
    <n v="2026"/>
    <s v="Q3"/>
    <n v="8"/>
    <s v="Aug"/>
  </r>
  <r>
    <n v="1054"/>
    <d v="2026-08-19T00:00:00"/>
    <x v="7"/>
    <x v="7"/>
    <x v="2"/>
    <n v="2026"/>
    <x v="1"/>
    <x v="1"/>
    <x v="0"/>
    <s v="Returning"/>
    <x v="1"/>
    <s v="Summit Backpack 45L"/>
    <n v="3"/>
    <n v="157.41999999999999"/>
    <n v="0"/>
    <n v="77.989999999999995"/>
    <n v="472.26"/>
    <n v="233.96999999999997"/>
    <n v="238.29000000000002"/>
    <n v="0.5045737517469191"/>
    <n v="2026"/>
    <s v="Q3"/>
    <n v="8"/>
    <s v="Aug"/>
  </r>
  <r>
    <n v="1854"/>
    <d v="2026-08-19T00:00:00"/>
    <x v="7"/>
    <x v="7"/>
    <x v="2"/>
    <n v="2026"/>
    <x v="1"/>
    <x v="14"/>
    <x v="3"/>
    <s v="Business"/>
    <x v="1"/>
    <s v="Hiking Daypack 20L"/>
    <n v="1"/>
    <n v="90.37"/>
    <n v="0.05"/>
    <n v="45.89"/>
    <n v="85.851500000000001"/>
    <n v="45.89"/>
    <n v="39.961500000000001"/>
    <n v="0.46547235633623174"/>
    <n v="2026"/>
    <s v="Q3"/>
    <n v="8"/>
    <s v="Aug"/>
  </r>
  <r>
    <n v="2140"/>
    <d v="2026-08-19T00:00:00"/>
    <x v="7"/>
    <x v="7"/>
    <x v="2"/>
    <n v="2026"/>
    <x v="1"/>
    <x v="6"/>
    <x v="1"/>
    <s v="Business"/>
    <x v="0"/>
    <s v="Cycling Pack 12L"/>
    <n v="15"/>
    <n v="104.79"/>
    <n v="0.15"/>
    <n v="49.67"/>
    <n v="1336.0725"/>
    <n v="745.05000000000007"/>
    <n v="591.02249999999992"/>
    <n v="0.44235810556687599"/>
    <n v="2026"/>
    <s v="Q3"/>
    <n v="8"/>
    <s v="Aug"/>
  </r>
  <r>
    <n v="2328"/>
    <d v="2026-08-19T00:00:00"/>
    <x v="7"/>
    <x v="7"/>
    <x v="2"/>
    <n v="2026"/>
    <x v="2"/>
    <x v="2"/>
    <x v="0"/>
    <s v="Returning"/>
    <x v="2"/>
    <s v="Carry-On Duffel"/>
    <n v="1"/>
    <n v="130.94"/>
    <n v="0"/>
    <n v="66.06"/>
    <n v="130.94"/>
    <n v="66.06"/>
    <n v="64.88"/>
    <n v="0.49549411944402011"/>
    <n v="2026"/>
    <s v="Q3"/>
    <n v="8"/>
    <s v="Aug"/>
  </r>
  <r>
    <n v="4215"/>
    <d v="2026-08-19T00:00:00"/>
    <x v="7"/>
    <x v="7"/>
    <x v="2"/>
    <n v="2026"/>
    <x v="1"/>
    <x v="6"/>
    <x v="0"/>
    <s v="Returning"/>
    <x v="0"/>
    <s v="Compact Repair Kit"/>
    <n v="1"/>
    <n v="40.42"/>
    <n v="0.05"/>
    <n v="16.62"/>
    <n v="38.399000000000001"/>
    <n v="16.62"/>
    <n v="21.779"/>
    <n v="0.5671762285476184"/>
    <n v="2026"/>
    <s v="Q3"/>
    <n v="8"/>
    <s v="Aug"/>
  </r>
  <r>
    <n v="4563"/>
    <d v="2026-08-19T00:00:00"/>
    <x v="7"/>
    <x v="7"/>
    <x v="2"/>
    <n v="2026"/>
    <x v="1"/>
    <x v="11"/>
    <x v="3"/>
    <s v="Returning"/>
    <x v="3"/>
    <s v="Alpine Tent 4P"/>
    <n v="1"/>
    <n v="338.45"/>
    <n v="0.15"/>
    <n v="197.2"/>
    <n v="287.6825"/>
    <n v="197.2"/>
    <n v="90.482500000000016"/>
    <n v="0.31452208598020392"/>
    <n v="2026"/>
    <s v="Q3"/>
    <n v="8"/>
    <s v="Aug"/>
  </r>
  <r>
    <n v="4775"/>
    <d v="2026-08-19T00:00:00"/>
    <x v="7"/>
    <x v="7"/>
    <x v="2"/>
    <n v="2026"/>
    <x v="2"/>
    <x v="10"/>
    <x v="3"/>
    <s v="Returning"/>
    <x v="0"/>
    <s v="Cycling Pack 12L"/>
    <n v="1"/>
    <n v="103.92"/>
    <n v="0.05"/>
    <n v="50.71"/>
    <n v="98.724000000000004"/>
    <n v="50.71"/>
    <n v="48.014000000000003"/>
    <n v="0.48634577205137558"/>
    <n v="2026"/>
    <s v="Q3"/>
    <n v="8"/>
    <s v="Aug"/>
  </r>
  <r>
    <n v="247"/>
    <d v="2026-08-20T00:00:00"/>
    <x v="7"/>
    <x v="7"/>
    <x v="2"/>
    <n v="2026"/>
    <x v="0"/>
    <x v="9"/>
    <x v="0"/>
    <s v="New"/>
    <x v="0"/>
    <s v="Trail Bike Light"/>
    <n v="6"/>
    <n v="51.67"/>
    <n v="0.1"/>
    <n v="23.1"/>
    <n v="279.01799999999997"/>
    <n v="138.60000000000002"/>
    <n v="140.41799999999995"/>
    <n v="0.50325785433197845"/>
    <n v="2026"/>
    <s v="Q3"/>
    <n v="8"/>
    <s v="Aug"/>
  </r>
  <r>
    <n v="827"/>
    <d v="2026-08-20T00:00:00"/>
    <x v="7"/>
    <x v="7"/>
    <x v="2"/>
    <n v="2026"/>
    <x v="1"/>
    <x v="12"/>
    <x v="1"/>
    <s v="Returning"/>
    <x v="2"/>
    <s v="Travel Backpack 35L"/>
    <n v="4"/>
    <n v="166.02"/>
    <n v="0.1"/>
    <n v="87.99"/>
    <n v="597.67200000000003"/>
    <n v="351.96"/>
    <n v="245.71200000000005"/>
    <n v="0.4111151266915633"/>
    <n v="2026"/>
    <s v="Q3"/>
    <n v="8"/>
    <s v="Aug"/>
  </r>
  <r>
    <n v="1156"/>
    <d v="2026-08-20T00:00:00"/>
    <x v="7"/>
    <x v="7"/>
    <x v="2"/>
    <n v="2026"/>
    <x v="2"/>
    <x v="5"/>
    <x v="2"/>
    <s v="New"/>
    <x v="0"/>
    <s v="Trail Bike Light"/>
    <n v="2"/>
    <n v="50.59"/>
    <n v="0.1"/>
    <n v="22.68"/>
    <n v="91.062000000000012"/>
    <n v="45.36"/>
    <n v="45.702000000000012"/>
    <n v="0.5018778414706464"/>
    <n v="2026"/>
    <s v="Q3"/>
    <n v="8"/>
    <s v="Aug"/>
  </r>
  <r>
    <n v="1543"/>
    <d v="2026-08-20T00:00:00"/>
    <x v="7"/>
    <x v="7"/>
    <x v="2"/>
    <n v="2026"/>
    <x v="3"/>
    <x v="7"/>
    <x v="2"/>
    <s v="Returning"/>
    <x v="1"/>
    <s v="Summit Backpack 45L"/>
    <n v="1"/>
    <n v="155.83000000000001"/>
    <n v="0"/>
    <n v="77.260000000000005"/>
    <n v="155.83000000000001"/>
    <n v="77.260000000000005"/>
    <n v="78.570000000000007"/>
    <n v="0.50420329846627732"/>
    <n v="2026"/>
    <s v="Q3"/>
    <n v="8"/>
    <s v="Aug"/>
  </r>
  <r>
    <n v="2613"/>
    <d v="2026-08-20T00:00:00"/>
    <x v="7"/>
    <x v="7"/>
    <x v="2"/>
    <n v="2026"/>
    <x v="3"/>
    <x v="4"/>
    <x v="0"/>
    <s v="New"/>
    <x v="4"/>
    <s v="Recovery Roller"/>
    <n v="1"/>
    <n v="36.380000000000003"/>
    <n v="0.05"/>
    <n v="14.2"/>
    <n v="34.561"/>
    <n v="14.2"/>
    <n v="20.361000000000001"/>
    <n v="0.58913225890454557"/>
    <n v="2026"/>
    <s v="Q3"/>
    <n v="8"/>
    <s v="Aug"/>
  </r>
  <r>
    <n v="3002"/>
    <d v="2026-08-20T00:00:00"/>
    <x v="7"/>
    <x v="7"/>
    <x v="2"/>
    <n v="2026"/>
    <x v="1"/>
    <x v="12"/>
    <x v="2"/>
    <s v="New"/>
    <x v="3"/>
    <s v="Compact Sleeping Bag"/>
    <n v="2"/>
    <n v="124.09"/>
    <n v="0"/>
    <n v="60.39"/>
    <n v="248.18"/>
    <n v="120.78"/>
    <n v="127.4"/>
    <n v="0.513337094044645"/>
    <n v="2026"/>
    <s v="Q3"/>
    <n v="8"/>
    <s v="Aug"/>
  </r>
  <r>
    <n v="3103"/>
    <d v="2026-08-20T00:00:00"/>
    <x v="7"/>
    <x v="7"/>
    <x v="2"/>
    <n v="2026"/>
    <x v="3"/>
    <x v="8"/>
    <x v="0"/>
    <s v="New"/>
    <x v="1"/>
    <s v="Trail Boots"/>
    <n v="1"/>
    <n v="141.97999999999999"/>
    <n v="0.05"/>
    <n v="79.510000000000005"/>
    <n v="134.88099999999997"/>
    <n v="79.510000000000005"/>
    <n v="55.370999999999967"/>
    <n v="0.41051741905828082"/>
    <n v="2026"/>
    <s v="Q3"/>
    <n v="8"/>
    <s v="Aug"/>
  </r>
  <r>
    <n v="3234"/>
    <d v="2026-08-20T00:00:00"/>
    <x v="7"/>
    <x v="7"/>
    <x v="2"/>
    <n v="2026"/>
    <x v="3"/>
    <x v="13"/>
    <x v="2"/>
    <s v="New"/>
    <x v="3"/>
    <s v="Compact Sleeping Bag"/>
    <n v="5"/>
    <n v="121.93"/>
    <n v="0.15"/>
    <n v="62.28"/>
    <n v="518.2025000000001"/>
    <n v="311.39999999999998"/>
    <n v="206.80250000000012"/>
    <n v="0.39907661580173792"/>
    <n v="2026"/>
    <s v="Q3"/>
    <n v="8"/>
    <s v="Aug"/>
  </r>
  <r>
    <n v="3281"/>
    <d v="2026-08-20T00:00:00"/>
    <x v="7"/>
    <x v="7"/>
    <x v="2"/>
    <n v="2026"/>
    <x v="3"/>
    <x v="4"/>
    <x v="0"/>
    <s v="New"/>
    <x v="2"/>
    <s v="Insulated Bottle"/>
    <n v="1"/>
    <n v="35.58"/>
    <n v="0.15"/>
    <n v="13.94"/>
    <n v="30.242999999999999"/>
    <n v="13.94"/>
    <n v="16.302999999999997"/>
    <n v="0.53906689151208542"/>
    <n v="2026"/>
    <s v="Q3"/>
    <n v="8"/>
    <s v="Aug"/>
  </r>
  <r>
    <n v="3870"/>
    <d v="2026-08-20T00:00:00"/>
    <x v="7"/>
    <x v="7"/>
    <x v="2"/>
    <n v="2026"/>
    <x v="2"/>
    <x v="5"/>
    <x v="3"/>
    <s v="Returning"/>
    <x v="1"/>
    <s v="Summit Backpack 45L"/>
    <n v="1"/>
    <n v="157.84"/>
    <n v="0"/>
    <n v="77.87"/>
    <n v="157.84"/>
    <n v="77.87"/>
    <n v="79.97"/>
    <n v="0.50665230613279266"/>
    <n v="2026"/>
    <s v="Q3"/>
    <n v="8"/>
    <s v="Aug"/>
  </r>
  <r>
    <n v="3938"/>
    <d v="2026-08-20T00:00:00"/>
    <x v="7"/>
    <x v="7"/>
    <x v="2"/>
    <n v="2026"/>
    <x v="1"/>
    <x v="12"/>
    <x v="0"/>
    <s v="New"/>
    <x v="3"/>
    <s v="Alpine Tent 4P"/>
    <n v="1"/>
    <n v="336.35"/>
    <n v="0"/>
    <n v="195.07"/>
    <n v="336.35"/>
    <n v="195.07"/>
    <n v="141.28000000000003"/>
    <n v="0.42003865021554931"/>
    <n v="2026"/>
    <s v="Q3"/>
    <n v="8"/>
    <s v="Aug"/>
  </r>
  <r>
    <n v="4237"/>
    <d v="2026-08-20T00:00:00"/>
    <x v="7"/>
    <x v="7"/>
    <x v="2"/>
    <n v="2026"/>
    <x v="3"/>
    <x v="13"/>
    <x v="1"/>
    <s v="Returning"/>
    <x v="1"/>
    <s v="Summit Backpack 45L"/>
    <n v="3"/>
    <n v="153.03"/>
    <n v="0.15"/>
    <n v="78.239999999999995"/>
    <n v="390.22650000000004"/>
    <n v="234.71999999999997"/>
    <n v="155.50650000000007"/>
    <n v="0.39850317700104954"/>
    <n v="2026"/>
    <s v="Q3"/>
    <n v="8"/>
    <s v="Aug"/>
  </r>
  <r>
    <n v="4970"/>
    <d v="2026-08-20T00:00:00"/>
    <x v="7"/>
    <x v="7"/>
    <x v="2"/>
    <n v="2026"/>
    <x v="1"/>
    <x v="14"/>
    <x v="0"/>
    <s v="Returning"/>
    <x v="0"/>
    <s v="Cycling Pack 12L"/>
    <n v="2"/>
    <n v="105.01"/>
    <n v="0.15"/>
    <n v="50.56"/>
    <n v="178.517"/>
    <n v="101.12"/>
    <n v="77.396999999999991"/>
    <n v="0.43355534766996978"/>
    <n v="2026"/>
    <s v="Q3"/>
    <n v="8"/>
    <s v="Aug"/>
  </r>
  <r>
    <n v="515"/>
    <d v="2026-08-21T00:00:00"/>
    <x v="7"/>
    <x v="7"/>
    <x v="2"/>
    <n v="2026"/>
    <x v="0"/>
    <x v="0"/>
    <x v="2"/>
    <s v="Returning"/>
    <x v="2"/>
    <s v="Packing Cube Set"/>
    <n v="2"/>
    <n v="45.47"/>
    <n v="0"/>
    <n v="18.27"/>
    <n v="90.94"/>
    <n v="36.54"/>
    <n v="54.4"/>
    <n v="0.5981966131515285"/>
    <n v="2026"/>
    <s v="Q3"/>
    <n v="8"/>
    <s v="Aug"/>
  </r>
  <r>
    <n v="661"/>
    <d v="2026-08-21T00:00:00"/>
    <x v="7"/>
    <x v="7"/>
    <x v="2"/>
    <n v="2026"/>
    <x v="0"/>
    <x v="15"/>
    <x v="2"/>
    <s v="New"/>
    <x v="2"/>
    <s v="Packing Cube Set"/>
    <n v="2"/>
    <n v="47.58"/>
    <n v="0.1"/>
    <n v="18.47"/>
    <n v="85.644000000000005"/>
    <n v="36.94"/>
    <n v="48.704000000000008"/>
    <n v="0.56867965064686377"/>
    <n v="2026"/>
    <s v="Q3"/>
    <n v="8"/>
    <s v="Aug"/>
  </r>
  <r>
    <n v="1443"/>
    <d v="2026-08-21T00:00:00"/>
    <x v="7"/>
    <x v="7"/>
    <x v="2"/>
    <n v="2026"/>
    <x v="3"/>
    <x v="4"/>
    <x v="0"/>
    <s v="New"/>
    <x v="1"/>
    <s v="Summit Backpack 45L"/>
    <n v="5"/>
    <n v="155.65"/>
    <n v="0"/>
    <n v="79.13"/>
    <n v="778.25"/>
    <n v="395.65"/>
    <n v="382.6"/>
    <n v="0.49161580469000965"/>
    <n v="2026"/>
    <s v="Q3"/>
    <n v="8"/>
    <s v="Aug"/>
  </r>
  <r>
    <n v="1446"/>
    <d v="2026-08-21T00:00:00"/>
    <x v="7"/>
    <x v="7"/>
    <x v="2"/>
    <n v="2026"/>
    <x v="3"/>
    <x v="13"/>
    <x v="2"/>
    <s v="Returning"/>
    <x v="3"/>
    <s v="Trail Tent 2P"/>
    <n v="1"/>
    <n v="195.15"/>
    <n v="0"/>
    <n v="101.99"/>
    <n v="195.15"/>
    <n v="101.99"/>
    <n v="93.160000000000011"/>
    <n v="0.47737637714578535"/>
    <n v="2026"/>
    <s v="Q3"/>
    <n v="8"/>
    <s v="Aug"/>
  </r>
  <r>
    <n v="1524"/>
    <d v="2026-08-21T00:00:00"/>
    <x v="7"/>
    <x v="7"/>
    <x v="2"/>
    <n v="2026"/>
    <x v="1"/>
    <x v="6"/>
    <x v="3"/>
    <s v="New"/>
    <x v="0"/>
    <s v="Commuter Helmet"/>
    <n v="1"/>
    <n v="81.569999999999993"/>
    <n v="0"/>
    <n v="43.79"/>
    <n v="81.569999999999993"/>
    <n v="43.79"/>
    <n v="37.779999999999994"/>
    <n v="0.4631604756650729"/>
    <n v="2026"/>
    <s v="Q3"/>
    <n v="8"/>
    <s v="Aug"/>
  </r>
  <r>
    <n v="1946"/>
    <d v="2026-08-21T00:00:00"/>
    <x v="7"/>
    <x v="7"/>
    <x v="2"/>
    <n v="2026"/>
    <x v="0"/>
    <x v="15"/>
    <x v="2"/>
    <s v="New"/>
    <x v="3"/>
    <s v="Compact Sleeping Bag"/>
    <n v="5"/>
    <n v="125.44"/>
    <n v="0"/>
    <n v="59.58"/>
    <n v="627.20000000000005"/>
    <n v="297.89999999999998"/>
    <n v="329.30000000000007"/>
    <n v="0.52503188775510212"/>
    <n v="2026"/>
    <s v="Q3"/>
    <n v="8"/>
    <s v="Aug"/>
  </r>
  <r>
    <n v="2285"/>
    <d v="2026-08-21T00:00:00"/>
    <x v="7"/>
    <x v="7"/>
    <x v="2"/>
    <n v="2026"/>
    <x v="1"/>
    <x v="11"/>
    <x v="0"/>
    <s v="Business"/>
    <x v="1"/>
    <s v="Summit Backpack 45L"/>
    <n v="2"/>
    <n v="155.11000000000001"/>
    <n v="0.05"/>
    <n v="80.13"/>
    <n v="294.709"/>
    <n v="160.26"/>
    <n v="134.44900000000001"/>
    <n v="0.45620934548995795"/>
    <n v="2026"/>
    <s v="Q3"/>
    <n v="8"/>
    <s v="Aug"/>
  </r>
  <r>
    <n v="2978"/>
    <d v="2026-08-21T00:00:00"/>
    <x v="7"/>
    <x v="7"/>
    <x v="2"/>
    <n v="2026"/>
    <x v="2"/>
    <x v="10"/>
    <x v="2"/>
    <s v="New"/>
    <x v="0"/>
    <s v="Commuter Helmet"/>
    <n v="1"/>
    <n v="80.7"/>
    <n v="0"/>
    <n v="41.98"/>
    <n v="80.7"/>
    <n v="41.98"/>
    <n v="38.720000000000006"/>
    <n v="0.47980173482032223"/>
    <n v="2026"/>
    <s v="Q3"/>
    <n v="8"/>
    <s v="Aug"/>
  </r>
  <r>
    <n v="3842"/>
    <d v="2026-08-21T00:00:00"/>
    <x v="7"/>
    <x v="7"/>
    <x v="2"/>
    <n v="2026"/>
    <x v="3"/>
    <x v="8"/>
    <x v="1"/>
    <s v="Returning"/>
    <x v="1"/>
    <s v="Summit Backpack 45L"/>
    <n v="10"/>
    <n v="156.72"/>
    <n v="0.15"/>
    <n v="78.12"/>
    <n v="1332.12"/>
    <n v="781.2"/>
    <n v="550.91999999999985"/>
    <n v="0.41356634537429054"/>
    <n v="2026"/>
    <s v="Q3"/>
    <n v="8"/>
    <s v="Aug"/>
  </r>
  <r>
    <n v="4220"/>
    <d v="2026-08-21T00:00:00"/>
    <x v="7"/>
    <x v="7"/>
    <x v="2"/>
    <n v="2026"/>
    <x v="1"/>
    <x v="14"/>
    <x v="1"/>
    <s v="Business"/>
    <x v="2"/>
    <s v="Travel Backpack 35L"/>
    <n v="5"/>
    <n v="162.76"/>
    <n v="0.15"/>
    <n v="85.32"/>
    <n v="691.7299999999999"/>
    <n v="426.59999999999997"/>
    <n v="265.12999999999994"/>
    <n v="0.38328538591647027"/>
    <n v="2026"/>
    <s v="Q3"/>
    <n v="8"/>
    <s v="Aug"/>
  </r>
  <r>
    <n v="478"/>
    <d v="2026-08-22T00:00:00"/>
    <x v="7"/>
    <x v="7"/>
    <x v="2"/>
    <n v="2026"/>
    <x v="3"/>
    <x v="8"/>
    <x v="2"/>
    <s v="Business"/>
    <x v="4"/>
    <s v="Resistance Band Set"/>
    <n v="2"/>
    <n v="40.22"/>
    <n v="0"/>
    <n v="14.45"/>
    <n v="80.44"/>
    <n v="28.9"/>
    <n v="51.54"/>
    <n v="0.64072600696171056"/>
    <n v="2026"/>
    <s v="Q3"/>
    <n v="8"/>
    <s v="Aug"/>
  </r>
  <r>
    <n v="491"/>
    <d v="2026-08-22T00:00:00"/>
    <x v="7"/>
    <x v="7"/>
    <x v="2"/>
    <n v="2026"/>
    <x v="0"/>
    <x v="9"/>
    <x v="3"/>
    <s v="New"/>
    <x v="2"/>
    <s v="Packing Cube Set"/>
    <n v="1"/>
    <n v="45.42"/>
    <n v="0.15"/>
    <n v="18.079999999999998"/>
    <n v="38.606999999999999"/>
    <n v="18.079999999999998"/>
    <n v="20.527000000000001"/>
    <n v="0.53169114409304019"/>
    <n v="2026"/>
    <s v="Q3"/>
    <n v="8"/>
    <s v="Aug"/>
  </r>
  <r>
    <n v="862"/>
    <d v="2026-08-22T00:00:00"/>
    <x v="7"/>
    <x v="7"/>
    <x v="2"/>
    <n v="2026"/>
    <x v="0"/>
    <x v="9"/>
    <x v="0"/>
    <s v="Returning"/>
    <x v="1"/>
    <s v="Hiking Daypack 20L"/>
    <n v="1"/>
    <n v="93.55"/>
    <n v="0"/>
    <n v="44.89"/>
    <n v="93.55"/>
    <n v="44.89"/>
    <n v="48.66"/>
    <n v="0.5201496525921967"/>
    <n v="2026"/>
    <s v="Q3"/>
    <n v="8"/>
    <s v="Aug"/>
  </r>
  <r>
    <n v="957"/>
    <d v="2026-08-22T00:00:00"/>
    <x v="7"/>
    <x v="7"/>
    <x v="2"/>
    <n v="2026"/>
    <x v="2"/>
    <x v="2"/>
    <x v="0"/>
    <s v="Returning"/>
    <x v="1"/>
    <s v="Trail Boots"/>
    <n v="2"/>
    <n v="146.85"/>
    <n v="0"/>
    <n v="81.010000000000005"/>
    <n v="293.7"/>
    <n v="162.02000000000001"/>
    <n v="131.67999999999998"/>
    <n v="0.44834865509022809"/>
    <n v="2026"/>
    <s v="Q3"/>
    <n v="8"/>
    <s v="Aug"/>
  </r>
  <r>
    <n v="1728"/>
    <d v="2026-08-22T00:00:00"/>
    <x v="7"/>
    <x v="7"/>
    <x v="2"/>
    <n v="2026"/>
    <x v="0"/>
    <x v="9"/>
    <x v="1"/>
    <s v="Business"/>
    <x v="0"/>
    <s v="Cycling Pack 12L"/>
    <n v="6"/>
    <n v="101.54"/>
    <n v="0.1"/>
    <n v="50"/>
    <n v="548.31600000000003"/>
    <n v="300"/>
    <n v="248.31600000000003"/>
    <n v="0.45287024270676035"/>
    <n v="2026"/>
    <s v="Q3"/>
    <n v="8"/>
    <s v="Aug"/>
  </r>
  <r>
    <n v="2743"/>
    <d v="2026-08-22T00:00:00"/>
    <x v="7"/>
    <x v="7"/>
    <x v="2"/>
    <n v="2026"/>
    <x v="3"/>
    <x v="7"/>
    <x v="0"/>
    <s v="Business"/>
    <x v="4"/>
    <s v="Weighted Vest"/>
    <n v="1"/>
    <n v="125.14"/>
    <n v="0"/>
    <n v="69.44"/>
    <n v="125.14"/>
    <n v="69.44"/>
    <n v="55.7"/>
    <n v="0.4451014863353045"/>
    <n v="2026"/>
    <s v="Q3"/>
    <n v="8"/>
    <s v="Aug"/>
  </r>
  <r>
    <n v="3098"/>
    <d v="2026-08-22T00:00:00"/>
    <x v="7"/>
    <x v="7"/>
    <x v="2"/>
    <n v="2026"/>
    <x v="1"/>
    <x v="6"/>
    <x v="0"/>
    <s v="New"/>
    <x v="0"/>
    <s v="Commuter Helmet"/>
    <n v="2"/>
    <n v="80.239999999999995"/>
    <n v="0.1"/>
    <n v="42.09"/>
    <n v="144.43199999999999"/>
    <n v="84.18"/>
    <n v="60.251999999999981"/>
    <n v="0.41716517115320695"/>
    <n v="2026"/>
    <s v="Q3"/>
    <n v="8"/>
    <s v="Aug"/>
  </r>
  <r>
    <n v="3606"/>
    <d v="2026-08-22T00:00:00"/>
    <x v="7"/>
    <x v="7"/>
    <x v="2"/>
    <n v="2026"/>
    <x v="3"/>
    <x v="4"/>
    <x v="0"/>
    <s v="Business"/>
    <x v="1"/>
    <s v="Trail Boots"/>
    <n v="1"/>
    <n v="147.24"/>
    <n v="0"/>
    <n v="79.11"/>
    <n v="147.24"/>
    <n v="79.11"/>
    <n v="68.13000000000001"/>
    <n v="0.46271393643031788"/>
    <n v="2026"/>
    <s v="Q3"/>
    <n v="8"/>
    <s v="Aug"/>
  </r>
  <r>
    <n v="3815"/>
    <d v="2026-08-22T00:00:00"/>
    <x v="7"/>
    <x v="7"/>
    <x v="2"/>
    <n v="2026"/>
    <x v="2"/>
    <x v="2"/>
    <x v="0"/>
    <s v="Returning"/>
    <x v="3"/>
    <s v="Trail Tent 2P"/>
    <n v="2"/>
    <n v="199.53"/>
    <n v="0.05"/>
    <n v="105.87"/>
    <n v="379.10699999999997"/>
    <n v="211.74"/>
    <n v="167.36699999999996"/>
    <n v="0.44147694450379438"/>
    <n v="2026"/>
    <s v="Q3"/>
    <n v="8"/>
    <s v="Aug"/>
  </r>
  <r>
    <n v="3979"/>
    <d v="2026-08-22T00:00:00"/>
    <x v="7"/>
    <x v="7"/>
    <x v="2"/>
    <n v="2026"/>
    <x v="2"/>
    <x v="5"/>
    <x v="0"/>
    <s v="Business"/>
    <x v="4"/>
    <s v="Resistance Band Set"/>
    <n v="1"/>
    <n v="40.19"/>
    <n v="0.05"/>
    <n v="14.73"/>
    <n v="38.180499999999995"/>
    <n v="14.73"/>
    <n v="23.450499999999995"/>
    <n v="0.61420096646193734"/>
    <n v="2026"/>
    <s v="Q3"/>
    <n v="8"/>
    <s v="Aug"/>
  </r>
  <r>
    <n v="4160"/>
    <d v="2026-08-22T00:00:00"/>
    <x v="7"/>
    <x v="7"/>
    <x v="2"/>
    <n v="2026"/>
    <x v="3"/>
    <x v="7"/>
    <x v="3"/>
    <s v="Business"/>
    <x v="4"/>
    <s v="Weighted Vest"/>
    <n v="4"/>
    <n v="123.31"/>
    <n v="0"/>
    <n v="69.02"/>
    <n v="493.24"/>
    <n v="276.08"/>
    <n v="217.16000000000003"/>
    <n v="0.44027248398345636"/>
    <n v="2026"/>
    <s v="Q3"/>
    <n v="8"/>
    <s v="Aug"/>
  </r>
  <r>
    <n v="4172"/>
    <d v="2026-08-22T00:00:00"/>
    <x v="7"/>
    <x v="7"/>
    <x v="2"/>
    <n v="2026"/>
    <x v="3"/>
    <x v="8"/>
    <x v="3"/>
    <s v="New"/>
    <x v="0"/>
    <s v="Compact Repair Kit"/>
    <n v="1"/>
    <n v="40.19"/>
    <n v="0.05"/>
    <n v="16.78"/>
    <n v="38.180499999999995"/>
    <n v="16.78"/>
    <n v="21.400499999999994"/>
    <n v="0.56050863660769235"/>
    <n v="2026"/>
    <s v="Q3"/>
    <n v="8"/>
    <s v="Aug"/>
  </r>
  <r>
    <n v="4265"/>
    <d v="2026-08-22T00:00:00"/>
    <x v="7"/>
    <x v="7"/>
    <x v="2"/>
    <n v="2026"/>
    <x v="2"/>
    <x v="16"/>
    <x v="0"/>
    <s v="Returning"/>
    <x v="0"/>
    <s v="Compact Repair Kit"/>
    <n v="1"/>
    <n v="40.98"/>
    <n v="0.05"/>
    <n v="16.600000000000001"/>
    <n v="38.930999999999997"/>
    <n v="16.600000000000001"/>
    <n v="22.330999999999996"/>
    <n v="0.57360458246641488"/>
    <n v="2026"/>
    <s v="Q3"/>
    <n v="8"/>
    <s v="Aug"/>
  </r>
  <r>
    <n v="4321"/>
    <d v="2026-08-22T00:00:00"/>
    <x v="7"/>
    <x v="7"/>
    <x v="2"/>
    <n v="2026"/>
    <x v="3"/>
    <x v="13"/>
    <x v="0"/>
    <s v="New"/>
    <x v="2"/>
    <s v="Insulated Bottle"/>
    <n v="3"/>
    <n v="35.380000000000003"/>
    <n v="0"/>
    <n v="13.91"/>
    <n v="106.14000000000001"/>
    <n v="41.730000000000004"/>
    <n v="64.410000000000011"/>
    <n v="0.60684002261164505"/>
    <n v="2026"/>
    <s v="Q3"/>
    <n v="8"/>
    <s v="Aug"/>
  </r>
  <r>
    <n v="4975"/>
    <d v="2026-08-22T00:00:00"/>
    <x v="7"/>
    <x v="7"/>
    <x v="2"/>
    <n v="2026"/>
    <x v="2"/>
    <x v="10"/>
    <x v="2"/>
    <s v="New"/>
    <x v="2"/>
    <s v="Carry-On Duffel"/>
    <n v="4"/>
    <n v="134.49"/>
    <n v="0"/>
    <n v="68.17"/>
    <n v="537.96"/>
    <n v="272.68"/>
    <n v="265.28000000000003"/>
    <n v="0.49312216521674473"/>
    <n v="2026"/>
    <s v="Q3"/>
    <n v="8"/>
    <s v="Aug"/>
  </r>
  <r>
    <n v="991"/>
    <d v="2026-08-23T00:00:00"/>
    <x v="7"/>
    <x v="7"/>
    <x v="2"/>
    <n v="2026"/>
    <x v="2"/>
    <x v="3"/>
    <x v="1"/>
    <s v="Business"/>
    <x v="1"/>
    <s v="Trail Boots"/>
    <n v="4"/>
    <n v="145.30000000000001"/>
    <n v="0.15"/>
    <n v="77.040000000000006"/>
    <n v="494.02000000000004"/>
    <n v="308.16000000000003"/>
    <n v="185.86"/>
    <n v="0.37621958625156876"/>
    <n v="2026"/>
    <s v="Q3"/>
    <n v="8"/>
    <s v="Aug"/>
  </r>
  <r>
    <n v="1008"/>
    <d v="2026-08-23T00:00:00"/>
    <x v="7"/>
    <x v="7"/>
    <x v="2"/>
    <n v="2026"/>
    <x v="3"/>
    <x v="4"/>
    <x v="1"/>
    <s v="Business"/>
    <x v="2"/>
    <s v="Travel Backpack 35L"/>
    <n v="10"/>
    <n v="164.55"/>
    <n v="0.1"/>
    <n v="88.23"/>
    <n v="1480.95"/>
    <n v="882.30000000000007"/>
    <n v="598.65"/>
    <n v="0.40423376886458012"/>
    <n v="2026"/>
    <s v="Q3"/>
    <n v="8"/>
    <s v="Aug"/>
  </r>
  <r>
    <n v="1083"/>
    <d v="2026-08-23T00:00:00"/>
    <x v="7"/>
    <x v="7"/>
    <x v="2"/>
    <n v="2026"/>
    <x v="0"/>
    <x v="15"/>
    <x v="2"/>
    <s v="New"/>
    <x v="0"/>
    <s v="Compact Repair Kit"/>
    <n v="1"/>
    <n v="39.590000000000003"/>
    <n v="0"/>
    <n v="16.899999999999999"/>
    <n v="39.590000000000003"/>
    <n v="16.899999999999999"/>
    <n v="22.690000000000005"/>
    <n v="0.57312452639555456"/>
    <n v="2026"/>
    <s v="Q3"/>
    <n v="8"/>
    <s v="Aug"/>
  </r>
  <r>
    <n v="1553"/>
    <d v="2026-08-23T00:00:00"/>
    <x v="7"/>
    <x v="7"/>
    <x v="2"/>
    <n v="2026"/>
    <x v="2"/>
    <x v="2"/>
    <x v="1"/>
    <s v="Business"/>
    <x v="4"/>
    <s v="Training Mat"/>
    <n v="5"/>
    <n v="51.62"/>
    <n v="0.15"/>
    <n v="22.6"/>
    <n v="219.38499999999996"/>
    <n v="113"/>
    <n v="106.38499999999996"/>
    <n v="0.48492376415889865"/>
    <n v="2026"/>
    <s v="Q3"/>
    <n v="8"/>
    <s v="Aug"/>
  </r>
  <r>
    <n v="1579"/>
    <d v="2026-08-23T00:00:00"/>
    <x v="7"/>
    <x v="7"/>
    <x v="2"/>
    <n v="2026"/>
    <x v="3"/>
    <x v="7"/>
    <x v="2"/>
    <s v="Returning"/>
    <x v="1"/>
    <s v="Hiking Daypack 20L"/>
    <n v="3"/>
    <n v="90.71"/>
    <n v="0"/>
    <n v="45.57"/>
    <n v="272.13"/>
    <n v="136.71"/>
    <n v="135.41999999999999"/>
    <n v="0.49762980928232825"/>
    <n v="2026"/>
    <s v="Q3"/>
    <n v="8"/>
    <s v="Aug"/>
  </r>
  <r>
    <n v="1732"/>
    <d v="2026-08-23T00:00:00"/>
    <x v="7"/>
    <x v="7"/>
    <x v="2"/>
    <n v="2026"/>
    <x v="1"/>
    <x v="1"/>
    <x v="2"/>
    <s v="New"/>
    <x v="0"/>
    <s v="Compact Repair Kit"/>
    <n v="4"/>
    <n v="41.09"/>
    <n v="0"/>
    <n v="17"/>
    <n v="164.36"/>
    <n v="68"/>
    <n v="96.360000000000014"/>
    <n v="0.58627403261134103"/>
    <n v="2026"/>
    <s v="Q3"/>
    <n v="8"/>
    <s v="Aug"/>
  </r>
  <r>
    <n v="2083"/>
    <d v="2026-08-23T00:00:00"/>
    <x v="7"/>
    <x v="7"/>
    <x v="2"/>
    <n v="2026"/>
    <x v="1"/>
    <x v="14"/>
    <x v="0"/>
    <s v="New"/>
    <x v="1"/>
    <s v="Hiking Daypack 20L"/>
    <n v="1"/>
    <n v="91.37"/>
    <n v="0"/>
    <n v="46.73"/>
    <n v="91.37"/>
    <n v="46.73"/>
    <n v="44.640000000000008"/>
    <n v="0.48856298566269024"/>
    <n v="2026"/>
    <s v="Q3"/>
    <n v="8"/>
    <s v="Aug"/>
  </r>
  <r>
    <n v="2176"/>
    <d v="2026-08-23T00:00:00"/>
    <x v="7"/>
    <x v="7"/>
    <x v="2"/>
    <n v="2026"/>
    <x v="1"/>
    <x v="11"/>
    <x v="0"/>
    <s v="New"/>
    <x v="2"/>
    <s v="Packing Cube Set"/>
    <n v="1"/>
    <n v="46.92"/>
    <n v="0"/>
    <n v="18.3"/>
    <n v="46.92"/>
    <n v="18.3"/>
    <n v="28.62"/>
    <n v="0.60997442455242967"/>
    <n v="2026"/>
    <s v="Q3"/>
    <n v="8"/>
    <s v="Aug"/>
  </r>
  <r>
    <n v="2723"/>
    <d v="2026-08-23T00:00:00"/>
    <x v="7"/>
    <x v="7"/>
    <x v="2"/>
    <n v="2026"/>
    <x v="0"/>
    <x v="0"/>
    <x v="0"/>
    <s v="New"/>
    <x v="0"/>
    <s v="Cycling Pack 12L"/>
    <n v="1"/>
    <n v="100.29"/>
    <n v="0.05"/>
    <n v="49.82"/>
    <n v="95.275500000000008"/>
    <n v="49.82"/>
    <n v="45.455500000000008"/>
    <n v="0.47709537079312103"/>
    <n v="2026"/>
    <s v="Q3"/>
    <n v="8"/>
    <s v="Aug"/>
  </r>
  <r>
    <n v="3299"/>
    <d v="2026-08-23T00:00:00"/>
    <x v="7"/>
    <x v="7"/>
    <x v="2"/>
    <n v="2026"/>
    <x v="0"/>
    <x v="9"/>
    <x v="0"/>
    <s v="New"/>
    <x v="1"/>
    <s v="Trail Boots"/>
    <n v="1"/>
    <n v="147.11000000000001"/>
    <n v="0.15"/>
    <n v="79.599999999999994"/>
    <n v="125.04350000000001"/>
    <n v="79.599999999999994"/>
    <n v="45.443500000000014"/>
    <n v="0.36342152930780097"/>
    <n v="2026"/>
    <s v="Q3"/>
    <n v="8"/>
    <s v="Aug"/>
  </r>
  <r>
    <n v="3398"/>
    <d v="2026-08-23T00:00:00"/>
    <x v="7"/>
    <x v="7"/>
    <x v="2"/>
    <n v="2026"/>
    <x v="1"/>
    <x v="12"/>
    <x v="0"/>
    <s v="New"/>
    <x v="1"/>
    <s v="Summit Backpack 45L"/>
    <n v="2"/>
    <n v="156.44999999999999"/>
    <n v="0"/>
    <n v="80.13"/>
    <n v="312.89999999999998"/>
    <n v="160.26"/>
    <n v="152.63999999999999"/>
    <n v="0.487823585810163"/>
    <n v="2026"/>
    <s v="Q3"/>
    <n v="8"/>
    <s v="Aug"/>
  </r>
  <r>
    <n v="4012"/>
    <d v="2026-08-23T00:00:00"/>
    <x v="7"/>
    <x v="7"/>
    <x v="2"/>
    <n v="2026"/>
    <x v="1"/>
    <x v="14"/>
    <x v="0"/>
    <s v="New"/>
    <x v="1"/>
    <s v="Trekking Poles"/>
    <n v="2"/>
    <n v="72.97"/>
    <n v="0"/>
    <n v="33.25"/>
    <n v="145.94"/>
    <n v="66.5"/>
    <n v="79.44"/>
    <n v="0.54433328765245992"/>
    <n v="2026"/>
    <s v="Q3"/>
    <n v="8"/>
    <s v="Aug"/>
  </r>
  <r>
    <n v="4064"/>
    <d v="2026-08-23T00:00:00"/>
    <x v="7"/>
    <x v="7"/>
    <x v="2"/>
    <n v="2026"/>
    <x v="3"/>
    <x v="7"/>
    <x v="3"/>
    <s v="Returning"/>
    <x v="4"/>
    <s v="Training Mat"/>
    <n v="2"/>
    <n v="51.63"/>
    <n v="0"/>
    <n v="21.39"/>
    <n v="103.26"/>
    <n v="42.78"/>
    <n v="60.480000000000004"/>
    <n v="0.58570598489250436"/>
    <n v="2026"/>
    <s v="Q3"/>
    <n v="8"/>
    <s v="Aug"/>
  </r>
  <r>
    <n v="4671"/>
    <d v="2026-08-23T00:00:00"/>
    <x v="7"/>
    <x v="7"/>
    <x v="2"/>
    <n v="2026"/>
    <x v="1"/>
    <x v="12"/>
    <x v="1"/>
    <s v="Returning"/>
    <x v="0"/>
    <s v="Cycling Pack 12L"/>
    <n v="8"/>
    <n v="100.06"/>
    <n v="0.05"/>
    <n v="49.39"/>
    <n v="760.45600000000002"/>
    <n v="395.12"/>
    <n v="365.33600000000001"/>
    <n v="0.48041701295012468"/>
    <n v="2026"/>
    <s v="Q3"/>
    <n v="8"/>
    <s v="Aug"/>
  </r>
  <r>
    <n v="1914"/>
    <d v="2026-08-24T00:00:00"/>
    <x v="7"/>
    <x v="7"/>
    <x v="2"/>
    <n v="2026"/>
    <x v="3"/>
    <x v="8"/>
    <x v="2"/>
    <s v="Returning"/>
    <x v="3"/>
    <s v="Portable Camp Stove"/>
    <n v="4"/>
    <n v="83.2"/>
    <n v="0"/>
    <n v="39.99"/>
    <n v="332.8"/>
    <n v="159.96"/>
    <n v="172.84"/>
    <n v="0.5193509615384615"/>
    <n v="2026"/>
    <s v="Q3"/>
    <n v="8"/>
    <s v="Aug"/>
  </r>
  <r>
    <n v="1973"/>
    <d v="2026-08-24T00:00:00"/>
    <x v="7"/>
    <x v="7"/>
    <x v="2"/>
    <n v="2026"/>
    <x v="0"/>
    <x v="0"/>
    <x v="0"/>
    <s v="New"/>
    <x v="4"/>
    <s v="Training Mat"/>
    <n v="3"/>
    <n v="51.29"/>
    <n v="0"/>
    <n v="22.08"/>
    <n v="153.87"/>
    <n v="66.239999999999995"/>
    <n v="87.63000000000001"/>
    <n v="0.56950672645739919"/>
    <n v="2026"/>
    <s v="Q3"/>
    <n v="8"/>
    <s v="Aug"/>
  </r>
  <r>
    <n v="2564"/>
    <d v="2026-08-24T00:00:00"/>
    <x v="7"/>
    <x v="7"/>
    <x v="2"/>
    <n v="2026"/>
    <x v="2"/>
    <x v="3"/>
    <x v="0"/>
    <s v="Returning"/>
    <x v="3"/>
    <s v="Trail Tent 2P"/>
    <n v="1"/>
    <n v="200.2"/>
    <n v="0"/>
    <n v="103.38"/>
    <n v="200.2"/>
    <n v="103.38"/>
    <n v="96.82"/>
    <n v="0.48361638361638359"/>
    <n v="2026"/>
    <s v="Q3"/>
    <n v="8"/>
    <s v="Aug"/>
  </r>
  <r>
    <n v="2791"/>
    <d v="2026-08-24T00:00:00"/>
    <x v="7"/>
    <x v="7"/>
    <x v="2"/>
    <n v="2026"/>
    <x v="0"/>
    <x v="15"/>
    <x v="2"/>
    <s v="Business"/>
    <x v="4"/>
    <s v="Recovery Roller"/>
    <n v="2"/>
    <n v="36.869999999999997"/>
    <n v="0"/>
    <n v="13.71"/>
    <n v="73.739999999999995"/>
    <n v="27.42"/>
    <n v="46.319999999999993"/>
    <n v="0.62815296989422287"/>
    <n v="2026"/>
    <s v="Q3"/>
    <n v="8"/>
    <s v="Aug"/>
  </r>
  <r>
    <n v="3559"/>
    <d v="2026-08-24T00:00:00"/>
    <x v="7"/>
    <x v="7"/>
    <x v="2"/>
    <n v="2026"/>
    <x v="3"/>
    <x v="8"/>
    <x v="0"/>
    <s v="Returning"/>
    <x v="4"/>
    <s v="Recovery Roller"/>
    <n v="1"/>
    <n v="36.28"/>
    <n v="0.1"/>
    <n v="14.16"/>
    <n v="32.652000000000001"/>
    <n v="14.16"/>
    <n v="18.492000000000001"/>
    <n v="0.56633590591694227"/>
    <n v="2026"/>
    <s v="Q3"/>
    <n v="8"/>
    <s v="Aug"/>
  </r>
  <r>
    <n v="3839"/>
    <d v="2026-08-24T00:00:00"/>
    <x v="7"/>
    <x v="7"/>
    <x v="2"/>
    <n v="2026"/>
    <x v="0"/>
    <x v="15"/>
    <x v="3"/>
    <s v="Returning"/>
    <x v="1"/>
    <s v="Hiking Daypack 20L"/>
    <n v="2"/>
    <n v="93.88"/>
    <n v="0.05"/>
    <n v="46.57"/>
    <n v="178.37199999999999"/>
    <n v="93.14"/>
    <n v="85.231999999999985"/>
    <n v="0.47783284371986628"/>
    <n v="2026"/>
    <s v="Q3"/>
    <n v="8"/>
    <s v="Aug"/>
  </r>
  <r>
    <n v="4133"/>
    <d v="2026-08-24T00:00:00"/>
    <x v="7"/>
    <x v="7"/>
    <x v="2"/>
    <n v="2026"/>
    <x v="3"/>
    <x v="4"/>
    <x v="0"/>
    <s v="New"/>
    <x v="3"/>
    <s v="Trail Tent 2P"/>
    <n v="1"/>
    <n v="192.67"/>
    <n v="0.05"/>
    <n v="101.04"/>
    <n v="183.03649999999999"/>
    <n v="101.04"/>
    <n v="81.996499999999983"/>
    <n v="0.44797895501716867"/>
    <n v="2026"/>
    <s v="Q3"/>
    <n v="8"/>
    <s v="Aug"/>
  </r>
  <r>
    <n v="4765"/>
    <d v="2026-08-24T00:00:00"/>
    <x v="7"/>
    <x v="7"/>
    <x v="2"/>
    <n v="2026"/>
    <x v="0"/>
    <x v="15"/>
    <x v="0"/>
    <s v="New"/>
    <x v="0"/>
    <s v="Commuter Helmet"/>
    <n v="1"/>
    <n v="80.099999999999994"/>
    <n v="0.05"/>
    <n v="43.49"/>
    <n v="76.094999999999985"/>
    <n v="43.49"/>
    <n v="32.604999999999983"/>
    <n v="0.42847756094355727"/>
    <n v="2026"/>
    <s v="Q3"/>
    <n v="8"/>
    <s v="Aug"/>
  </r>
  <r>
    <n v="1868"/>
    <d v="2026-08-25T00:00:00"/>
    <x v="7"/>
    <x v="7"/>
    <x v="2"/>
    <n v="2026"/>
    <x v="3"/>
    <x v="8"/>
    <x v="3"/>
    <s v="Returning"/>
    <x v="1"/>
    <s v="Trail Boots"/>
    <n v="1"/>
    <n v="145.02000000000001"/>
    <n v="0"/>
    <n v="78.959999999999994"/>
    <n v="145.02000000000001"/>
    <n v="78.959999999999994"/>
    <n v="66.060000000000016"/>
    <n v="0.4555233760860572"/>
    <n v="2026"/>
    <s v="Q3"/>
    <n v="8"/>
    <s v="Aug"/>
  </r>
  <r>
    <n v="987"/>
    <d v="2026-08-26T00:00:00"/>
    <x v="7"/>
    <x v="7"/>
    <x v="2"/>
    <n v="2026"/>
    <x v="1"/>
    <x v="11"/>
    <x v="3"/>
    <s v="Returning"/>
    <x v="2"/>
    <s v="Insulated Bottle"/>
    <n v="1"/>
    <n v="37"/>
    <n v="0.15"/>
    <n v="13.68"/>
    <n v="31.45"/>
    <n v="13.68"/>
    <n v="17.77"/>
    <n v="0.56502384737678857"/>
    <n v="2026"/>
    <s v="Q3"/>
    <n v="8"/>
    <s v="Aug"/>
  </r>
  <r>
    <n v="2503"/>
    <d v="2026-08-26T00:00:00"/>
    <x v="7"/>
    <x v="7"/>
    <x v="2"/>
    <n v="2026"/>
    <x v="1"/>
    <x v="6"/>
    <x v="0"/>
    <s v="Returning"/>
    <x v="0"/>
    <s v="Trail Bike Light"/>
    <n v="2"/>
    <n v="50.02"/>
    <n v="0"/>
    <n v="21.99"/>
    <n v="100.04"/>
    <n v="43.98"/>
    <n v="56.060000000000009"/>
    <n v="0.56037584966013598"/>
    <n v="2026"/>
    <s v="Q3"/>
    <n v="8"/>
    <s v="Aug"/>
  </r>
  <r>
    <n v="4928"/>
    <d v="2026-08-26T00:00:00"/>
    <x v="7"/>
    <x v="7"/>
    <x v="2"/>
    <n v="2026"/>
    <x v="1"/>
    <x v="11"/>
    <x v="2"/>
    <s v="Returning"/>
    <x v="4"/>
    <s v="Recovery Roller"/>
    <n v="2"/>
    <n v="35.950000000000003"/>
    <n v="0.05"/>
    <n v="13.93"/>
    <n v="68.305000000000007"/>
    <n v="27.86"/>
    <n v="40.445000000000007"/>
    <n v="0.59212356342873884"/>
    <n v="2026"/>
    <s v="Q3"/>
    <n v="8"/>
    <s v="Aug"/>
  </r>
  <r>
    <n v="852"/>
    <d v="2026-08-27T00:00:00"/>
    <x v="7"/>
    <x v="7"/>
    <x v="2"/>
    <n v="2026"/>
    <x v="0"/>
    <x v="9"/>
    <x v="0"/>
    <s v="New"/>
    <x v="2"/>
    <s v="Packing Cube Set"/>
    <n v="3"/>
    <n v="45.84"/>
    <n v="0.15"/>
    <n v="17.899999999999999"/>
    <n v="116.89200000000001"/>
    <n v="53.699999999999996"/>
    <n v="63.192000000000014"/>
    <n v="0.54060158094651478"/>
    <n v="2026"/>
    <s v="Q3"/>
    <n v="8"/>
    <s v="Aug"/>
  </r>
  <r>
    <n v="2188"/>
    <d v="2026-08-27T00:00:00"/>
    <x v="7"/>
    <x v="7"/>
    <x v="2"/>
    <n v="2026"/>
    <x v="1"/>
    <x v="6"/>
    <x v="0"/>
    <s v="New"/>
    <x v="3"/>
    <s v="Portable Camp Stove"/>
    <n v="1"/>
    <n v="83.23"/>
    <n v="0.1"/>
    <n v="40.229999999999997"/>
    <n v="74.907000000000011"/>
    <n v="40.229999999999997"/>
    <n v="34.677000000000014"/>
    <n v="0.46293403820737727"/>
    <n v="2026"/>
    <s v="Q3"/>
    <n v="8"/>
    <s v="Aug"/>
  </r>
  <r>
    <n v="2574"/>
    <d v="2026-08-27T00:00:00"/>
    <x v="7"/>
    <x v="7"/>
    <x v="2"/>
    <n v="2026"/>
    <x v="0"/>
    <x v="9"/>
    <x v="2"/>
    <s v="New"/>
    <x v="0"/>
    <s v="Cycling Pack 12L"/>
    <n v="1"/>
    <n v="104.33"/>
    <n v="0.1"/>
    <n v="49.86"/>
    <n v="93.897000000000006"/>
    <n v="49.86"/>
    <n v="44.037000000000006"/>
    <n v="0.46899261957251032"/>
    <n v="2026"/>
    <s v="Q3"/>
    <n v="8"/>
    <s v="Aug"/>
  </r>
  <r>
    <n v="2942"/>
    <d v="2026-08-27T00:00:00"/>
    <x v="7"/>
    <x v="7"/>
    <x v="2"/>
    <n v="2026"/>
    <x v="1"/>
    <x v="6"/>
    <x v="0"/>
    <s v="New"/>
    <x v="1"/>
    <s v="Summit Backpack 45L"/>
    <n v="1"/>
    <n v="156.94999999999999"/>
    <n v="0"/>
    <n v="80.41"/>
    <n v="156.94999999999999"/>
    <n v="80.41"/>
    <n v="76.539999999999992"/>
    <n v="0.48767123287671232"/>
    <n v="2026"/>
    <s v="Q3"/>
    <n v="8"/>
    <s v="Aug"/>
  </r>
  <r>
    <n v="3211"/>
    <d v="2026-08-27T00:00:00"/>
    <x v="7"/>
    <x v="7"/>
    <x v="2"/>
    <n v="2026"/>
    <x v="1"/>
    <x v="14"/>
    <x v="2"/>
    <s v="Business"/>
    <x v="0"/>
    <s v="Compact Repair Kit"/>
    <n v="3"/>
    <n v="41.33"/>
    <n v="0.05"/>
    <n v="17"/>
    <n v="117.79049999999999"/>
    <n v="51"/>
    <n v="66.790499999999994"/>
    <n v="0.56702790123142355"/>
    <n v="2026"/>
    <s v="Q3"/>
    <n v="8"/>
    <s v="Aug"/>
  </r>
  <r>
    <n v="3306"/>
    <d v="2026-08-27T00:00:00"/>
    <x v="7"/>
    <x v="7"/>
    <x v="2"/>
    <n v="2026"/>
    <x v="0"/>
    <x v="15"/>
    <x v="0"/>
    <s v="Business"/>
    <x v="2"/>
    <s v="Insulated Bottle"/>
    <n v="1"/>
    <n v="35.590000000000003"/>
    <n v="0"/>
    <n v="13.66"/>
    <n v="35.590000000000003"/>
    <n v="13.66"/>
    <n v="21.930000000000003"/>
    <n v="0.61618432143860635"/>
    <n v="2026"/>
    <s v="Q3"/>
    <n v="8"/>
    <s v="Aug"/>
  </r>
  <r>
    <n v="3837"/>
    <d v="2026-08-27T00:00:00"/>
    <x v="7"/>
    <x v="7"/>
    <x v="2"/>
    <n v="2026"/>
    <x v="3"/>
    <x v="8"/>
    <x v="0"/>
    <s v="Returning"/>
    <x v="3"/>
    <s v="Alpine Tent 4P"/>
    <n v="2"/>
    <n v="335.87"/>
    <n v="0.1"/>
    <n v="196.54"/>
    <n v="604.56600000000003"/>
    <n v="393.08"/>
    <n v="211.48600000000005"/>
    <n v="0.34981457773014035"/>
    <n v="2026"/>
    <s v="Q3"/>
    <n v="8"/>
    <s v="Aug"/>
  </r>
  <r>
    <n v="4169"/>
    <d v="2026-08-27T00:00:00"/>
    <x v="7"/>
    <x v="7"/>
    <x v="2"/>
    <n v="2026"/>
    <x v="3"/>
    <x v="13"/>
    <x v="0"/>
    <s v="New"/>
    <x v="4"/>
    <s v="Training Mat"/>
    <n v="1"/>
    <n v="50.7"/>
    <n v="0.05"/>
    <n v="21.65"/>
    <n v="48.164999999999999"/>
    <n v="21.65"/>
    <n v="26.515000000000001"/>
    <n v="0.55050347762898377"/>
    <n v="2026"/>
    <s v="Q3"/>
    <n v="8"/>
    <s v="Aug"/>
  </r>
  <r>
    <n v="4452"/>
    <d v="2026-08-27T00:00:00"/>
    <x v="7"/>
    <x v="7"/>
    <x v="2"/>
    <n v="2026"/>
    <x v="2"/>
    <x v="2"/>
    <x v="3"/>
    <s v="New"/>
    <x v="1"/>
    <s v="Summit Backpack 45L"/>
    <n v="3"/>
    <n v="152.76"/>
    <n v="0.1"/>
    <n v="77.36"/>
    <n v="412.452"/>
    <n v="232.07999999999998"/>
    <n v="180.37200000000001"/>
    <n v="0.43731634226528182"/>
    <n v="2026"/>
    <s v="Q3"/>
    <n v="8"/>
    <s v="Aug"/>
  </r>
  <r>
    <n v="4740"/>
    <d v="2026-08-27T00:00:00"/>
    <x v="7"/>
    <x v="7"/>
    <x v="2"/>
    <n v="2026"/>
    <x v="0"/>
    <x v="15"/>
    <x v="1"/>
    <s v="Returning"/>
    <x v="1"/>
    <s v="Trekking Poles"/>
    <n v="5"/>
    <n v="72.78"/>
    <n v="0.1"/>
    <n v="33.25"/>
    <n v="327.51"/>
    <n v="166.25"/>
    <n v="161.26"/>
    <n v="0.49238191200268694"/>
    <n v="2026"/>
    <s v="Q3"/>
    <n v="8"/>
    <s v="Aug"/>
  </r>
  <r>
    <n v="5000"/>
    <d v="2026-08-27T00:00:00"/>
    <x v="7"/>
    <x v="7"/>
    <x v="2"/>
    <n v="2026"/>
    <x v="1"/>
    <x v="12"/>
    <x v="3"/>
    <s v="New"/>
    <x v="2"/>
    <s v="Insulated Bottle"/>
    <n v="2"/>
    <n v="37"/>
    <n v="0"/>
    <n v="13.83"/>
    <n v="74"/>
    <n v="27.66"/>
    <n v="46.34"/>
    <n v="0.62621621621621626"/>
    <n v="2026"/>
    <s v="Q3"/>
    <n v="8"/>
    <s v="Aug"/>
  </r>
  <r>
    <n v="5058"/>
    <d v="2026-08-27T00:00:00"/>
    <x v="7"/>
    <x v="7"/>
    <x v="2"/>
    <n v="2026"/>
    <x v="1"/>
    <x v="11"/>
    <x v="1"/>
    <s v="Business"/>
    <x v="0"/>
    <s v="Compact Repair Kit"/>
    <n v="6"/>
    <n v="41.33"/>
    <n v="0.2"/>
    <n v="17.02"/>
    <n v="198.38400000000001"/>
    <n v="102.12"/>
    <n v="96.26400000000001"/>
    <n v="0.48524074522138883"/>
    <n v="2026"/>
    <s v="Q3"/>
    <n v="8"/>
    <s v="Aug"/>
  </r>
  <r>
    <n v="496"/>
    <d v="2026-08-28T00:00:00"/>
    <x v="7"/>
    <x v="7"/>
    <x v="2"/>
    <n v="2026"/>
    <x v="0"/>
    <x v="15"/>
    <x v="2"/>
    <s v="Returning"/>
    <x v="4"/>
    <s v="Recovery Roller"/>
    <n v="1"/>
    <n v="37.020000000000003"/>
    <n v="0"/>
    <n v="13.64"/>
    <n v="37.020000000000003"/>
    <n v="13.64"/>
    <n v="23.380000000000003"/>
    <n v="0.63155051323608857"/>
    <n v="2026"/>
    <s v="Q3"/>
    <n v="8"/>
    <s v="Aug"/>
  </r>
  <r>
    <n v="1343"/>
    <d v="2026-08-28T00:00:00"/>
    <x v="7"/>
    <x v="7"/>
    <x v="2"/>
    <n v="2026"/>
    <x v="3"/>
    <x v="8"/>
    <x v="0"/>
    <s v="New"/>
    <x v="3"/>
    <s v="Portable Camp Stove"/>
    <n v="1"/>
    <n v="81.06"/>
    <n v="0"/>
    <n v="38.43"/>
    <n v="81.06"/>
    <n v="38.43"/>
    <n v="42.63"/>
    <n v="0.52590673575129532"/>
    <n v="2026"/>
    <s v="Q3"/>
    <n v="8"/>
    <s v="Aug"/>
  </r>
  <r>
    <n v="1455"/>
    <d v="2026-08-28T00:00:00"/>
    <x v="7"/>
    <x v="7"/>
    <x v="2"/>
    <n v="2026"/>
    <x v="2"/>
    <x v="2"/>
    <x v="0"/>
    <s v="New"/>
    <x v="0"/>
    <s v="Trail Bike Light"/>
    <n v="2"/>
    <n v="51.91"/>
    <n v="0"/>
    <n v="21.94"/>
    <n v="103.82"/>
    <n v="43.88"/>
    <n v="59.939999999999991"/>
    <n v="0.57734540550953573"/>
    <n v="2026"/>
    <s v="Q3"/>
    <n v="8"/>
    <s v="Aug"/>
  </r>
  <r>
    <n v="1632"/>
    <d v="2026-08-28T00:00:00"/>
    <x v="7"/>
    <x v="7"/>
    <x v="2"/>
    <n v="2026"/>
    <x v="3"/>
    <x v="7"/>
    <x v="3"/>
    <s v="New"/>
    <x v="2"/>
    <s v="Insulated Bottle"/>
    <n v="1"/>
    <n v="35.700000000000003"/>
    <n v="0.05"/>
    <n v="13.45"/>
    <n v="33.914999999999999"/>
    <n v="13.45"/>
    <n v="20.465"/>
    <n v="0.60342031549461894"/>
    <n v="2026"/>
    <s v="Q3"/>
    <n v="8"/>
    <s v="Aug"/>
  </r>
  <r>
    <n v="1817"/>
    <d v="2026-08-28T00:00:00"/>
    <x v="7"/>
    <x v="7"/>
    <x v="2"/>
    <n v="2026"/>
    <x v="0"/>
    <x v="9"/>
    <x v="2"/>
    <s v="New"/>
    <x v="4"/>
    <s v="Recovery Roller"/>
    <n v="1"/>
    <n v="36.590000000000003"/>
    <n v="0.05"/>
    <n v="14.15"/>
    <n v="34.7605"/>
    <n v="14.15"/>
    <n v="20.610500000000002"/>
    <n v="0.59292875534011313"/>
    <n v="2026"/>
    <s v="Q3"/>
    <n v="8"/>
    <s v="Aug"/>
  </r>
  <r>
    <n v="2993"/>
    <d v="2026-08-28T00:00:00"/>
    <x v="7"/>
    <x v="7"/>
    <x v="2"/>
    <n v="2026"/>
    <x v="1"/>
    <x v="12"/>
    <x v="1"/>
    <s v="Business"/>
    <x v="2"/>
    <s v="Insulated Bottle"/>
    <n v="3"/>
    <n v="35.520000000000003"/>
    <n v="0.1"/>
    <n v="13.78"/>
    <n v="95.904000000000011"/>
    <n v="41.339999999999996"/>
    <n v="54.564000000000014"/>
    <n v="0.56894394394394399"/>
    <n v="2026"/>
    <s v="Q3"/>
    <n v="8"/>
    <s v="Aug"/>
  </r>
  <r>
    <n v="4676"/>
    <d v="2026-08-28T00:00:00"/>
    <x v="7"/>
    <x v="7"/>
    <x v="2"/>
    <n v="2026"/>
    <x v="3"/>
    <x v="13"/>
    <x v="2"/>
    <s v="New"/>
    <x v="0"/>
    <s v="Commuter Helmet"/>
    <n v="2"/>
    <n v="81.88"/>
    <n v="0.1"/>
    <n v="42.87"/>
    <n v="147.38399999999999"/>
    <n v="85.74"/>
    <n v="61.643999999999991"/>
    <n v="0.41825435596808336"/>
    <n v="2026"/>
    <s v="Q3"/>
    <n v="8"/>
    <s v="Aug"/>
  </r>
  <r>
    <n v="5105"/>
    <d v="2026-08-28T00:00:00"/>
    <x v="7"/>
    <x v="7"/>
    <x v="2"/>
    <n v="2026"/>
    <x v="3"/>
    <x v="7"/>
    <x v="0"/>
    <s v="Business"/>
    <x v="2"/>
    <s v="Packing Cube Set"/>
    <n v="4"/>
    <n v="46.54"/>
    <n v="0"/>
    <n v="18.86"/>
    <n v="186.16"/>
    <n v="75.44"/>
    <n v="110.72"/>
    <n v="0.5947571981091534"/>
    <n v="2026"/>
    <s v="Q3"/>
    <n v="8"/>
    <s v="Aug"/>
  </r>
  <r>
    <n v="223"/>
    <d v="2026-08-29T00:00:00"/>
    <x v="7"/>
    <x v="7"/>
    <x v="2"/>
    <n v="2026"/>
    <x v="2"/>
    <x v="2"/>
    <x v="2"/>
    <s v="Returning"/>
    <x v="4"/>
    <s v="Training Mat"/>
    <n v="1"/>
    <n v="49.79"/>
    <n v="0"/>
    <n v="21.43"/>
    <n v="49.79"/>
    <n v="21.43"/>
    <n v="28.36"/>
    <n v="0.56959228760795344"/>
    <n v="2026"/>
    <s v="Q3"/>
    <n v="8"/>
    <s v="Aug"/>
  </r>
  <r>
    <n v="1023"/>
    <d v="2026-08-29T00:00:00"/>
    <x v="7"/>
    <x v="7"/>
    <x v="2"/>
    <n v="2026"/>
    <x v="2"/>
    <x v="3"/>
    <x v="0"/>
    <s v="New"/>
    <x v="1"/>
    <s v="Hiking Daypack 20L"/>
    <n v="6"/>
    <n v="90.19"/>
    <n v="0"/>
    <n v="45.61"/>
    <n v="541.14"/>
    <n v="273.65999999999997"/>
    <n v="267.48"/>
    <n v="0.4942898325756736"/>
    <n v="2026"/>
    <s v="Q3"/>
    <n v="8"/>
    <s v="Aug"/>
  </r>
  <r>
    <n v="1694"/>
    <d v="2026-08-29T00:00:00"/>
    <x v="7"/>
    <x v="7"/>
    <x v="2"/>
    <n v="2026"/>
    <x v="1"/>
    <x v="12"/>
    <x v="0"/>
    <s v="New"/>
    <x v="1"/>
    <s v="Trekking Poles"/>
    <n v="1"/>
    <n v="70.38"/>
    <n v="0.15"/>
    <n v="32.64"/>
    <n v="59.822999999999993"/>
    <n v="32.64"/>
    <n v="27.182999999999993"/>
    <n v="0.45439045183290699"/>
    <n v="2026"/>
    <s v="Q3"/>
    <n v="8"/>
    <s v="Aug"/>
  </r>
  <r>
    <n v="2006"/>
    <d v="2026-08-29T00:00:00"/>
    <x v="7"/>
    <x v="7"/>
    <x v="2"/>
    <n v="2026"/>
    <x v="3"/>
    <x v="13"/>
    <x v="0"/>
    <s v="New"/>
    <x v="2"/>
    <s v="Packing Cube Set"/>
    <n v="1"/>
    <n v="46.43"/>
    <n v="0"/>
    <n v="18.2"/>
    <n v="46.43"/>
    <n v="18.2"/>
    <n v="28.23"/>
    <n v="0.60801206116734874"/>
    <n v="2026"/>
    <s v="Q3"/>
    <n v="8"/>
    <s v="Aug"/>
  </r>
  <r>
    <n v="3026"/>
    <d v="2026-08-29T00:00:00"/>
    <x v="7"/>
    <x v="7"/>
    <x v="2"/>
    <n v="2026"/>
    <x v="0"/>
    <x v="0"/>
    <x v="0"/>
    <s v="New"/>
    <x v="3"/>
    <s v="Trail Tent 2P"/>
    <n v="1"/>
    <n v="194.75"/>
    <n v="0.05"/>
    <n v="105.94"/>
    <n v="185.01249999999999"/>
    <n v="105.94"/>
    <n v="79.072499999999991"/>
    <n v="0.42739004121343149"/>
    <n v="2026"/>
    <s v="Q3"/>
    <n v="8"/>
    <s v="Aug"/>
  </r>
  <r>
    <n v="3057"/>
    <d v="2026-08-29T00:00:00"/>
    <x v="7"/>
    <x v="7"/>
    <x v="2"/>
    <n v="2026"/>
    <x v="1"/>
    <x v="14"/>
    <x v="2"/>
    <s v="Returning"/>
    <x v="1"/>
    <s v="Trail Boots"/>
    <n v="2"/>
    <n v="142.16"/>
    <n v="0"/>
    <n v="79.36"/>
    <n v="284.32"/>
    <n v="158.72"/>
    <n v="125.6"/>
    <n v="0.44175576814856499"/>
    <n v="2026"/>
    <s v="Q3"/>
    <n v="8"/>
    <s v="Aug"/>
  </r>
  <r>
    <n v="3112"/>
    <d v="2026-08-29T00:00:00"/>
    <x v="7"/>
    <x v="7"/>
    <x v="2"/>
    <n v="2026"/>
    <x v="3"/>
    <x v="8"/>
    <x v="0"/>
    <s v="Business"/>
    <x v="2"/>
    <s v="Packing Cube Set"/>
    <n v="2"/>
    <n v="47.69"/>
    <n v="0.05"/>
    <n v="18.8"/>
    <n v="90.61099999999999"/>
    <n v="37.6"/>
    <n v="53.010999999999989"/>
    <n v="0.58503934400900548"/>
    <n v="2026"/>
    <s v="Q3"/>
    <n v="8"/>
    <s v="Aug"/>
  </r>
  <r>
    <n v="3137"/>
    <d v="2026-08-29T00:00:00"/>
    <x v="7"/>
    <x v="7"/>
    <x v="2"/>
    <n v="2026"/>
    <x v="2"/>
    <x v="5"/>
    <x v="2"/>
    <s v="New"/>
    <x v="2"/>
    <s v="Travel Backpack 35L"/>
    <n v="3"/>
    <n v="164.51"/>
    <n v="0"/>
    <n v="86.76"/>
    <n v="493.53"/>
    <n v="260.28000000000003"/>
    <n v="233.24999999999994"/>
    <n v="0.47261564646526039"/>
    <n v="2026"/>
    <s v="Q3"/>
    <n v="8"/>
    <s v="Aug"/>
  </r>
  <r>
    <n v="3983"/>
    <d v="2026-08-29T00:00:00"/>
    <x v="7"/>
    <x v="7"/>
    <x v="2"/>
    <n v="2026"/>
    <x v="2"/>
    <x v="2"/>
    <x v="3"/>
    <s v="Business"/>
    <x v="3"/>
    <s v="Trail Tent 2P"/>
    <n v="2"/>
    <n v="194.71"/>
    <n v="0.1"/>
    <n v="105.57"/>
    <n v="350.47800000000001"/>
    <n v="211.14"/>
    <n v="139.33800000000002"/>
    <n v="0.39756561039494637"/>
    <n v="2026"/>
    <s v="Q3"/>
    <n v="8"/>
    <s v="Aug"/>
  </r>
  <r>
    <n v="4016"/>
    <d v="2026-08-29T00:00:00"/>
    <x v="7"/>
    <x v="7"/>
    <x v="2"/>
    <n v="2026"/>
    <x v="3"/>
    <x v="13"/>
    <x v="1"/>
    <s v="Business"/>
    <x v="1"/>
    <s v="Trail Boots"/>
    <n v="5"/>
    <n v="145.24"/>
    <n v="0.15"/>
    <n v="77.69"/>
    <n v="617.27"/>
    <n v="388.45"/>
    <n v="228.82"/>
    <n v="0.37069677774717708"/>
    <n v="2026"/>
    <s v="Q3"/>
    <n v="8"/>
    <s v="Aug"/>
  </r>
  <r>
    <n v="4340"/>
    <d v="2026-08-29T00:00:00"/>
    <x v="7"/>
    <x v="7"/>
    <x v="2"/>
    <n v="2026"/>
    <x v="3"/>
    <x v="8"/>
    <x v="0"/>
    <s v="New"/>
    <x v="2"/>
    <s v="Insulated Bottle"/>
    <n v="2"/>
    <n v="35.6"/>
    <n v="0.15"/>
    <n v="13.67"/>
    <n v="60.52"/>
    <n v="27.34"/>
    <n v="33.180000000000007"/>
    <n v="0.54824851288830145"/>
    <n v="2026"/>
    <s v="Q3"/>
    <n v="8"/>
    <s v="Aug"/>
  </r>
  <r>
    <n v="4640"/>
    <d v="2026-08-29T00:00:00"/>
    <x v="7"/>
    <x v="7"/>
    <x v="2"/>
    <n v="2026"/>
    <x v="0"/>
    <x v="15"/>
    <x v="0"/>
    <s v="New"/>
    <x v="4"/>
    <s v="Resistance Band Set"/>
    <n v="2"/>
    <n v="41.05"/>
    <n v="0.05"/>
    <n v="14.47"/>
    <n v="77.99499999999999"/>
    <n v="28.94"/>
    <n v="49.054999999999993"/>
    <n v="0.62895057375472785"/>
    <n v="2026"/>
    <s v="Q3"/>
    <n v="8"/>
    <s v="Aug"/>
  </r>
  <r>
    <n v="4733"/>
    <d v="2026-08-29T00:00:00"/>
    <x v="7"/>
    <x v="7"/>
    <x v="2"/>
    <n v="2026"/>
    <x v="2"/>
    <x v="2"/>
    <x v="0"/>
    <s v="New"/>
    <x v="1"/>
    <s v="Summit Backpack 45L"/>
    <n v="2"/>
    <n v="153.63999999999999"/>
    <n v="0.05"/>
    <n v="77.709999999999994"/>
    <n v="291.91599999999994"/>
    <n v="155.41999999999999"/>
    <n v="136.49599999999995"/>
    <n v="0.46758656599843784"/>
    <n v="2026"/>
    <s v="Q3"/>
    <n v="8"/>
    <s v="Aug"/>
  </r>
  <r>
    <n v="4827"/>
    <d v="2026-08-29T00:00:00"/>
    <x v="7"/>
    <x v="7"/>
    <x v="2"/>
    <n v="2026"/>
    <x v="2"/>
    <x v="2"/>
    <x v="0"/>
    <s v="Returning"/>
    <x v="2"/>
    <s v="Insulated Bottle"/>
    <n v="5"/>
    <n v="36.700000000000003"/>
    <n v="0"/>
    <n v="13.45"/>
    <n v="183.5"/>
    <n v="67.25"/>
    <n v="116.25"/>
    <n v="0.63351498637602177"/>
    <n v="2026"/>
    <s v="Q3"/>
    <n v="8"/>
    <s v="Aug"/>
  </r>
  <r>
    <n v="5180"/>
    <d v="2026-08-29T00:00:00"/>
    <x v="7"/>
    <x v="7"/>
    <x v="2"/>
    <n v="2026"/>
    <x v="0"/>
    <x v="15"/>
    <x v="1"/>
    <s v="Business"/>
    <x v="3"/>
    <s v="Compact Sleeping Bag"/>
    <n v="8"/>
    <n v="124"/>
    <n v="0.1"/>
    <n v="61.85"/>
    <n v="892.80000000000007"/>
    <n v="494.8"/>
    <n v="398.00000000000006"/>
    <n v="0.44578853046594985"/>
    <n v="2026"/>
    <s v="Q3"/>
    <n v="8"/>
    <s v="Aug"/>
  </r>
  <r>
    <n v="121"/>
    <d v="2026-08-30T00:00:00"/>
    <x v="7"/>
    <x v="7"/>
    <x v="2"/>
    <n v="2026"/>
    <x v="1"/>
    <x v="1"/>
    <x v="3"/>
    <s v="New"/>
    <x v="0"/>
    <s v="Commuter Helmet"/>
    <n v="1"/>
    <n v="81.23"/>
    <n v="0.1"/>
    <n v="42.65"/>
    <n v="73.106999999999999"/>
    <n v="42.65"/>
    <n v="30.457000000000001"/>
    <n v="0.41660853269864723"/>
    <n v="2026"/>
    <s v="Q3"/>
    <n v="8"/>
    <s v="Aug"/>
  </r>
  <r>
    <n v="618"/>
    <d v="2026-08-30T00:00:00"/>
    <x v="7"/>
    <x v="7"/>
    <x v="2"/>
    <n v="2026"/>
    <x v="1"/>
    <x v="12"/>
    <x v="0"/>
    <s v="Business"/>
    <x v="0"/>
    <s v="Compact Repair Kit"/>
    <n v="2"/>
    <n v="41.06"/>
    <n v="0.05"/>
    <n v="16.559999999999999"/>
    <n v="78.013999999999996"/>
    <n v="33.119999999999997"/>
    <n v="44.893999999999998"/>
    <n v="0.5754608147255621"/>
    <n v="2026"/>
    <s v="Q3"/>
    <n v="8"/>
    <s v="Aug"/>
  </r>
  <r>
    <n v="2860"/>
    <d v="2026-08-30T00:00:00"/>
    <x v="7"/>
    <x v="7"/>
    <x v="2"/>
    <n v="2026"/>
    <x v="3"/>
    <x v="7"/>
    <x v="3"/>
    <s v="Returning"/>
    <x v="1"/>
    <s v="Trail Boots"/>
    <n v="1"/>
    <n v="143.49"/>
    <n v="0.1"/>
    <n v="80.72"/>
    <n v="129.14100000000002"/>
    <n v="80.72"/>
    <n v="48.421000000000021"/>
    <n v="0.3749467636149636"/>
    <n v="2026"/>
    <s v="Q3"/>
    <n v="8"/>
    <s v="Aug"/>
  </r>
  <r>
    <n v="3768"/>
    <d v="2026-08-30T00:00:00"/>
    <x v="7"/>
    <x v="7"/>
    <x v="2"/>
    <n v="2026"/>
    <x v="2"/>
    <x v="3"/>
    <x v="2"/>
    <s v="New"/>
    <x v="1"/>
    <s v="Trail Boots"/>
    <n v="1"/>
    <n v="143.38"/>
    <n v="0"/>
    <n v="78.37"/>
    <n v="143.38"/>
    <n v="78.37"/>
    <n v="65.009999999999991"/>
    <n v="0.45341051750592826"/>
    <n v="2026"/>
    <s v="Q3"/>
    <n v="8"/>
    <s v="Aug"/>
  </r>
  <r>
    <n v="3987"/>
    <d v="2026-08-30T00:00:00"/>
    <x v="7"/>
    <x v="7"/>
    <x v="2"/>
    <n v="2026"/>
    <x v="1"/>
    <x v="12"/>
    <x v="3"/>
    <s v="Business"/>
    <x v="1"/>
    <s v="Trail Boots"/>
    <n v="1"/>
    <n v="144.54"/>
    <n v="0"/>
    <n v="78.77"/>
    <n v="144.54"/>
    <n v="78.77"/>
    <n v="65.77"/>
    <n v="0.45502974955029751"/>
    <n v="2026"/>
    <s v="Q3"/>
    <n v="8"/>
    <s v="Aug"/>
  </r>
  <r>
    <n v="4990"/>
    <d v="2026-08-30T00:00:00"/>
    <x v="7"/>
    <x v="7"/>
    <x v="2"/>
    <n v="2026"/>
    <x v="3"/>
    <x v="8"/>
    <x v="3"/>
    <s v="Returning"/>
    <x v="4"/>
    <s v="Resistance Band Set"/>
    <n v="1"/>
    <n v="40.92"/>
    <n v="0.1"/>
    <n v="14.94"/>
    <n v="36.828000000000003"/>
    <n v="14.94"/>
    <n v="21.888000000000005"/>
    <n v="0.59433040078201382"/>
    <n v="2026"/>
    <s v="Q3"/>
    <n v="8"/>
    <s v="Aug"/>
  </r>
  <r>
    <n v="348"/>
    <d v="2026-08-31T00:00:00"/>
    <x v="7"/>
    <x v="7"/>
    <x v="2"/>
    <n v="2026"/>
    <x v="1"/>
    <x v="12"/>
    <x v="1"/>
    <s v="Business"/>
    <x v="1"/>
    <s v="Summit Backpack 45L"/>
    <n v="5"/>
    <n v="151.21"/>
    <n v="0.15"/>
    <n v="77.12"/>
    <n v="642.64250000000004"/>
    <n v="385.6"/>
    <n v="257.04250000000002"/>
    <n v="0.39997743691087967"/>
    <n v="2026"/>
    <s v="Q3"/>
    <n v="8"/>
    <s v="Aug"/>
  </r>
  <r>
    <n v="1642"/>
    <d v="2026-08-31T00:00:00"/>
    <x v="7"/>
    <x v="7"/>
    <x v="2"/>
    <n v="2026"/>
    <x v="3"/>
    <x v="8"/>
    <x v="3"/>
    <s v="New"/>
    <x v="4"/>
    <s v="Resistance Band Set"/>
    <n v="1"/>
    <n v="40.770000000000003"/>
    <n v="0"/>
    <n v="15.13"/>
    <n v="40.770000000000003"/>
    <n v="15.13"/>
    <n v="25.64"/>
    <n v="0.62889379445670834"/>
    <n v="2026"/>
    <s v="Q3"/>
    <n v="8"/>
    <s v="Aug"/>
  </r>
  <r>
    <n v="2146"/>
    <d v="2026-08-31T00:00:00"/>
    <x v="7"/>
    <x v="7"/>
    <x v="2"/>
    <n v="2026"/>
    <x v="0"/>
    <x v="0"/>
    <x v="3"/>
    <s v="New"/>
    <x v="4"/>
    <s v="Recovery Roller"/>
    <n v="1"/>
    <n v="35.47"/>
    <n v="0.05"/>
    <n v="14.1"/>
    <n v="33.6965"/>
    <n v="14.1"/>
    <n v="19.596499999999999"/>
    <n v="0.58155891561438122"/>
    <n v="2026"/>
    <s v="Q3"/>
    <n v="8"/>
    <s v="Aug"/>
  </r>
  <r>
    <n v="2629"/>
    <d v="2026-08-31T00:00:00"/>
    <x v="7"/>
    <x v="7"/>
    <x v="2"/>
    <n v="2026"/>
    <x v="3"/>
    <x v="8"/>
    <x v="0"/>
    <s v="Returning"/>
    <x v="0"/>
    <s v="Commuter Helmet"/>
    <n v="1"/>
    <n v="81.72"/>
    <n v="0"/>
    <n v="42.38"/>
    <n v="81.72"/>
    <n v="42.38"/>
    <n v="39.339999999999996"/>
    <n v="0.48139990210474787"/>
    <n v="2026"/>
    <s v="Q3"/>
    <n v="8"/>
    <s v="Aug"/>
  </r>
  <r>
    <n v="2870"/>
    <d v="2026-08-31T00:00:00"/>
    <x v="7"/>
    <x v="7"/>
    <x v="2"/>
    <n v="2026"/>
    <x v="3"/>
    <x v="7"/>
    <x v="0"/>
    <s v="New"/>
    <x v="2"/>
    <s v="Packing Cube Set"/>
    <n v="1"/>
    <n v="45.84"/>
    <n v="0"/>
    <n v="17.84"/>
    <n v="45.84"/>
    <n v="17.84"/>
    <n v="28.000000000000004"/>
    <n v="0.61082024432809778"/>
    <n v="2026"/>
    <s v="Q3"/>
    <n v="8"/>
    <s v="Aug"/>
  </r>
  <r>
    <n v="2975"/>
    <d v="2026-08-31T00:00:00"/>
    <x v="7"/>
    <x v="7"/>
    <x v="2"/>
    <n v="2026"/>
    <x v="1"/>
    <x v="12"/>
    <x v="0"/>
    <s v="New"/>
    <x v="2"/>
    <s v="Packing Cube Set"/>
    <n v="1"/>
    <n v="46.59"/>
    <n v="0"/>
    <n v="18.47"/>
    <n v="46.59"/>
    <n v="18.47"/>
    <n v="28.120000000000005"/>
    <n v="0.60356299635114841"/>
    <n v="2026"/>
    <s v="Q3"/>
    <n v="8"/>
    <s v="Aug"/>
  </r>
  <r>
    <n v="3163"/>
    <d v="2026-08-31T00:00:00"/>
    <x v="7"/>
    <x v="7"/>
    <x v="2"/>
    <n v="2026"/>
    <x v="0"/>
    <x v="15"/>
    <x v="2"/>
    <s v="Business"/>
    <x v="1"/>
    <s v="Trekking Poles"/>
    <n v="1"/>
    <n v="69.959999999999994"/>
    <n v="0"/>
    <n v="32.340000000000003"/>
    <n v="69.959999999999994"/>
    <n v="32.340000000000003"/>
    <n v="37.61999999999999"/>
    <n v="0.53773584905660365"/>
    <n v="2026"/>
    <s v="Q3"/>
    <n v="8"/>
    <s v="Aug"/>
  </r>
  <r>
    <n v="94"/>
    <d v="2026-09-01T00:00:00"/>
    <x v="8"/>
    <x v="8"/>
    <x v="2"/>
    <n v="2026"/>
    <x v="1"/>
    <x v="6"/>
    <x v="2"/>
    <s v="Returning"/>
    <x v="0"/>
    <s v="Trail Bike Light"/>
    <n v="5"/>
    <n v="50.76"/>
    <n v="0"/>
    <n v="22.89"/>
    <n v="253.79999999999998"/>
    <n v="114.45"/>
    <n v="139.34999999999997"/>
    <n v="0.54905437352245856"/>
    <n v="2026"/>
    <s v="Q3"/>
    <n v="9"/>
    <s v="Sep"/>
  </r>
  <r>
    <n v="271"/>
    <d v="2026-09-01T00:00:00"/>
    <x v="8"/>
    <x v="8"/>
    <x v="2"/>
    <n v="2026"/>
    <x v="1"/>
    <x v="12"/>
    <x v="3"/>
    <s v="Returning"/>
    <x v="1"/>
    <s v="Hiking Daypack 20L"/>
    <n v="1"/>
    <n v="94.29"/>
    <n v="0.1"/>
    <n v="45.12"/>
    <n v="84.861000000000004"/>
    <n v="45.12"/>
    <n v="39.741000000000007"/>
    <n v="0.46830699614663984"/>
    <n v="2026"/>
    <s v="Q3"/>
    <n v="9"/>
    <s v="Sep"/>
  </r>
  <r>
    <n v="1481"/>
    <d v="2026-09-01T00:00:00"/>
    <x v="8"/>
    <x v="8"/>
    <x v="2"/>
    <n v="2026"/>
    <x v="1"/>
    <x v="12"/>
    <x v="1"/>
    <s v="Business"/>
    <x v="0"/>
    <s v="Commuter Helmet"/>
    <n v="6"/>
    <n v="81.430000000000007"/>
    <n v="0.05"/>
    <n v="42.24"/>
    <n v="464.15100000000001"/>
    <n v="253.44"/>
    <n v="210.71100000000001"/>
    <n v="0.45397079829624415"/>
    <n v="2026"/>
    <s v="Q3"/>
    <n v="9"/>
    <s v="Sep"/>
  </r>
  <r>
    <n v="1663"/>
    <d v="2026-09-01T00:00:00"/>
    <x v="8"/>
    <x v="8"/>
    <x v="2"/>
    <n v="2026"/>
    <x v="2"/>
    <x v="5"/>
    <x v="0"/>
    <s v="Returning"/>
    <x v="2"/>
    <s v="Packing Cube Set"/>
    <n v="1"/>
    <n v="45.54"/>
    <n v="0.1"/>
    <n v="18.440000000000001"/>
    <n v="40.985999999999997"/>
    <n v="18.440000000000001"/>
    <n v="22.545999999999996"/>
    <n v="0.5500902747279558"/>
    <n v="2026"/>
    <s v="Q3"/>
    <n v="9"/>
    <s v="Sep"/>
  </r>
  <r>
    <n v="2866"/>
    <d v="2026-09-01T00:00:00"/>
    <x v="8"/>
    <x v="8"/>
    <x v="2"/>
    <n v="2026"/>
    <x v="0"/>
    <x v="15"/>
    <x v="3"/>
    <s v="Returning"/>
    <x v="1"/>
    <s v="Summit Backpack 45L"/>
    <n v="2"/>
    <n v="156.63999999999999"/>
    <n v="0.1"/>
    <n v="80.09"/>
    <n v="281.952"/>
    <n v="160.18"/>
    <n v="121.77199999999999"/>
    <n v="0.43188911587787987"/>
    <n v="2026"/>
    <s v="Q3"/>
    <n v="9"/>
    <s v="Sep"/>
  </r>
  <r>
    <n v="3288"/>
    <d v="2026-09-01T00:00:00"/>
    <x v="8"/>
    <x v="8"/>
    <x v="2"/>
    <n v="2026"/>
    <x v="3"/>
    <x v="7"/>
    <x v="3"/>
    <s v="Business"/>
    <x v="1"/>
    <s v="Trekking Poles"/>
    <n v="1"/>
    <n v="72.81"/>
    <n v="0"/>
    <n v="32.299999999999997"/>
    <n v="72.81"/>
    <n v="32.299999999999997"/>
    <n v="40.510000000000005"/>
    <n v="0.55637961818431536"/>
    <n v="2026"/>
    <s v="Q3"/>
    <n v="9"/>
    <s v="Sep"/>
  </r>
  <r>
    <n v="3426"/>
    <d v="2026-09-01T00:00:00"/>
    <x v="8"/>
    <x v="8"/>
    <x v="2"/>
    <n v="2026"/>
    <x v="1"/>
    <x v="11"/>
    <x v="2"/>
    <s v="New"/>
    <x v="3"/>
    <s v="Portable Camp Stove"/>
    <n v="6"/>
    <n v="80.319999999999993"/>
    <n v="0"/>
    <n v="38.42"/>
    <n v="481.91999999999996"/>
    <n v="230.52"/>
    <n v="251.39999999999995"/>
    <n v="0.52166334661354574"/>
    <n v="2026"/>
    <s v="Q3"/>
    <n v="9"/>
    <s v="Sep"/>
  </r>
  <r>
    <n v="4826"/>
    <d v="2026-09-01T00:00:00"/>
    <x v="8"/>
    <x v="8"/>
    <x v="2"/>
    <n v="2026"/>
    <x v="3"/>
    <x v="13"/>
    <x v="2"/>
    <s v="Returning"/>
    <x v="2"/>
    <s v="Travel Backpack 35L"/>
    <n v="5"/>
    <n v="166.81"/>
    <n v="0.05"/>
    <n v="89.24"/>
    <n v="792.34749999999997"/>
    <n v="446.2"/>
    <n v="346.14749999999998"/>
    <n v="0.43686324497774021"/>
    <n v="2026"/>
    <s v="Q3"/>
    <n v="9"/>
    <s v="Sep"/>
  </r>
  <r>
    <n v="662"/>
    <d v="2026-09-02T00:00:00"/>
    <x v="8"/>
    <x v="8"/>
    <x v="2"/>
    <n v="2026"/>
    <x v="3"/>
    <x v="13"/>
    <x v="0"/>
    <s v="New"/>
    <x v="4"/>
    <s v="Resistance Band Set"/>
    <n v="1"/>
    <n v="40.56"/>
    <n v="0.15"/>
    <n v="14.28"/>
    <n v="34.475999999999999"/>
    <n v="14.28"/>
    <n v="20.195999999999998"/>
    <n v="0.58579881656804733"/>
    <n v="2026"/>
    <s v="Q3"/>
    <n v="9"/>
    <s v="Sep"/>
  </r>
  <r>
    <n v="1393"/>
    <d v="2026-09-02T00:00:00"/>
    <x v="8"/>
    <x v="8"/>
    <x v="2"/>
    <n v="2026"/>
    <x v="2"/>
    <x v="16"/>
    <x v="0"/>
    <s v="Returning"/>
    <x v="2"/>
    <s v="Travel Backpack 35L"/>
    <n v="2"/>
    <n v="162.4"/>
    <n v="0.1"/>
    <n v="88.04"/>
    <n v="292.32"/>
    <n v="176.08"/>
    <n v="116.23999999999998"/>
    <n v="0.39764641488779412"/>
    <n v="2026"/>
    <s v="Q3"/>
    <n v="9"/>
    <s v="Sep"/>
  </r>
  <r>
    <n v="1568"/>
    <d v="2026-09-02T00:00:00"/>
    <x v="8"/>
    <x v="8"/>
    <x v="2"/>
    <n v="2026"/>
    <x v="0"/>
    <x v="15"/>
    <x v="2"/>
    <s v="Returning"/>
    <x v="4"/>
    <s v="Weighted Vest"/>
    <n v="5"/>
    <n v="123.09"/>
    <n v="0"/>
    <n v="70.3"/>
    <n v="615.45000000000005"/>
    <n v="351.5"/>
    <n v="263.95000000000005"/>
    <n v="0.42887318222438869"/>
    <n v="2026"/>
    <s v="Q3"/>
    <n v="9"/>
    <s v="Sep"/>
  </r>
  <r>
    <n v="2428"/>
    <d v="2026-09-02T00:00:00"/>
    <x v="8"/>
    <x v="8"/>
    <x v="2"/>
    <n v="2026"/>
    <x v="1"/>
    <x v="6"/>
    <x v="3"/>
    <s v="New"/>
    <x v="2"/>
    <s v="Insulated Bottle"/>
    <n v="1"/>
    <n v="36.69"/>
    <n v="0"/>
    <n v="13.92"/>
    <n v="36.69"/>
    <n v="13.92"/>
    <n v="22.769999999999996"/>
    <n v="0.6206050695012264"/>
    <n v="2026"/>
    <s v="Q3"/>
    <n v="9"/>
    <s v="Sep"/>
  </r>
  <r>
    <n v="2890"/>
    <d v="2026-09-02T00:00:00"/>
    <x v="8"/>
    <x v="8"/>
    <x v="2"/>
    <n v="2026"/>
    <x v="2"/>
    <x v="3"/>
    <x v="0"/>
    <s v="Business"/>
    <x v="2"/>
    <s v="Carry-On Duffel"/>
    <n v="4"/>
    <n v="130.43"/>
    <n v="0"/>
    <n v="66.849999999999994"/>
    <n v="521.72"/>
    <n v="267.39999999999998"/>
    <n v="254.32000000000005"/>
    <n v="0.48746454036648018"/>
    <n v="2026"/>
    <s v="Q3"/>
    <n v="9"/>
    <s v="Sep"/>
  </r>
  <r>
    <n v="2108"/>
    <d v="2026-09-03T00:00:00"/>
    <x v="8"/>
    <x v="8"/>
    <x v="2"/>
    <n v="2026"/>
    <x v="1"/>
    <x v="11"/>
    <x v="0"/>
    <s v="Returning"/>
    <x v="1"/>
    <s v="Trail Boots"/>
    <n v="1"/>
    <n v="146.13999999999999"/>
    <n v="0"/>
    <n v="81.040000000000006"/>
    <n v="146.13999999999999"/>
    <n v="81.040000000000006"/>
    <n v="65.09999999999998"/>
    <n v="0.44546325441357593"/>
    <n v="2026"/>
    <s v="Q3"/>
    <n v="9"/>
    <s v="Sep"/>
  </r>
  <r>
    <n v="2340"/>
    <d v="2026-09-03T00:00:00"/>
    <x v="8"/>
    <x v="8"/>
    <x v="2"/>
    <n v="2026"/>
    <x v="1"/>
    <x v="14"/>
    <x v="2"/>
    <s v="New"/>
    <x v="3"/>
    <s v="Alpine Tent 4P"/>
    <n v="4"/>
    <n v="332.93"/>
    <n v="0"/>
    <n v="193.56"/>
    <n v="1331.72"/>
    <n v="774.24"/>
    <n v="557.48"/>
    <n v="0.41861652599645571"/>
    <n v="2026"/>
    <s v="Q3"/>
    <n v="9"/>
    <s v="Sep"/>
  </r>
  <r>
    <n v="3078"/>
    <d v="2026-09-03T00:00:00"/>
    <x v="8"/>
    <x v="8"/>
    <x v="2"/>
    <n v="2026"/>
    <x v="1"/>
    <x v="14"/>
    <x v="2"/>
    <s v="Business"/>
    <x v="3"/>
    <s v="Compact Sleeping Bag"/>
    <n v="4"/>
    <n v="122.43"/>
    <n v="0"/>
    <n v="61.5"/>
    <n v="489.72"/>
    <n v="246"/>
    <n v="243.72000000000003"/>
    <n v="0.49767213918157316"/>
    <n v="2026"/>
    <s v="Q3"/>
    <n v="9"/>
    <s v="Sep"/>
  </r>
  <r>
    <n v="3575"/>
    <d v="2026-09-03T00:00:00"/>
    <x v="8"/>
    <x v="8"/>
    <x v="2"/>
    <n v="2026"/>
    <x v="2"/>
    <x v="2"/>
    <x v="3"/>
    <s v="Returning"/>
    <x v="0"/>
    <s v="Commuter Helmet"/>
    <n v="3"/>
    <n v="81.12"/>
    <n v="0.1"/>
    <n v="41.78"/>
    <n v="219.02400000000003"/>
    <n v="125.34"/>
    <n v="93.684000000000026"/>
    <n v="0.42773394696471628"/>
    <n v="2026"/>
    <s v="Q3"/>
    <n v="9"/>
    <s v="Sep"/>
  </r>
  <r>
    <n v="3700"/>
    <d v="2026-09-03T00:00:00"/>
    <x v="8"/>
    <x v="8"/>
    <x v="2"/>
    <n v="2026"/>
    <x v="1"/>
    <x v="14"/>
    <x v="0"/>
    <s v="Returning"/>
    <x v="2"/>
    <s v="Travel Backpack 35L"/>
    <n v="1"/>
    <n v="168.54"/>
    <n v="0.05"/>
    <n v="87.82"/>
    <n v="160.11299999999997"/>
    <n v="87.82"/>
    <n v="72.292999999999978"/>
    <n v="0.45151236938911887"/>
    <n v="2026"/>
    <s v="Q3"/>
    <n v="9"/>
    <s v="Sep"/>
  </r>
  <r>
    <n v="3762"/>
    <d v="2026-09-03T00:00:00"/>
    <x v="8"/>
    <x v="8"/>
    <x v="2"/>
    <n v="2026"/>
    <x v="0"/>
    <x v="0"/>
    <x v="2"/>
    <s v="New"/>
    <x v="0"/>
    <s v="Compact Repair Kit"/>
    <n v="4"/>
    <n v="39.61"/>
    <n v="0.1"/>
    <n v="16.829999999999998"/>
    <n v="142.596"/>
    <n v="67.319999999999993"/>
    <n v="75.27600000000001"/>
    <n v="0.52789699570815452"/>
    <n v="2026"/>
    <s v="Q3"/>
    <n v="9"/>
    <s v="Sep"/>
  </r>
  <r>
    <n v="2790"/>
    <d v="2026-09-04T00:00:00"/>
    <x v="8"/>
    <x v="8"/>
    <x v="2"/>
    <n v="2026"/>
    <x v="3"/>
    <x v="8"/>
    <x v="0"/>
    <s v="Returning"/>
    <x v="4"/>
    <s v="Resistance Band Set"/>
    <n v="1"/>
    <n v="39.85"/>
    <n v="0.1"/>
    <n v="14.96"/>
    <n v="35.865000000000002"/>
    <n v="14.96"/>
    <n v="20.905000000000001"/>
    <n v="0.58288024536456151"/>
    <n v="2026"/>
    <s v="Q3"/>
    <n v="9"/>
    <s v="Sep"/>
  </r>
  <r>
    <n v="4149"/>
    <d v="2026-09-04T00:00:00"/>
    <x v="8"/>
    <x v="8"/>
    <x v="2"/>
    <n v="2026"/>
    <x v="3"/>
    <x v="8"/>
    <x v="0"/>
    <s v="New"/>
    <x v="4"/>
    <s v="Resistance Band Set"/>
    <n v="1"/>
    <n v="40.51"/>
    <n v="0.05"/>
    <n v="14.7"/>
    <n v="38.484499999999997"/>
    <n v="14.7"/>
    <n v="23.784499999999998"/>
    <n v="0.6180280372617547"/>
    <n v="2026"/>
    <s v="Q3"/>
    <n v="9"/>
    <s v="Sep"/>
  </r>
  <r>
    <n v="1955"/>
    <d v="2026-09-05T00:00:00"/>
    <x v="8"/>
    <x v="8"/>
    <x v="2"/>
    <n v="2026"/>
    <x v="1"/>
    <x v="12"/>
    <x v="0"/>
    <s v="Returning"/>
    <x v="3"/>
    <s v="Compact Sleeping Bag"/>
    <n v="1"/>
    <n v="121.59"/>
    <n v="0"/>
    <n v="62.44"/>
    <n v="121.59"/>
    <n v="62.44"/>
    <n v="59.150000000000006"/>
    <n v="0.4864709268854347"/>
    <n v="2026"/>
    <s v="Q3"/>
    <n v="9"/>
    <s v="Sep"/>
  </r>
  <r>
    <n v="2077"/>
    <d v="2026-09-05T00:00:00"/>
    <x v="8"/>
    <x v="8"/>
    <x v="2"/>
    <n v="2026"/>
    <x v="3"/>
    <x v="8"/>
    <x v="1"/>
    <s v="Business"/>
    <x v="1"/>
    <s v="Summit Backpack 45L"/>
    <n v="4"/>
    <n v="152.99"/>
    <n v="0.15"/>
    <n v="77.12"/>
    <n v="520.16600000000005"/>
    <n v="308.48"/>
    <n v="211.68600000000004"/>
    <n v="0.40695854784818697"/>
    <n v="2026"/>
    <s v="Q3"/>
    <n v="9"/>
    <s v="Sep"/>
  </r>
  <r>
    <n v="2879"/>
    <d v="2026-09-05T00:00:00"/>
    <x v="8"/>
    <x v="8"/>
    <x v="2"/>
    <n v="2026"/>
    <x v="2"/>
    <x v="10"/>
    <x v="0"/>
    <s v="Business"/>
    <x v="2"/>
    <s v="Insulated Bottle"/>
    <n v="3"/>
    <n v="36.19"/>
    <n v="0.1"/>
    <n v="13.97"/>
    <n v="97.712999999999994"/>
    <n v="41.910000000000004"/>
    <n v="55.80299999999999"/>
    <n v="0.57109084768659235"/>
    <n v="2026"/>
    <s v="Q3"/>
    <n v="9"/>
    <s v="Sep"/>
  </r>
  <r>
    <n v="3353"/>
    <d v="2026-09-05T00:00:00"/>
    <x v="8"/>
    <x v="8"/>
    <x v="2"/>
    <n v="2026"/>
    <x v="2"/>
    <x v="16"/>
    <x v="2"/>
    <s v="New"/>
    <x v="1"/>
    <s v="Trail Boots"/>
    <n v="2"/>
    <n v="142.44"/>
    <n v="0"/>
    <n v="77.33"/>
    <n v="284.88"/>
    <n v="154.66"/>
    <n v="130.22"/>
    <n v="0.45710474585790506"/>
    <n v="2026"/>
    <s v="Q3"/>
    <n v="9"/>
    <s v="Sep"/>
  </r>
  <r>
    <n v="3514"/>
    <d v="2026-09-05T00:00:00"/>
    <x v="8"/>
    <x v="8"/>
    <x v="2"/>
    <n v="2026"/>
    <x v="1"/>
    <x v="6"/>
    <x v="0"/>
    <s v="New"/>
    <x v="2"/>
    <s v="Carry-On Duffel"/>
    <n v="2"/>
    <n v="133.81"/>
    <n v="0"/>
    <n v="66.78"/>
    <n v="267.62"/>
    <n v="133.56"/>
    <n v="134.06"/>
    <n v="0.5009341603766535"/>
    <n v="2026"/>
    <s v="Q3"/>
    <n v="9"/>
    <s v="Sep"/>
  </r>
  <r>
    <n v="3964"/>
    <d v="2026-09-05T00:00:00"/>
    <x v="8"/>
    <x v="8"/>
    <x v="2"/>
    <n v="2026"/>
    <x v="1"/>
    <x v="12"/>
    <x v="2"/>
    <s v="New"/>
    <x v="4"/>
    <s v="Resistance Band Set"/>
    <n v="2"/>
    <n v="40.49"/>
    <n v="0.15"/>
    <n v="14.32"/>
    <n v="68.832999999999998"/>
    <n v="28.64"/>
    <n v="40.192999999999998"/>
    <n v="0.58392050324698908"/>
    <n v="2026"/>
    <s v="Q3"/>
    <n v="9"/>
    <s v="Sep"/>
  </r>
  <r>
    <n v="4599"/>
    <d v="2026-09-05T00:00:00"/>
    <x v="8"/>
    <x v="8"/>
    <x v="2"/>
    <n v="2026"/>
    <x v="2"/>
    <x v="2"/>
    <x v="0"/>
    <s v="Business"/>
    <x v="3"/>
    <s v="Trail Tent 2P"/>
    <n v="4"/>
    <n v="198.1"/>
    <n v="0"/>
    <n v="101.61"/>
    <n v="792.4"/>
    <n v="406.44"/>
    <n v="385.96"/>
    <n v="0.48707723372034323"/>
    <n v="2026"/>
    <s v="Q3"/>
    <n v="9"/>
    <s v="Sep"/>
  </r>
  <r>
    <n v="5030"/>
    <d v="2026-09-05T00:00:00"/>
    <x v="8"/>
    <x v="8"/>
    <x v="2"/>
    <n v="2026"/>
    <x v="1"/>
    <x v="12"/>
    <x v="2"/>
    <s v="New"/>
    <x v="0"/>
    <s v="Commuter Helmet"/>
    <n v="1"/>
    <n v="83.73"/>
    <n v="0.15"/>
    <n v="43.34"/>
    <n v="71.170500000000004"/>
    <n v="43.34"/>
    <n v="27.830500000000001"/>
    <n v="0.39103982689457006"/>
    <n v="2026"/>
    <s v="Q3"/>
    <n v="9"/>
    <s v="Sep"/>
  </r>
  <r>
    <n v="1593"/>
    <d v="2026-09-06T00:00:00"/>
    <x v="8"/>
    <x v="8"/>
    <x v="2"/>
    <n v="2026"/>
    <x v="1"/>
    <x v="14"/>
    <x v="2"/>
    <s v="New"/>
    <x v="3"/>
    <s v="Trail Tent 2P"/>
    <n v="2"/>
    <n v="194.92"/>
    <n v="0"/>
    <n v="102.66"/>
    <n v="389.84"/>
    <n v="205.32"/>
    <n v="184.51999999999998"/>
    <n v="0.47332238867227577"/>
    <n v="2026"/>
    <s v="Q3"/>
    <n v="9"/>
    <s v="Sep"/>
  </r>
  <r>
    <n v="1818"/>
    <d v="2026-09-06T00:00:00"/>
    <x v="8"/>
    <x v="8"/>
    <x v="2"/>
    <n v="2026"/>
    <x v="1"/>
    <x v="12"/>
    <x v="2"/>
    <s v="New"/>
    <x v="2"/>
    <s v="Travel Backpack 35L"/>
    <n v="1"/>
    <n v="161.03"/>
    <n v="0"/>
    <n v="89.86"/>
    <n v="161.03"/>
    <n v="89.86"/>
    <n v="71.17"/>
    <n v="0.44196733527914056"/>
    <n v="2026"/>
    <s v="Q3"/>
    <n v="9"/>
    <s v="Sep"/>
  </r>
  <r>
    <n v="2370"/>
    <d v="2026-09-06T00:00:00"/>
    <x v="8"/>
    <x v="8"/>
    <x v="2"/>
    <n v="2026"/>
    <x v="3"/>
    <x v="4"/>
    <x v="3"/>
    <s v="New"/>
    <x v="4"/>
    <s v="Recovery Roller"/>
    <n v="1"/>
    <n v="35.68"/>
    <n v="0.05"/>
    <n v="13.76"/>
    <n v="33.896000000000001"/>
    <n v="13.76"/>
    <n v="20.136000000000003"/>
    <n v="0.59405239556289835"/>
    <n v="2026"/>
    <s v="Q3"/>
    <n v="9"/>
    <s v="Sep"/>
  </r>
  <r>
    <n v="2726"/>
    <d v="2026-09-06T00:00:00"/>
    <x v="8"/>
    <x v="8"/>
    <x v="2"/>
    <n v="2026"/>
    <x v="1"/>
    <x v="6"/>
    <x v="0"/>
    <s v="New"/>
    <x v="0"/>
    <s v="Compact Repair Kit"/>
    <n v="1"/>
    <n v="39.68"/>
    <n v="0.05"/>
    <n v="16.63"/>
    <n v="37.695999999999998"/>
    <n v="16.63"/>
    <n v="21.065999999999999"/>
    <n v="0.55883913412563668"/>
    <n v="2026"/>
    <s v="Q3"/>
    <n v="9"/>
    <s v="Sep"/>
  </r>
  <r>
    <n v="2755"/>
    <d v="2026-09-06T00:00:00"/>
    <x v="8"/>
    <x v="8"/>
    <x v="2"/>
    <n v="2026"/>
    <x v="2"/>
    <x v="10"/>
    <x v="0"/>
    <s v="New"/>
    <x v="1"/>
    <s v="Trail Boots"/>
    <n v="3"/>
    <n v="146.22"/>
    <n v="0"/>
    <n v="80.13"/>
    <n v="438.65999999999997"/>
    <n v="240.39"/>
    <n v="198.26999999999998"/>
    <n v="0.4519901518260156"/>
    <n v="2026"/>
    <s v="Q3"/>
    <n v="9"/>
    <s v="Sep"/>
  </r>
  <r>
    <n v="3187"/>
    <d v="2026-09-06T00:00:00"/>
    <x v="8"/>
    <x v="8"/>
    <x v="2"/>
    <n v="2026"/>
    <x v="3"/>
    <x v="7"/>
    <x v="2"/>
    <s v="Returning"/>
    <x v="1"/>
    <s v="Trekking Poles"/>
    <n v="1"/>
    <n v="71.680000000000007"/>
    <n v="0"/>
    <n v="31.87"/>
    <n v="71.680000000000007"/>
    <n v="31.87"/>
    <n v="39.81"/>
    <n v="0.5553850446428571"/>
    <n v="2026"/>
    <s v="Q3"/>
    <n v="9"/>
    <s v="Sep"/>
  </r>
  <r>
    <n v="3471"/>
    <d v="2026-09-06T00:00:00"/>
    <x v="8"/>
    <x v="8"/>
    <x v="2"/>
    <n v="2026"/>
    <x v="2"/>
    <x v="10"/>
    <x v="3"/>
    <s v="New"/>
    <x v="4"/>
    <s v="Training Mat"/>
    <n v="2"/>
    <n v="51.77"/>
    <n v="0"/>
    <n v="21.46"/>
    <n v="103.54"/>
    <n v="42.92"/>
    <n v="60.620000000000005"/>
    <n v="0.58547421286459345"/>
    <n v="2026"/>
    <s v="Q3"/>
    <n v="9"/>
    <s v="Sep"/>
  </r>
  <r>
    <n v="3529"/>
    <d v="2026-09-06T00:00:00"/>
    <x v="8"/>
    <x v="8"/>
    <x v="2"/>
    <n v="2026"/>
    <x v="2"/>
    <x v="5"/>
    <x v="1"/>
    <s v="Returning"/>
    <x v="4"/>
    <s v="Resistance Band Set"/>
    <n v="4"/>
    <n v="39.4"/>
    <n v="0.15"/>
    <n v="14.95"/>
    <n v="133.95999999999998"/>
    <n v="59.8"/>
    <n v="74.159999999999982"/>
    <n v="0.55359808898178553"/>
    <n v="2026"/>
    <s v="Q3"/>
    <n v="9"/>
    <s v="Sep"/>
  </r>
  <r>
    <n v="3549"/>
    <d v="2026-09-06T00:00:00"/>
    <x v="8"/>
    <x v="8"/>
    <x v="2"/>
    <n v="2026"/>
    <x v="3"/>
    <x v="8"/>
    <x v="0"/>
    <s v="New"/>
    <x v="2"/>
    <s v="Packing Cube Set"/>
    <n v="1"/>
    <n v="47.17"/>
    <n v="0"/>
    <n v="18.64"/>
    <n v="47.17"/>
    <n v="18.64"/>
    <n v="28.53"/>
    <n v="0.60483358066567738"/>
    <n v="2026"/>
    <s v="Q3"/>
    <n v="9"/>
    <s v="Sep"/>
  </r>
  <r>
    <n v="4003"/>
    <d v="2026-09-06T00:00:00"/>
    <x v="8"/>
    <x v="8"/>
    <x v="2"/>
    <n v="2026"/>
    <x v="3"/>
    <x v="4"/>
    <x v="3"/>
    <s v="Returning"/>
    <x v="4"/>
    <s v="Training Mat"/>
    <n v="2"/>
    <n v="50.41"/>
    <n v="0.1"/>
    <n v="22.05"/>
    <n v="90.738"/>
    <n v="44.1"/>
    <n v="46.637999999999998"/>
    <n v="0.51398532037294187"/>
    <n v="2026"/>
    <s v="Q3"/>
    <n v="9"/>
    <s v="Sep"/>
  </r>
  <r>
    <n v="4613"/>
    <d v="2026-09-06T00:00:00"/>
    <x v="8"/>
    <x v="8"/>
    <x v="2"/>
    <n v="2026"/>
    <x v="3"/>
    <x v="13"/>
    <x v="0"/>
    <s v="Business"/>
    <x v="0"/>
    <s v="Commuter Helmet"/>
    <n v="4"/>
    <n v="80.38"/>
    <n v="0.1"/>
    <n v="42.55"/>
    <n v="289.36799999999999"/>
    <n v="170.2"/>
    <n v="119.16800000000001"/>
    <n v="0.41182162505874875"/>
    <n v="2026"/>
    <s v="Q3"/>
    <n v="9"/>
    <s v="Sep"/>
  </r>
  <r>
    <n v="75"/>
    <d v="2026-09-07T00:00:00"/>
    <x v="8"/>
    <x v="8"/>
    <x v="2"/>
    <n v="2026"/>
    <x v="0"/>
    <x v="0"/>
    <x v="0"/>
    <s v="Business"/>
    <x v="4"/>
    <s v="Resistance Band Set"/>
    <n v="2"/>
    <n v="40.78"/>
    <n v="0"/>
    <n v="15.04"/>
    <n v="81.56"/>
    <n v="30.08"/>
    <n v="51.480000000000004"/>
    <n v="0.63119176066699367"/>
    <n v="2026"/>
    <s v="Q3"/>
    <n v="9"/>
    <s v="Sep"/>
  </r>
  <r>
    <n v="601"/>
    <d v="2026-09-07T00:00:00"/>
    <x v="8"/>
    <x v="8"/>
    <x v="2"/>
    <n v="2026"/>
    <x v="1"/>
    <x v="12"/>
    <x v="0"/>
    <s v="Returning"/>
    <x v="1"/>
    <s v="Trail Boots"/>
    <n v="1"/>
    <n v="141.69"/>
    <n v="0"/>
    <n v="80.34"/>
    <n v="141.69"/>
    <n v="80.34"/>
    <n v="61.349999999999994"/>
    <n v="0.43298750793986868"/>
    <n v="2026"/>
    <s v="Q3"/>
    <n v="9"/>
    <s v="Sep"/>
  </r>
  <r>
    <n v="1617"/>
    <d v="2026-09-07T00:00:00"/>
    <x v="8"/>
    <x v="8"/>
    <x v="2"/>
    <n v="2026"/>
    <x v="3"/>
    <x v="8"/>
    <x v="0"/>
    <s v="New"/>
    <x v="3"/>
    <s v="Portable Camp Stove"/>
    <n v="1"/>
    <n v="83.28"/>
    <n v="0.1"/>
    <n v="39.75"/>
    <n v="74.951999999999998"/>
    <n v="39.75"/>
    <n v="35.201999999999998"/>
    <n v="0.46966058277297468"/>
    <n v="2026"/>
    <s v="Q3"/>
    <n v="9"/>
    <s v="Sep"/>
  </r>
  <r>
    <n v="2305"/>
    <d v="2026-09-07T00:00:00"/>
    <x v="8"/>
    <x v="8"/>
    <x v="2"/>
    <n v="2026"/>
    <x v="3"/>
    <x v="7"/>
    <x v="3"/>
    <s v="Returning"/>
    <x v="3"/>
    <s v="Portable Camp Stove"/>
    <n v="2"/>
    <n v="82.43"/>
    <n v="0"/>
    <n v="40.51"/>
    <n v="164.86"/>
    <n v="81.02"/>
    <n v="83.840000000000018"/>
    <n v="0.50855271139148372"/>
    <n v="2026"/>
    <s v="Q3"/>
    <n v="9"/>
    <s v="Sep"/>
  </r>
  <r>
    <n v="2344"/>
    <d v="2026-09-07T00:00:00"/>
    <x v="8"/>
    <x v="8"/>
    <x v="2"/>
    <n v="2026"/>
    <x v="0"/>
    <x v="15"/>
    <x v="3"/>
    <s v="New"/>
    <x v="4"/>
    <s v="Recovery Roller"/>
    <n v="4"/>
    <n v="36.380000000000003"/>
    <n v="0"/>
    <n v="14.16"/>
    <n v="145.52000000000001"/>
    <n v="56.64"/>
    <n v="88.88000000000001"/>
    <n v="0.61077515118196812"/>
    <n v="2026"/>
    <s v="Q3"/>
    <n v="9"/>
    <s v="Sep"/>
  </r>
  <r>
    <n v="2601"/>
    <d v="2026-09-07T00:00:00"/>
    <x v="8"/>
    <x v="8"/>
    <x v="2"/>
    <n v="2026"/>
    <x v="1"/>
    <x v="11"/>
    <x v="0"/>
    <s v="New"/>
    <x v="0"/>
    <s v="Commuter Helmet"/>
    <n v="1"/>
    <n v="82.86"/>
    <n v="0"/>
    <n v="43.33"/>
    <n v="82.86"/>
    <n v="43.33"/>
    <n v="39.53"/>
    <n v="0.47706975621530295"/>
    <n v="2026"/>
    <s v="Q3"/>
    <n v="9"/>
    <s v="Sep"/>
  </r>
  <r>
    <n v="2831"/>
    <d v="2026-09-07T00:00:00"/>
    <x v="8"/>
    <x v="8"/>
    <x v="2"/>
    <n v="2026"/>
    <x v="0"/>
    <x v="9"/>
    <x v="0"/>
    <s v="New"/>
    <x v="2"/>
    <s v="Packing Cube Set"/>
    <n v="1"/>
    <n v="46.44"/>
    <n v="0.05"/>
    <n v="17.88"/>
    <n v="44.117999999999995"/>
    <n v="17.88"/>
    <n v="26.237999999999996"/>
    <n v="0.59472324221406225"/>
    <n v="2026"/>
    <s v="Q3"/>
    <n v="9"/>
    <s v="Sep"/>
  </r>
  <r>
    <n v="2845"/>
    <d v="2026-09-07T00:00:00"/>
    <x v="8"/>
    <x v="8"/>
    <x v="2"/>
    <n v="2026"/>
    <x v="0"/>
    <x v="0"/>
    <x v="1"/>
    <s v="Business"/>
    <x v="2"/>
    <s v="Carry-On Duffel"/>
    <n v="4"/>
    <n v="133.26"/>
    <n v="0.1"/>
    <n v="68.77"/>
    <n v="479.73599999999999"/>
    <n v="275.08"/>
    <n v="204.65600000000001"/>
    <n v="0.42660129738022579"/>
    <n v="2026"/>
    <s v="Q3"/>
    <n v="9"/>
    <s v="Sep"/>
  </r>
  <r>
    <n v="3679"/>
    <d v="2026-09-07T00:00:00"/>
    <x v="8"/>
    <x v="8"/>
    <x v="2"/>
    <n v="2026"/>
    <x v="1"/>
    <x v="12"/>
    <x v="3"/>
    <s v="New"/>
    <x v="1"/>
    <s v="Trail Boots"/>
    <n v="1"/>
    <n v="147.36000000000001"/>
    <n v="0"/>
    <n v="81.599999999999994"/>
    <n v="147.36000000000001"/>
    <n v="81.599999999999994"/>
    <n v="65.760000000000019"/>
    <n v="0.44625407166123787"/>
    <n v="2026"/>
    <s v="Q3"/>
    <n v="9"/>
    <s v="Sep"/>
  </r>
  <r>
    <n v="3828"/>
    <d v="2026-09-07T00:00:00"/>
    <x v="8"/>
    <x v="8"/>
    <x v="2"/>
    <n v="2026"/>
    <x v="0"/>
    <x v="0"/>
    <x v="0"/>
    <s v="New"/>
    <x v="2"/>
    <s v="Travel Backpack 35L"/>
    <n v="2"/>
    <n v="166.13"/>
    <n v="0.15"/>
    <n v="86.71"/>
    <n v="282.42099999999999"/>
    <n v="173.42"/>
    <n v="109.001"/>
    <n v="0.38595217777714835"/>
    <n v="2026"/>
    <s v="Q3"/>
    <n v="9"/>
    <s v="Sep"/>
  </r>
  <r>
    <n v="4226"/>
    <d v="2026-09-07T00:00:00"/>
    <x v="8"/>
    <x v="8"/>
    <x v="2"/>
    <n v="2026"/>
    <x v="2"/>
    <x v="3"/>
    <x v="0"/>
    <s v="New"/>
    <x v="4"/>
    <s v="Training Mat"/>
    <n v="1"/>
    <n v="51.74"/>
    <n v="0"/>
    <n v="22.45"/>
    <n v="51.74"/>
    <n v="22.45"/>
    <n v="29.290000000000003"/>
    <n v="0.56609972941631237"/>
    <n v="2026"/>
    <s v="Q3"/>
    <n v="9"/>
    <s v="Sep"/>
  </r>
  <r>
    <n v="58"/>
    <d v="2026-09-08T00:00:00"/>
    <x v="8"/>
    <x v="8"/>
    <x v="2"/>
    <n v="2026"/>
    <x v="0"/>
    <x v="0"/>
    <x v="2"/>
    <s v="Returning"/>
    <x v="1"/>
    <s v="Trekking Poles"/>
    <n v="1"/>
    <n v="71.7"/>
    <n v="0"/>
    <n v="32"/>
    <n v="71.7"/>
    <n v="32"/>
    <n v="39.700000000000003"/>
    <n v="0.55369595536959559"/>
    <n v="2026"/>
    <s v="Q3"/>
    <n v="9"/>
    <s v="Sep"/>
  </r>
  <r>
    <n v="1224"/>
    <d v="2026-09-08T00:00:00"/>
    <x v="8"/>
    <x v="8"/>
    <x v="2"/>
    <n v="2026"/>
    <x v="2"/>
    <x v="2"/>
    <x v="0"/>
    <s v="Returning"/>
    <x v="0"/>
    <s v="Compact Repair Kit"/>
    <n v="2"/>
    <n v="39.409999999999997"/>
    <n v="0.05"/>
    <n v="17.12"/>
    <n v="74.878999999999991"/>
    <n v="34.24"/>
    <n v="40.638999999999989"/>
    <n v="0.54272893601677363"/>
    <n v="2026"/>
    <s v="Q3"/>
    <n v="9"/>
    <s v="Sep"/>
  </r>
  <r>
    <n v="4345"/>
    <d v="2026-09-08T00:00:00"/>
    <x v="8"/>
    <x v="8"/>
    <x v="2"/>
    <n v="2026"/>
    <x v="0"/>
    <x v="9"/>
    <x v="0"/>
    <s v="New"/>
    <x v="3"/>
    <s v="Alpine Tent 4P"/>
    <n v="2"/>
    <n v="345.33"/>
    <n v="0"/>
    <n v="198.22"/>
    <n v="690.66"/>
    <n v="396.44"/>
    <n v="294.21999999999997"/>
    <n v="0.42599832044710856"/>
    <n v="2026"/>
    <s v="Q3"/>
    <n v="9"/>
    <s v="Sep"/>
  </r>
  <r>
    <n v="1069"/>
    <d v="2026-09-09T00:00:00"/>
    <x v="8"/>
    <x v="8"/>
    <x v="2"/>
    <n v="2026"/>
    <x v="3"/>
    <x v="13"/>
    <x v="0"/>
    <s v="Returning"/>
    <x v="1"/>
    <s v="Trail Boots"/>
    <n v="1"/>
    <n v="145.33000000000001"/>
    <n v="0.1"/>
    <n v="80.97"/>
    <n v="130.79700000000003"/>
    <n v="80.97"/>
    <n v="49.827000000000027"/>
    <n v="0.3809491043372556"/>
    <n v="2026"/>
    <s v="Q3"/>
    <n v="9"/>
    <s v="Sep"/>
  </r>
  <r>
    <n v="1489"/>
    <d v="2026-09-09T00:00:00"/>
    <x v="8"/>
    <x v="8"/>
    <x v="2"/>
    <n v="2026"/>
    <x v="0"/>
    <x v="0"/>
    <x v="0"/>
    <s v="Returning"/>
    <x v="0"/>
    <s v="Trail Bike Light"/>
    <n v="3"/>
    <n v="50.03"/>
    <n v="0.1"/>
    <n v="22.89"/>
    <n v="135.08100000000002"/>
    <n v="68.67"/>
    <n v="66.411000000000016"/>
    <n v="0.49163835032313952"/>
    <n v="2026"/>
    <s v="Q3"/>
    <n v="9"/>
    <s v="Sep"/>
  </r>
  <r>
    <n v="2045"/>
    <d v="2026-09-09T00:00:00"/>
    <x v="8"/>
    <x v="8"/>
    <x v="2"/>
    <n v="2026"/>
    <x v="1"/>
    <x v="1"/>
    <x v="3"/>
    <s v="Returning"/>
    <x v="2"/>
    <s v="Insulated Bottle"/>
    <n v="1"/>
    <n v="35.68"/>
    <n v="0.05"/>
    <n v="13.37"/>
    <n v="33.896000000000001"/>
    <n v="13.37"/>
    <n v="20.526000000000003"/>
    <n v="0.60555817795610112"/>
    <n v="2026"/>
    <s v="Q3"/>
    <n v="9"/>
    <s v="Sep"/>
  </r>
  <r>
    <n v="2610"/>
    <d v="2026-09-09T00:00:00"/>
    <x v="8"/>
    <x v="8"/>
    <x v="2"/>
    <n v="2026"/>
    <x v="3"/>
    <x v="8"/>
    <x v="0"/>
    <s v="Returning"/>
    <x v="3"/>
    <s v="Alpine Tent 4P"/>
    <n v="1"/>
    <n v="341.87"/>
    <n v="0.1"/>
    <n v="190.66"/>
    <n v="307.68299999999999"/>
    <n v="190.66"/>
    <n v="117.023"/>
    <n v="0.38033625517171893"/>
    <n v="2026"/>
    <s v="Q3"/>
    <n v="9"/>
    <s v="Sep"/>
  </r>
  <r>
    <n v="4210"/>
    <d v="2026-09-09T00:00:00"/>
    <x v="8"/>
    <x v="8"/>
    <x v="2"/>
    <n v="2026"/>
    <x v="1"/>
    <x v="6"/>
    <x v="0"/>
    <s v="Returning"/>
    <x v="2"/>
    <s v="Travel Backpack 35L"/>
    <n v="1"/>
    <n v="164.6"/>
    <n v="0"/>
    <n v="87.21"/>
    <n v="164.6"/>
    <n v="87.21"/>
    <n v="77.39"/>
    <n v="0.47017010935601461"/>
    <n v="2026"/>
    <s v="Q3"/>
    <n v="9"/>
    <s v="Sep"/>
  </r>
  <r>
    <n v="4584"/>
    <d v="2026-09-09T00:00:00"/>
    <x v="8"/>
    <x v="8"/>
    <x v="2"/>
    <n v="2026"/>
    <x v="3"/>
    <x v="8"/>
    <x v="0"/>
    <s v="Returning"/>
    <x v="4"/>
    <s v="Resistance Band Set"/>
    <n v="2"/>
    <n v="41.24"/>
    <n v="0"/>
    <n v="14.46"/>
    <n v="82.48"/>
    <n v="28.92"/>
    <n v="53.56"/>
    <n v="0.64936954413191073"/>
    <n v="2026"/>
    <s v="Q3"/>
    <n v="9"/>
    <s v="Sep"/>
  </r>
  <r>
    <n v="44"/>
    <d v="2026-09-10T00:00:00"/>
    <x v="8"/>
    <x v="8"/>
    <x v="2"/>
    <n v="2026"/>
    <x v="2"/>
    <x v="10"/>
    <x v="2"/>
    <s v="New"/>
    <x v="0"/>
    <s v="Compact Repair Kit"/>
    <n v="1"/>
    <n v="40.1"/>
    <n v="0"/>
    <n v="16.920000000000002"/>
    <n v="40.1"/>
    <n v="16.920000000000002"/>
    <n v="23.18"/>
    <n v="0.57805486284289276"/>
    <n v="2026"/>
    <s v="Q3"/>
    <n v="9"/>
    <s v="Sep"/>
  </r>
  <r>
    <n v="97"/>
    <d v="2026-09-10T00:00:00"/>
    <x v="8"/>
    <x v="8"/>
    <x v="2"/>
    <n v="2026"/>
    <x v="1"/>
    <x v="6"/>
    <x v="0"/>
    <s v="New"/>
    <x v="3"/>
    <s v="Portable Camp Stove"/>
    <n v="2"/>
    <n v="80.239999999999995"/>
    <n v="0"/>
    <n v="40.5"/>
    <n v="160.47999999999999"/>
    <n v="81"/>
    <n v="79.47999999999999"/>
    <n v="0.49526420737786636"/>
    <n v="2026"/>
    <s v="Q3"/>
    <n v="9"/>
    <s v="Sep"/>
  </r>
  <r>
    <n v="1015"/>
    <d v="2026-09-10T00:00:00"/>
    <x v="8"/>
    <x v="8"/>
    <x v="2"/>
    <n v="2026"/>
    <x v="2"/>
    <x v="3"/>
    <x v="0"/>
    <s v="New"/>
    <x v="1"/>
    <s v="Summit Backpack 45L"/>
    <n v="4"/>
    <n v="151.01"/>
    <n v="0"/>
    <n v="80.569999999999993"/>
    <n v="604.04"/>
    <n v="322.27999999999997"/>
    <n v="281.76"/>
    <n v="0.46645917488908023"/>
    <n v="2026"/>
    <s v="Q3"/>
    <n v="9"/>
    <s v="Sep"/>
  </r>
  <r>
    <n v="1128"/>
    <d v="2026-09-10T00:00:00"/>
    <x v="8"/>
    <x v="8"/>
    <x v="2"/>
    <n v="2026"/>
    <x v="0"/>
    <x v="15"/>
    <x v="3"/>
    <s v="Returning"/>
    <x v="0"/>
    <s v="Trail Bike Light"/>
    <n v="1"/>
    <n v="51.32"/>
    <n v="0.1"/>
    <n v="22.67"/>
    <n v="46.188000000000002"/>
    <n v="22.67"/>
    <n v="23.518000000000001"/>
    <n v="0.50917987356023209"/>
    <n v="2026"/>
    <s v="Q3"/>
    <n v="9"/>
    <s v="Sep"/>
  </r>
  <r>
    <n v="3548"/>
    <d v="2026-09-10T00:00:00"/>
    <x v="8"/>
    <x v="8"/>
    <x v="2"/>
    <n v="2026"/>
    <x v="3"/>
    <x v="7"/>
    <x v="2"/>
    <s v="Returning"/>
    <x v="1"/>
    <s v="Trekking Poles"/>
    <n v="2"/>
    <n v="72.61"/>
    <n v="0"/>
    <n v="32.68"/>
    <n v="145.22"/>
    <n v="65.36"/>
    <n v="79.86"/>
    <n v="0.54992425285773305"/>
    <n v="2026"/>
    <s v="Q3"/>
    <n v="9"/>
    <s v="Sep"/>
  </r>
  <r>
    <n v="242"/>
    <d v="2026-09-11T00:00:00"/>
    <x v="8"/>
    <x v="8"/>
    <x v="2"/>
    <n v="2026"/>
    <x v="3"/>
    <x v="13"/>
    <x v="3"/>
    <s v="Business"/>
    <x v="4"/>
    <s v="Resistance Band Set"/>
    <n v="5"/>
    <n v="40.94"/>
    <n v="0"/>
    <n v="14.78"/>
    <n v="204.7"/>
    <n v="73.899999999999991"/>
    <n v="130.80000000000001"/>
    <n v="0.6389838788470934"/>
    <n v="2026"/>
    <s v="Q3"/>
    <n v="9"/>
    <s v="Sep"/>
  </r>
  <r>
    <n v="784"/>
    <d v="2026-09-11T00:00:00"/>
    <x v="8"/>
    <x v="8"/>
    <x v="2"/>
    <n v="2026"/>
    <x v="2"/>
    <x v="16"/>
    <x v="3"/>
    <s v="New"/>
    <x v="0"/>
    <s v="Commuter Helmet"/>
    <n v="4"/>
    <n v="81.69"/>
    <n v="0"/>
    <n v="42.23"/>
    <n v="326.76"/>
    <n v="168.92"/>
    <n v="157.84"/>
    <n v="0.48304566042355246"/>
    <n v="2026"/>
    <s v="Q3"/>
    <n v="9"/>
    <s v="Sep"/>
  </r>
  <r>
    <n v="1535"/>
    <d v="2026-09-11T00:00:00"/>
    <x v="8"/>
    <x v="8"/>
    <x v="2"/>
    <n v="2026"/>
    <x v="0"/>
    <x v="15"/>
    <x v="2"/>
    <s v="New"/>
    <x v="0"/>
    <s v="Trail Bike Light"/>
    <n v="1"/>
    <n v="51.25"/>
    <n v="0.05"/>
    <n v="21.99"/>
    <n v="48.6875"/>
    <n v="21.99"/>
    <n v="26.697500000000002"/>
    <n v="0.54834403080872918"/>
    <n v="2026"/>
    <s v="Q3"/>
    <n v="9"/>
    <s v="Sep"/>
  </r>
  <r>
    <n v="1687"/>
    <d v="2026-09-11T00:00:00"/>
    <x v="8"/>
    <x v="8"/>
    <x v="2"/>
    <n v="2026"/>
    <x v="2"/>
    <x v="16"/>
    <x v="0"/>
    <s v="Returning"/>
    <x v="4"/>
    <s v="Training Mat"/>
    <n v="1"/>
    <n v="50.78"/>
    <n v="0.05"/>
    <n v="22.52"/>
    <n v="48.241"/>
    <n v="22.52"/>
    <n v="25.721"/>
    <n v="0.5331771729441761"/>
    <n v="2026"/>
    <s v="Q3"/>
    <n v="9"/>
    <s v="Sep"/>
  </r>
  <r>
    <n v="2162"/>
    <d v="2026-09-11T00:00:00"/>
    <x v="8"/>
    <x v="8"/>
    <x v="2"/>
    <n v="2026"/>
    <x v="1"/>
    <x v="1"/>
    <x v="0"/>
    <s v="New"/>
    <x v="2"/>
    <s v="Carry-On Duffel"/>
    <n v="1"/>
    <n v="133.31"/>
    <n v="0.05"/>
    <n v="67.790000000000006"/>
    <n v="126.64449999999999"/>
    <n v="67.790000000000006"/>
    <n v="58.854499999999987"/>
    <n v="0.46472211584395684"/>
    <n v="2026"/>
    <s v="Q3"/>
    <n v="9"/>
    <s v="Sep"/>
  </r>
  <r>
    <n v="2307"/>
    <d v="2026-09-11T00:00:00"/>
    <x v="8"/>
    <x v="8"/>
    <x v="2"/>
    <n v="2026"/>
    <x v="2"/>
    <x v="2"/>
    <x v="0"/>
    <s v="Returning"/>
    <x v="2"/>
    <s v="Travel Backpack 35L"/>
    <n v="1"/>
    <n v="162.06"/>
    <n v="0"/>
    <n v="86.95"/>
    <n v="162.06"/>
    <n v="86.95"/>
    <n v="75.11"/>
    <n v="0.4634703196347032"/>
    <n v="2026"/>
    <s v="Q3"/>
    <n v="9"/>
    <s v="Sep"/>
  </r>
  <r>
    <n v="3976"/>
    <d v="2026-09-11T00:00:00"/>
    <x v="8"/>
    <x v="8"/>
    <x v="2"/>
    <n v="2026"/>
    <x v="2"/>
    <x v="5"/>
    <x v="2"/>
    <s v="Returning"/>
    <x v="2"/>
    <s v="Insulated Bottle"/>
    <n v="2"/>
    <n v="37.03"/>
    <n v="0.1"/>
    <n v="13.46"/>
    <n v="66.654000000000011"/>
    <n v="26.92"/>
    <n v="39.734000000000009"/>
    <n v="0.59612326342004984"/>
    <n v="2026"/>
    <s v="Q3"/>
    <n v="9"/>
    <s v="Sep"/>
  </r>
  <r>
    <n v="5066"/>
    <d v="2026-09-11T00:00:00"/>
    <x v="8"/>
    <x v="8"/>
    <x v="2"/>
    <n v="2026"/>
    <x v="1"/>
    <x v="11"/>
    <x v="0"/>
    <s v="New"/>
    <x v="3"/>
    <s v="Alpine Tent 4P"/>
    <n v="1"/>
    <n v="338.01"/>
    <n v="0"/>
    <n v="190.89"/>
    <n v="338.01"/>
    <n v="190.89"/>
    <n v="147.12"/>
    <n v="0.43525339486997427"/>
    <n v="2026"/>
    <s v="Q3"/>
    <n v="9"/>
    <s v="Sep"/>
  </r>
  <r>
    <n v="78"/>
    <d v="2026-09-12T00:00:00"/>
    <x v="8"/>
    <x v="8"/>
    <x v="2"/>
    <n v="2026"/>
    <x v="3"/>
    <x v="13"/>
    <x v="0"/>
    <s v="New"/>
    <x v="4"/>
    <s v="Resistance Band Set"/>
    <n v="5"/>
    <n v="40.78"/>
    <n v="0.05"/>
    <n v="14.94"/>
    <n v="193.70499999999998"/>
    <n v="74.7"/>
    <n v="119.00499999999998"/>
    <n v="0.61436204537828132"/>
    <n v="2026"/>
    <s v="Q3"/>
    <n v="9"/>
    <s v="Sep"/>
  </r>
  <r>
    <n v="354"/>
    <d v="2026-09-12T00:00:00"/>
    <x v="8"/>
    <x v="8"/>
    <x v="2"/>
    <n v="2026"/>
    <x v="2"/>
    <x v="16"/>
    <x v="0"/>
    <s v="Returning"/>
    <x v="0"/>
    <s v="Trail Bike Light"/>
    <n v="4"/>
    <n v="51.47"/>
    <n v="0"/>
    <n v="21.9"/>
    <n v="205.88"/>
    <n v="87.6"/>
    <n v="118.28"/>
    <n v="0.57450942296483387"/>
    <n v="2026"/>
    <s v="Q3"/>
    <n v="9"/>
    <s v="Sep"/>
  </r>
  <r>
    <n v="1738"/>
    <d v="2026-09-12T00:00:00"/>
    <x v="8"/>
    <x v="8"/>
    <x v="2"/>
    <n v="2026"/>
    <x v="0"/>
    <x v="15"/>
    <x v="1"/>
    <s v="Business"/>
    <x v="1"/>
    <s v="Trail Boots"/>
    <n v="10"/>
    <n v="144.4"/>
    <n v="0.1"/>
    <n v="81.069999999999993"/>
    <n v="1299.6000000000001"/>
    <n v="810.69999999999993"/>
    <n v="488.9000000000002"/>
    <n v="0.37619267466912909"/>
    <n v="2026"/>
    <s v="Q3"/>
    <n v="9"/>
    <s v="Sep"/>
  </r>
  <r>
    <n v="1900"/>
    <d v="2026-09-12T00:00:00"/>
    <x v="8"/>
    <x v="8"/>
    <x v="2"/>
    <n v="2026"/>
    <x v="1"/>
    <x v="6"/>
    <x v="2"/>
    <s v="New"/>
    <x v="4"/>
    <s v="Training Mat"/>
    <n v="1"/>
    <n v="51.34"/>
    <n v="0.1"/>
    <n v="22.63"/>
    <n v="46.206000000000003"/>
    <n v="22.63"/>
    <n v="23.576000000000004"/>
    <n v="0.51023676578799293"/>
    <n v="2026"/>
    <s v="Q3"/>
    <n v="9"/>
    <s v="Sep"/>
  </r>
  <r>
    <n v="3375"/>
    <d v="2026-09-12T00:00:00"/>
    <x v="8"/>
    <x v="8"/>
    <x v="2"/>
    <n v="2026"/>
    <x v="1"/>
    <x v="1"/>
    <x v="1"/>
    <s v="Returning"/>
    <x v="2"/>
    <s v="Packing Cube Set"/>
    <n v="6"/>
    <n v="47.72"/>
    <n v="0.1"/>
    <n v="18.41"/>
    <n v="257.68799999999999"/>
    <n v="110.46000000000001"/>
    <n v="147.22799999999998"/>
    <n v="0.57134208810654741"/>
    <n v="2026"/>
    <s v="Q3"/>
    <n v="9"/>
    <s v="Sep"/>
  </r>
  <r>
    <n v="3567"/>
    <d v="2026-09-12T00:00:00"/>
    <x v="8"/>
    <x v="8"/>
    <x v="2"/>
    <n v="2026"/>
    <x v="1"/>
    <x v="11"/>
    <x v="0"/>
    <s v="Business"/>
    <x v="3"/>
    <s v="Portable Camp Stove"/>
    <n v="1"/>
    <n v="81.489999999999995"/>
    <n v="0.1"/>
    <n v="38.83"/>
    <n v="73.340999999999994"/>
    <n v="38.83"/>
    <n v="34.510999999999996"/>
    <n v="0.47055535103148305"/>
    <n v="2026"/>
    <s v="Q3"/>
    <n v="9"/>
    <s v="Sep"/>
  </r>
  <r>
    <n v="4106"/>
    <d v="2026-09-12T00:00:00"/>
    <x v="8"/>
    <x v="8"/>
    <x v="2"/>
    <n v="2026"/>
    <x v="1"/>
    <x v="6"/>
    <x v="2"/>
    <s v="Returning"/>
    <x v="0"/>
    <s v="Compact Repair Kit"/>
    <n v="2"/>
    <n v="39.700000000000003"/>
    <n v="0"/>
    <n v="16.32"/>
    <n v="79.400000000000006"/>
    <n v="32.64"/>
    <n v="46.760000000000005"/>
    <n v="0.58891687657430736"/>
    <n v="2026"/>
    <s v="Q3"/>
    <n v="9"/>
    <s v="Sep"/>
  </r>
  <r>
    <n v="4293"/>
    <d v="2026-09-12T00:00:00"/>
    <x v="8"/>
    <x v="8"/>
    <x v="2"/>
    <n v="2026"/>
    <x v="1"/>
    <x v="12"/>
    <x v="1"/>
    <s v="New"/>
    <x v="3"/>
    <s v="Alpine Tent 4P"/>
    <n v="4"/>
    <n v="344.67"/>
    <n v="0.1"/>
    <n v="195.35"/>
    <n v="1240.8120000000001"/>
    <n v="781.4"/>
    <n v="459.41200000000015"/>
    <n v="0.37025109363868186"/>
    <n v="2026"/>
    <s v="Q3"/>
    <n v="9"/>
    <s v="Sep"/>
  </r>
  <r>
    <n v="4859"/>
    <d v="2026-09-12T00:00:00"/>
    <x v="8"/>
    <x v="8"/>
    <x v="2"/>
    <n v="2026"/>
    <x v="0"/>
    <x v="0"/>
    <x v="0"/>
    <s v="Returning"/>
    <x v="0"/>
    <s v="Commuter Helmet"/>
    <n v="1"/>
    <n v="80.39"/>
    <n v="0"/>
    <n v="42.85"/>
    <n v="80.39"/>
    <n v="42.85"/>
    <n v="37.54"/>
    <n v="0.46697350416718497"/>
    <n v="2026"/>
    <s v="Q3"/>
    <n v="9"/>
    <s v="Sep"/>
  </r>
  <r>
    <n v="770"/>
    <d v="2026-09-13T00:00:00"/>
    <x v="8"/>
    <x v="8"/>
    <x v="2"/>
    <n v="2026"/>
    <x v="2"/>
    <x v="3"/>
    <x v="2"/>
    <s v="Returning"/>
    <x v="1"/>
    <s v="Trail Boots"/>
    <n v="1"/>
    <n v="143.66999999999999"/>
    <n v="0.1"/>
    <n v="79.89"/>
    <n v="129.303"/>
    <n v="79.89"/>
    <n v="49.412999999999997"/>
    <n v="0.38214890605786406"/>
    <n v="2026"/>
    <s v="Q3"/>
    <n v="9"/>
    <s v="Sep"/>
  </r>
  <r>
    <n v="1375"/>
    <d v="2026-09-13T00:00:00"/>
    <x v="8"/>
    <x v="8"/>
    <x v="2"/>
    <n v="2026"/>
    <x v="1"/>
    <x v="12"/>
    <x v="2"/>
    <s v="Returning"/>
    <x v="2"/>
    <s v="Insulated Bottle"/>
    <n v="1"/>
    <n v="35.86"/>
    <n v="0"/>
    <n v="13.33"/>
    <n v="35.86"/>
    <n v="13.33"/>
    <n v="22.53"/>
    <n v="0.62827663134411604"/>
    <n v="2026"/>
    <s v="Q3"/>
    <n v="9"/>
    <s v="Sep"/>
  </r>
  <r>
    <n v="2063"/>
    <d v="2026-09-13T00:00:00"/>
    <x v="8"/>
    <x v="8"/>
    <x v="2"/>
    <n v="2026"/>
    <x v="1"/>
    <x v="14"/>
    <x v="2"/>
    <s v="Returning"/>
    <x v="2"/>
    <s v="Carry-On Duffel"/>
    <n v="3"/>
    <n v="130.28"/>
    <n v="0.1"/>
    <n v="65.33"/>
    <n v="351.75600000000003"/>
    <n v="195.99"/>
    <n v="155.76600000000002"/>
    <n v="0.44282400300208102"/>
    <n v="2026"/>
    <s v="Q3"/>
    <n v="9"/>
    <s v="Sep"/>
  </r>
  <r>
    <n v="2563"/>
    <d v="2026-09-13T00:00:00"/>
    <x v="8"/>
    <x v="8"/>
    <x v="2"/>
    <n v="2026"/>
    <x v="1"/>
    <x v="6"/>
    <x v="3"/>
    <s v="Returning"/>
    <x v="1"/>
    <s v="Summit Backpack 45L"/>
    <n v="1"/>
    <n v="157.88999999999999"/>
    <n v="0.1"/>
    <n v="78.209999999999994"/>
    <n v="142.101"/>
    <n v="78.209999999999994"/>
    <n v="63.891000000000005"/>
    <n v="0.44961682183798851"/>
    <n v="2026"/>
    <s v="Q3"/>
    <n v="9"/>
    <s v="Sep"/>
  </r>
  <r>
    <n v="2786"/>
    <d v="2026-09-13T00:00:00"/>
    <x v="8"/>
    <x v="8"/>
    <x v="2"/>
    <n v="2026"/>
    <x v="3"/>
    <x v="8"/>
    <x v="0"/>
    <s v="New"/>
    <x v="4"/>
    <s v="Resistance Band Set"/>
    <n v="2"/>
    <n v="40.83"/>
    <n v="0"/>
    <n v="14.56"/>
    <n v="81.66"/>
    <n v="29.12"/>
    <n v="52.539999999999992"/>
    <n v="0.64339946118050451"/>
    <n v="2026"/>
    <s v="Q3"/>
    <n v="9"/>
    <s v="Sep"/>
  </r>
  <r>
    <n v="3269"/>
    <d v="2026-09-13T00:00:00"/>
    <x v="8"/>
    <x v="8"/>
    <x v="2"/>
    <n v="2026"/>
    <x v="2"/>
    <x v="16"/>
    <x v="2"/>
    <s v="New"/>
    <x v="4"/>
    <s v="Recovery Roller"/>
    <n v="2"/>
    <n v="37.119999999999997"/>
    <n v="0"/>
    <n v="14.26"/>
    <n v="74.239999999999995"/>
    <n v="28.52"/>
    <n v="45.72"/>
    <n v="0.61584051724137934"/>
    <n v="2026"/>
    <s v="Q3"/>
    <n v="9"/>
    <s v="Sep"/>
  </r>
  <r>
    <n v="3346"/>
    <d v="2026-09-13T00:00:00"/>
    <x v="8"/>
    <x v="8"/>
    <x v="2"/>
    <n v="2026"/>
    <x v="3"/>
    <x v="8"/>
    <x v="0"/>
    <s v="Returning"/>
    <x v="3"/>
    <s v="Compact Sleeping Bag"/>
    <n v="2"/>
    <n v="124.04"/>
    <n v="0.05"/>
    <n v="59.29"/>
    <n v="235.67599999999999"/>
    <n v="118.58"/>
    <n v="117.09599999999999"/>
    <n v="0.49685160983723414"/>
    <n v="2026"/>
    <s v="Q3"/>
    <n v="9"/>
    <s v="Sep"/>
  </r>
  <r>
    <n v="4097"/>
    <d v="2026-09-13T00:00:00"/>
    <x v="8"/>
    <x v="8"/>
    <x v="2"/>
    <n v="2026"/>
    <x v="1"/>
    <x v="12"/>
    <x v="0"/>
    <s v="Returning"/>
    <x v="1"/>
    <s v="Trail Boots"/>
    <n v="1"/>
    <n v="142.36000000000001"/>
    <n v="0"/>
    <n v="78.3"/>
    <n v="142.36000000000001"/>
    <n v="78.3"/>
    <n v="64.060000000000016"/>
    <n v="0.44998595110986239"/>
    <n v="2026"/>
    <s v="Q3"/>
    <n v="9"/>
    <s v="Sep"/>
  </r>
  <r>
    <n v="4208"/>
    <d v="2026-09-13T00:00:00"/>
    <x v="8"/>
    <x v="8"/>
    <x v="2"/>
    <n v="2026"/>
    <x v="1"/>
    <x v="12"/>
    <x v="1"/>
    <s v="Business"/>
    <x v="0"/>
    <s v="Cycling Pack 12L"/>
    <n v="6"/>
    <n v="104.11"/>
    <n v="0.1"/>
    <n v="49"/>
    <n v="562.19399999999996"/>
    <n v="294"/>
    <n v="268.19399999999996"/>
    <n v="0.47704884790659446"/>
    <n v="2026"/>
    <s v="Q3"/>
    <n v="9"/>
    <s v="Sep"/>
  </r>
  <r>
    <n v="4606"/>
    <d v="2026-09-13T00:00:00"/>
    <x v="8"/>
    <x v="8"/>
    <x v="2"/>
    <n v="2026"/>
    <x v="3"/>
    <x v="8"/>
    <x v="0"/>
    <s v="Business"/>
    <x v="3"/>
    <s v="Alpine Tent 4P"/>
    <n v="1"/>
    <n v="335.02"/>
    <n v="0.05"/>
    <n v="198.44"/>
    <n v="318.26899999999995"/>
    <n v="198.44"/>
    <n v="119.82899999999995"/>
    <n v="0.3765022669502841"/>
    <n v="2026"/>
    <s v="Q3"/>
    <n v="9"/>
    <s v="Sep"/>
  </r>
  <r>
    <n v="222"/>
    <d v="2026-09-14T00:00:00"/>
    <x v="8"/>
    <x v="8"/>
    <x v="2"/>
    <n v="2026"/>
    <x v="1"/>
    <x v="12"/>
    <x v="0"/>
    <s v="Returning"/>
    <x v="0"/>
    <s v="Trail Bike Light"/>
    <n v="2"/>
    <n v="49.69"/>
    <n v="0.05"/>
    <n v="22.55"/>
    <n v="94.410999999999987"/>
    <n v="45.1"/>
    <n v="49.310999999999986"/>
    <n v="0.52230142674052804"/>
    <n v="2026"/>
    <s v="Q3"/>
    <n v="9"/>
    <s v="Sep"/>
  </r>
  <r>
    <n v="241"/>
    <d v="2026-09-14T00:00:00"/>
    <x v="8"/>
    <x v="8"/>
    <x v="2"/>
    <n v="2026"/>
    <x v="2"/>
    <x v="5"/>
    <x v="0"/>
    <s v="Returning"/>
    <x v="0"/>
    <s v="Trail Bike Light"/>
    <n v="4"/>
    <n v="50.5"/>
    <n v="0"/>
    <n v="23.02"/>
    <n v="202"/>
    <n v="92.08"/>
    <n v="109.92"/>
    <n v="0.5441584158415842"/>
    <n v="2026"/>
    <s v="Q3"/>
    <n v="9"/>
    <s v="Sep"/>
  </r>
  <r>
    <n v="753"/>
    <d v="2026-09-14T00:00:00"/>
    <x v="8"/>
    <x v="8"/>
    <x v="2"/>
    <n v="2026"/>
    <x v="3"/>
    <x v="4"/>
    <x v="2"/>
    <s v="Returning"/>
    <x v="2"/>
    <s v="Packing Cube Set"/>
    <n v="1"/>
    <n v="47.55"/>
    <n v="0.05"/>
    <n v="18.350000000000001"/>
    <n v="45.172499999999992"/>
    <n v="18.350000000000001"/>
    <n v="26.822499999999991"/>
    <n v="0.5937794011843488"/>
    <n v="2026"/>
    <s v="Q3"/>
    <n v="9"/>
    <s v="Sep"/>
  </r>
  <r>
    <n v="2530"/>
    <d v="2026-09-14T00:00:00"/>
    <x v="8"/>
    <x v="8"/>
    <x v="2"/>
    <n v="2026"/>
    <x v="3"/>
    <x v="7"/>
    <x v="0"/>
    <s v="New"/>
    <x v="2"/>
    <s v="Packing Cube Set"/>
    <n v="6"/>
    <n v="46.16"/>
    <n v="0.1"/>
    <n v="18.39"/>
    <n v="249.26399999999998"/>
    <n v="110.34"/>
    <n v="138.92399999999998"/>
    <n v="0.55733679953783932"/>
    <n v="2026"/>
    <s v="Q3"/>
    <n v="9"/>
    <s v="Sep"/>
  </r>
  <r>
    <n v="572"/>
    <d v="2026-09-15T00:00:00"/>
    <x v="8"/>
    <x v="8"/>
    <x v="2"/>
    <n v="2026"/>
    <x v="0"/>
    <x v="15"/>
    <x v="2"/>
    <s v="Returning"/>
    <x v="2"/>
    <s v="Carry-On Duffel"/>
    <n v="2"/>
    <n v="135.79"/>
    <n v="0.05"/>
    <n v="66.53"/>
    <n v="258.00099999999998"/>
    <n v="133.06"/>
    <n v="124.94099999999997"/>
    <n v="0.48426556486215167"/>
    <n v="2026"/>
    <s v="Q3"/>
    <n v="9"/>
    <s v="Sep"/>
  </r>
  <r>
    <n v="874"/>
    <d v="2026-09-15T00:00:00"/>
    <x v="8"/>
    <x v="8"/>
    <x v="2"/>
    <n v="2026"/>
    <x v="0"/>
    <x v="15"/>
    <x v="0"/>
    <s v="Returning"/>
    <x v="1"/>
    <s v="Trail Boots"/>
    <n v="2"/>
    <n v="141.91999999999999"/>
    <n v="0"/>
    <n v="79.900000000000006"/>
    <n v="283.83999999999997"/>
    <n v="159.80000000000001"/>
    <n v="124.03999999999996"/>
    <n v="0.43700676437429531"/>
    <n v="2026"/>
    <s v="Q3"/>
    <n v="9"/>
    <s v="Sep"/>
  </r>
  <r>
    <n v="937"/>
    <d v="2026-09-15T00:00:00"/>
    <x v="8"/>
    <x v="8"/>
    <x v="2"/>
    <n v="2026"/>
    <x v="3"/>
    <x v="4"/>
    <x v="3"/>
    <s v="Business"/>
    <x v="1"/>
    <s v="Trail Boots"/>
    <n v="1"/>
    <n v="146.41"/>
    <n v="0.15"/>
    <n v="80.87"/>
    <n v="124.4485"/>
    <n v="80.87"/>
    <n v="43.578499999999991"/>
    <n v="0.35017296311325563"/>
    <n v="2026"/>
    <s v="Q3"/>
    <n v="9"/>
    <s v="Sep"/>
  </r>
  <r>
    <n v="1229"/>
    <d v="2026-09-15T00:00:00"/>
    <x v="8"/>
    <x v="8"/>
    <x v="2"/>
    <n v="2026"/>
    <x v="1"/>
    <x v="1"/>
    <x v="3"/>
    <s v="New"/>
    <x v="0"/>
    <s v="Compact Repair Kit"/>
    <n v="5"/>
    <n v="40.17"/>
    <n v="0"/>
    <n v="16.27"/>
    <n v="200.85000000000002"/>
    <n v="81.349999999999994"/>
    <n v="119.50000000000003"/>
    <n v="0.59497137167040082"/>
    <n v="2026"/>
    <s v="Q3"/>
    <n v="9"/>
    <s v="Sep"/>
  </r>
  <r>
    <n v="2186"/>
    <d v="2026-09-15T00:00:00"/>
    <x v="8"/>
    <x v="8"/>
    <x v="2"/>
    <n v="2026"/>
    <x v="2"/>
    <x v="2"/>
    <x v="0"/>
    <s v="Returning"/>
    <x v="1"/>
    <s v="Hiking Daypack 20L"/>
    <n v="2"/>
    <n v="91.6"/>
    <n v="0"/>
    <n v="46.54"/>
    <n v="183.2"/>
    <n v="93.08"/>
    <n v="90.11999999999999"/>
    <n v="0.49192139737991264"/>
    <n v="2026"/>
    <s v="Q3"/>
    <n v="9"/>
    <s v="Sep"/>
  </r>
  <r>
    <n v="2922"/>
    <d v="2026-09-15T00:00:00"/>
    <x v="8"/>
    <x v="8"/>
    <x v="2"/>
    <n v="2026"/>
    <x v="2"/>
    <x v="2"/>
    <x v="0"/>
    <s v="New"/>
    <x v="4"/>
    <s v="Weighted Vest"/>
    <n v="4"/>
    <n v="121.47"/>
    <n v="0.05"/>
    <n v="67.650000000000006"/>
    <n v="461.58599999999996"/>
    <n v="270.60000000000002"/>
    <n v="190.98599999999993"/>
    <n v="0.41376038268058379"/>
    <n v="2026"/>
    <s v="Q3"/>
    <n v="9"/>
    <s v="Sep"/>
  </r>
  <r>
    <n v="3140"/>
    <d v="2026-09-15T00:00:00"/>
    <x v="8"/>
    <x v="8"/>
    <x v="2"/>
    <n v="2026"/>
    <x v="1"/>
    <x v="12"/>
    <x v="3"/>
    <s v="New"/>
    <x v="3"/>
    <s v="Compact Sleeping Bag"/>
    <n v="2"/>
    <n v="122.69"/>
    <n v="0"/>
    <n v="61.4"/>
    <n v="245.38"/>
    <n v="122.8"/>
    <n v="122.58"/>
    <n v="0.49955171570625151"/>
    <n v="2026"/>
    <s v="Q3"/>
    <n v="9"/>
    <s v="Sep"/>
  </r>
  <r>
    <n v="3369"/>
    <d v="2026-09-15T00:00:00"/>
    <x v="8"/>
    <x v="8"/>
    <x v="2"/>
    <n v="2026"/>
    <x v="1"/>
    <x v="12"/>
    <x v="3"/>
    <s v="New"/>
    <x v="2"/>
    <s v="Packing Cube Set"/>
    <n v="1"/>
    <n v="45.59"/>
    <n v="0"/>
    <n v="18.28"/>
    <n v="45.59"/>
    <n v="18.28"/>
    <n v="27.310000000000002"/>
    <n v="0.59903487606931349"/>
    <n v="2026"/>
    <s v="Q3"/>
    <n v="9"/>
    <s v="Sep"/>
  </r>
  <r>
    <n v="4865"/>
    <d v="2026-09-15T00:00:00"/>
    <x v="8"/>
    <x v="8"/>
    <x v="2"/>
    <n v="2026"/>
    <x v="3"/>
    <x v="4"/>
    <x v="0"/>
    <s v="Returning"/>
    <x v="0"/>
    <s v="Commuter Helmet"/>
    <n v="1"/>
    <n v="83.8"/>
    <n v="0"/>
    <n v="42.23"/>
    <n v="83.8"/>
    <n v="42.23"/>
    <n v="41.57"/>
    <n v="0.49606205250596663"/>
    <n v="2026"/>
    <s v="Q3"/>
    <n v="9"/>
    <s v="Sep"/>
  </r>
  <r>
    <n v="103"/>
    <d v="2026-09-16T00:00:00"/>
    <x v="8"/>
    <x v="8"/>
    <x v="2"/>
    <n v="2026"/>
    <x v="2"/>
    <x v="3"/>
    <x v="0"/>
    <s v="New"/>
    <x v="2"/>
    <s v="Carry-On Duffel"/>
    <n v="1"/>
    <n v="132.58000000000001"/>
    <n v="0.15"/>
    <n v="67.62"/>
    <n v="112.69300000000001"/>
    <n v="67.62"/>
    <n v="45.073000000000008"/>
    <n v="0.39996273060438536"/>
    <n v="2026"/>
    <s v="Q3"/>
    <n v="9"/>
    <s v="Sep"/>
  </r>
  <r>
    <n v="4500"/>
    <d v="2026-09-16T00:00:00"/>
    <x v="8"/>
    <x v="8"/>
    <x v="2"/>
    <n v="2026"/>
    <x v="3"/>
    <x v="8"/>
    <x v="0"/>
    <s v="New"/>
    <x v="3"/>
    <s v="Compact Sleeping Bag"/>
    <n v="2"/>
    <n v="122.12"/>
    <n v="0.05"/>
    <n v="61.76"/>
    <n v="232.02799999999999"/>
    <n v="123.52"/>
    <n v="108.508"/>
    <n v="0.46765045597945076"/>
    <n v="2026"/>
    <s v="Q3"/>
    <n v="9"/>
    <s v="Sep"/>
  </r>
  <r>
    <n v="5093"/>
    <d v="2026-09-16T00:00:00"/>
    <x v="8"/>
    <x v="8"/>
    <x v="2"/>
    <n v="2026"/>
    <x v="0"/>
    <x v="0"/>
    <x v="1"/>
    <s v="Business"/>
    <x v="1"/>
    <s v="Trail Boots"/>
    <n v="3"/>
    <n v="140.47"/>
    <n v="0.15"/>
    <n v="81.739999999999995"/>
    <n v="358.19849999999997"/>
    <n v="245.21999999999997"/>
    <n v="112.9785"/>
    <n v="0.31540751845694498"/>
    <n v="2026"/>
    <s v="Q3"/>
    <n v="9"/>
    <s v="Sep"/>
  </r>
  <r>
    <n v="5147"/>
    <d v="2026-09-16T00:00:00"/>
    <x v="8"/>
    <x v="8"/>
    <x v="2"/>
    <n v="2026"/>
    <x v="3"/>
    <x v="13"/>
    <x v="0"/>
    <s v="New"/>
    <x v="1"/>
    <s v="Trail Boots"/>
    <n v="2"/>
    <n v="145.35"/>
    <n v="0.05"/>
    <n v="78.39"/>
    <n v="276.16499999999996"/>
    <n v="156.78"/>
    <n v="119.38499999999996"/>
    <n v="0.4322959100537721"/>
    <n v="2026"/>
    <s v="Q3"/>
    <n v="9"/>
    <s v="Sep"/>
  </r>
  <r>
    <n v="365"/>
    <d v="2026-09-17T00:00:00"/>
    <x v="8"/>
    <x v="8"/>
    <x v="2"/>
    <n v="2026"/>
    <x v="3"/>
    <x v="8"/>
    <x v="3"/>
    <s v="Returning"/>
    <x v="3"/>
    <s v="Compact Sleeping Bag"/>
    <n v="2"/>
    <n v="121.25"/>
    <n v="0"/>
    <n v="61.5"/>
    <n v="242.5"/>
    <n v="123"/>
    <n v="119.5"/>
    <n v="0.4927835051546392"/>
    <n v="2026"/>
    <s v="Q3"/>
    <n v="9"/>
    <s v="Sep"/>
  </r>
  <r>
    <n v="494"/>
    <d v="2026-09-17T00:00:00"/>
    <x v="8"/>
    <x v="8"/>
    <x v="2"/>
    <n v="2026"/>
    <x v="3"/>
    <x v="4"/>
    <x v="0"/>
    <s v="New"/>
    <x v="2"/>
    <s v="Insulated Bottle"/>
    <n v="1"/>
    <n v="35.94"/>
    <n v="0.1"/>
    <n v="13.19"/>
    <n v="32.345999999999997"/>
    <n v="13.19"/>
    <n v="19.155999999999999"/>
    <n v="0.59222160390774747"/>
    <n v="2026"/>
    <s v="Q3"/>
    <n v="9"/>
    <s v="Sep"/>
  </r>
  <r>
    <n v="665"/>
    <d v="2026-09-17T00:00:00"/>
    <x v="8"/>
    <x v="8"/>
    <x v="2"/>
    <n v="2026"/>
    <x v="1"/>
    <x v="14"/>
    <x v="0"/>
    <s v="New"/>
    <x v="0"/>
    <s v="Cycling Pack 12L"/>
    <n v="1"/>
    <n v="101.18"/>
    <n v="0.1"/>
    <n v="49.38"/>
    <n v="91.062000000000012"/>
    <n v="49.38"/>
    <n v="41.682000000000009"/>
    <n v="0.45773209461685449"/>
    <n v="2026"/>
    <s v="Q3"/>
    <n v="9"/>
    <s v="Sep"/>
  </r>
  <r>
    <n v="2067"/>
    <d v="2026-09-17T00:00:00"/>
    <x v="8"/>
    <x v="8"/>
    <x v="2"/>
    <n v="2026"/>
    <x v="3"/>
    <x v="7"/>
    <x v="2"/>
    <s v="New"/>
    <x v="0"/>
    <s v="Commuter Helmet"/>
    <n v="2"/>
    <n v="82.47"/>
    <n v="0"/>
    <n v="42.49"/>
    <n v="164.94"/>
    <n v="84.98"/>
    <n v="79.959999999999994"/>
    <n v="0.48478234509518608"/>
    <n v="2026"/>
    <s v="Q3"/>
    <n v="9"/>
    <s v="Sep"/>
  </r>
  <r>
    <n v="2648"/>
    <d v="2026-09-17T00:00:00"/>
    <x v="8"/>
    <x v="8"/>
    <x v="2"/>
    <n v="2026"/>
    <x v="2"/>
    <x v="16"/>
    <x v="3"/>
    <s v="New"/>
    <x v="4"/>
    <s v="Training Mat"/>
    <n v="1"/>
    <n v="50.47"/>
    <n v="0.05"/>
    <n v="22.27"/>
    <n v="47.946499999999993"/>
    <n v="22.27"/>
    <n v="25.676499999999994"/>
    <n v="0.53552396942425406"/>
    <n v="2026"/>
    <s v="Q3"/>
    <n v="9"/>
    <s v="Sep"/>
  </r>
  <r>
    <n v="3074"/>
    <d v="2026-09-17T00:00:00"/>
    <x v="8"/>
    <x v="8"/>
    <x v="2"/>
    <n v="2026"/>
    <x v="3"/>
    <x v="8"/>
    <x v="1"/>
    <s v="Business"/>
    <x v="3"/>
    <s v="Portable Camp Stove"/>
    <n v="5"/>
    <n v="82.63"/>
    <n v="0.15"/>
    <n v="38.630000000000003"/>
    <n v="351.17749999999995"/>
    <n v="193.15"/>
    <n v="158.02749999999995"/>
    <n v="0.44999323703824978"/>
    <n v="2026"/>
    <s v="Q3"/>
    <n v="9"/>
    <s v="Sep"/>
  </r>
  <r>
    <n v="259"/>
    <d v="2026-09-18T00:00:00"/>
    <x v="8"/>
    <x v="8"/>
    <x v="2"/>
    <n v="2026"/>
    <x v="3"/>
    <x v="8"/>
    <x v="2"/>
    <s v="Business"/>
    <x v="2"/>
    <s v="Travel Backpack 35L"/>
    <n v="4"/>
    <n v="168.48"/>
    <n v="0.1"/>
    <n v="89.85"/>
    <n v="606.52800000000002"/>
    <n v="359.4"/>
    <n v="247.12800000000004"/>
    <n v="0.4074469768914214"/>
    <n v="2026"/>
    <s v="Q3"/>
    <n v="9"/>
    <s v="Sep"/>
  </r>
  <r>
    <n v="997"/>
    <d v="2026-09-18T00:00:00"/>
    <x v="8"/>
    <x v="8"/>
    <x v="2"/>
    <n v="2026"/>
    <x v="1"/>
    <x v="11"/>
    <x v="3"/>
    <s v="Returning"/>
    <x v="3"/>
    <s v="Compact Sleeping Bag"/>
    <n v="2"/>
    <n v="121.82"/>
    <n v="0"/>
    <n v="61.92"/>
    <n v="243.64"/>
    <n v="123.84"/>
    <n v="119.79999999999998"/>
    <n v="0.49170907896897059"/>
    <n v="2026"/>
    <s v="Q3"/>
    <n v="9"/>
    <s v="Sep"/>
  </r>
  <r>
    <n v="2102"/>
    <d v="2026-09-18T00:00:00"/>
    <x v="8"/>
    <x v="8"/>
    <x v="2"/>
    <n v="2026"/>
    <x v="0"/>
    <x v="15"/>
    <x v="2"/>
    <s v="Returning"/>
    <x v="0"/>
    <s v="Trail Bike Light"/>
    <n v="1"/>
    <n v="50.02"/>
    <n v="0.1"/>
    <n v="22.47"/>
    <n v="45.018000000000001"/>
    <n v="22.47"/>
    <n v="22.548000000000002"/>
    <n v="0.50086632013861121"/>
    <n v="2026"/>
    <s v="Q3"/>
    <n v="9"/>
    <s v="Sep"/>
  </r>
  <r>
    <n v="2452"/>
    <d v="2026-09-18T00:00:00"/>
    <x v="8"/>
    <x v="8"/>
    <x v="2"/>
    <n v="2026"/>
    <x v="2"/>
    <x v="5"/>
    <x v="0"/>
    <s v="New"/>
    <x v="4"/>
    <s v="Training Mat"/>
    <n v="1"/>
    <n v="50.17"/>
    <n v="0.1"/>
    <n v="21.99"/>
    <n v="45.153000000000006"/>
    <n v="21.99"/>
    <n v="23.163000000000007"/>
    <n v="0.51298917015480705"/>
    <n v="2026"/>
    <s v="Q3"/>
    <n v="9"/>
    <s v="Sep"/>
  </r>
  <r>
    <n v="2761"/>
    <d v="2026-09-18T00:00:00"/>
    <x v="8"/>
    <x v="8"/>
    <x v="2"/>
    <n v="2026"/>
    <x v="0"/>
    <x v="15"/>
    <x v="1"/>
    <s v="Business"/>
    <x v="3"/>
    <s v="Compact Sleeping Bag"/>
    <n v="5"/>
    <n v="124.51"/>
    <n v="0.1"/>
    <n v="60.29"/>
    <n v="560.29500000000007"/>
    <n v="301.45"/>
    <n v="258.84500000000008"/>
    <n v="0.46197984990049895"/>
    <n v="2026"/>
    <s v="Q3"/>
    <n v="9"/>
    <s v="Sep"/>
  </r>
  <r>
    <n v="3993"/>
    <d v="2026-09-18T00:00:00"/>
    <x v="8"/>
    <x v="8"/>
    <x v="2"/>
    <n v="2026"/>
    <x v="1"/>
    <x v="12"/>
    <x v="3"/>
    <s v="Returning"/>
    <x v="1"/>
    <s v="Summit Backpack 45L"/>
    <n v="1"/>
    <n v="153.68"/>
    <n v="0.05"/>
    <n v="77.42"/>
    <n v="145.99600000000001"/>
    <n v="77.42"/>
    <n v="68.576000000000008"/>
    <n v="0.46971149894517661"/>
    <n v="2026"/>
    <s v="Q3"/>
    <n v="9"/>
    <s v="Sep"/>
  </r>
  <r>
    <n v="4343"/>
    <d v="2026-09-18T00:00:00"/>
    <x v="8"/>
    <x v="8"/>
    <x v="2"/>
    <n v="2026"/>
    <x v="1"/>
    <x v="12"/>
    <x v="3"/>
    <s v="New"/>
    <x v="3"/>
    <s v="Compact Sleeping Bag"/>
    <n v="2"/>
    <n v="121.37"/>
    <n v="0.05"/>
    <n v="60.13"/>
    <n v="230.60300000000001"/>
    <n v="120.26"/>
    <n v="110.343"/>
    <n v="0.47849767782726155"/>
    <n v="2026"/>
    <s v="Q3"/>
    <n v="9"/>
    <s v="Sep"/>
  </r>
  <r>
    <n v="4429"/>
    <d v="2026-09-18T00:00:00"/>
    <x v="8"/>
    <x v="8"/>
    <x v="2"/>
    <n v="2026"/>
    <x v="0"/>
    <x v="15"/>
    <x v="0"/>
    <s v="Business"/>
    <x v="1"/>
    <s v="Trail Boots"/>
    <n v="2"/>
    <n v="145.1"/>
    <n v="0.1"/>
    <n v="77.62"/>
    <n v="261.18"/>
    <n v="155.24"/>
    <n v="105.94"/>
    <n v="0.40562064476606169"/>
    <n v="2026"/>
    <s v="Q3"/>
    <n v="9"/>
    <s v="Sep"/>
  </r>
  <r>
    <n v="4824"/>
    <d v="2026-09-18T00:00:00"/>
    <x v="8"/>
    <x v="8"/>
    <x v="2"/>
    <n v="2026"/>
    <x v="3"/>
    <x v="8"/>
    <x v="0"/>
    <s v="Returning"/>
    <x v="4"/>
    <s v="Recovery Roller"/>
    <n v="1"/>
    <n v="36.729999999999997"/>
    <n v="0.05"/>
    <n v="14.11"/>
    <n v="34.893499999999996"/>
    <n v="14.11"/>
    <n v="20.783499999999997"/>
    <n v="0.59562669265049362"/>
    <n v="2026"/>
    <s v="Q3"/>
    <n v="9"/>
    <s v="Sep"/>
  </r>
  <r>
    <n v="4881"/>
    <d v="2026-09-18T00:00:00"/>
    <x v="8"/>
    <x v="8"/>
    <x v="2"/>
    <n v="2026"/>
    <x v="2"/>
    <x v="2"/>
    <x v="0"/>
    <s v="Business"/>
    <x v="2"/>
    <s v="Carry-On Duffel"/>
    <n v="4"/>
    <n v="134.15"/>
    <n v="0.05"/>
    <n v="65.58"/>
    <n v="509.77"/>
    <n v="262.32"/>
    <n v="247.45"/>
    <n v="0.48541499107440611"/>
    <n v="2026"/>
    <s v="Q3"/>
    <n v="9"/>
    <s v="Sep"/>
  </r>
  <r>
    <n v="5138"/>
    <d v="2026-09-18T00:00:00"/>
    <x v="8"/>
    <x v="8"/>
    <x v="2"/>
    <n v="2026"/>
    <x v="0"/>
    <x v="0"/>
    <x v="1"/>
    <s v="Business"/>
    <x v="1"/>
    <s v="Hiking Daypack 20L"/>
    <n v="8"/>
    <n v="94.21"/>
    <n v="0.1"/>
    <n v="45.05"/>
    <n v="678.31200000000001"/>
    <n v="360.4"/>
    <n v="317.91200000000003"/>
    <n v="0.46868107891353833"/>
    <n v="2026"/>
    <s v="Q3"/>
    <n v="9"/>
    <s v="Sep"/>
  </r>
  <r>
    <n v="1214"/>
    <d v="2026-09-19T00:00:00"/>
    <x v="8"/>
    <x v="8"/>
    <x v="2"/>
    <n v="2026"/>
    <x v="0"/>
    <x v="15"/>
    <x v="2"/>
    <s v="Returning"/>
    <x v="3"/>
    <s v="Trail Tent 2P"/>
    <n v="1"/>
    <n v="198.29"/>
    <n v="0.05"/>
    <n v="106.24"/>
    <n v="188.37549999999999"/>
    <n v="106.24"/>
    <n v="82.135499999999993"/>
    <n v="0.436020076920831"/>
    <n v="2026"/>
    <s v="Q3"/>
    <n v="9"/>
    <s v="Sep"/>
  </r>
  <r>
    <n v="1346"/>
    <d v="2026-09-19T00:00:00"/>
    <x v="8"/>
    <x v="8"/>
    <x v="2"/>
    <n v="2026"/>
    <x v="1"/>
    <x v="14"/>
    <x v="3"/>
    <s v="Returning"/>
    <x v="2"/>
    <s v="Travel Backpack 35L"/>
    <n v="3"/>
    <n v="166.21"/>
    <n v="0.05"/>
    <n v="85.03"/>
    <n v="473.69849999999997"/>
    <n v="255.09"/>
    <n v="218.60849999999996"/>
    <n v="0.4614929116304991"/>
    <n v="2026"/>
    <s v="Q3"/>
    <n v="9"/>
    <s v="Sep"/>
  </r>
  <r>
    <n v="1361"/>
    <d v="2026-09-19T00:00:00"/>
    <x v="8"/>
    <x v="8"/>
    <x v="2"/>
    <n v="2026"/>
    <x v="1"/>
    <x v="6"/>
    <x v="3"/>
    <s v="New"/>
    <x v="0"/>
    <s v="Compact Repair Kit"/>
    <n v="1"/>
    <n v="40.700000000000003"/>
    <n v="0.05"/>
    <n v="16.43"/>
    <n v="38.664999999999999"/>
    <n v="16.43"/>
    <n v="22.234999999999999"/>
    <n v="0.57506789085736454"/>
    <n v="2026"/>
    <s v="Q3"/>
    <n v="9"/>
    <s v="Sep"/>
  </r>
  <r>
    <n v="2728"/>
    <d v="2026-09-19T00:00:00"/>
    <x v="8"/>
    <x v="8"/>
    <x v="2"/>
    <n v="2026"/>
    <x v="0"/>
    <x v="15"/>
    <x v="0"/>
    <s v="New"/>
    <x v="1"/>
    <s v="Summit Backpack 45L"/>
    <n v="3"/>
    <n v="153.5"/>
    <n v="0"/>
    <n v="80.819999999999993"/>
    <n v="460.5"/>
    <n v="242.45999999999998"/>
    <n v="218.04000000000002"/>
    <n v="0.47348534201954401"/>
    <n v="2026"/>
    <s v="Q3"/>
    <n v="9"/>
    <s v="Sep"/>
  </r>
  <r>
    <n v="2788"/>
    <d v="2026-09-19T00:00:00"/>
    <x v="8"/>
    <x v="8"/>
    <x v="2"/>
    <n v="2026"/>
    <x v="1"/>
    <x v="12"/>
    <x v="3"/>
    <s v="New"/>
    <x v="1"/>
    <s v="Trekking Poles"/>
    <n v="1"/>
    <n v="70.430000000000007"/>
    <n v="0"/>
    <n v="31.51"/>
    <n v="70.430000000000007"/>
    <n v="31.51"/>
    <n v="38.92"/>
    <n v="0.55260542382507449"/>
    <n v="2026"/>
    <s v="Q3"/>
    <n v="9"/>
    <s v="Sep"/>
  </r>
  <r>
    <n v="2932"/>
    <d v="2026-09-19T00:00:00"/>
    <x v="8"/>
    <x v="8"/>
    <x v="2"/>
    <n v="2026"/>
    <x v="0"/>
    <x v="15"/>
    <x v="2"/>
    <s v="Business"/>
    <x v="0"/>
    <s v="Trail Bike Light"/>
    <n v="4"/>
    <n v="49.93"/>
    <n v="0"/>
    <n v="22.99"/>
    <n v="199.72"/>
    <n v="91.96"/>
    <n v="107.76"/>
    <n v="0.53955537752853999"/>
    <n v="2026"/>
    <s v="Q3"/>
    <n v="9"/>
    <s v="Sep"/>
  </r>
  <r>
    <n v="3399"/>
    <d v="2026-09-19T00:00:00"/>
    <x v="8"/>
    <x v="8"/>
    <x v="2"/>
    <n v="2026"/>
    <x v="1"/>
    <x v="12"/>
    <x v="2"/>
    <s v="Returning"/>
    <x v="0"/>
    <s v="Trail Bike Light"/>
    <n v="1"/>
    <n v="50.18"/>
    <n v="0"/>
    <n v="22.92"/>
    <n v="50.18"/>
    <n v="22.92"/>
    <n v="27.259999999999998"/>
    <n v="0.54324432044639293"/>
    <n v="2026"/>
    <s v="Q3"/>
    <n v="9"/>
    <s v="Sep"/>
  </r>
  <r>
    <n v="3588"/>
    <d v="2026-09-19T00:00:00"/>
    <x v="8"/>
    <x v="8"/>
    <x v="2"/>
    <n v="2026"/>
    <x v="3"/>
    <x v="13"/>
    <x v="2"/>
    <s v="New"/>
    <x v="2"/>
    <s v="Travel Backpack 35L"/>
    <n v="2"/>
    <n v="164.01"/>
    <n v="0.15"/>
    <n v="87.14"/>
    <n v="278.81699999999995"/>
    <n v="174.28"/>
    <n v="104.53699999999995"/>
    <n v="0.37493050997607741"/>
    <n v="2026"/>
    <s v="Q3"/>
    <n v="9"/>
    <s v="Sep"/>
  </r>
  <r>
    <n v="3603"/>
    <d v="2026-09-19T00:00:00"/>
    <x v="8"/>
    <x v="8"/>
    <x v="2"/>
    <n v="2026"/>
    <x v="1"/>
    <x v="14"/>
    <x v="3"/>
    <s v="Returning"/>
    <x v="0"/>
    <s v="Commuter Helmet"/>
    <n v="2"/>
    <n v="83.77"/>
    <n v="0"/>
    <n v="43.32"/>
    <n v="167.54"/>
    <n v="86.64"/>
    <n v="80.899999999999991"/>
    <n v="0.4828697624447893"/>
    <n v="2026"/>
    <s v="Q3"/>
    <n v="9"/>
    <s v="Sep"/>
  </r>
  <r>
    <n v="3845"/>
    <d v="2026-09-19T00:00:00"/>
    <x v="8"/>
    <x v="8"/>
    <x v="2"/>
    <n v="2026"/>
    <x v="3"/>
    <x v="8"/>
    <x v="0"/>
    <s v="New"/>
    <x v="3"/>
    <s v="Portable Camp Stove"/>
    <n v="1"/>
    <n v="81.84"/>
    <n v="0"/>
    <n v="38.5"/>
    <n v="81.84"/>
    <n v="38.5"/>
    <n v="43.34"/>
    <n v="0.52956989247311825"/>
    <n v="2026"/>
    <s v="Q3"/>
    <n v="9"/>
    <s v="Sep"/>
  </r>
  <r>
    <n v="4191"/>
    <d v="2026-09-19T00:00:00"/>
    <x v="8"/>
    <x v="8"/>
    <x v="2"/>
    <n v="2026"/>
    <x v="2"/>
    <x v="5"/>
    <x v="3"/>
    <s v="Returning"/>
    <x v="4"/>
    <s v="Resistance Band Set"/>
    <n v="1"/>
    <n v="40.32"/>
    <n v="0.15"/>
    <n v="14.39"/>
    <n v="34.271999999999998"/>
    <n v="14.39"/>
    <n v="19.881999999999998"/>
    <n v="0.58012371615312786"/>
    <n v="2026"/>
    <s v="Q3"/>
    <n v="9"/>
    <s v="Sep"/>
  </r>
  <r>
    <n v="4269"/>
    <d v="2026-09-19T00:00:00"/>
    <x v="8"/>
    <x v="8"/>
    <x v="2"/>
    <n v="2026"/>
    <x v="2"/>
    <x v="16"/>
    <x v="1"/>
    <s v="Business"/>
    <x v="1"/>
    <s v="Summit Backpack 45L"/>
    <n v="4"/>
    <n v="155.84"/>
    <n v="0.05"/>
    <n v="80.790000000000006"/>
    <n v="592.19200000000001"/>
    <n v="323.16000000000003"/>
    <n v="269.03199999999998"/>
    <n v="0.45429860585755966"/>
    <n v="2026"/>
    <s v="Q3"/>
    <n v="9"/>
    <s v="Sep"/>
  </r>
  <r>
    <n v="5"/>
    <d v="2026-09-20T00:00:00"/>
    <x v="8"/>
    <x v="8"/>
    <x v="2"/>
    <n v="2026"/>
    <x v="1"/>
    <x v="6"/>
    <x v="0"/>
    <s v="Business"/>
    <x v="4"/>
    <s v="Training Mat"/>
    <n v="1"/>
    <n v="51.83"/>
    <n v="0"/>
    <n v="21.9"/>
    <n v="51.83"/>
    <n v="21.9"/>
    <n v="29.93"/>
    <n v="0.57746478873239437"/>
    <n v="2026"/>
    <s v="Q3"/>
    <n v="9"/>
    <s v="Sep"/>
  </r>
  <r>
    <n v="210"/>
    <d v="2026-09-20T00:00:00"/>
    <x v="8"/>
    <x v="8"/>
    <x v="2"/>
    <n v="2026"/>
    <x v="2"/>
    <x v="3"/>
    <x v="2"/>
    <s v="Returning"/>
    <x v="3"/>
    <s v="Trail Tent 2P"/>
    <n v="1"/>
    <n v="190.77"/>
    <n v="0.05"/>
    <n v="104.69"/>
    <n v="181.23150000000001"/>
    <n v="104.69"/>
    <n v="76.541500000000013"/>
    <n v="0.42234103894742364"/>
    <n v="2026"/>
    <s v="Q3"/>
    <n v="9"/>
    <s v="Sep"/>
  </r>
  <r>
    <n v="462"/>
    <d v="2026-09-20T00:00:00"/>
    <x v="8"/>
    <x v="8"/>
    <x v="2"/>
    <n v="2026"/>
    <x v="1"/>
    <x v="12"/>
    <x v="2"/>
    <s v="New"/>
    <x v="0"/>
    <s v="Compact Repair Kit"/>
    <n v="2"/>
    <n v="40.049999999999997"/>
    <n v="0.05"/>
    <n v="16.97"/>
    <n v="76.094999999999985"/>
    <n v="33.94"/>
    <n v="42.154999999999987"/>
    <n v="0.55397857940731976"/>
    <n v="2026"/>
    <s v="Q3"/>
    <n v="9"/>
    <s v="Sep"/>
  </r>
  <r>
    <n v="725"/>
    <d v="2026-09-20T00:00:00"/>
    <x v="8"/>
    <x v="8"/>
    <x v="2"/>
    <n v="2026"/>
    <x v="1"/>
    <x v="12"/>
    <x v="0"/>
    <s v="New"/>
    <x v="0"/>
    <s v="Commuter Helmet"/>
    <n v="1"/>
    <n v="82.08"/>
    <n v="0.05"/>
    <n v="43.18"/>
    <n v="77.975999999999999"/>
    <n v="43.18"/>
    <n v="34.795999999999999"/>
    <n v="0.44623986867754178"/>
    <n v="2026"/>
    <s v="Q3"/>
    <n v="9"/>
    <s v="Sep"/>
  </r>
  <r>
    <n v="918"/>
    <d v="2026-09-20T00:00:00"/>
    <x v="8"/>
    <x v="8"/>
    <x v="2"/>
    <n v="2026"/>
    <x v="0"/>
    <x v="15"/>
    <x v="0"/>
    <s v="Returning"/>
    <x v="0"/>
    <s v="Trail Bike Light"/>
    <n v="1"/>
    <n v="50.3"/>
    <n v="0.05"/>
    <n v="22.14"/>
    <n v="47.784999999999997"/>
    <n v="22.14"/>
    <n v="25.644999999999996"/>
    <n v="0.53667468870984614"/>
    <n v="2026"/>
    <s v="Q3"/>
    <n v="9"/>
    <s v="Sep"/>
  </r>
  <r>
    <n v="1442"/>
    <d v="2026-09-20T00:00:00"/>
    <x v="8"/>
    <x v="8"/>
    <x v="2"/>
    <n v="2026"/>
    <x v="2"/>
    <x v="16"/>
    <x v="0"/>
    <s v="New"/>
    <x v="2"/>
    <s v="Packing Cube Set"/>
    <n v="1"/>
    <n v="47.68"/>
    <n v="0.1"/>
    <n v="18.03"/>
    <n v="42.911999999999999"/>
    <n v="18.03"/>
    <n v="24.881999999999998"/>
    <n v="0.57983780760626391"/>
    <n v="2026"/>
    <s v="Q3"/>
    <n v="9"/>
    <s v="Sep"/>
  </r>
  <r>
    <n v="4290"/>
    <d v="2026-09-20T00:00:00"/>
    <x v="8"/>
    <x v="8"/>
    <x v="2"/>
    <n v="2026"/>
    <x v="2"/>
    <x v="2"/>
    <x v="2"/>
    <s v="Returning"/>
    <x v="0"/>
    <s v="Trail Bike Light"/>
    <n v="2"/>
    <n v="51.48"/>
    <n v="0.05"/>
    <n v="22.38"/>
    <n v="97.811999999999983"/>
    <n v="44.76"/>
    <n v="53.051999999999985"/>
    <n v="0.54238743712427917"/>
    <n v="2026"/>
    <s v="Q3"/>
    <n v="9"/>
    <s v="Sep"/>
  </r>
  <r>
    <n v="4666"/>
    <d v="2026-09-20T00:00:00"/>
    <x v="8"/>
    <x v="8"/>
    <x v="2"/>
    <n v="2026"/>
    <x v="2"/>
    <x v="3"/>
    <x v="0"/>
    <s v="Business"/>
    <x v="4"/>
    <s v="Weighted Vest"/>
    <n v="2"/>
    <n v="123.73"/>
    <n v="0"/>
    <n v="68.459999999999994"/>
    <n v="247.46"/>
    <n v="136.91999999999999"/>
    <n v="110.54000000000002"/>
    <n v="0.44669845631617239"/>
    <n v="2026"/>
    <s v="Q3"/>
    <n v="9"/>
    <s v="Sep"/>
  </r>
  <r>
    <n v="234"/>
    <d v="2026-09-21T00:00:00"/>
    <x v="8"/>
    <x v="8"/>
    <x v="2"/>
    <n v="2026"/>
    <x v="2"/>
    <x v="5"/>
    <x v="0"/>
    <s v="Business"/>
    <x v="1"/>
    <s v="Trail Boots"/>
    <n v="2"/>
    <n v="146.81"/>
    <n v="0"/>
    <n v="79.72"/>
    <n v="293.62"/>
    <n v="159.44"/>
    <n v="134.18"/>
    <n v="0.45698521899053202"/>
    <n v="2026"/>
    <s v="Q3"/>
    <n v="9"/>
    <s v="Sep"/>
  </r>
  <r>
    <n v="802"/>
    <d v="2026-09-21T00:00:00"/>
    <x v="8"/>
    <x v="8"/>
    <x v="2"/>
    <n v="2026"/>
    <x v="1"/>
    <x v="12"/>
    <x v="2"/>
    <s v="Returning"/>
    <x v="2"/>
    <s v="Travel Backpack 35L"/>
    <n v="2"/>
    <n v="167.16"/>
    <n v="0"/>
    <n v="88.51"/>
    <n v="334.32"/>
    <n v="177.02"/>
    <n v="157.29999999999998"/>
    <n v="0.4705072983967456"/>
    <n v="2026"/>
    <s v="Q3"/>
    <n v="9"/>
    <s v="Sep"/>
  </r>
  <r>
    <n v="1942"/>
    <d v="2026-09-21T00:00:00"/>
    <x v="8"/>
    <x v="8"/>
    <x v="2"/>
    <n v="2026"/>
    <x v="2"/>
    <x v="2"/>
    <x v="0"/>
    <s v="New"/>
    <x v="0"/>
    <s v="Commuter Helmet"/>
    <n v="1"/>
    <n v="83.69"/>
    <n v="0"/>
    <n v="42.76"/>
    <n v="83.69"/>
    <n v="42.76"/>
    <n v="40.93"/>
    <n v="0.48906679412116144"/>
    <n v="2026"/>
    <s v="Q3"/>
    <n v="9"/>
    <s v="Sep"/>
  </r>
  <r>
    <n v="2200"/>
    <d v="2026-09-21T00:00:00"/>
    <x v="8"/>
    <x v="8"/>
    <x v="2"/>
    <n v="2026"/>
    <x v="0"/>
    <x v="0"/>
    <x v="0"/>
    <s v="New"/>
    <x v="0"/>
    <s v="Compact Repair Kit"/>
    <n v="1"/>
    <n v="40.4"/>
    <n v="0.15"/>
    <n v="16.47"/>
    <n v="34.339999999999996"/>
    <n v="16.47"/>
    <n v="17.869999999999997"/>
    <n v="0.52038439138031445"/>
    <n v="2026"/>
    <s v="Q3"/>
    <n v="9"/>
    <s v="Sep"/>
  </r>
  <r>
    <n v="2236"/>
    <d v="2026-09-21T00:00:00"/>
    <x v="8"/>
    <x v="8"/>
    <x v="2"/>
    <n v="2026"/>
    <x v="1"/>
    <x v="11"/>
    <x v="0"/>
    <s v="Returning"/>
    <x v="1"/>
    <s v="Trail Boots"/>
    <n v="3"/>
    <n v="143.31"/>
    <n v="0"/>
    <n v="81.36"/>
    <n v="429.93"/>
    <n v="244.07999999999998"/>
    <n v="185.85000000000002"/>
    <n v="0.43227967343521045"/>
    <n v="2026"/>
    <s v="Q3"/>
    <n v="9"/>
    <s v="Sep"/>
  </r>
  <r>
    <n v="4041"/>
    <d v="2026-09-21T00:00:00"/>
    <x v="8"/>
    <x v="8"/>
    <x v="2"/>
    <n v="2026"/>
    <x v="1"/>
    <x v="11"/>
    <x v="1"/>
    <s v="Returning"/>
    <x v="4"/>
    <s v="Training Mat"/>
    <n v="15"/>
    <n v="51.1"/>
    <n v="0.1"/>
    <n v="21.9"/>
    <n v="689.85"/>
    <n v="328.5"/>
    <n v="361.35"/>
    <n v="0.52380952380952384"/>
    <n v="2026"/>
    <s v="Q3"/>
    <n v="9"/>
    <s v="Sep"/>
  </r>
  <r>
    <n v="4435"/>
    <d v="2026-09-21T00:00:00"/>
    <x v="8"/>
    <x v="8"/>
    <x v="2"/>
    <n v="2026"/>
    <x v="3"/>
    <x v="13"/>
    <x v="3"/>
    <s v="New"/>
    <x v="1"/>
    <s v="Trail Boots"/>
    <n v="1"/>
    <n v="146.33000000000001"/>
    <n v="0"/>
    <n v="80.05"/>
    <n v="146.33000000000001"/>
    <n v="80.05"/>
    <n v="66.280000000000015"/>
    <n v="0.45294881432378875"/>
    <n v="2026"/>
    <s v="Q3"/>
    <n v="9"/>
    <s v="Sep"/>
  </r>
  <r>
    <n v="305"/>
    <d v="2026-09-22T00:00:00"/>
    <x v="8"/>
    <x v="8"/>
    <x v="2"/>
    <n v="2026"/>
    <x v="3"/>
    <x v="8"/>
    <x v="0"/>
    <s v="Returning"/>
    <x v="2"/>
    <s v="Carry-On Duffel"/>
    <n v="1"/>
    <n v="130.69999999999999"/>
    <n v="0.05"/>
    <n v="68.23"/>
    <n v="124.16499999999998"/>
    <n v="68.23"/>
    <n v="55.934999999999974"/>
    <n v="0.45048926831232622"/>
    <n v="2026"/>
    <s v="Q3"/>
    <n v="9"/>
    <s v="Sep"/>
  </r>
  <r>
    <n v="808"/>
    <d v="2026-09-22T00:00:00"/>
    <x v="8"/>
    <x v="8"/>
    <x v="2"/>
    <n v="2026"/>
    <x v="1"/>
    <x v="12"/>
    <x v="1"/>
    <s v="Business"/>
    <x v="4"/>
    <s v="Resistance Band Set"/>
    <n v="8"/>
    <n v="39.630000000000003"/>
    <n v="0.15"/>
    <n v="14.61"/>
    <n v="269.48400000000004"/>
    <n v="116.88"/>
    <n v="152.60400000000004"/>
    <n v="0.56628222825844954"/>
    <n v="2026"/>
    <s v="Q3"/>
    <n v="9"/>
    <s v="Sep"/>
  </r>
  <r>
    <n v="1029"/>
    <d v="2026-09-22T00:00:00"/>
    <x v="8"/>
    <x v="8"/>
    <x v="2"/>
    <n v="2026"/>
    <x v="1"/>
    <x v="6"/>
    <x v="0"/>
    <s v="Returning"/>
    <x v="2"/>
    <s v="Carry-On Duffel"/>
    <n v="1"/>
    <n v="132.36000000000001"/>
    <n v="0.05"/>
    <n v="66.63"/>
    <n v="125.742"/>
    <n v="66.63"/>
    <n v="59.112000000000009"/>
    <n v="0.47010545402490822"/>
    <n v="2026"/>
    <s v="Q3"/>
    <n v="9"/>
    <s v="Sep"/>
  </r>
  <r>
    <n v="1721"/>
    <d v="2026-09-22T00:00:00"/>
    <x v="8"/>
    <x v="8"/>
    <x v="2"/>
    <n v="2026"/>
    <x v="3"/>
    <x v="7"/>
    <x v="0"/>
    <s v="Business"/>
    <x v="1"/>
    <s v="Summit Backpack 45L"/>
    <n v="1"/>
    <n v="156.81"/>
    <n v="0"/>
    <n v="78.2"/>
    <n v="156.81"/>
    <n v="78.2"/>
    <n v="78.61"/>
    <n v="0.50130731458452904"/>
    <n v="2026"/>
    <s v="Q3"/>
    <n v="9"/>
    <s v="Sep"/>
  </r>
  <r>
    <n v="2425"/>
    <d v="2026-09-22T00:00:00"/>
    <x v="8"/>
    <x v="8"/>
    <x v="2"/>
    <n v="2026"/>
    <x v="3"/>
    <x v="8"/>
    <x v="3"/>
    <s v="New"/>
    <x v="2"/>
    <s v="Carry-On Duffel"/>
    <n v="3"/>
    <n v="134.52000000000001"/>
    <n v="0.05"/>
    <n v="65.19"/>
    <n v="383.38200000000006"/>
    <n v="195.57"/>
    <n v="187.81200000000007"/>
    <n v="0.48988215409174152"/>
    <n v="2026"/>
    <s v="Q3"/>
    <n v="9"/>
    <s v="Sep"/>
  </r>
  <r>
    <n v="3322"/>
    <d v="2026-09-22T00:00:00"/>
    <x v="8"/>
    <x v="8"/>
    <x v="2"/>
    <n v="2026"/>
    <x v="3"/>
    <x v="8"/>
    <x v="0"/>
    <s v="Returning"/>
    <x v="3"/>
    <s v="Compact Sleeping Bag"/>
    <n v="1"/>
    <n v="124.51"/>
    <n v="0"/>
    <n v="59.97"/>
    <n v="124.51"/>
    <n v="59.97"/>
    <n v="64.540000000000006"/>
    <n v="0.51835193960324477"/>
    <n v="2026"/>
    <s v="Q3"/>
    <n v="9"/>
    <s v="Sep"/>
  </r>
  <r>
    <n v="3821"/>
    <d v="2026-09-22T00:00:00"/>
    <x v="8"/>
    <x v="8"/>
    <x v="2"/>
    <n v="2026"/>
    <x v="2"/>
    <x v="3"/>
    <x v="0"/>
    <s v="Returning"/>
    <x v="1"/>
    <s v="Trail Boots"/>
    <n v="1"/>
    <n v="141"/>
    <n v="0"/>
    <n v="79.010000000000005"/>
    <n v="141"/>
    <n v="79.010000000000005"/>
    <n v="61.989999999999995"/>
    <n v="0.43964539007092196"/>
    <n v="2026"/>
    <s v="Q3"/>
    <n v="9"/>
    <s v="Sep"/>
  </r>
  <r>
    <n v="3899"/>
    <d v="2026-09-22T00:00:00"/>
    <x v="8"/>
    <x v="8"/>
    <x v="2"/>
    <n v="2026"/>
    <x v="3"/>
    <x v="4"/>
    <x v="1"/>
    <s v="Returning"/>
    <x v="3"/>
    <s v="Compact Sleeping Bag"/>
    <n v="6"/>
    <n v="121.7"/>
    <n v="0.15"/>
    <n v="61.26"/>
    <n v="620.67000000000007"/>
    <n v="367.56"/>
    <n v="253.11000000000007"/>
    <n v="0.40780124703948967"/>
    <n v="2026"/>
    <s v="Q3"/>
    <n v="9"/>
    <s v="Sep"/>
  </r>
  <r>
    <n v="4807"/>
    <d v="2026-09-22T00:00:00"/>
    <x v="8"/>
    <x v="8"/>
    <x v="2"/>
    <n v="2026"/>
    <x v="3"/>
    <x v="7"/>
    <x v="1"/>
    <s v="Business"/>
    <x v="0"/>
    <s v="Cycling Pack 12L"/>
    <n v="4"/>
    <n v="103.86"/>
    <n v="0.1"/>
    <n v="50.12"/>
    <n v="373.89600000000002"/>
    <n v="200.48"/>
    <n v="173.41600000000003"/>
    <n v="0.46380811776536796"/>
    <n v="2026"/>
    <s v="Q3"/>
    <n v="9"/>
    <s v="Sep"/>
  </r>
  <r>
    <n v="30"/>
    <d v="2026-09-23T00:00:00"/>
    <x v="8"/>
    <x v="8"/>
    <x v="2"/>
    <n v="2026"/>
    <x v="2"/>
    <x v="5"/>
    <x v="3"/>
    <s v="Returning"/>
    <x v="1"/>
    <s v="Hiking Daypack 20L"/>
    <n v="2"/>
    <n v="93.82"/>
    <n v="0.05"/>
    <n v="45.57"/>
    <n v="178.25799999999998"/>
    <n v="91.14"/>
    <n v="87.117999999999981"/>
    <n v="0.48871859888476249"/>
    <n v="2026"/>
    <s v="Q3"/>
    <n v="9"/>
    <s v="Sep"/>
  </r>
  <r>
    <n v="3027"/>
    <d v="2026-09-23T00:00:00"/>
    <x v="8"/>
    <x v="8"/>
    <x v="2"/>
    <n v="2026"/>
    <x v="3"/>
    <x v="8"/>
    <x v="1"/>
    <s v="Business"/>
    <x v="1"/>
    <s v="Summit Backpack 45L"/>
    <n v="8"/>
    <n v="155.13999999999999"/>
    <n v="0.1"/>
    <n v="76.87"/>
    <n v="1117.008"/>
    <n v="614.96"/>
    <n v="502.048"/>
    <n v="0.44945783736553363"/>
    <n v="2026"/>
    <s v="Q3"/>
    <n v="9"/>
    <s v="Sep"/>
  </r>
  <r>
    <n v="3690"/>
    <d v="2026-09-23T00:00:00"/>
    <x v="8"/>
    <x v="8"/>
    <x v="2"/>
    <n v="2026"/>
    <x v="3"/>
    <x v="8"/>
    <x v="0"/>
    <s v="Returning"/>
    <x v="1"/>
    <s v="Hiking Daypack 20L"/>
    <n v="3"/>
    <n v="92.14"/>
    <n v="0.05"/>
    <n v="45.25"/>
    <n v="262.59899999999999"/>
    <n v="135.75"/>
    <n v="126.84899999999999"/>
    <n v="0.48305210606285626"/>
    <n v="2026"/>
    <s v="Q3"/>
    <n v="9"/>
    <s v="Sep"/>
  </r>
  <r>
    <n v="600"/>
    <d v="2026-09-24T00:00:00"/>
    <x v="8"/>
    <x v="8"/>
    <x v="2"/>
    <n v="2026"/>
    <x v="1"/>
    <x v="12"/>
    <x v="2"/>
    <s v="Returning"/>
    <x v="0"/>
    <s v="Compact Repair Kit"/>
    <n v="6"/>
    <n v="39.880000000000003"/>
    <n v="0.05"/>
    <n v="16.79"/>
    <n v="227.31600000000003"/>
    <n v="100.74"/>
    <n v="126.57600000000004"/>
    <n v="0.5568283798764716"/>
    <n v="2026"/>
    <s v="Q3"/>
    <n v="9"/>
    <s v="Sep"/>
  </r>
  <r>
    <n v="1931"/>
    <d v="2026-09-24T00:00:00"/>
    <x v="8"/>
    <x v="8"/>
    <x v="2"/>
    <n v="2026"/>
    <x v="2"/>
    <x v="16"/>
    <x v="0"/>
    <s v="Returning"/>
    <x v="2"/>
    <s v="Insulated Bottle"/>
    <n v="4"/>
    <n v="35.700000000000003"/>
    <n v="0"/>
    <n v="13.91"/>
    <n v="142.80000000000001"/>
    <n v="55.64"/>
    <n v="87.160000000000011"/>
    <n v="0.61036414565826336"/>
    <n v="2026"/>
    <s v="Q3"/>
    <n v="9"/>
    <s v="Sep"/>
  </r>
  <r>
    <n v="2124"/>
    <d v="2026-09-24T00:00:00"/>
    <x v="8"/>
    <x v="8"/>
    <x v="2"/>
    <n v="2026"/>
    <x v="3"/>
    <x v="8"/>
    <x v="2"/>
    <s v="New"/>
    <x v="0"/>
    <s v="Cycling Pack 12L"/>
    <n v="6"/>
    <n v="104.16"/>
    <n v="0"/>
    <n v="51.76"/>
    <n v="624.96"/>
    <n v="310.56"/>
    <n v="314.40000000000003"/>
    <n v="0.50307219662058378"/>
    <n v="2026"/>
    <s v="Q3"/>
    <n v="9"/>
    <s v="Sep"/>
  </r>
  <r>
    <n v="2789"/>
    <d v="2026-09-24T00:00:00"/>
    <x v="8"/>
    <x v="8"/>
    <x v="2"/>
    <n v="2026"/>
    <x v="2"/>
    <x v="16"/>
    <x v="0"/>
    <s v="New"/>
    <x v="1"/>
    <s v="Trail Boots"/>
    <n v="5"/>
    <n v="147.21"/>
    <n v="0.05"/>
    <n v="79.14"/>
    <n v="699.24750000000006"/>
    <n v="395.7"/>
    <n v="303.54750000000007"/>
    <n v="0.43410594961011667"/>
    <n v="2026"/>
    <s v="Q3"/>
    <n v="9"/>
    <s v="Sep"/>
  </r>
  <r>
    <n v="2921"/>
    <d v="2026-09-24T00:00:00"/>
    <x v="8"/>
    <x v="8"/>
    <x v="2"/>
    <n v="2026"/>
    <x v="0"/>
    <x v="0"/>
    <x v="0"/>
    <s v="New"/>
    <x v="3"/>
    <s v="Trail Tent 2P"/>
    <n v="3"/>
    <n v="195.68"/>
    <n v="0.05"/>
    <n v="102.16"/>
    <n v="557.68799999999999"/>
    <n v="306.48"/>
    <n v="251.20799999999997"/>
    <n v="0.45044541033696256"/>
    <n v="2026"/>
    <s v="Q3"/>
    <n v="9"/>
    <s v="Sep"/>
  </r>
  <r>
    <n v="3108"/>
    <d v="2026-09-24T00:00:00"/>
    <x v="8"/>
    <x v="8"/>
    <x v="2"/>
    <n v="2026"/>
    <x v="1"/>
    <x v="11"/>
    <x v="1"/>
    <s v="Business"/>
    <x v="1"/>
    <s v="Hiking Daypack 20L"/>
    <n v="5"/>
    <n v="90.05"/>
    <n v="0.15"/>
    <n v="44.12"/>
    <n v="382.71249999999998"/>
    <n v="220.6"/>
    <n v="162.11249999999998"/>
    <n v="0.42358820263252439"/>
    <n v="2026"/>
    <s v="Q3"/>
    <n v="9"/>
    <s v="Sep"/>
  </r>
  <r>
    <n v="3226"/>
    <d v="2026-09-24T00:00:00"/>
    <x v="8"/>
    <x v="8"/>
    <x v="2"/>
    <n v="2026"/>
    <x v="3"/>
    <x v="13"/>
    <x v="3"/>
    <s v="Returning"/>
    <x v="3"/>
    <s v="Alpine Tent 4P"/>
    <n v="1"/>
    <n v="345.48"/>
    <n v="0"/>
    <n v="196.31"/>
    <n v="345.48"/>
    <n v="196.31"/>
    <n v="149.17000000000002"/>
    <n v="0.43177607965728843"/>
    <n v="2026"/>
    <s v="Q3"/>
    <n v="9"/>
    <s v="Sep"/>
  </r>
  <r>
    <n v="3286"/>
    <d v="2026-09-24T00:00:00"/>
    <x v="8"/>
    <x v="8"/>
    <x v="2"/>
    <n v="2026"/>
    <x v="3"/>
    <x v="4"/>
    <x v="0"/>
    <s v="New"/>
    <x v="2"/>
    <s v="Packing Cube Set"/>
    <n v="1"/>
    <n v="46.23"/>
    <n v="0.1"/>
    <n v="18.34"/>
    <n v="41.606999999999999"/>
    <n v="18.34"/>
    <n v="23.266999999999999"/>
    <n v="0.55920878698295962"/>
    <n v="2026"/>
    <s v="Q3"/>
    <n v="9"/>
    <s v="Sep"/>
  </r>
  <r>
    <n v="4510"/>
    <d v="2026-09-24T00:00:00"/>
    <x v="8"/>
    <x v="8"/>
    <x v="2"/>
    <n v="2026"/>
    <x v="0"/>
    <x v="0"/>
    <x v="3"/>
    <s v="Returning"/>
    <x v="3"/>
    <s v="Portable Camp Stove"/>
    <n v="3"/>
    <n v="82.38"/>
    <n v="0.15"/>
    <n v="39.020000000000003"/>
    <n v="210.06899999999999"/>
    <n v="117.06"/>
    <n v="93.008999999999986"/>
    <n v="0.44275452351370259"/>
    <n v="2026"/>
    <s v="Q3"/>
    <n v="9"/>
    <s v="Sep"/>
  </r>
  <r>
    <n v="2069"/>
    <d v="2026-09-25T00:00:00"/>
    <x v="8"/>
    <x v="8"/>
    <x v="2"/>
    <n v="2026"/>
    <x v="3"/>
    <x v="7"/>
    <x v="0"/>
    <s v="New"/>
    <x v="3"/>
    <s v="Alpine Tent 4P"/>
    <n v="1"/>
    <n v="344.79"/>
    <n v="0"/>
    <n v="189.63"/>
    <n v="344.79"/>
    <n v="189.63"/>
    <n v="155.16000000000003"/>
    <n v="0.45001305142260511"/>
    <n v="2026"/>
    <s v="Q3"/>
    <n v="9"/>
    <s v="Sep"/>
  </r>
  <r>
    <n v="95"/>
    <d v="2026-09-26T00:00:00"/>
    <x v="8"/>
    <x v="8"/>
    <x v="2"/>
    <n v="2026"/>
    <x v="0"/>
    <x v="0"/>
    <x v="3"/>
    <s v="Returning"/>
    <x v="1"/>
    <s v="Trekking Poles"/>
    <n v="1"/>
    <n v="73.06"/>
    <n v="0.05"/>
    <n v="31.42"/>
    <n v="69.406999999999996"/>
    <n v="31.42"/>
    <n v="37.986999999999995"/>
    <n v="0.54730790842422228"/>
    <n v="2026"/>
    <s v="Q3"/>
    <n v="9"/>
    <s v="Sep"/>
  </r>
  <r>
    <n v="160"/>
    <d v="2026-09-26T00:00:00"/>
    <x v="8"/>
    <x v="8"/>
    <x v="2"/>
    <n v="2026"/>
    <x v="3"/>
    <x v="8"/>
    <x v="0"/>
    <s v="Returning"/>
    <x v="3"/>
    <s v="Portable Camp Stove"/>
    <n v="1"/>
    <n v="81.58"/>
    <n v="0.1"/>
    <n v="38.89"/>
    <n v="73.421999999999997"/>
    <n v="38.89"/>
    <n v="34.531999999999996"/>
    <n v="0.47032224673803491"/>
    <n v="2026"/>
    <s v="Q3"/>
    <n v="9"/>
    <s v="Sep"/>
  </r>
  <r>
    <n v="407"/>
    <d v="2026-09-26T00:00:00"/>
    <x v="8"/>
    <x v="8"/>
    <x v="2"/>
    <n v="2026"/>
    <x v="1"/>
    <x v="12"/>
    <x v="1"/>
    <s v="Returning"/>
    <x v="4"/>
    <s v="Training Mat"/>
    <n v="6"/>
    <n v="49.87"/>
    <n v="0.1"/>
    <n v="21.75"/>
    <n v="269.298"/>
    <n v="130.5"/>
    <n v="138.798"/>
    <n v="0.51540672414945521"/>
    <n v="2026"/>
    <s v="Q3"/>
    <n v="9"/>
    <s v="Sep"/>
  </r>
  <r>
    <n v="1395"/>
    <d v="2026-09-26T00:00:00"/>
    <x v="8"/>
    <x v="8"/>
    <x v="2"/>
    <n v="2026"/>
    <x v="2"/>
    <x v="3"/>
    <x v="0"/>
    <s v="New"/>
    <x v="0"/>
    <s v="Compact Repair Kit"/>
    <n v="2"/>
    <n v="39.81"/>
    <n v="0.05"/>
    <n v="16.87"/>
    <n v="75.638999999999996"/>
    <n v="33.74"/>
    <n v="41.898999999999994"/>
    <n v="0.55393381721069812"/>
    <n v="2026"/>
    <s v="Q3"/>
    <n v="9"/>
    <s v="Sep"/>
  </r>
  <r>
    <n v="2085"/>
    <d v="2026-09-26T00:00:00"/>
    <x v="8"/>
    <x v="8"/>
    <x v="2"/>
    <n v="2026"/>
    <x v="2"/>
    <x v="2"/>
    <x v="0"/>
    <s v="Returning"/>
    <x v="3"/>
    <s v="Trail Tent 2P"/>
    <n v="3"/>
    <n v="191.46"/>
    <n v="0"/>
    <n v="104.06"/>
    <n v="574.38"/>
    <n v="312.18"/>
    <n v="262.2"/>
    <n v="0.45649221769560222"/>
    <n v="2026"/>
    <s v="Q3"/>
    <n v="9"/>
    <s v="Sep"/>
  </r>
  <r>
    <n v="3124"/>
    <d v="2026-09-26T00:00:00"/>
    <x v="8"/>
    <x v="8"/>
    <x v="2"/>
    <n v="2026"/>
    <x v="2"/>
    <x v="5"/>
    <x v="0"/>
    <s v="Returning"/>
    <x v="2"/>
    <s v="Packing Cube Set"/>
    <n v="3"/>
    <n v="46.48"/>
    <n v="0.05"/>
    <n v="18.82"/>
    <n v="132.46799999999999"/>
    <n v="56.46"/>
    <n v="76.007999999999981"/>
    <n v="0.57378385723344494"/>
    <n v="2026"/>
    <s v="Q3"/>
    <n v="9"/>
    <s v="Sep"/>
  </r>
  <r>
    <n v="3216"/>
    <d v="2026-09-26T00:00:00"/>
    <x v="8"/>
    <x v="8"/>
    <x v="2"/>
    <n v="2026"/>
    <x v="1"/>
    <x v="12"/>
    <x v="2"/>
    <s v="Returning"/>
    <x v="2"/>
    <s v="Insulated Bottle"/>
    <n v="2"/>
    <n v="35.44"/>
    <n v="0.1"/>
    <n v="13.2"/>
    <n v="63.791999999999994"/>
    <n v="26.4"/>
    <n v="37.391999999999996"/>
    <n v="0.58615500376222718"/>
    <n v="2026"/>
    <s v="Q3"/>
    <n v="9"/>
    <s v="Sep"/>
  </r>
  <r>
    <n v="3743"/>
    <d v="2026-09-26T00:00:00"/>
    <x v="8"/>
    <x v="8"/>
    <x v="2"/>
    <n v="2026"/>
    <x v="2"/>
    <x v="2"/>
    <x v="0"/>
    <s v="New"/>
    <x v="4"/>
    <s v="Recovery Roller"/>
    <n v="4"/>
    <n v="36.159999999999997"/>
    <n v="0.05"/>
    <n v="13.68"/>
    <n v="137.40799999999999"/>
    <n v="54.72"/>
    <n v="82.687999999999988"/>
    <n v="0.60176991150442471"/>
    <n v="2026"/>
    <s v="Q3"/>
    <n v="9"/>
    <s v="Sep"/>
  </r>
  <r>
    <n v="3788"/>
    <d v="2026-09-26T00:00:00"/>
    <x v="8"/>
    <x v="8"/>
    <x v="2"/>
    <n v="2026"/>
    <x v="3"/>
    <x v="8"/>
    <x v="0"/>
    <s v="Returning"/>
    <x v="4"/>
    <s v="Recovery Roller"/>
    <n v="2"/>
    <n v="35.93"/>
    <n v="0"/>
    <n v="13.91"/>
    <n v="71.86"/>
    <n v="27.82"/>
    <n v="44.04"/>
    <n v="0.6128583356526579"/>
    <n v="2026"/>
    <s v="Q3"/>
    <n v="9"/>
    <s v="Sep"/>
  </r>
  <r>
    <n v="4883"/>
    <d v="2026-09-26T00:00:00"/>
    <x v="8"/>
    <x v="8"/>
    <x v="2"/>
    <n v="2026"/>
    <x v="3"/>
    <x v="8"/>
    <x v="0"/>
    <s v="Business"/>
    <x v="3"/>
    <s v="Trail Tent 2P"/>
    <n v="1"/>
    <n v="199.7"/>
    <n v="0"/>
    <n v="103.77"/>
    <n v="199.7"/>
    <n v="103.77"/>
    <n v="95.929999999999993"/>
    <n v="0.4803705558337506"/>
    <n v="2026"/>
    <s v="Q3"/>
    <n v="9"/>
    <s v="Sep"/>
  </r>
  <r>
    <n v="1577"/>
    <d v="2026-09-27T00:00:00"/>
    <x v="8"/>
    <x v="8"/>
    <x v="2"/>
    <n v="2026"/>
    <x v="3"/>
    <x v="4"/>
    <x v="0"/>
    <s v="New"/>
    <x v="1"/>
    <s v="Summit Backpack 45L"/>
    <n v="4"/>
    <n v="154.28"/>
    <n v="0.05"/>
    <n v="78.180000000000007"/>
    <n v="586.26400000000001"/>
    <n v="312.72000000000003"/>
    <n v="273.54399999999998"/>
    <n v="0.46658843115047144"/>
    <n v="2026"/>
    <s v="Q3"/>
    <n v="9"/>
    <s v="Sep"/>
  </r>
  <r>
    <n v="2310"/>
    <d v="2026-09-27T00:00:00"/>
    <x v="8"/>
    <x v="8"/>
    <x v="2"/>
    <n v="2026"/>
    <x v="0"/>
    <x v="15"/>
    <x v="0"/>
    <s v="Returning"/>
    <x v="2"/>
    <s v="Travel Backpack 35L"/>
    <n v="1"/>
    <n v="165.44"/>
    <n v="0"/>
    <n v="88.25"/>
    <n v="165.44"/>
    <n v="88.25"/>
    <n v="77.19"/>
    <n v="0.46657398452611215"/>
    <n v="2026"/>
    <s v="Q3"/>
    <n v="9"/>
    <s v="Sep"/>
  </r>
  <r>
    <n v="2383"/>
    <d v="2026-09-27T00:00:00"/>
    <x v="8"/>
    <x v="8"/>
    <x v="2"/>
    <n v="2026"/>
    <x v="3"/>
    <x v="7"/>
    <x v="0"/>
    <s v="Returning"/>
    <x v="2"/>
    <s v="Carry-On Duffel"/>
    <n v="2"/>
    <n v="130.29"/>
    <n v="0.1"/>
    <n v="67.97"/>
    <n v="234.52199999999999"/>
    <n v="135.94"/>
    <n v="98.581999999999994"/>
    <n v="0.42035288800197845"/>
    <n v="2026"/>
    <s v="Q3"/>
    <n v="9"/>
    <s v="Sep"/>
  </r>
  <r>
    <n v="2803"/>
    <d v="2026-09-27T00:00:00"/>
    <x v="8"/>
    <x v="8"/>
    <x v="2"/>
    <n v="2026"/>
    <x v="1"/>
    <x v="12"/>
    <x v="0"/>
    <s v="Returning"/>
    <x v="4"/>
    <s v="Recovery Roller"/>
    <n v="3"/>
    <n v="36.909999999999997"/>
    <n v="0.05"/>
    <n v="13.7"/>
    <n v="105.19349999999999"/>
    <n v="41.099999999999994"/>
    <n v="64.093499999999992"/>
    <n v="0.60929144861612172"/>
    <n v="2026"/>
    <s v="Q3"/>
    <n v="9"/>
    <s v="Sep"/>
  </r>
  <r>
    <n v="4199"/>
    <d v="2026-09-27T00:00:00"/>
    <x v="8"/>
    <x v="8"/>
    <x v="2"/>
    <n v="2026"/>
    <x v="2"/>
    <x v="5"/>
    <x v="3"/>
    <s v="Business"/>
    <x v="0"/>
    <s v="Trail Bike Light"/>
    <n v="1"/>
    <n v="50.02"/>
    <n v="0"/>
    <n v="22.65"/>
    <n v="50.02"/>
    <n v="22.65"/>
    <n v="27.370000000000005"/>
    <n v="0.54718112754898052"/>
    <n v="2026"/>
    <s v="Q3"/>
    <n v="9"/>
    <s v="Sep"/>
  </r>
  <r>
    <n v="4517"/>
    <d v="2026-09-27T00:00:00"/>
    <x v="8"/>
    <x v="8"/>
    <x v="2"/>
    <n v="2026"/>
    <x v="1"/>
    <x v="12"/>
    <x v="0"/>
    <s v="Returning"/>
    <x v="3"/>
    <s v="Portable Camp Stove"/>
    <n v="1"/>
    <n v="83.32"/>
    <n v="0.05"/>
    <n v="38.93"/>
    <n v="79.153999999999996"/>
    <n v="38.93"/>
    <n v="40.223999999999997"/>
    <n v="0.50817393940925282"/>
    <n v="2026"/>
    <s v="Q3"/>
    <n v="9"/>
    <s v="Sep"/>
  </r>
  <r>
    <n v="80"/>
    <d v="2026-09-28T00:00:00"/>
    <x v="8"/>
    <x v="8"/>
    <x v="2"/>
    <n v="2026"/>
    <x v="0"/>
    <x v="15"/>
    <x v="1"/>
    <s v="Business"/>
    <x v="1"/>
    <s v="Trekking Poles"/>
    <n v="10"/>
    <n v="71.040000000000006"/>
    <n v="0.2"/>
    <n v="31.7"/>
    <n v="568.32000000000005"/>
    <n v="317"/>
    <n v="251.32000000000005"/>
    <n v="0.4422156531531532"/>
    <n v="2026"/>
    <s v="Q3"/>
    <n v="9"/>
    <s v="Sep"/>
  </r>
  <r>
    <n v="370"/>
    <d v="2026-09-28T00:00:00"/>
    <x v="8"/>
    <x v="8"/>
    <x v="2"/>
    <n v="2026"/>
    <x v="3"/>
    <x v="7"/>
    <x v="2"/>
    <s v="Returning"/>
    <x v="0"/>
    <s v="Compact Repair Kit"/>
    <n v="2"/>
    <n v="40.83"/>
    <n v="0"/>
    <n v="16.850000000000001"/>
    <n v="81.66"/>
    <n v="33.700000000000003"/>
    <n v="47.959999999999994"/>
    <n v="0.58731325006122947"/>
    <n v="2026"/>
    <s v="Q3"/>
    <n v="9"/>
    <s v="Sep"/>
  </r>
  <r>
    <n v="417"/>
    <d v="2026-09-28T00:00:00"/>
    <x v="8"/>
    <x v="8"/>
    <x v="2"/>
    <n v="2026"/>
    <x v="1"/>
    <x v="14"/>
    <x v="3"/>
    <s v="Returning"/>
    <x v="3"/>
    <s v="Compact Sleeping Bag"/>
    <n v="1"/>
    <n v="121.64"/>
    <n v="0.15"/>
    <n v="61.56"/>
    <n v="103.39399999999999"/>
    <n v="61.56"/>
    <n v="41.833999999999989"/>
    <n v="0.40460761746329565"/>
    <n v="2026"/>
    <s v="Q3"/>
    <n v="9"/>
    <s v="Sep"/>
  </r>
  <r>
    <n v="437"/>
    <d v="2026-09-28T00:00:00"/>
    <x v="8"/>
    <x v="8"/>
    <x v="2"/>
    <n v="2026"/>
    <x v="1"/>
    <x v="1"/>
    <x v="2"/>
    <s v="New"/>
    <x v="2"/>
    <s v="Travel Backpack 35L"/>
    <n v="1"/>
    <n v="164.7"/>
    <n v="0"/>
    <n v="86.02"/>
    <n v="164.7"/>
    <n v="86.02"/>
    <n v="78.679999999999993"/>
    <n v="0.47771706132361869"/>
    <n v="2026"/>
    <s v="Q3"/>
    <n v="9"/>
    <s v="Sep"/>
  </r>
  <r>
    <n v="790"/>
    <d v="2026-09-28T00:00:00"/>
    <x v="8"/>
    <x v="8"/>
    <x v="2"/>
    <n v="2026"/>
    <x v="3"/>
    <x v="7"/>
    <x v="3"/>
    <s v="New"/>
    <x v="3"/>
    <s v="Trail Tent 2P"/>
    <n v="1"/>
    <n v="199.09"/>
    <n v="0.05"/>
    <n v="106.57"/>
    <n v="189.13550000000001"/>
    <n v="106.57"/>
    <n v="82.565500000000014"/>
    <n v="0.43654152710622812"/>
    <n v="2026"/>
    <s v="Q3"/>
    <n v="9"/>
    <s v="Sep"/>
  </r>
  <r>
    <n v="1151"/>
    <d v="2026-09-28T00:00:00"/>
    <x v="8"/>
    <x v="8"/>
    <x v="2"/>
    <n v="2026"/>
    <x v="0"/>
    <x v="0"/>
    <x v="3"/>
    <s v="Returning"/>
    <x v="0"/>
    <s v="Commuter Helmet"/>
    <n v="1"/>
    <n v="81.48"/>
    <n v="0"/>
    <n v="41.47"/>
    <n v="81.48"/>
    <n v="41.47"/>
    <n v="40.010000000000005"/>
    <n v="0.4910407461953854"/>
    <n v="2026"/>
    <s v="Q3"/>
    <n v="9"/>
    <s v="Sep"/>
  </r>
  <r>
    <n v="1331"/>
    <d v="2026-09-28T00:00:00"/>
    <x v="8"/>
    <x v="8"/>
    <x v="2"/>
    <n v="2026"/>
    <x v="0"/>
    <x v="0"/>
    <x v="0"/>
    <s v="New"/>
    <x v="4"/>
    <s v="Resistance Band Set"/>
    <n v="3"/>
    <n v="39.450000000000003"/>
    <n v="0.05"/>
    <n v="15.1"/>
    <n v="112.4325"/>
    <n v="45.3"/>
    <n v="67.132500000000007"/>
    <n v="0.59709158828630515"/>
    <n v="2026"/>
    <s v="Q3"/>
    <n v="9"/>
    <s v="Sep"/>
  </r>
  <r>
    <n v="2388"/>
    <d v="2026-09-28T00:00:00"/>
    <x v="8"/>
    <x v="8"/>
    <x v="2"/>
    <n v="2026"/>
    <x v="3"/>
    <x v="8"/>
    <x v="0"/>
    <s v="Returning"/>
    <x v="1"/>
    <s v="Hiking Daypack 20L"/>
    <n v="3"/>
    <n v="93.22"/>
    <n v="0"/>
    <n v="46.75"/>
    <n v="279.65999999999997"/>
    <n v="140.25"/>
    <n v="139.40999999999997"/>
    <n v="0.49849817635700489"/>
    <n v="2026"/>
    <s v="Q3"/>
    <n v="9"/>
    <s v="Sep"/>
  </r>
  <r>
    <n v="2795"/>
    <d v="2026-09-28T00:00:00"/>
    <x v="8"/>
    <x v="8"/>
    <x v="2"/>
    <n v="2026"/>
    <x v="1"/>
    <x v="12"/>
    <x v="0"/>
    <s v="New"/>
    <x v="1"/>
    <s v="Trail Boots"/>
    <n v="3"/>
    <n v="142.19"/>
    <n v="0.05"/>
    <n v="78.37"/>
    <n v="405.24149999999997"/>
    <n v="235.11"/>
    <n v="170.13149999999996"/>
    <n v="0.41982743623246871"/>
    <n v="2026"/>
    <s v="Q3"/>
    <n v="9"/>
    <s v="Sep"/>
  </r>
  <r>
    <n v="2840"/>
    <d v="2026-09-28T00:00:00"/>
    <x v="8"/>
    <x v="8"/>
    <x v="2"/>
    <n v="2026"/>
    <x v="0"/>
    <x v="0"/>
    <x v="0"/>
    <s v="Returning"/>
    <x v="1"/>
    <s v="Summit Backpack 45L"/>
    <n v="2"/>
    <n v="151.69999999999999"/>
    <n v="0"/>
    <n v="77.19"/>
    <n v="303.39999999999998"/>
    <n v="154.38"/>
    <n v="149.01999999999998"/>
    <n v="0.49116677653263019"/>
    <n v="2026"/>
    <s v="Q3"/>
    <n v="9"/>
    <s v="Sep"/>
  </r>
  <r>
    <n v="2863"/>
    <d v="2026-09-28T00:00:00"/>
    <x v="8"/>
    <x v="8"/>
    <x v="2"/>
    <n v="2026"/>
    <x v="2"/>
    <x v="2"/>
    <x v="2"/>
    <s v="New"/>
    <x v="2"/>
    <s v="Carry-On Duffel"/>
    <n v="1"/>
    <n v="133.85"/>
    <n v="0.05"/>
    <n v="66.41"/>
    <n v="127.15749999999998"/>
    <n v="66.41"/>
    <n v="60.747499999999988"/>
    <n v="0.47773430588050247"/>
    <n v="2026"/>
    <s v="Q3"/>
    <n v="9"/>
    <s v="Sep"/>
  </r>
  <r>
    <n v="4522"/>
    <d v="2026-09-28T00:00:00"/>
    <x v="8"/>
    <x v="8"/>
    <x v="2"/>
    <n v="2026"/>
    <x v="3"/>
    <x v="13"/>
    <x v="3"/>
    <s v="Business"/>
    <x v="3"/>
    <s v="Compact Sleeping Bag"/>
    <n v="6"/>
    <n v="125.62"/>
    <n v="0"/>
    <n v="61.34"/>
    <n v="753.72"/>
    <n v="368.04"/>
    <n v="385.68"/>
    <n v="0.51170195828689702"/>
    <n v="2026"/>
    <s v="Q3"/>
    <n v="9"/>
    <s v="Sep"/>
  </r>
  <r>
    <n v="5200"/>
    <d v="2026-09-28T00:00:00"/>
    <x v="8"/>
    <x v="8"/>
    <x v="2"/>
    <n v="2026"/>
    <x v="1"/>
    <x v="12"/>
    <x v="0"/>
    <s v="New"/>
    <x v="3"/>
    <s v="Trail Tent 2P"/>
    <n v="3"/>
    <n v="196.87"/>
    <n v="0.1"/>
    <n v="105.93"/>
    <n v="531.54899999999998"/>
    <n v="317.79000000000002"/>
    <n v="213.75899999999996"/>
    <n v="0.40214354650276823"/>
    <n v="2026"/>
    <s v="Q3"/>
    <n v="9"/>
    <s v="Sep"/>
  </r>
  <r>
    <n v="452"/>
    <d v="2026-09-29T00:00:00"/>
    <x v="8"/>
    <x v="8"/>
    <x v="2"/>
    <n v="2026"/>
    <x v="1"/>
    <x v="1"/>
    <x v="0"/>
    <s v="Returning"/>
    <x v="2"/>
    <s v="Insulated Bottle"/>
    <n v="4"/>
    <n v="36.869999999999997"/>
    <n v="0"/>
    <n v="13.43"/>
    <n v="147.47999999999999"/>
    <n v="53.72"/>
    <n v="93.759999999999991"/>
    <n v="0.63574721996202876"/>
    <n v="2026"/>
    <s v="Q3"/>
    <n v="9"/>
    <s v="Sep"/>
  </r>
  <r>
    <n v="871"/>
    <d v="2026-09-29T00:00:00"/>
    <x v="8"/>
    <x v="8"/>
    <x v="2"/>
    <n v="2026"/>
    <x v="1"/>
    <x v="12"/>
    <x v="0"/>
    <s v="New"/>
    <x v="2"/>
    <s v="Packing Cube Set"/>
    <n v="1"/>
    <n v="47.37"/>
    <n v="0"/>
    <n v="18.2"/>
    <n v="47.37"/>
    <n v="18.2"/>
    <n v="29.169999999999998"/>
    <n v="0.61579058475828585"/>
    <n v="2026"/>
    <s v="Q3"/>
    <n v="9"/>
    <s v="Sep"/>
  </r>
  <r>
    <n v="922"/>
    <d v="2026-09-29T00:00:00"/>
    <x v="8"/>
    <x v="8"/>
    <x v="2"/>
    <n v="2026"/>
    <x v="3"/>
    <x v="8"/>
    <x v="3"/>
    <s v="Business"/>
    <x v="1"/>
    <s v="Trail Boots"/>
    <n v="1"/>
    <n v="145.62"/>
    <n v="0.05"/>
    <n v="80.25"/>
    <n v="138.339"/>
    <n v="80.25"/>
    <n v="58.088999999999999"/>
    <n v="0.41990328107041397"/>
    <n v="2026"/>
    <s v="Q3"/>
    <n v="9"/>
    <s v="Sep"/>
  </r>
  <r>
    <n v="1491"/>
    <d v="2026-09-29T00:00:00"/>
    <x v="8"/>
    <x v="8"/>
    <x v="2"/>
    <n v="2026"/>
    <x v="3"/>
    <x v="8"/>
    <x v="2"/>
    <s v="New"/>
    <x v="4"/>
    <s v="Recovery Roller"/>
    <n v="2"/>
    <n v="36.1"/>
    <n v="0.05"/>
    <n v="13.71"/>
    <n v="68.59"/>
    <n v="27.42"/>
    <n v="41.17"/>
    <n v="0.60023327015599937"/>
    <n v="2026"/>
    <s v="Q3"/>
    <n v="9"/>
    <s v="Sep"/>
  </r>
  <r>
    <n v="1548"/>
    <d v="2026-09-29T00:00:00"/>
    <x v="8"/>
    <x v="8"/>
    <x v="2"/>
    <n v="2026"/>
    <x v="0"/>
    <x v="9"/>
    <x v="2"/>
    <s v="Returning"/>
    <x v="1"/>
    <s v="Trekking Poles"/>
    <n v="2"/>
    <n v="73"/>
    <n v="0.05"/>
    <n v="31.41"/>
    <n v="138.69999999999999"/>
    <n v="62.82"/>
    <n v="75.88"/>
    <n v="0.54708002883922136"/>
    <n v="2026"/>
    <s v="Q3"/>
    <n v="9"/>
    <s v="Sep"/>
  </r>
  <r>
    <n v="2299"/>
    <d v="2026-09-29T00:00:00"/>
    <x v="8"/>
    <x v="8"/>
    <x v="2"/>
    <n v="2026"/>
    <x v="1"/>
    <x v="11"/>
    <x v="0"/>
    <s v="New"/>
    <x v="2"/>
    <s v="Insulated Bottle"/>
    <n v="2"/>
    <n v="36.93"/>
    <n v="0.1"/>
    <n v="13.4"/>
    <n v="66.474000000000004"/>
    <n v="26.8"/>
    <n v="39.674000000000007"/>
    <n v="0.59683485272437353"/>
    <n v="2026"/>
    <s v="Q3"/>
    <n v="9"/>
    <s v="Sep"/>
  </r>
  <r>
    <n v="3051"/>
    <d v="2026-09-29T00:00:00"/>
    <x v="8"/>
    <x v="8"/>
    <x v="2"/>
    <n v="2026"/>
    <x v="1"/>
    <x v="14"/>
    <x v="0"/>
    <s v="New"/>
    <x v="4"/>
    <s v="Training Mat"/>
    <n v="2"/>
    <n v="51.52"/>
    <n v="0"/>
    <n v="21.47"/>
    <n v="103.04"/>
    <n v="42.94"/>
    <n v="60.100000000000009"/>
    <n v="0.58326863354037273"/>
    <n v="2026"/>
    <s v="Q3"/>
    <n v="9"/>
    <s v="Sep"/>
  </r>
  <r>
    <n v="4018"/>
    <d v="2026-09-29T00:00:00"/>
    <x v="8"/>
    <x v="8"/>
    <x v="2"/>
    <n v="2026"/>
    <x v="1"/>
    <x v="6"/>
    <x v="0"/>
    <s v="New"/>
    <x v="4"/>
    <s v="Training Mat"/>
    <n v="1"/>
    <n v="50.42"/>
    <n v="0"/>
    <n v="21.68"/>
    <n v="50.42"/>
    <n v="21.68"/>
    <n v="28.740000000000002"/>
    <n v="0.57001190003966684"/>
    <n v="2026"/>
    <s v="Q3"/>
    <n v="9"/>
    <s v="Sep"/>
  </r>
  <r>
    <n v="4118"/>
    <d v="2026-09-29T00:00:00"/>
    <x v="8"/>
    <x v="8"/>
    <x v="2"/>
    <n v="2026"/>
    <x v="1"/>
    <x v="14"/>
    <x v="1"/>
    <s v="Returning"/>
    <x v="1"/>
    <s v="Summit Backpack 45L"/>
    <n v="10"/>
    <n v="157.79"/>
    <n v="0.1"/>
    <n v="77.900000000000006"/>
    <n v="1420.11"/>
    <n v="779"/>
    <n v="641.1099999999999"/>
    <n v="0.4514509439409623"/>
    <n v="2026"/>
    <s v="Q3"/>
    <n v="9"/>
    <s v="Sep"/>
  </r>
  <r>
    <n v="4251"/>
    <d v="2026-09-29T00:00:00"/>
    <x v="8"/>
    <x v="8"/>
    <x v="2"/>
    <n v="2026"/>
    <x v="1"/>
    <x v="11"/>
    <x v="0"/>
    <s v="Returning"/>
    <x v="0"/>
    <s v="Compact Repair Kit"/>
    <n v="1"/>
    <n v="40.409999999999997"/>
    <n v="0.15"/>
    <n v="16.3"/>
    <n v="34.348499999999994"/>
    <n v="16.3"/>
    <n v="18.048499999999994"/>
    <n v="0.52545234871974023"/>
    <n v="2026"/>
    <s v="Q3"/>
    <n v="9"/>
    <s v="Sep"/>
  </r>
  <r>
    <n v="4557"/>
    <d v="2026-09-29T00:00:00"/>
    <x v="8"/>
    <x v="8"/>
    <x v="2"/>
    <n v="2026"/>
    <x v="3"/>
    <x v="8"/>
    <x v="0"/>
    <s v="New"/>
    <x v="0"/>
    <s v="Trail Bike Light"/>
    <n v="2"/>
    <n v="50.17"/>
    <n v="0.05"/>
    <n v="22.83"/>
    <n v="95.322999999999993"/>
    <n v="45.66"/>
    <n v="49.662999999999997"/>
    <n v="0.52099703114673268"/>
    <n v="2026"/>
    <s v="Q3"/>
    <n v="9"/>
    <s v="Sep"/>
  </r>
  <r>
    <n v="4811"/>
    <d v="2026-09-29T00:00:00"/>
    <x v="8"/>
    <x v="8"/>
    <x v="2"/>
    <n v="2026"/>
    <x v="1"/>
    <x v="14"/>
    <x v="0"/>
    <s v="New"/>
    <x v="1"/>
    <s v="Summit Backpack 45L"/>
    <n v="1"/>
    <n v="155.55000000000001"/>
    <n v="0.1"/>
    <n v="79.2"/>
    <n v="139.995"/>
    <n v="79.2"/>
    <n v="60.795000000000002"/>
    <n v="0.43426550948248149"/>
    <n v="2026"/>
    <s v="Q3"/>
    <n v="9"/>
    <s v="Sep"/>
  </r>
  <r>
    <n v="306"/>
    <d v="2026-09-30T00:00:00"/>
    <x v="8"/>
    <x v="8"/>
    <x v="2"/>
    <n v="2026"/>
    <x v="2"/>
    <x v="10"/>
    <x v="2"/>
    <s v="Business"/>
    <x v="0"/>
    <s v="Trail Bike Light"/>
    <n v="1"/>
    <n v="51.81"/>
    <n v="0.1"/>
    <n v="22.65"/>
    <n v="46.629000000000005"/>
    <n v="22.65"/>
    <n v="23.979000000000006"/>
    <n v="0.51425078813613856"/>
    <n v="2026"/>
    <s v="Q3"/>
    <n v="9"/>
    <s v="Sep"/>
  </r>
  <r>
    <n v="1158"/>
    <d v="2026-09-30T00:00:00"/>
    <x v="8"/>
    <x v="8"/>
    <x v="2"/>
    <n v="2026"/>
    <x v="0"/>
    <x v="9"/>
    <x v="2"/>
    <s v="Returning"/>
    <x v="4"/>
    <s v="Resistance Band Set"/>
    <n v="1"/>
    <n v="40.61"/>
    <n v="0.1"/>
    <n v="14.28"/>
    <n v="36.548999999999999"/>
    <n v="14.28"/>
    <n v="22.268999999999998"/>
    <n v="0.60929163588607071"/>
    <n v="2026"/>
    <s v="Q3"/>
    <n v="9"/>
    <s v="Sep"/>
  </r>
  <r>
    <n v="1639"/>
    <d v="2026-09-30T00:00:00"/>
    <x v="8"/>
    <x v="8"/>
    <x v="2"/>
    <n v="2026"/>
    <x v="2"/>
    <x v="2"/>
    <x v="2"/>
    <s v="Business"/>
    <x v="1"/>
    <s v="Trail Boots"/>
    <n v="1"/>
    <n v="140.78"/>
    <n v="0.05"/>
    <n v="80.8"/>
    <n v="133.74099999999999"/>
    <n v="80.8"/>
    <n v="52.940999999999988"/>
    <n v="0.39584719719457756"/>
    <n v="2026"/>
    <s v="Q3"/>
    <n v="9"/>
    <s v="Sep"/>
  </r>
  <r>
    <n v="2247"/>
    <d v="2026-09-30T00:00:00"/>
    <x v="8"/>
    <x v="8"/>
    <x v="2"/>
    <n v="2026"/>
    <x v="1"/>
    <x v="6"/>
    <x v="2"/>
    <s v="Business"/>
    <x v="2"/>
    <s v="Travel Backpack 35L"/>
    <n v="1"/>
    <n v="163.13999999999999"/>
    <n v="0"/>
    <n v="87.53"/>
    <n v="163.13999999999999"/>
    <n v="87.53"/>
    <n v="75.609999999999985"/>
    <n v="0.4634669608924849"/>
    <n v="2026"/>
    <s v="Q3"/>
    <n v="9"/>
    <s v="Sep"/>
  </r>
  <r>
    <n v="3119"/>
    <d v="2026-09-30T00:00:00"/>
    <x v="8"/>
    <x v="8"/>
    <x v="2"/>
    <n v="2026"/>
    <x v="3"/>
    <x v="4"/>
    <x v="2"/>
    <s v="Returning"/>
    <x v="1"/>
    <s v="Trekking Poles"/>
    <n v="1"/>
    <n v="70.91"/>
    <n v="0"/>
    <n v="31.73"/>
    <n v="70.91"/>
    <n v="31.73"/>
    <n v="39.179999999999993"/>
    <n v="0.55253137780284856"/>
    <n v="2026"/>
    <s v="Q3"/>
    <n v="9"/>
    <s v="Sep"/>
  </r>
  <r>
    <n v="3267"/>
    <d v="2026-09-30T00:00:00"/>
    <x v="8"/>
    <x v="8"/>
    <x v="2"/>
    <n v="2026"/>
    <x v="3"/>
    <x v="13"/>
    <x v="3"/>
    <s v="Returning"/>
    <x v="0"/>
    <s v="Commuter Helmet"/>
    <n v="2"/>
    <n v="81.99"/>
    <n v="0"/>
    <n v="43.95"/>
    <n v="163.98"/>
    <n v="87.9"/>
    <n v="76.079999999999984"/>
    <n v="0.46395901939260881"/>
    <n v="2026"/>
    <s v="Q3"/>
    <n v="9"/>
    <s v="Sep"/>
  </r>
  <r>
    <n v="3382"/>
    <d v="2026-09-30T00:00:00"/>
    <x v="8"/>
    <x v="8"/>
    <x v="2"/>
    <n v="2026"/>
    <x v="3"/>
    <x v="4"/>
    <x v="3"/>
    <s v="New"/>
    <x v="0"/>
    <s v="Commuter Helmet"/>
    <n v="2"/>
    <n v="81.13"/>
    <n v="0"/>
    <n v="43.7"/>
    <n v="162.26"/>
    <n v="87.4"/>
    <n v="74.859999999999985"/>
    <n v="0.46135831381733017"/>
    <n v="2026"/>
    <s v="Q3"/>
    <n v="9"/>
    <s v="Sep"/>
  </r>
  <r>
    <n v="3814"/>
    <d v="2026-09-30T00:00:00"/>
    <x v="8"/>
    <x v="8"/>
    <x v="2"/>
    <n v="2026"/>
    <x v="1"/>
    <x v="12"/>
    <x v="1"/>
    <s v="Returning"/>
    <x v="1"/>
    <s v="Trail Boots"/>
    <n v="5"/>
    <n v="141.08000000000001"/>
    <n v="0.05"/>
    <n v="78.23"/>
    <n v="670.13000000000011"/>
    <n v="391.15000000000003"/>
    <n v="278.98000000000008"/>
    <n v="0.4163072836613792"/>
    <n v="2026"/>
    <s v="Q3"/>
    <n v="9"/>
    <s v="Sep"/>
  </r>
  <r>
    <n v="3818"/>
    <d v="2026-09-30T00:00:00"/>
    <x v="8"/>
    <x v="8"/>
    <x v="2"/>
    <n v="2026"/>
    <x v="0"/>
    <x v="15"/>
    <x v="0"/>
    <s v="Returning"/>
    <x v="2"/>
    <s v="Insulated Bottle"/>
    <n v="5"/>
    <n v="36.18"/>
    <n v="0"/>
    <n v="13.66"/>
    <n v="180.9"/>
    <n v="68.3"/>
    <n v="112.60000000000001"/>
    <n v="0.62244333886124936"/>
    <n v="2026"/>
    <s v="Q3"/>
    <n v="9"/>
    <s v="Sep"/>
  </r>
  <r>
    <n v="4347"/>
    <d v="2026-09-30T00:00:00"/>
    <x v="8"/>
    <x v="8"/>
    <x v="2"/>
    <n v="2026"/>
    <x v="3"/>
    <x v="13"/>
    <x v="3"/>
    <s v="New"/>
    <x v="0"/>
    <s v="Commuter Helmet"/>
    <n v="1"/>
    <n v="81.06"/>
    <n v="0.05"/>
    <n v="43.54"/>
    <n v="77.007000000000005"/>
    <n v="43.54"/>
    <n v="33.467000000000006"/>
    <n v="0.434596854831379"/>
    <n v="2026"/>
    <s v="Q3"/>
    <n v="9"/>
    <s v="Sep"/>
  </r>
  <r>
    <n v="4646"/>
    <d v="2026-09-30T00:00:00"/>
    <x v="8"/>
    <x v="8"/>
    <x v="2"/>
    <n v="2026"/>
    <x v="2"/>
    <x v="3"/>
    <x v="0"/>
    <s v="Business"/>
    <x v="4"/>
    <s v="Training Mat"/>
    <n v="1"/>
    <n v="49.51"/>
    <n v="0.15"/>
    <n v="21.4"/>
    <n v="42.083499999999994"/>
    <n v="21.4"/>
    <n v="20.683499999999995"/>
    <n v="0.49148716242707946"/>
    <n v="2026"/>
    <s v="Q3"/>
    <n v="9"/>
    <s v="Sep"/>
  </r>
  <r>
    <n v="5102"/>
    <d v="2026-09-30T00:00:00"/>
    <x v="8"/>
    <x v="8"/>
    <x v="2"/>
    <n v="2026"/>
    <x v="1"/>
    <x v="14"/>
    <x v="0"/>
    <s v="New"/>
    <x v="3"/>
    <s v="Trail Tent 2P"/>
    <n v="1"/>
    <n v="196.74"/>
    <n v="0.15"/>
    <n v="102.01"/>
    <n v="167.22900000000001"/>
    <n v="102.01"/>
    <n v="65.219000000000008"/>
    <n v="0.38999814625453721"/>
    <n v="2026"/>
    <s v="Q3"/>
    <n v="9"/>
    <s v="Sep"/>
  </r>
  <r>
    <n v="5152"/>
    <d v="2026-09-30T00:00:00"/>
    <x v="8"/>
    <x v="8"/>
    <x v="2"/>
    <n v="2026"/>
    <x v="3"/>
    <x v="13"/>
    <x v="0"/>
    <s v="New"/>
    <x v="1"/>
    <s v="Hiking Daypack 20L"/>
    <n v="2"/>
    <n v="91.78"/>
    <n v="0.1"/>
    <n v="45.51"/>
    <n v="165.20400000000001"/>
    <n v="91.02"/>
    <n v="74.184000000000012"/>
    <n v="0.44904481731677204"/>
    <n v="2026"/>
    <s v="Q3"/>
    <n v="9"/>
    <s v="Sep"/>
  </r>
  <r>
    <n v="151"/>
    <d v="2026-10-01T00:00:00"/>
    <x v="9"/>
    <x v="9"/>
    <x v="3"/>
    <n v="2026"/>
    <x v="2"/>
    <x v="10"/>
    <x v="0"/>
    <s v="New"/>
    <x v="1"/>
    <s v="Trail Boots"/>
    <n v="5"/>
    <n v="146.69"/>
    <n v="0"/>
    <n v="79"/>
    <n v="733.45"/>
    <n v="395"/>
    <n v="338.45000000000005"/>
    <n v="0.46144931488172342"/>
    <n v="2026"/>
    <s v="Q4"/>
    <n v="10"/>
    <s v="Oct"/>
  </r>
  <r>
    <n v="1292"/>
    <d v="2026-10-01T00:00:00"/>
    <x v="9"/>
    <x v="9"/>
    <x v="3"/>
    <n v="2026"/>
    <x v="0"/>
    <x v="9"/>
    <x v="2"/>
    <s v="New"/>
    <x v="3"/>
    <s v="Portable Camp Stove"/>
    <n v="1"/>
    <n v="79.81"/>
    <n v="0"/>
    <n v="39.08"/>
    <n v="79.81"/>
    <n v="39.08"/>
    <n v="40.730000000000004"/>
    <n v="0.5103370504949255"/>
    <n v="2026"/>
    <s v="Q4"/>
    <n v="10"/>
    <s v="Oct"/>
  </r>
  <r>
    <n v="1862"/>
    <d v="2026-10-01T00:00:00"/>
    <x v="9"/>
    <x v="9"/>
    <x v="3"/>
    <n v="2026"/>
    <x v="3"/>
    <x v="8"/>
    <x v="0"/>
    <s v="New"/>
    <x v="3"/>
    <s v="Compact Sleeping Bag"/>
    <n v="5"/>
    <n v="121.63"/>
    <n v="0.05"/>
    <n v="61.7"/>
    <n v="577.74249999999995"/>
    <n v="308.5"/>
    <n v="269.24249999999995"/>
    <n v="0.46602508903187834"/>
    <n v="2026"/>
    <s v="Q4"/>
    <n v="10"/>
    <s v="Oct"/>
  </r>
  <r>
    <n v="2569"/>
    <d v="2026-10-01T00:00:00"/>
    <x v="9"/>
    <x v="9"/>
    <x v="3"/>
    <n v="2026"/>
    <x v="3"/>
    <x v="13"/>
    <x v="1"/>
    <s v="Business"/>
    <x v="0"/>
    <s v="Trail Bike Light"/>
    <n v="10"/>
    <n v="50.42"/>
    <n v="0.05"/>
    <n v="22.5"/>
    <n v="478.99"/>
    <n v="225"/>
    <n v="253.99"/>
    <n v="0.53026159210004387"/>
    <n v="2026"/>
    <s v="Q4"/>
    <n v="10"/>
    <s v="Oct"/>
  </r>
  <r>
    <n v="3333"/>
    <d v="2026-10-01T00:00:00"/>
    <x v="9"/>
    <x v="9"/>
    <x v="3"/>
    <n v="2026"/>
    <x v="2"/>
    <x v="5"/>
    <x v="0"/>
    <s v="New"/>
    <x v="3"/>
    <s v="Portable Camp Stove"/>
    <n v="3"/>
    <n v="80.67"/>
    <n v="0"/>
    <n v="39.94"/>
    <n v="242.01"/>
    <n v="119.82"/>
    <n v="122.19"/>
    <n v="0.50489649188050079"/>
    <n v="2026"/>
    <s v="Q4"/>
    <n v="10"/>
    <s v="Oct"/>
  </r>
  <r>
    <n v="3830"/>
    <d v="2026-10-01T00:00:00"/>
    <x v="9"/>
    <x v="9"/>
    <x v="3"/>
    <n v="2026"/>
    <x v="3"/>
    <x v="13"/>
    <x v="0"/>
    <s v="Business"/>
    <x v="1"/>
    <s v="Summit Backpack 45L"/>
    <n v="2"/>
    <n v="152.12"/>
    <n v="0"/>
    <n v="79.53"/>
    <n v="304.24"/>
    <n v="159.06"/>
    <n v="145.18"/>
    <n v="0.47718906126742044"/>
    <n v="2026"/>
    <s v="Q4"/>
    <n v="10"/>
    <s v="Oct"/>
  </r>
  <r>
    <n v="4868"/>
    <d v="2026-10-01T00:00:00"/>
    <x v="9"/>
    <x v="9"/>
    <x v="3"/>
    <n v="2026"/>
    <x v="2"/>
    <x v="5"/>
    <x v="1"/>
    <s v="New"/>
    <x v="3"/>
    <s v="Portable Camp Stove"/>
    <n v="4"/>
    <n v="82.54"/>
    <n v="0.15"/>
    <n v="39.74"/>
    <n v="280.63600000000002"/>
    <n v="158.96"/>
    <n v="121.67600000000002"/>
    <n v="0.43357231431462823"/>
    <n v="2026"/>
    <s v="Q4"/>
    <n v="10"/>
    <s v="Oct"/>
  </r>
  <r>
    <n v="2250"/>
    <d v="2026-10-02T00:00:00"/>
    <x v="9"/>
    <x v="9"/>
    <x v="3"/>
    <n v="2026"/>
    <x v="3"/>
    <x v="13"/>
    <x v="2"/>
    <s v="Returning"/>
    <x v="0"/>
    <s v="Trail Bike Light"/>
    <n v="2"/>
    <n v="50.43"/>
    <n v="0"/>
    <n v="23.04"/>
    <n v="100.86"/>
    <n v="46.08"/>
    <n v="54.78"/>
    <n v="0.54312908982748365"/>
    <n v="2026"/>
    <s v="Q4"/>
    <n v="10"/>
    <s v="Oct"/>
  </r>
  <r>
    <n v="2516"/>
    <d v="2026-10-02T00:00:00"/>
    <x v="9"/>
    <x v="9"/>
    <x v="3"/>
    <n v="2026"/>
    <x v="2"/>
    <x v="10"/>
    <x v="0"/>
    <s v="New"/>
    <x v="3"/>
    <s v="Trail Tent 2P"/>
    <n v="2"/>
    <n v="198.57"/>
    <n v="0.15"/>
    <n v="101.08"/>
    <n v="337.56899999999996"/>
    <n v="202.16"/>
    <n v="135.40899999999996"/>
    <n v="0.4011298430839324"/>
    <n v="2026"/>
    <s v="Q4"/>
    <n v="10"/>
    <s v="Oct"/>
  </r>
  <r>
    <n v="809"/>
    <d v="2026-10-03T00:00:00"/>
    <x v="9"/>
    <x v="9"/>
    <x v="3"/>
    <n v="2026"/>
    <x v="3"/>
    <x v="8"/>
    <x v="0"/>
    <s v="New"/>
    <x v="4"/>
    <s v="Resistance Band Set"/>
    <n v="2"/>
    <n v="41.06"/>
    <n v="0.05"/>
    <n v="14.54"/>
    <n v="78.013999999999996"/>
    <n v="29.08"/>
    <n v="48.933999999999997"/>
    <n v="0.62724639167328944"/>
    <n v="2026"/>
    <s v="Q4"/>
    <n v="10"/>
    <s v="Oct"/>
  </r>
  <r>
    <n v="1852"/>
    <d v="2026-10-03T00:00:00"/>
    <x v="9"/>
    <x v="9"/>
    <x v="3"/>
    <n v="2026"/>
    <x v="1"/>
    <x v="12"/>
    <x v="1"/>
    <s v="Business"/>
    <x v="2"/>
    <s v="Travel Backpack 35L"/>
    <n v="4"/>
    <n v="162.19"/>
    <n v="0.15"/>
    <n v="89.81"/>
    <n v="551.44600000000003"/>
    <n v="359.24"/>
    <n v="192.20600000000002"/>
    <n v="0.34854908730863948"/>
    <n v="2026"/>
    <s v="Q4"/>
    <n v="10"/>
    <s v="Oct"/>
  </r>
  <r>
    <n v="3627"/>
    <d v="2026-10-03T00:00:00"/>
    <x v="9"/>
    <x v="9"/>
    <x v="3"/>
    <n v="2026"/>
    <x v="3"/>
    <x v="4"/>
    <x v="2"/>
    <s v="New"/>
    <x v="3"/>
    <s v="Trail Tent 2P"/>
    <n v="2"/>
    <n v="192.99"/>
    <n v="0"/>
    <n v="101.73"/>
    <n v="385.98"/>
    <n v="203.46"/>
    <n v="182.52"/>
    <n v="0.47287424218871443"/>
    <n v="2026"/>
    <s v="Q4"/>
    <n v="10"/>
    <s v="Oct"/>
  </r>
  <r>
    <n v="4135"/>
    <d v="2026-10-03T00:00:00"/>
    <x v="9"/>
    <x v="9"/>
    <x v="3"/>
    <n v="2026"/>
    <x v="0"/>
    <x v="15"/>
    <x v="0"/>
    <s v="New"/>
    <x v="1"/>
    <s v="Trail Boots"/>
    <n v="3"/>
    <n v="142.33000000000001"/>
    <n v="0.1"/>
    <n v="79.19"/>
    <n v="384.291"/>
    <n v="237.57"/>
    <n v="146.721"/>
    <n v="0.3817966072585619"/>
    <n v="2026"/>
    <s v="Q4"/>
    <n v="10"/>
    <s v="Oct"/>
  </r>
  <r>
    <n v="4138"/>
    <d v="2026-10-03T00:00:00"/>
    <x v="9"/>
    <x v="9"/>
    <x v="3"/>
    <n v="2026"/>
    <x v="1"/>
    <x v="11"/>
    <x v="2"/>
    <s v="Business"/>
    <x v="1"/>
    <s v="Trail Boots"/>
    <n v="4"/>
    <n v="143.63"/>
    <n v="0"/>
    <n v="80.510000000000005"/>
    <n v="574.52"/>
    <n v="322.04000000000002"/>
    <n v="252.47999999999996"/>
    <n v="0.43946250783262542"/>
    <n v="2026"/>
    <s v="Q4"/>
    <n v="10"/>
    <s v="Oct"/>
  </r>
  <r>
    <n v="4286"/>
    <d v="2026-10-03T00:00:00"/>
    <x v="9"/>
    <x v="9"/>
    <x v="3"/>
    <n v="2026"/>
    <x v="1"/>
    <x v="6"/>
    <x v="2"/>
    <s v="Returning"/>
    <x v="3"/>
    <s v="Alpine Tent 4P"/>
    <n v="4"/>
    <n v="341.95"/>
    <n v="0.05"/>
    <n v="199.9"/>
    <n v="1299.4099999999999"/>
    <n v="799.6"/>
    <n v="499.80999999999983"/>
    <n v="0.38464379987840625"/>
    <n v="2026"/>
    <s v="Q4"/>
    <n v="10"/>
    <s v="Oct"/>
  </r>
  <r>
    <n v="4371"/>
    <d v="2026-10-03T00:00:00"/>
    <x v="9"/>
    <x v="9"/>
    <x v="3"/>
    <n v="2026"/>
    <x v="1"/>
    <x v="6"/>
    <x v="0"/>
    <s v="Returning"/>
    <x v="4"/>
    <s v="Weighted Vest"/>
    <n v="1"/>
    <n v="123.81"/>
    <n v="0"/>
    <n v="68.72"/>
    <n v="123.81"/>
    <n v="68.72"/>
    <n v="55.09"/>
    <n v="0.44495598093853489"/>
    <n v="2026"/>
    <s v="Q4"/>
    <n v="10"/>
    <s v="Oct"/>
  </r>
  <r>
    <n v="905"/>
    <d v="2026-10-04T00:00:00"/>
    <x v="9"/>
    <x v="9"/>
    <x v="3"/>
    <n v="2026"/>
    <x v="2"/>
    <x v="3"/>
    <x v="0"/>
    <s v="New"/>
    <x v="1"/>
    <s v="Trail Boots"/>
    <n v="1"/>
    <n v="146.1"/>
    <n v="0"/>
    <n v="79.739999999999995"/>
    <n v="146.1"/>
    <n v="79.739999999999995"/>
    <n v="66.36"/>
    <n v="0.45420944558521564"/>
    <n v="2026"/>
    <s v="Q4"/>
    <n v="10"/>
    <s v="Oct"/>
  </r>
  <r>
    <n v="1415"/>
    <d v="2026-10-04T00:00:00"/>
    <x v="9"/>
    <x v="9"/>
    <x v="3"/>
    <n v="2026"/>
    <x v="1"/>
    <x v="11"/>
    <x v="3"/>
    <s v="Returning"/>
    <x v="2"/>
    <s v="Travel Backpack 35L"/>
    <n v="1"/>
    <n v="161.07"/>
    <n v="0.05"/>
    <n v="89.81"/>
    <n v="153.01649999999998"/>
    <n v="89.81"/>
    <n v="63.206499999999977"/>
    <n v="0.41306983233834249"/>
    <n v="2026"/>
    <s v="Q4"/>
    <n v="10"/>
    <s v="Oct"/>
  </r>
  <r>
    <n v="2205"/>
    <d v="2026-10-04T00:00:00"/>
    <x v="9"/>
    <x v="9"/>
    <x v="3"/>
    <n v="2026"/>
    <x v="3"/>
    <x v="13"/>
    <x v="0"/>
    <s v="New"/>
    <x v="1"/>
    <s v="Hiking Daypack 20L"/>
    <n v="5"/>
    <n v="90.12"/>
    <n v="0"/>
    <n v="46.67"/>
    <n v="450.6"/>
    <n v="233.35000000000002"/>
    <n v="217.25"/>
    <n v="0.48213493120284062"/>
    <n v="2026"/>
    <s v="Q4"/>
    <n v="10"/>
    <s v="Oct"/>
  </r>
  <r>
    <n v="2374"/>
    <d v="2026-10-04T00:00:00"/>
    <x v="9"/>
    <x v="9"/>
    <x v="3"/>
    <n v="2026"/>
    <x v="3"/>
    <x v="13"/>
    <x v="3"/>
    <s v="Returning"/>
    <x v="1"/>
    <s v="Trekking Poles"/>
    <n v="1"/>
    <n v="70.400000000000006"/>
    <n v="0"/>
    <n v="32.43"/>
    <n v="70.400000000000006"/>
    <n v="32.43"/>
    <n v="37.970000000000006"/>
    <n v="0.53934659090909098"/>
    <n v="2026"/>
    <s v="Q4"/>
    <n v="10"/>
    <s v="Oct"/>
  </r>
  <r>
    <n v="4840"/>
    <d v="2026-10-04T00:00:00"/>
    <x v="9"/>
    <x v="9"/>
    <x v="3"/>
    <n v="2026"/>
    <x v="1"/>
    <x v="12"/>
    <x v="1"/>
    <s v="Business"/>
    <x v="3"/>
    <s v="Trail Tent 2P"/>
    <n v="6"/>
    <n v="191.08"/>
    <n v="0.1"/>
    <n v="102.93"/>
    <n v="1031.8320000000001"/>
    <n v="617.58000000000004"/>
    <n v="414.25200000000007"/>
    <n v="0.40147233270532412"/>
    <n v="2026"/>
    <s v="Q4"/>
    <n v="10"/>
    <s v="Oct"/>
  </r>
  <r>
    <n v="4984"/>
    <d v="2026-10-04T00:00:00"/>
    <x v="9"/>
    <x v="9"/>
    <x v="3"/>
    <n v="2026"/>
    <x v="2"/>
    <x v="16"/>
    <x v="0"/>
    <s v="Returning"/>
    <x v="4"/>
    <s v="Recovery Roller"/>
    <n v="1"/>
    <n v="36.590000000000003"/>
    <n v="0"/>
    <n v="13.62"/>
    <n v="36.590000000000003"/>
    <n v="13.62"/>
    <n v="22.970000000000006"/>
    <n v="0.62776714949439749"/>
    <n v="2026"/>
    <s v="Q4"/>
    <n v="10"/>
    <s v="Oct"/>
  </r>
  <r>
    <n v="641"/>
    <d v="2026-10-05T00:00:00"/>
    <x v="9"/>
    <x v="9"/>
    <x v="3"/>
    <n v="2026"/>
    <x v="1"/>
    <x v="11"/>
    <x v="2"/>
    <s v="Returning"/>
    <x v="3"/>
    <s v="Compact Sleeping Bag"/>
    <n v="2"/>
    <n v="125.38"/>
    <n v="0.05"/>
    <n v="59.12"/>
    <n v="238.22199999999998"/>
    <n v="118.24"/>
    <n v="119.98199999999999"/>
    <n v="0.5036562534106841"/>
    <n v="2026"/>
    <s v="Q4"/>
    <n v="10"/>
    <s v="Oct"/>
  </r>
  <r>
    <n v="1358"/>
    <d v="2026-10-05T00:00:00"/>
    <x v="9"/>
    <x v="9"/>
    <x v="3"/>
    <n v="2026"/>
    <x v="0"/>
    <x v="0"/>
    <x v="0"/>
    <s v="New"/>
    <x v="2"/>
    <s v="Insulated Bottle"/>
    <n v="1"/>
    <n v="35.71"/>
    <n v="0"/>
    <n v="13.3"/>
    <n v="35.71"/>
    <n v="13.3"/>
    <n v="22.41"/>
    <n v="0.62755530663679637"/>
    <n v="2026"/>
    <s v="Q4"/>
    <n v="10"/>
    <s v="Oct"/>
  </r>
  <r>
    <n v="3904"/>
    <d v="2026-10-05T00:00:00"/>
    <x v="9"/>
    <x v="9"/>
    <x v="3"/>
    <n v="2026"/>
    <x v="1"/>
    <x v="6"/>
    <x v="0"/>
    <s v="Returning"/>
    <x v="2"/>
    <s v="Packing Cube Set"/>
    <n v="2"/>
    <n v="46.72"/>
    <n v="0"/>
    <n v="18.39"/>
    <n v="93.44"/>
    <n v="36.78"/>
    <n v="56.66"/>
    <n v="0.60637842465753422"/>
    <n v="2026"/>
    <s v="Q4"/>
    <n v="10"/>
    <s v="Oct"/>
  </r>
  <r>
    <n v="4336"/>
    <d v="2026-10-05T00:00:00"/>
    <x v="9"/>
    <x v="9"/>
    <x v="3"/>
    <n v="2026"/>
    <x v="0"/>
    <x v="15"/>
    <x v="3"/>
    <s v="Returning"/>
    <x v="1"/>
    <s v="Trail Boots"/>
    <n v="1"/>
    <n v="143.16999999999999"/>
    <n v="0.05"/>
    <n v="81.290000000000006"/>
    <n v="136.01149999999998"/>
    <n v="81.290000000000006"/>
    <n v="54.721499999999978"/>
    <n v="0.40232995004098904"/>
    <n v="2026"/>
    <s v="Q4"/>
    <n v="10"/>
    <s v="Oct"/>
  </r>
  <r>
    <n v="4705"/>
    <d v="2026-10-05T00:00:00"/>
    <x v="9"/>
    <x v="9"/>
    <x v="3"/>
    <n v="2026"/>
    <x v="0"/>
    <x v="0"/>
    <x v="2"/>
    <s v="Returning"/>
    <x v="3"/>
    <s v="Compact Sleeping Bag"/>
    <n v="1"/>
    <n v="125.88"/>
    <n v="0"/>
    <n v="62.46"/>
    <n v="125.88"/>
    <n v="62.46"/>
    <n v="63.419999999999995"/>
    <n v="0.50381315538608196"/>
    <n v="2026"/>
    <s v="Q4"/>
    <n v="10"/>
    <s v="Oct"/>
  </r>
  <r>
    <n v="1094"/>
    <d v="2026-10-06T00:00:00"/>
    <x v="9"/>
    <x v="9"/>
    <x v="3"/>
    <n v="2026"/>
    <x v="3"/>
    <x v="4"/>
    <x v="0"/>
    <s v="New"/>
    <x v="4"/>
    <s v="Weighted Vest"/>
    <n v="2"/>
    <n v="121.81"/>
    <n v="0.05"/>
    <n v="67.72"/>
    <n v="231.43899999999999"/>
    <n v="135.44"/>
    <n v="95.998999999999995"/>
    <n v="0.41479180259161158"/>
    <n v="2026"/>
    <s v="Q4"/>
    <n v="10"/>
    <s v="Oct"/>
  </r>
  <r>
    <n v="3926"/>
    <d v="2026-10-06T00:00:00"/>
    <x v="9"/>
    <x v="9"/>
    <x v="3"/>
    <n v="2026"/>
    <x v="2"/>
    <x v="5"/>
    <x v="0"/>
    <s v="Business"/>
    <x v="1"/>
    <s v="Summit Backpack 45L"/>
    <n v="6"/>
    <n v="154.93"/>
    <n v="0.05"/>
    <n v="79.430000000000007"/>
    <n v="883.101"/>
    <n v="476.58000000000004"/>
    <n v="406.52099999999996"/>
    <n v="0.46033352923391546"/>
    <n v="2026"/>
    <s v="Q4"/>
    <n v="10"/>
    <s v="Oct"/>
  </r>
  <r>
    <n v="524"/>
    <d v="2026-10-07T00:00:00"/>
    <x v="9"/>
    <x v="9"/>
    <x v="3"/>
    <n v="2026"/>
    <x v="3"/>
    <x v="8"/>
    <x v="2"/>
    <s v="New"/>
    <x v="0"/>
    <s v="Cycling Pack 12L"/>
    <n v="2"/>
    <n v="101.1"/>
    <n v="0.15"/>
    <n v="51.61"/>
    <n v="171.86999999999998"/>
    <n v="103.22"/>
    <n v="68.649999999999977"/>
    <n v="0.39942980159422814"/>
    <n v="2026"/>
    <s v="Q4"/>
    <n v="10"/>
    <s v="Oct"/>
  </r>
  <r>
    <n v="2277"/>
    <d v="2026-10-07T00:00:00"/>
    <x v="9"/>
    <x v="9"/>
    <x v="3"/>
    <n v="2026"/>
    <x v="0"/>
    <x v="0"/>
    <x v="0"/>
    <s v="New"/>
    <x v="0"/>
    <s v="Cycling Pack 12L"/>
    <n v="2"/>
    <n v="105"/>
    <n v="0"/>
    <n v="50.3"/>
    <n v="210"/>
    <n v="100.6"/>
    <n v="109.4"/>
    <n v="0.52095238095238094"/>
    <n v="2026"/>
    <s v="Q4"/>
    <n v="10"/>
    <s v="Oct"/>
  </r>
  <r>
    <n v="2442"/>
    <d v="2026-10-07T00:00:00"/>
    <x v="9"/>
    <x v="9"/>
    <x v="3"/>
    <n v="2026"/>
    <x v="2"/>
    <x v="2"/>
    <x v="1"/>
    <s v="Business"/>
    <x v="1"/>
    <s v="Summit Backpack 45L"/>
    <n v="4"/>
    <n v="157.12"/>
    <n v="0.15"/>
    <n v="77.98"/>
    <n v="534.20799999999997"/>
    <n v="311.92"/>
    <n v="222.28799999999995"/>
    <n v="0.41610758356295668"/>
    <n v="2026"/>
    <s v="Q4"/>
    <n v="10"/>
    <s v="Oct"/>
  </r>
  <r>
    <n v="2809"/>
    <d v="2026-10-07T00:00:00"/>
    <x v="9"/>
    <x v="9"/>
    <x v="3"/>
    <n v="2026"/>
    <x v="3"/>
    <x v="8"/>
    <x v="0"/>
    <s v="Returning"/>
    <x v="1"/>
    <s v="Trekking Poles"/>
    <n v="3"/>
    <n v="70.239999999999995"/>
    <n v="0.05"/>
    <n v="31.96"/>
    <n v="200.18399999999997"/>
    <n v="95.88"/>
    <n v="104.30399999999997"/>
    <n v="0.5210406426087999"/>
    <n v="2026"/>
    <s v="Q4"/>
    <n v="10"/>
    <s v="Oct"/>
  </r>
  <r>
    <n v="2946"/>
    <d v="2026-10-07T00:00:00"/>
    <x v="9"/>
    <x v="9"/>
    <x v="3"/>
    <n v="2026"/>
    <x v="2"/>
    <x v="16"/>
    <x v="0"/>
    <s v="Returning"/>
    <x v="0"/>
    <s v="Cycling Pack 12L"/>
    <n v="1"/>
    <n v="103.48"/>
    <n v="0.1"/>
    <n v="51.33"/>
    <n v="93.132000000000005"/>
    <n v="51.33"/>
    <n v="41.802000000000007"/>
    <n v="0.4488467980930293"/>
    <n v="2026"/>
    <s v="Q4"/>
    <n v="10"/>
    <s v="Oct"/>
  </r>
  <r>
    <n v="4147"/>
    <d v="2026-10-07T00:00:00"/>
    <x v="9"/>
    <x v="9"/>
    <x v="3"/>
    <n v="2026"/>
    <x v="1"/>
    <x v="12"/>
    <x v="2"/>
    <s v="Returning"/>
    <x v="0"/>
    <s v="Compact Repair Kit"/>
    <n v="3"/>
    <n v="40.770000000000003"/>
    <n v="0.05"/>
    <n v="16.68"/>
    <n v="116.19449999999999"/>
    <n v="50.04"/>
    <n v="66.154499999999985"/>
    <n v="0.56934278300608021"/>
    <n v="2026"/>
    <s v="Q4"/>
    <n v="10"/>
    <s v="Oct"/>
  </r>
  <r>
    <n v="4164"/>
    <d v="2026-10-07T00:00:00"/>
    <x v="9"/>
    <x v="9"/>
    <x v="3"/>
    <n v="2026"/>
    <x v="0"/>
    <x v="9"/>
    <x v="2"/>
    <s v="New"/>
    <x v="1"/>
    <s v="Trail Boots"/>
    <n v="2"/>
    <n v="143.41999999999999"/>
    <n v="0"/>
    <n v="81.44"/>
    <n v="286.83999999999997"/>
    <n v="162.88"/>
    <n v="123.95999999999998"/>
    <n v="0.43215730023706594"/>
    <n v="2026"/>
    <s v="Q4"/>
    <n v="10"/>
    <s v="Oct"/>
  </r>
  <r>
    <n v="4275"/>
    <d v="2026-10-07T00:00:00"/>
    <x v="9"/>
    <x v="9"/>
    <x v="3"/>
    <n v="2026"/>
    <x v="3"/>
    <x v="7"/>
    <x v="3"/>
    <s v="Returning"/>
    <x v="0"/>
    <s v="Trail Bike Light"/>
    <n v="1"/>
    <n v="49.56"/>
    <n v="0.05"/>
    <n v="22.88"/>
    <n v="47.082000000000001"/>
    <n v="22.88"/>
    <n v="24.202000000000002"/>
    <n v="0.51403933562720361"/>
    <n v="2026"/>
    <s v="Q4"/>
    <n v="10"/>
    <s v="Oct"/>
  </r>
  <r>
    <n v="5062"/>
    <d v="2026-10-07T00:00:00"/>
    <x v="9"/>
    <x v="9"/>
    <x v="3"/>
    <n v="2026"/>
    <x v="1"/>
    <x v="12"/>
    <x v="0"/>
    <s v="Returning"/>
    <x v="2"/>
    <s v="Carry-On Duffel"/>
    <n v="4"/>
    <n v="131.05000000000001"/>
    <n v="0"/>
    <n v="67.37"/>
    <n v="524.20000000000005"/>
    <n v="269.48"/>
    <n v="254.72000000000003"/>
    <n v="0.48592140404425793"/>
    <n v="2026"/>
    <s v="Q4"/>
    <n v="10"/>
    <s v="Oct"/>
  </r>
  <r>
    <n v="1126"/>
    <d v="2026-10-08T00:00:00"/>
    <x v="9"/>
    <x v="9"/>
    <x v="3"/>
    <n v="2026"/>
    <x v="0"/>
    <x v="9"/>
    <x v="0"/>
    <s v="Business"/>
    <x v="0"/>
    <s v="Trail Bike Light"/>
    <n v="1"/>
    <n v="51.35"/>
    <n v="0"/>
    <n v="22.98"/>
    <n v="51.35"/>
    <n v="22.98"/>
    <n v="28.37"/>
    <n v="0.55248296007789677"/>
    <n v="2026"/>
    <s v="Q4"/>
    <n v="10"/>
    <s v="Oct"/>
  </r>
  <r>
    <n v="1865"/>
    <d v="2026-10-08T00:00:00"/>
    <x v="9"/>
    <x v="9"/>
    <x v="3"/>
    <n v="2026"/>
    <x v="3"/>
    <x v="8"/>
    <x v="0"/>
    <s v="Returning"/>
    <x v="4"/>
    <s v="Resistance Band Set"/>
    <n v="1"/>
    <n v="39.659999999999997"/>
    <n v="0"/>
    <n v="14.39"/>
    <n v="39.659999999999997"/>
    <n v="14.39"/>
    <n v="25.269999999999996"/>
    <n v="0.63716591023701463"/>
    <n v="2026"/>
    <s v="Q4"/>
    <n v="10"/>
    <s v="Oct"/>
  </r>
  <r>
    <n v="2471"/>
    <d v="2026-10-08T00:00:00"/>
    <x v="9"/>
    <x v="9"/>
    <x v="3"/>
    <n v="2026"/>
    <x v="3"/>
    <x v="13"/>
    <x v="2"/>
    <s v="New"/>
    <x v="4"/>
    <s v="Resistance Band Set"/>
    <n v="1"/>
    <n v="39.79"/>
    <n v="0"/>
    <n v="14.76"/>
    <n v="39.79"/>
    <n v="14.76"/>
    <n v="25.03"/>
    <n v="0.62905252576024129"/>
    <n v="2026"/>
    <s v="Q4"/>
    <n v="10"/>
    <s v="Oct"/>
  </r>
  <r>
    <n v="3208"/>
    <d v="2026-10-08T00:00:00"/>
    <x v="9"/>
    <x v="9"/>
    <x v="3"/>
    <n v="2026"/>
    <x v="2"/>
    <x v="10"/>
    <x v="1"/>
    <s v="New"/>
    <x v="0"/>
    <s v="Compact Repair Kit"/>
    <n v="6"/>
    <n v="41.27"/>
    <n v="0.1"/>
    <n v="16.61"/>
    <n v="222.858"/>
    <n v="99.66"/>
    <n v="123.19800000000001"/>
    <n v="0.55280941227149127"/>
    <n v="2026"/>
    <s v="Q4"/>
    <n v="10"/>
    <s v="Oct"/>
  </r>
  <r>
    <n v="4285"/>
    <d v="2026-10-08T00:00:00"/>
    <x v="9"/>
    <x v="9"/>
    <x v="3"/>
    <n v="2026"/>
    <x v="3"/>
    <x v="4"/>
    <x v="0"/>
    <s v="Returning"/>
    <x v="1"/>
    <s v="Hiking Daypack 20L"/>
    <n v="1"/>
    <n v="93.39"/>
    <n v="0"/>
    <n v="45.98"/>
    <n v="93.39"/>
    <n v="45.98"/>
    <n v="47.410000000000004"/>
    <n v="0.50765606595995294"/>
    <n v="2026"/>
    <s v="Q4"/>
    <n v="10"/>
    <s v="Oct"/>
  </r>
  <r>
    <n v="261"/>
    <d v="2026-10-09T00:00:00"/>
    <x v="9"/>
    <x v="9"/>
    <x v="3"/>
    <n v="2026"/>
    <x v="2"/>
    <x v="3"/>
    <x v="0"/>
    <s v="Business"/>
    <x v="3"/>
    <s v="Alpine Tent 4P"/>
    <n v="1"/>
    <n v="336.56"/>
    <n v="0"/>
    <n v="189.74"/>
    <n v="336.56"/>
    <n v="189.74"/>
    <n v="146.82"/>
    <n v="0.43623722367482765"/>
    <n v="2026"/>
    <s v="Q4"/>
    <n v="10"/>
    <s v="Oct"/>
  </r>
  <r>
    <n v="291"/>
    <d v="2026-10-09T00:00:00"/>
    <x v="9"/>
    <x v="9"/>
    <x v="3"/>
    <n v="2026"/>
    <x v="2"/>
    <x v="2"/>
    <x v="0"/>
    <s v="New"/>
    <x v="2"/>
    <s v="Carry-On Duffel"/>
    <n v="2"/>
    <n v="132.47999999999999"/>
    <n v="0.1"/>
    <n v="67.48"/>
    <n v="238.464"/>
    <n v="134.96"/>
    <n v="103.50399999999999"/>
    <n v="0.43404455179817497"/>
    <n v="2026"/>
    <s v="Q4"/>
    <n v="10"/>
    <s v="Oct"/>
  </r>
  <r>
    <n v="670"/>
    <d v="2026-10-09T00:00:00"/>
    <x v="9"/>
    <x v="9"/>
    <x v="3"/>
    <n v="2026"/>
    <x v="1"/>
    <x v="14"/>
    <x v="2"/>
    <s v="Returning"/>
    <x v="1"/>
    <s v="Hiking Daypack 20L"/>
    <n v="1"/>
    <n v="92.59"/>
    <n v="0"/>
    <n v="44.46"/>
    <n v="92.59"/>
    <n v="44.46"/>
    <n v="48.13"/>
    <n v="0.51981855491953777"/>
    <n v="2026"/>
    <s v="Q4"/>
    <n v="10"/>
    <s v="Oct"/>
  </r>
  <r>
    <n v="1306"/>
    <d v="2026-10-09T00:00:00"/>
    <x v="9"/>
    <x v="9"/>
    <x v="3"/>
    <n v="2026"/>
    <x v="3"/>
    <x v="8"/>
    <x v="2"/>
    <s v="Business"/>
    <x v="4"/>
    <s v="Recovery Roller"/>
    <n v="1"/>
    <n v="35.450000000000003"/>
    <n v="0.05"/>
    <n v="14.23"/>
    <n v="33.677500000000002"/>
    <n v="14.23"/>
    <n v="19.447500000000002"/>
    <n v="0.57746269764679681"/>
    <n v="2026"/>
    <s v="Q4"/>
    <n v="10"/>
    <s v="Oct"/>
  </r>
  <r>
    <n v="2400"/>
    <d v="2026-10-09T00:00:00"/>
    <x v="9"/>
    <x v="9"/>
    <x v="3"/>
    <n v="2026"/>
    <x v="2"/>
    <x v="2"/>
    <x v="0"/>
    <s v="New"/>
    <x v="1"/>
    <s v="Hiking Daypack 20L"/>
    <n v="2"/>
    <n v="93.83"/>
    <n v="0.1"/>
    <n v="44.27"/>
    <n v="168.89400000000001"/>
    <n v="88.54"/>
    <n v="80.353999999999999"/>
    <n v="0.47576586498040191"/>
    <n v="2026"/>
    <s v="Q4"/>
    <n v="10"/>
    <s v="Oct"/>
  </r>
  <r>
    <n v="3816"/>
    <d v="2026-10-09T00:00:00"/>
    <x v="9"/>
    <x v="9"/>
    <x v="3"/>
    <n v="2026"/>
    <x v="1"/>
    <x v="12"/>
    <x v="0"/>
    <s v="New"/>
    <x v="4"/>
    <s v="Recovery Roller"/>
    <n v="1"/>
    <n v="36.32"/>
    <n v="0"/>
    <n v="13.6"/>
    <n v="36.32"/>
    <n v="13.6"/>
    <n v="22.72"/>
    <n v="0.62555066079295152"/>
    <n v="2026"/>
    <s v="Q4"/>
    <n v="10"/>
    <s v="Oct"/>
  </r>
  <r>
    <n v="4038"/>
    <d v="2026-10-09T00:00:00"/>
    <x v="9"/>
    <x v="9"/>
    <x v="3"/>
    <n v="2026"/>
    <x v="0"/>
    <x v="15"/>
    <x v="0"/>
    <s v="Returning"/>
    <x v="4"/>
    <s v="Weighted Vest"/>
    <n v="2"/>
    <n v="125.56"/>
    <n v="0.1"/>
    <n v="67.260000000000005"/>
    <n v="226.00800000000001"/>
    <n v="134.52000000000001"/>
    <n v="91.488"/>
    <n v="0.40479983009450993"/>
    <n v="2026"/>
    <s v="Q4"/>
    <n v="10"/>
    <s v="Oct"/>
  </r>
  <r>
    <n v="4686"/>
    <d v="2026-10-09T00:00:00"/>
    <x v="9"/>
    <x v="9"/>
    <x v="3"/>
    <n v="2026"/>
    <x v="0"/>
    <x v="15"/>
    <x v="3"/>
    <s v="New"/>
    <x v="3"/>
    <s v="Compact Sleeping Bag"/>
    <n v="2"/>
    <n v="124.91"/>
    <n v="0"/>
    <n v="60.33"/>
    <n v="249.82"/>
    <n v="120.66"/>
    <n v="129.16"/>
    <n v="0.51701224881914976"/>
    <n v="2026"/>
    <s v="Q4"/>
    <n v="10"/>
    <s v="Oct"/>
  </r>
  <r>
    <n v="5076"/>
    <d v="2026-10-09T00:00:00"/>
    <x v="9"/>
    <x v="9"/>
    <x v="3"/>
    <n v="2026"/>
    <x v="1"/>
    <x v="12"/>
    <x v="0"/>
    <s v="New"/>
    <x v="3"/>
    <s v="Trail Tent 2P"/>
    <n v="1"/>
    <n v="199.32"/>
    <n v="0"/>
    <n v="103.83"/>
    <n v="199.32"/>
    <n v="103.83"/>
    <n v="95.49"/>
    <n v="0.4790788681517158"/>
    <n v="2026"/>
    <s v="Q4"/>
    <n v="10"/>
    <s v="Oct"/>
  </r>
  <r>
    <n v="1339"/>
    <d v="2026-10-10T00:00:00"/>
    <x v="9"/>
    <x v="9"/>
    <x v="3"/>
    <n v="2026"/>
    <x v="1"/>
    <x v="11"/>
    <x v="0"/>
    <s v="Returning"/>
    <x v="3"/>
    <s v="Alpine Tent 4P"/>
    <n v="4"/>
    <n v="337.38"/>
    <n v="0.05"/>
    <n v="194.94"/>
    <n v="1282.0439999999999"/>
    <n v="779.76"/>
    <n v="502.28399999999988"/>
    <n v="0.39178374533167343"/>
    <n v="2026"/>
    <s v="Q4"/>
    <n v="10"/>
    <s v="Oct"/>
  </r>
  <r>
    <n v="1884"/>
    <d v="2026-10-10T00:00:00"/>
    <x v="9"/>
    <x v="9"/>
    <x v="3"/>
    <n v="2026"/>
    <x v="2"/>
    <x v="2"/>
    <x v="0"/>
    <s v="Business"/>
    <x v="3"/>
    <s v="Portable Camp Stove"/>
    <n v="3"/>
    <n v="82.18"/>
    <n v="0.1"/>
    <n v="39.82"/>
    <n v="221.88600000000002"/>
    <n v="119.46000000000001"/>
    <n v="102.42600000000002"/>
    <n v="0.46161542413671885"/>
    <n v="2026"/>
    <s v="Q4"/>
    <n v="10"/>
    <s v="Oct"/>
  </r>
  <r>
    <n v="3568"/>
    <d v="2026-10-10T00:00:00"/>
    <x v="9"/>
    <x v="9"/>
    <x v="3"/>
    <n v="2026"/>
    <x v="0"/>
    <x v="15"/>
    <x v="1"/>
    <s v="New"/>
    <x v="1"/>
    <s v="Trekking Poles"/>
    <n v="15"/>
    <n v="70.25"/>
    <n v="0.1"/>
    <n v="32.19"/>
    <n v="948.375"/>
    <n v="482.84999999999997"/>
    <n v="465.52500000000003"/>
    <n v="0.49086595492289448"/>
    <n v="2026"/>
    <s v="Q4"/>
    <n v="10"/>
    <s v="Oct"/>
  </r>
  <r>
    <n v="4171"/>
    <d v="2026-10-10T00:00:00"/>
    <x v="9"/>
    <x v="9"/>
    <x v="3"/>
    <n v="2026"/>
    <x v="3"/>
    <x v="7"/>
    <x v="2"/>
    <s v="New"/>
    <x v="2"/>
    <s v="Insulated Bottle"/>
    <n v="2"/>
    <n v="35.36"/>
    <n v="0"/>
    <n v="13.49"/>
    <n v="70.72"/>
    <n v="26.98"/>
    <n v="43.739999999999995"/>
    <n v="0.61849547511312208"/>
    <n v="2026"/>
    <s v="Q4"/>
    <n v="10"/>
    <s v="Oct"/>
  </r>
  <r>
    <n v="4477"/>
    <d v="2026-10-10T00:00:00"/>
    <x v="9"/>
    <x v="9"/>
    <x v="3"/>
    <n v="2026"/>
    <x v="2"/>
    <x v="5"/>
    <x v="2"/>
    <s v="New"/>
    <x v="2"/>
    <s v="Packing Cube Set"/>
    <n v="1"/>
    <n v="46.01"/>
    <n v="0"/>
    <n v="18.239999999999998"/>
    <n v="46.01"/>
    <n v="18.239999999999998"/>
    <n v="27.77"/>
    <n v="0.6035644425124973"/>
    <n v="2026"/>
    <s v="Q4"/>
    <n v="10"/>
    <s v="Oct"/>
  </r>
  <r>
    <n v="3368"/>
    <d v="2026-10-11T00:00:00"/>
    <x v="9"/>
    <x v="9"/>
    <x v="3"/>
    <n v="2026"/>
    <x v="0"/>
    <x v="9"/>
    <x v="0"/>
    <s v="Returning"/>
    <x v="1"/>
    <s v="Hiking Daypack 20L"/>
    <n v="1"/>
    <n v="89.88"/>
    <n v="0"/>
    <n v="46.15"/>
    <n v="89.88"/>
    <n v="46.15"/>
    <n v="43.73"/>
    <n v="0.48653760569648419"/>
    <n v="2026"/>
    <s v="Q4"/>
    <n v="10"/>
    <s v="Oct"/>
  </r>
  <r>
    <n v="3566"/>
    <d v="2026-10-11T00:00:00"/>
    <x v="9"/>
    <x v="9"/>
    <x v="3"/>
    <n v="2026"/>
    <x v="1"/>
    <x v="12"/>
    <x v="0"/>
    <s v="New"/>
    <x v="4"/>
    <s v="Resistance Band Set"/>
    <n v="1"/>
    <n v="41.33"/>
    <n v="0"/>
    <n v="14.47"/>
    <n v="41.33"/>
    <n v="14.47"/>
    <n v="26.86"/>
    <n v="0.6498911202516332"/>
    <n v="2026"/>
    <s v="Q4"/>
    <n v="10"/>
    <s v="Oct"/>
  </r>
  <r>
    <n v="4420"/>
    <d v="2026-10-11T00:00:00"/>
    <x v="9"/>
    <x v="9"/>
    <x v="3"/>
    <n v="2026"/>
    <x v="2"/>
    <x v="5"/>
    <x v="1"/>
    <s v="Business"/>
    <x v="0"/>
    <s v="Compact Repair Kit"/>
    <n v="15"/>
    <n v="40.78"/>
    <n v="0.15"/>
    <n v="17.07"/>
    <n v="519.94500000000005"/>
    <n v="256.05"/>
    <n v="263.89500000000004"/>
    <n v="0.5075440671609498"/>
    <n v="2026"/>
    <s v="Q4"/>
    <n v="10"/>
    <s v="Oct"/>
  </r>
  <r>
    <n v="513"/>
    <d v="2026-10-12T00:00:00"/>
    <x v="9"/>
    <x v="9"/>
    <x v="3"/>
    <n v="2026"/>
    <x v="3"/>
    <x v="7"/>
    <x v="0"/>
    <s v="Business"/>
    <x v="2"/>
    <s v="Travel Backpack 35L"/>
    <n v="1"/>
    <n v="163.87"/>
    <n v="0"/>
    <n v="85.76"/>
    <n v="163.87"/>
    <n v="85.76"/>
    <n v="78.11"/>
    <n v="0.47665832672240188"/>
    <n v="2026"/>
    <s v="Q4"/>
    <n v="10"/>
    <s v="Oct"/>
  </r>
  <r>
    <n v="786"/>
    <d v="2026-10-12T00:00:00"/>
    <x v="9"/>
    <x v="9"/>
    <x v="3"/>
    <n v="2026"/>
    <x v="2"/>
    <x v="3"/>
    <x v="0"/>
    <s v="New"/>
    <x v="4"/>
    <s v="Recovery Roller"/>
    <n v="1"/>
    <n v="35.39"/>
    <n v="0.05"/>
    <n v="13.68"/>
    <n v="33.6205"/>
    <n v="13.68"/>
    <n v="19.9405"/>
    <n v="0.59310539700480358"/>
    <n v="2026"/>
    <s v="Q4"/>
    <n v="10"/>
    <s v="Oct"/>
  </r>
  <r>
    <n v="3771"/>
    <d v="2026-10-12T00:00:00"/>
    <x v="9"/>
    <x v="9"/>
    <x v="3"/>
    <n v="2026"/>
    <x v="2"/>
    <x v="3"/>
    <x v="0"/>
    <s v="Business"/>
    <x v="3"/>
    <s v="Portable Camp Stove"/>
    <n v="2"/>
    <n v="80.2"/>
    <n v="0"/>
    <n v="39.590000000000003"/>
    <n v="160.4"/>
    <n v="79.180000000000007"/>
    <n v="81.22"/>
    <n v="0.50635910224438896"/>
    <n v="2026"/>
    <s v="Q4"/>
    <n v="10"/>
    <s v="Oct"/>
  </r>
  <r>
    <n v="3910"/>
    <d v="2026-10-12T00:00:00"/>
    <x v="9"/>
    <x v="9"/>
    <x v="3"/>
    <n v="2026"/>
    <x v="2"/>
    <x v="2"/>
    <x v="0"/>
    <s v="Business"/>
    <x v="0"/>
    <s v="Compact Repair Kit"/>
    <n v="3"/>
    <n v="41.09"/>
    <n v="0"/>
    <n v="17.18"/>
    <n v="123.27000000000001"/>
    <n v="51.54"/>
    <n v="71.730000000000018"/>
    <n v="0.58189340472134354"/>
    <n v="2026"/>
    <s v="Q4"/>
    <n v="10"/>
    <s v="Oct"/>
  </r>
  <r>
    <n v="330"/>
    <d v="2026-10-13T00:00:00"/>
    <x v="9"/>
    <x v="9"/>
    <x v="3"/>
    <n v="2026"/>
    <x v="1"/>
    <x v="12"/>
    <x v="1"/>
    <s v="Business"/>
    <x v="2"/>
    <s v="Insulated Bottle"/>
    <n v="5"/>
    <n v="36.97"/>
    <n v="0.15"/>
    <n v="13.93"/>
    <n v="157.1225"/>
    <n v="69.650000000000006"/>
    <n v="87.472499999999997"/>
    <n v="0.55671530175500006"/>
    <n v="2026"/>
    <s v="Q4"/>
    <n v="10"/>
    <s v="Oct"/>
  </r>
  <r>
    <n v="707"/>
    <d v="2026-10-13T00:00:00"/>
    <x v="9"/>
    <x v="9"/>
    <x v="3"/>
    <n v="2026"/>
    <x v="2"/>
    <x v="5"/>
    <x v="2"/>
    <s v="New"/>
    <x v="2"/>
    <s v="Insulated Bottle"/>
    <n v="4"/>
    <n v="35.880000000000003"/>
    <n v="0.05"/>
    <n v="13.45"/>
    <n v="136.34399999999999"/>
    <n v="53.8"/>
    <n v="82.543999999999997"/>
    <n v="0.60540984568444522"/>
    <n v="2026"/>
    <s v="Q4"/>
    <n v="10"/>
    <s v="Oct"/>
  </r>
  <r>
    <n v="989"/>
    <d v="2026-10-13T00:00:00"/>
    <x v="9"/>
    <x v="9"/>
    <x v="3"/>
    <n v="2026"/>
    <x v="1"/>
    <x v="11"/>
    <x v="0"/>
    <s v="Returning"/>
    <x v="0"/>
    <s v="Compact Repair Kit"/>
    <n v="3"/>
    <n v="40.42"/>
    <n v="0"/>
    <n v="16.79"/>
    <n v="121.26"/>
    <n v="50.37"/>
    <n v="70.890000000000015"/>
    <n v="0.58461157842652167"/>
    <n v="2026"/>
    <s v="Q4"/>
    <n v="10"/>
    <s v="Oct"/>
  </r>
  <r>
    <n v="1904"/>
    <d v="2026-10-13T00:00:00"/>
    <x v="9"/>
    <x v="9"/>
    <x v="3"/>
    <n v="2026"/>
    <x v="3"/>
    <x v="8"/>
    <x v="2"/>
    <s v="Returning"/>
    <x v="0"/>
    <s v="Trail Bike Light"/>
    <n v="1"/>
    <n v="50.34"/>
    <n v="0.15"/>
    <n v="22.56"/>
    <n v="42.789000000000001"/>
    <n v="22.56"/>
    <n v="20.229000000000003"/>
    <n v="0.47276169108883132"/>
    <n v="2026"/>
    <s v="Q4"/>
    <n v="10"/>
    <s v="Oct"/>
  </r>
  <r>
    <n v="2854"/>
    <d v="2026-10-13T00:00:00"/>
    <x v="9"/>
    <x v="9"/>
    <x v="3"/>
    <n v="2026"/>
    <x v="0"/>
    <x v="15"/>
    <x v="2"/>
    <s v="New"/>
    <x v="2"/>
    <s v="Insulated Bottle"/>
    <n v="3"/>
    <n v="36.049999999999997"/>
    <n v="0.1"/>
    <n v="13.87"/>
    <n v="97.334999999999994"/>
    <n v="41.61"/>
    <n v="55.724999999999994"/>
    <n v="0.57250732008013561"/>
    <n v="2026"/>
    <s v="Q4"/>
    <n v="10"/>
    <s v="Oct"/>
  </r>
  <r>
    <n v="3212"/>
    <d v="2026-10-13T00:00:00"/>
    <x v="9"/>
    <x v="9"/>
    <x v="3"/>
    <n v="2026"/>
    <x v="2"/>
    <x v="2"/>
    <x v="1"/>
    <s v="Returning"/>
    <x v="0"/>
    <s v="Compact Repair Kit"/>
    <n v="15"/>
    <n v="40"/>
    <n v="0.1"/>
    <n v="16.420000000000002"/>
    <n v="540"/>
    <n v="246.3"/>
    <n v="293.7"/>
    <n v="0.54388888888888887"/>
    <n v="2026"/>
    <s v="Q4"/>
    <n v="10"/>
    <s v="Oct"/>
  </r>
  <r>
    <n v="4479"/>
    <d v="2026-10-13T00:00:00"/>
    <x v="9"/>
    <x v="9"/>
    <x v="3"/>
    <n v="2026"/>
    <x v="3"/>
    <x v="7"/>
    <x v="2"/>
    <s v="Returning"/>
    <x v="1"/>
    <s v="Summit Backpack 45L"/>
    <n v="1"/>
    <n v="151.68"/>
    <n v="0.05"/>
    <n v="78.98"/>
    <n v="144.096"/>
    <n v="78.98"/>
    <n v="65.116"/>
    <n v="0.45189318232289583"/>
    <n v="2026"/>
    <s v="Q4"/>
    <n v="10"/>
    <s v="Oct"/>
  </r>
  <r>
    <n v="4574"/>
    <d v="2026-10-13T00:00:00"/>
    <x v="9"/>
    <x v="9"/>
    <x v="3"/>
    <n v="2026"/>
    <x v="1"/>
    <x v="14"/>
    <x v="0"/>
    <s v="Business"/>
    <x v="4"/>
    <s v="Recovery Roller"/>
    <n v="1"/>
    <n v="36.53"/>
    <n v="0"/>
    <n v="14.01"/>
    <n v="36.53"/>
    <n v="14.01"/>
    <n v="22.520000000000003"/>
    <n v="0.61647960580344929"/>
    <n v="2026"/>
    <s v="Q4"/>
    <n v="10"/>
    <s v="Oct"/>
  </r>
  <r>
    <n v="4815"/>
    <d v="2026-10-13T00:00:00"/>
    <x v="9"/>
    <x v="9"/>
    <x v="3"/>
    <n v="2026"/>
    <x v="0"/>
    <x v="0"/>
    <x v="2"/>
    <s v="Business"/>
    <x v="0"/>
    <s v="Compact Repair Kit"/>
    <n v="1"/>
    <n v="39.89"/>
    <n v="0.05"/>
    <n v="16.91"/>
    <n v="37.895499999999998"/>
    <n v="16.91"/>
    <n v="20.985499999999998"/>
    <n v="0.55377287540737019"/>
    <n v="2026"/>
    <s v="Q4"/>
    <n v="10"/>
    <s v="Oct"/>
  </r>
  <r>
    <n v="5027"/>
    <d v="2026-10-13T00:00:00"/>
    <x v="9"/>
    <x v="9"/>
    <x v="3"/>
    <n v="2026"/>
    <x v="2"/>
    <x v="10"/>
    <x v="0"/>
    <s v="New"/>
    <x v="1"/>
    <s v="Summit Backpack 45L"/>
    <n v="1"/>
    <n v="154.53"/>
    <n v="0"/>
    <n v="77.930000000000007"/>
    <n v="154.53"/>
    <n v="77.930000000000007"/>
    <n v="76.599999999999994"/>
    <n v="0.49569662848637802"/>
    <n v="2026"/>
    <s v="Q4"/>
    <n v="10"/>
    <s v="Oct"/>
  </r>
  <r>
    <n v="1794"/>
    <d v="2026-10-14T00:00:00"/>
    <x v="9"/>
    <x v="9"/>
    <x v="3"/>
    <n v="2026"/>
    <x v="3"/>
    <x v="8"/>
    <x v="3"/>
    <s v="Business"/>
    <x v="0"/>
    <s v="Trail Bike Light"/>
    <n v="2"/>
    <n v="50.64"/>
    <n v="0.05"/>
    <n v="22.28"/>
    <n v="96.215999999999994"/>
    <n v="44.56"/>
    <n v="51.655999999999992"/>
    <n v="0.53687536376486233"/>
    <n v="2026"/>
    <s v="Q4"/>
    <n v="10"/>
    <s v="Oct"/>
  </r>
  <r>
    <n v="1867"/>
    <d v="2026-10-14T00:00:00"/>
    <x v="9"/>
    <x v="9"/>
    <x v="3"/>
    <n v="2026"/>
    <x v="0"/>
    <x v="0"/>
    <x v="0"/>
    <s v="New"/>
    <x v="4"/>
    <s v="Resistance Band Set"/>
    <n v="3"/>
    <n v="40.880000000000003"/>
    <n v="0.05"/>
    <n v="14.59"/>
    <n v="116.50800000000001"/>
    <n v="43.769999999999996"/>
    <n v="72.738000000000014"/>
    <n v="0.62431764342362761"/>
    <n v="2026"/>
    <s v="Q4"/>
    <n v="10"/>
    <s v="Oct"/>
  </r>
  <r>
    <n v="2088"/>
    <d v="2026-10-14T00:00:00"/>
    <x v="9"/>
    <x v="9"/>
    <x v="3"/>
    <n v="2026"/>
    <x v="3"/>
    <x v="4"/>
    <x v="2"/>
    <s v="Returning"/>
    <x v="1"/>
    <s v="Trail Boots"/>
    <n v="1"/>
    <n v="141.77000000000001"/>
    <n v="0"/>
    <n v="78.48"/>
    <n v="141.77000000000001"/>
    <n v="78.48"/>
    <n v="63.290000000000006"/>
    <n v="0.44642731184312623"/>
    <n v="2026"/>
    <s v="Q4"/>
    <n v="10"/>
    <s v="Oct"/>
  </r>
  <r>
    <n v="2270"/>
    <d v="2026-10-14T00:00:00"/>
    <x v="9"/>
    <x v="9"/>
    <x v="3"/>
    <n v="2026"/>
    <x v="3"/>
    <x v="7"/>
    <x v="0"/>
    <s v="New"/>
    <x v="3"/>
    <s v="Trail Tent 2P"/>
    <n v="3"/>
    <n v="199.99"/>
    <n v="0.15"/>
    <n v="101.86"/>
    <n v="509.97450000000003"/>
    <n v="305.58"/>
    <n v="204.39450000000005"/>
    <n v="0.40079356909021929"/>
    <n v="2026"/>
    <s v="Q4"/>
    <n v="10"/>
    <s v="Oct"/>
  </r>
  <r>
    <n v="3789"/>
    <d v="2026-10-14T00:00:00"/>
    <x v="9"/>
    <x v="9"/>
    <x v="3"/>
    <n v="2026"/>
    <x v="3"/>
    <x v="4"/>
    <x v="3"/>
    <s v="New"/>
    <x v="0"/>
    <s v="Trail Bike Light"/>
    <n v="2"/>
    <n v="50.56"/>
    <n v="0"/>
    <n v="23.04"/>
    <n v="101.12"/>
    <n v="46.08"/>
    <n v="55.040000000000006"/>
    <n v="0.54430379746835444"/>
    <n v="2026"/>
    <s v="Q4"/>
    <n v="10"/>
    <s v="Oct"/>
  </r>
  <r>
    <n v="4323"/>
    <d v="2026-10-14T00:00:00"/>
    <x v="9"/>
    <x v="9"/>
    <x v="3"/>
    <n v="2026"/>
    <x v="3"/>
    <x v="7"/>
    <x v="0"/>
    <s v="New"/>
    <x v="2"/>
    <s v="Packing Cube Set"/>
    <n v="1"/>
    <n v="47.38"/>
    <n v="0"/>
    <n v="17.86"/>
    <n v="47.38"/>
    <n v="17.86"/>
    <n v="29.520000000000003"/>
    <n v="0.62304769945124527"/>
    <n v="2026"/>
    <s v="Q4"/>
    <n v="10"/>
    <s v="Oct"/>
  </r>
  <r>
    <n v="276"/>
    <d v="2026-10-15T00:00:00"/>
    <x v="9"/>
    <x v="9"/>
    <x v="3"/>
    <n v="2026"/>
    <x v="2"/>
    <x v="2"/>
    <x v="0"/>
    <s v="Business"/>
    <x v="1"/>
    <s v="Hiking Daypack 20L"/>
    <n v="1"/>
    <n v="92.74"/>
    <n v="0.15"/>
    <n v="44.52"/>
    <n v="78.828999999999994"/>
    <n v="44.52"/>
    <n v="34.30899999999999"/>
    <n v="0.43523322635070844"/>
    <n v="2026"/>
    <s v="Q4"/>
    <n v="10"/>
    <s v="Oct"/>
  </r>
  <r>
    <n v="791"/>
    <d v="2026-10-15T00:00:00"/>
    <x v="9"/>
    <x v="9"/>
    <x v="3"/>
    <n v="2026"/>
    <x v="3"/>
    <x v="13"/>
    <x v="2"/>
    <s v="Returning"/>
    <x v="0"/>
    <s v="Trail Bike Light"/>
    <n v="3"/>
    <n v="51.57"/>
    <n v="0.1"/>
    <n v="21.82"/>
    <n v="139.239"/>
    <n v="65.460000000000008"/>
    <n v="73.778999999999996"/>
    <n v="0.52987309589985565"/>
    <n v="2026"/>
    <s v="Q4"/>
    <n v="10"/>
    <s v="Oct"/>
  </r>
  <r>
    <n v="1033"/>
    <d v="2026-10-15T00:00:00"/>
    <x v="9"/>
    <x v="9"/>
    <x v="3"/>
    <n v="2026"/>
    <x v="1"/>
    <x v="12"/>
    <x v="0"/>
    <s v="New"/>
    <x v="1"/>
    <s v="Trekking Poles"/>
    <n v="1"/>
    <n v="70.47"/>
    <n v="0.1"/>
    <n v="31.52"/>
    <n v="63.423000000000002"/>
    <n v="31.52"/>
    <n v="31.903000000000002"/>
    <n v="0.50301940936253409"/>
    <n v="2026"/>
    <s v="Q4"/>
    <n v="10"/>
    <s v="Oct"/>
  </r>
  <r>
    <n v="1247"/>
    <d v="2026-10-15T00:00:00"/>
    <x v="9"/>
    <x v="9"/>
    <x v="3"/>
    <n v="2026"/>
    <x v="0"/>
    <x v="0"/>
    <x v="0"/>
    <s v="New"/>
    <x v="1"/>
    <s v="Trekking Poles"/>
    <n v="1"/>
    <n v="71.05"/>
    <n v="0"/>
    <n v="33.32"/>
    <n v="71.05"/>
    <n v="33.32"/>
    <n v="37.729999999999997"/>
    <n v="0.53103448275862064"/>
    <n v="2026"/>
    <s v="Q4"/>
    <n v="10"/>
    <s v="Oct"/>
  </r>
  <r>
    <n v="1321"/>
    <d v="2026-10-15T00:00:00"/>
    <x v="9"/>
    <x v="9"/>
    <x v="3"/>
    <n v="2026"/>
    <x v="3"/>
    <x v="13"/>
    <x v="2"/>
    <s v="Returning"/>
    <x v="0"/>
    <s v="Compact Repair Kit"/>
    <n v="3"/>
    <n v="39.83"/>
    <n v="0.1"/>
    <n v="16.93"/>
    <n v="107.541"/>
    <n v="50.79"/>
    <n v="56.750999999999998"/>
    <n v="0.52771501101905316"/>
    <n v="2026"/>
    <s v="Q4"/>
    <n v="10"/>
    <s v="Oct"/>
  </r>
  <r>
    <n v="2048"/>
    <d v="2026-10-15T00:00:00"/>
    <x v="9"/>
    <x v="9"/>
    <x v="3"/>
    <n v="2026"/>
    <x v="3"/>
    <x v="7"/>
    <x v="0"/>
    <s v="New"/>
    <x v="4"/>
    <s v="Training Mat"/>
    <n v="3"/>
    <n v="49.5"/>
    <n v="0.05"/>
    <n v="22"/>
    <n v="141.07499999999999"/>
    <n v="66"/>
    <n v="75.074999999999989"/>
    <n v="0.53216374269005839"/>
    <n v="2026"/>
    <s v="Q4"/>
    <n v="10"/>
    <s v="Oct"/>
  </r>
  <r>
    <n v="2082"/>
    <d v="2026-10-15T00:00:00"/>
    <x v="9"/>
    <x v="9"/>
    <x v="3"/>
    <n v="2026"/>
    <x v="1"/>
    <x v="6"/>
    <x v="3"/>
    <s v="New"/>
    <x v="1"/>
    <s v="Hiking Daypack 20L"/>
    <n v="1"/>
    <n v="91.99"/>
    <n v="0"/>
    <n v="44.86"/>
    <n v="91.99"/>
    <n v="44.86"/>
    <n v="47.129999999999995"/>
    <n v="0.51233829764104788"/>
    <n v="2026"/>
    <s v="Q4"/>
    <n v="10"/>
    <s v="Oct"/>
  </r>
  <r>
    <n v="2177"/>
    <d v="2026-10-15T00:00:00"/>
    <x v="9"/>
    <x v="9"/>
    <x v="3"/>
    <n v="2026"/>
    <x v="0"/>
    <x v="15"/>
    <x v="3"/>
    <s v="Returning"/>
    <x v="0"/>
    <s v="Commuter Helmet"/>
    <n v="1"/>
    <n v="79.78"/>
    <n v="0.05"/>
    <n v="41.59"/>
    <n v="75.790999999999997"/>
    <n v="41.59"/>
    <n v="34.200999999999993"/>
    <n v="0.45125410668812915"/>
    <n v="2026"/>
    <s v="Q4"/>
    <n v="10"/>
    <s v="Oct"/>
  </r>
  <r>
    <n v="3776"/>
    <d v="2026-10-15T00:00:00"/>
    <x v="9"/>
    <x v="9"/>
    <x v="3"/>
    <n v="2026"/>
    <x v="3"/>
    <x v="8"/>
    <x v="0"/>
    <s v="Returning"/>
    <x v="0"/>
    <s v="Commuter Helmet"/>
    <n v="1"/>
    <n v="82.97"/>
    <n v="0"/>
    <n v="43.09"/>
    <n v="82.97"/>
    <n v="43.09"/>
    <n v="39.879999999999995"/>
    <n v="0.48065565867180904"/>
    <n v="2026"/>
    <s v="Q4"/>
    <n v="10"/>
    <s v="Oct"/>
  </r>
  <r>
    <n v="4542"/>
    <d v="2026-10-15T00:00:00"/>
    <x v="9"/>
    <x v="9"/>
    <x v="3"/>
    <n v="2026"/>
    <x v="0"/>
    <x v="9"/>
    <x v="0"/>
    <s v="Business"/>
    <x v="0"/>
    <s v="Cycling Pack 12L"/>
    <n v="1"/>
    <n v="103.33"/>
    <n v="0"/>
    <n v="50.85"/>
    <n v="103.33"/>
    <n v="50.85"/>
    <n v="52.48"/>
    <n v="0.5078873512048776"/>
    <n v="2026"/>
    <s v="Q4"/>
    <n v="10"/>
    <s v="Oct"/>
  </r>
  <r>
    <n v="36"/>
    <d v="2026-10-16T00:00:00"/>
    <x v="9"/>
    <x v="9"/>
    <x v="3"/>
    <n v="2026"/>
    <x v="0"/>
    <x v="9"/>
    <x v="0"/>
    <s v="New"/>
    <x v="1"/>
    <s v="Trail Boots"/>
    <n v="3"/>
    <n v="142.54"/>
    <n v="0.05"/>
    <n v="81.599999999999994"/>
    <n v="406.23899999999998"/>
    <n v="244.79999999999998"/>
    <n v="161.43899999999999"/>
    <n v="0.39739906803630376"/>
    <n v="2026"/>
    <s v="Q4"/>
    <n v="10"/>
    <s v="Oct"/>
  </r>
  <r>
    <n v="64"/>
    <d v="2026-10-16T00:00:00"/>
    <x v="9"/>
    <x v="9"/>
    <x v="3"/>
    <n v="2026"/>
    <x v="2"/>
    <x v="16"/>
    <x v="0"/>
    <s v="New"/>
    <x v="1"/>
    <s v="Hiking Daypack 20L"/>
    <n v="3"/>
    <n v="92.14"/>
    <n v="0.1"/>
    <n v="46.43"/>
    <n v="248.77800000000002"/>
    <n v="139.29"/>
    <n v="109.48800000000003"/>
    <n v="0.44010322456165746"/>
    <n v="2026"/>
    <s v="Q4"/>
    <n v="10"/>
    <s v="Oct"/>
  </r>
  <r>
    <n v="529"/>
    <d v="2026-10-16T00:00:00"/>
    <x v="9"/>
    <x v="9"/>
    <x v="3"/>
    <n v="2026"/>
    <x v="3"/>
    <x v="7"/>
    <x v="2"/>
    <s v="Business"/>
    <x v="2"/>
    <s v="Travel Backpack 35L"/>
    <n v="2"/>
    <n v="165.23"/>
    <n v="0"/>
    <n v="88.87"/>
    <n v="330.46"/>
    <n v="177.74"/>
    <n v="152.71999999999997"/>
    <n v="0.46214367850874533"/>
    <n v="2026"/>
    <s v="Q4"/>
    <n v="10"/>
    <s v="Oct"/>
  </r>
  <r>
    <n v="1815"/>
    <d v="2026-10-16T00:00:00"/>
    <x v="9"/>
    <x v="9"/>
    <x v="3"/>
    <n v="2026"/>
    <x v="3"/>
    <x v="4"/>
    <x v="0"/>
    <s v="Business"/>
    <x v="4"/>
    <s v="Weighted Vest"/>
    <n v="1"/>
    <n v="121.92"/>
    <n v="0"/>
    <n v="71.02"/>
    <n v="121.92"/>
    <n v="71.02"/>
    <n v="50.900000000000006"/>
    <n v="0.41748687664042"/>
    <n v="2026"/>
    <s v="Q4"/>
    <n v="10"/>
    <s v="Oct"/>
  </r>
  <r>
    <n v="1820"/>
    <d v="2026-10-16T00:00:00"/>
    <x v="9"/>
    <x v="9"/>
    <x v="3"/>
    <n v="2026"/>
    <x v="1"/>
    <x v="1"/>
    <x v="0"/>
    <s v="Returning"/>
    <x v="2"/>
    <s v="Insulated Bottle"/>
    <n v="3"/>
    <n v="36.46"/>
    <n v="0.05"/>
    <n v="13.9"/>
    <n v="103.91099999999999"/>
    <n v="41.7"/>
    <n v="62.210999999999984"/>
    <n v="0.5986950370990558"/>
    <n v="2026"/>
    <s v="Q4"/>
    <n v="10"/>
    <s v="Oct"/>
  </r>
  <r>
    <n v="2028"/>
    <d v="2026-10-16T00:00:00"/>
    <x v="9"/>
    <x v="9"/>
    <x v="3"/>
    <n v="2026"/>
    <x v="3"/>
    <x v="4"/>
    <x v="2"/>
    <s v="Business"/>
    <x v="4"/>
    <s v="Training Mat"/>
    <n v="3"/>
    <n v="51.89"/>
    <n v="0.1"/>
    <n v="21.56"/>
    <n v="140.10300000000001"/>
    <n v="64.679999999999993"/>
    <n v="75.423000000000016"/>
    <n v="0.53833965011455864"/>
    <n v="2026"/>
    <s v="Q4"/>
    <n v="10"/>
    <s v="Oct"/>
  </r>
  <r>
    <n v="2741"/>
    <d v="2026-10-16T00:00:00"/>
    <x v="9"/>
    <x v="9"/>
    <x v="3"/>
    <n v="2026"/>
    <x v="3"/>
    <x v="4"/>
    <x v="0"/>
    <s v="Returning"/>
    <x v="4"/>
    <s v="Resistance Band Set"/>
    <n v="1"/>
    <n v="40.75"/>
    <n v="0"/>
    <n v="14.7"/>
    <n v="40.75"/>
    <n v="14.7"/>
    <n v="26.05"/>
    <n v="0.63926380368098157"/>
    <n v="2026"/>
    <s v="Q4"/>
    <n v="10"/>
    <s v="Oct"/>
  </r>
  <r>
    <n v="3602"/>
    <d v="2026-10-16T00:00:00"/>
    <x v="9"/>
    <x v="9"/>
    <x v="3"/>
    <n v="2026"/>
    <x v="2"/>
    <x v="5"/>
    <x v="1"/>
    <s v="Business"/>
    <x v="3"/>
    <s v="Alpine Tent 4P"/>
    <n v="4"/>
    <n v="345.13"/>
    <n v="0.05"/>
    <n v="200.02"/>
    <n v="1311.4939999999999"/>
    <n v="800.08"/>
    <n v="511.41399999999987"/>
    <n v="0.38994764749209671"/>
    <n v="2026"/>
    <s v="Q4"/>
    <n v="10"/>
    <s v="Oct"/>
  </r>
  <r>
    <n v="4116"/>
    <d v="2026-10-16T00:00:00"/>
    <x v="9"/>
    <x v="9"/>
    <x v="3"/>
    <n v="2026"/>
    <x v="1"/>
    <x v="6"/>
    <x v="2"/>
    <s v="New"/>
    <x v="2"/>
    <s v="Insulated Bottle"/>
    <n v="2"/>
    <n v="37.1"/>
    <n v="0"/>
    <n v="13.31"/>
    <n v="74.2"/>
    <n v="26.62"/>
    <n v="47.58"/>
    <n v="0.64123989218328836"/>
    <n v="2026"/>
    <s v="Q4"/>
    <n v="10"/>
    <s v="Oct"/>
  </r>
  <r>
    <n v="4197"/>
    <d v="2026-10-16T00:00:00"/>
    <x v="9"/>
    <x v="9"/>
    <x v="3"/>
    <n v="2026"/>
    <x v="3"/>
    <x v="7"/>
    <x v="3"/>
    <s v="New"/>
    <x v="1"/>
    <s v="Hiking Daypack 20L"/>
    <n v="3"/>
    <n v="94.19"/>
    <n v="0"/>
    <n v="44.89"/>
    <n v="282.57"/>
    <n v="134.67000000000002"/>
    <n v="147.89999999999998"/>
    <n v="0.52341012846374346"/>
    <n v="2026"/>
    <s v="Q4"/>
    <n v="10"/>
    <s v="Oct"/>
  </r>
  <r>
    <n v="360"/>
    <d v="2026-10-17T00:00:00"/>
    <x v="9"/>
    <x v="9"/>
    <x v="3"/>
    <n v="2026"/>
    <x v="3"/>
    <x v="8"/>
    <x v="0"/>
    <s v="Returning"/>
    <x v="3"/>
    <s v="Portable Camp Stove"/>
    <n v="2"/>
    <n v="82.52"/>
    <n v="0.05"/>
    <n v="38.61"/>
    <n v="156.78799999999998"/>
    <n v="77.22"/>
    <n v="79.567999999999984"/>
    <n v="0.50748781794525089"/>
    <n v="2026"/>
    <s v="Q4"/>
    <n v="10"/>
    <s v="Oct"/>
  </r>
  <r>
    <n v="427"/>
    <d v="2026-10-17T00:00:00"/>
    <x v="9"/>
    <x v="9"/>
    <x v="3"/>
    <n v="2026"/>
    <x v="3"/>
    <x v="13"/>
    <x v="0"/>
    <s v="Business"/>
    <x v="1"/>
    <s v="Summit Backpack 45L"/>
    <n v="1"/>
    <n v="155.16"/>
    <n v="0"/>
    <n v="78.84"/>
    <n v="155.16"/>
    <n v="78.84"/>
    <n v="76.319999999999993"/>
    <n v="0.49187935034802782"/>
    <n v="2026"/>
    <s v="Q4"/>
    <n v="10"/>
    <s v="Oct"/>
  </r>
  <r>
    <n v="1018"/>
    <d v="2026-10-17T00:00:00"/>
    <x v="9"/>
    <x v="9"/>
    <x v="3"/>
    <n v="2026"/>
    <x v="3"/>
    <x v="13"/>
    <x v="3"/>
    <s v="Returning"/>
    <x v="2"/>
    <s v="Packing Cube Set"/>
    <n v="1"/>
    <n v="46.36"/>
    <n v="0.05"/>
    <n v="18.399999999999999"/>
    <n v="44.041999999999994"/>
    <n v="18.399999999999999"/>
    <n v="25.641999999999996"/>
    <n v="0.58221697470596245"/>
    <n v="2026"/>
    <s v="Q4"/>
    <n v="10"/>
    <s v="Oct"/>
  </r>
  <r>
    <n v="1179"/>
    <d v="2026-10-17T00:00:00"/>
    <x v="9"/>
    <x v="9"/>
    <x v="3"/>
    <n v="2026"/>
    <x v="2"/>
    <x v="16"/>
    <x v="0"/>
    <s v="Business"/>
    <x v="0"/>
    <s v="Commuter Helmet"/>
    <n v="1"/>
    <n v="81.47"/>
    <n v="0"/>
    <n v="43.67"/>
    <n v="81.47"/>
    <n v="43.67"/>
    <n v="37.799999999999997"/>
    <n v="0.463974469129741"/>
    <n v="2026"/>
    <s v="Q4"/>
    <n v="10"/>
    <s v="Oct"/>
  </r>
  <r>
    <n v="2267"/>
    <d v="2026-10-17T00:00:00"/>
    <x v="9"/>
    <x v="9"/>
    <x v="3"/>
    <n v="2026"/>
    <x v="0"/>
    <x v="15"/>
    <x v="0"/>
    <s v="Returning"/>
    <x v="2"/>
    <s v="Carry-On Duffel"/>
    <n v="1"/>
    <n v="134.31"/>
    <n v="0.05"/>
    <n v="67.239999999999995"/>
    <n v="127.5945"/>
    <n v="67.239999999999995"/>
    <n v="60.354500000000002"/>
    <n v="0.47301803761133909"/>
    <n v="2026"/>
    <s v="Q4"/>
    <n v="10"/>
    <s v="Oct"/>
  </r>
  <r>
    <n v="2656"/>
    <d v="2026-10-17T00:00:00"/>
    <x v="9"/>
    <x v="9"/>
    <x v="3"/>
    <n v="2026"/>
    <x v="2"/>
    <x v="16"/>
    <x v="0"/>
    <s v="New"/>
    <x v="3"/>
    <s v="Compact Sleeping Bag"/>
    <n v="1"/>
    <n v="123.11"/>
    <n v="0"/>
    <n v="58.99"/>
    <n v="123.11"/>
    <n v="58.99"/>
    <n v="64.12"/>
    <n v="0.52083502558687356"/>
    <n v="2026"/>
    <s v="Q4"/>
    <n v="10"/>
    <s v="Oct"/>
  </r>
  <r>
    <n v="2867"/>
    <d v="2026-10-17T00:00:00"/>
    <x v="9"/>
    <x v="9"/>
    <x v="3"/>
    <n v="2026"/>
    <x v="1"/>
    <x v="6"/>
    <x v="0"/>
    <s v="New"/>
    <x v="3"/>
    <s v="Portable Camp Stove"/>
    <n v="1"/>
    <n v="81.239999999999995"/>
    <n v="0"/>
    <n v="38.65"/>
    <n v="81.239999999999995"/>
    <n v="38.65"/>
    <n v="42.589999999999996"/>
    <n v="0.52424913835548992"/>
    <n v="2026"/>
    <s v="Q4"/>
    <n v="10"/>
    <s v="Oct"/>
  </r>
  <r>
    <n v="3335"/>
    <d v="2026-10-17T00:00:00"/>
    <x v="9"/>
    <x v="9"/>
    <x v="3"/>
    <n v="2026"/>
    <x v="0"/>
    <x v="9"/>
    <x v="3"/>
    <s v="Returning"/>
    <x v="1"/>
    <s v="Trekking Poles"/>
    <n v="1"/>
    <n v="70.81"/>
    <n v="0.15"/>
    <n v="32.93"/>
    <n v="60.188499999999998"/>
    <n v="32.93"/>
    <n v="27.258499999999998"/>
    <n v="0.45288551799762411"/>
    <n v="2026"/>
    <s v="Q4"/>
    <n v="10"/>
    <s v="Oct"/>
  </r>
  <r>
    <n v="3770"/>
    <d v="2026-10-17T00:00:00"/>
    <x v="9"/>
    <x v="9"/>
    <x v="3"/>
    <n v="2026"/>
    <x v="3"/>
    <x v="13"/>
    <x v="0"/>
    <s v="Business"/>
    <x v="3"/>
    <s v="Trail Tent 2P"/>
    <n v="6"/>
    <n v="200.26"/>
    <n v="0"/>
    <n v="106.71"/>
    <n v="1201.56"/>
    <n v="640.26"/>
    <n v="561.29999999999995"/>
    <n v="0.46714271447118744"/>
    <n v="2026"/>
    <s v="Q4"/>
    <n v="10"/>
    <s v="Oct"/>
  </r>
  <r>
    <n v="4065"/>
    <d v="2026-10-17T00:00:00"/>
    <x v="9"/>
    <x v="9"/>
    <x v="3"/>
    <n v="2026"/>
    <x v="3"/>
    <x v="4"/>
    <x v="0"/>
    <s v="New"/>
    <x v="4"/>
    <s v="Recovery Roller"/>
    <n v="3"/>
    <n v="36.75"/>
    <n v="0.05"/>
    <n v="13.71"/>
    <n v="104.7375"/>
    <n v="41.13"/>
    <n v="63.607499999999995"/>
    <n v="0.60730397422126747"/>
    <n v="2026"/>
    <s v="Q4"/>
    <n v="10"/>
    <s v="Oct"/>
  </r>
  <r>
    <n v="4222"/>
    <d v="2026-10-17T00:00:00"/>
    <x v="9"/>
    <x v="9"/>
    <x v="3"/>
    <n v="2026"/>
    <x v="2"/>
    <x v="16"/>
    <x v="0"/>
    <s v="Returning"/>
    <x v="1"/>
    <s v="Hiking Daypack 20L"/>
    <n v="2"/>
    <n v="92.41"/>
    <n v="0.1"/>
    <n v="45.42"/>
    <n v="166.33799999999999"/>
    <n v="90.84"/>
    <n v="75.49799999999999"/>
    <n v="0.4538830573891714"/>
    <n v="2026"/>
    <s v="Q4"/>
    <n v="10"/>
    <s v="Oct"/>
  </r>
  <r>
    <n v="4304"/>
    <d v="2026-10-17T00:00:00"/>
    <x v="9"/>
    <x v="9"/>
    <x v="3"/>
    <n v="2026"/>
    <x v="1"/>
    <x v="14"/>
    <x v="2"/>
    <s v="New"/>
    <x v="4"/>
    <s v="Resistance Band Set"/>
    <n v="1"/>
    <n v="40.67"/>
    <n v="0"/>
    <n v="15.09"/>
    <n v="40.67"/>
    <n v="15.09"/>
    <n v="25.580000000000002"/>
    <n v="0.62896483894762722"/>
    <n v="2026"/>
    <s v="Q4"/>
    <n v="10"/>
    <s v="Oct"/>
  </r>
  <r>
    <n v="109"/>
    <d v="2026-10-18T00:00:00"/>
    <x v="9"/>
    <x v="9"/>
    <x v="3"/>
    <n v="2026"/>
    <x v="1"/>
    <x v="1"/>
    <x v="0"/>
    <s v="Returning"/>
    <x v="1"/>
    <s v="Hiking Daypack 20L"/>
    <n v="1"/>
    <n v="90.09"/>
    <n v="0"/>
    <n v="45.17"/>
    <n v="90.09"/>
    <n v="45.17"/>
    <n v="44.92"/>
    <n v="0.49861249861249862"/>
    <n v="2026"/>
    <s v="Q4"/>
    <n v="10"/>
    <s v="Oct"/>
  </r>
  <r>
    <n v="744"/>
    <d v="2026-10-18T00:00:00"/>
    <x v="9"/>
    <x v="9"/>
    <x v="3"/>
    <n v="2026"/>
    <x v="2"/>
    <x v="10"/>
    <x v="0"/>
    <s v="Returning"/>
    <x v="2"/>
    <s v="Insulated Bottle"/>
    <n v="1"/>
    <n v="36.83"/>
    <n v="0"/>
    <n v="13.64"/>
    <n v="36.83"/>
    <n v="13.64"/>
    <n v="23.189999999999998"/>
    <n v="0.62964974205810476"/>
    <n v="2026"/>
    <s v="Q4"/>
    <n v="10"/>
    <s v="Oct"/>
  </r>
  <r>
    <n v="960"/>
    <d v="2026-10-18T00:00:00"/>
    <x v="9"/>
    <x v="9"/>
    <x v="3"/>
    <n v="2026"/>
    <x v="1"/>
    <x v="12"/>
    <x v="3"/>
    <s v="Returning"/>
    <x v="3"/>
    <s v="Trail Tent 2P"/>
    <n v="5"/>
    <n v="196.37"/>
    <n v="0.05"/>
    <n v="103.51"/>
    <n v="932.75749999999994"/>
    <n v="517.55000000000007"/>
    <n v="415.20749999999987"/>
    <n v="0.44513981393877816"/>
    <n v="2026"/>
    <s v="Q4"/>
    <n v="10"/>
    <s v="Oct"/>
  </r>
  <r>
    <n v="1389"/>
    <d v="2026-10-18T00:00:00"/>
    <x v="9"/>
    <x v="9"/>
    <x v="3"/>
    <n v="2026"/>
    <x v="0"/>
    <x v="15"/>
    <x v="0"/>
    <s v="New"/>
    <x v="1"/>
    <s v="Hiking Daypack 20L"/>
    <n v="2"/>
    <n v="93.73"/>
    <n v="0"/>
    <n v="44.79"/>
    <n v="187.46"/>
    <n v="89.58"/>
    <n v="97.88000000000001"/>
    <n v="0.52213805611863873"/>
    <n v="2026"/>
    <s v="Q4"/>
    <n v="10"/>
    <s v="Oct"/>
  </r>
  <r>
    <n v="1493"/>
    <d v="2026-10-18T00:00:00"/>
    <x v="9"/>
    <x v="9"/>
    <x v="3"/>
    <n v="2026"/>
    <x v="2"/>
    <x v="10"/>
    <x v="0"/>
    <s v="Business"/>
    <x v="2"/>
    <s v="Insulated Bottle"/>
    <n v="1"/>
    <n v="36.46"/>
    <n v="0.05"/>
    <n v="13.35"/>
    <n v="34.637"/>
    <n v="13.35"/>
    <n v="21.286999999999999"/>
    <n v="0.61457401045125148"/>
    <n v="2026"/>
    <s v="Q4"/>
    <n v="10"/>
    <s v="Oct"/>
  </r>
  <r>
    <n v="1967"/>
    <d v="2026-10-18T00:00:00"/>
    <x v="9"/>
    <x v="9"/>
    <x v="3"/>
    <n v="2026"/>
    <x v="1"/>
    <x v="14"/>
    <x v="0"/>
    <s v="Returning"/>
    <x v="3"/>
    <s v="Compact Sleeping Bag"/>
    <n v="2"/>
    <n v="125.91"/>
    <n v="0"/>
    <n v="61.95"/>
    <n v="251.82"/>
    <n v="123.9"/>
    <n v="127.91999999999999"/>
    <n v="0.50798189182749576"/>
    <n v="2026"/>
    <s v="Q4"/>
    <n v="10"/>
    <s v="Oct"/>
  </r>
  <r>
    <n v="2132"/>
    <d v="2026-10-18T00:00:00"/>
    <x v="9"/>
    <x v="9"/>
    <x v="3"/>
    <n v="2026"/>
    <x v="3"/>
    <x v="8"/>
    <x v="2"/>
    <s v="New"/>
    <x v="1"/>
    <s v="Hiking Daypack 20L"/>
    <n v="1"/>
    <n v="92.56"/>
    <n v="0.1"/>
    <n v="44.23"/>
    <n v="83.304000000000002"/>
    <n v="44.23"/>
    <n v="39.074000000000005"/>
    <n v="0.46905310669355621"/>
    <n v="2026"/>
    <s v="Q4"/>
    <n v="10"/>
    <s v="Oct"/>
  </r>
  <r>
    <n v="2882"/>
    <d v="2026-10-18T00:00:00"/>
    <x v="9"/>
    <x v="9"/>
    <x v="3"/>
    <n v="2026"/>
    <x v="3"/>
    <x v="8"/>
    <x v="3"/>
    <s v="New"/>
    <x v="1"/>
    <s v="Trekking Poles"/>
    <n v="4"/>
    <n v="70.02"/>
    <n v="0"/>
    <n v="32.86"/>
    <n v="280.08"/>
    <n v="131.44"/>
    <n v="148.63999999999999"/>
    <n v="0.53070551271065403"/>
    <n v="2026"/>
    <s v="Q4"/>
    <n v="10"/>
    <s v="Oct"/>
  </r>
  <r>
    <n v="3345"/>
    <d v="2026-10-18T00:00:00"/>
    <x v="9"/>
    <x v="9"/>
    <x v="3"/>
    <n v="2026"/>
    <x v="0"/>
    <x v="15"/>
    <x v="0"/>
    <s v="Returning"/>
    <x v="0"/>
    <s v="Trail Bike Light"/>
    <n v="3"/>
    <n v="51.62"/>
    <n v="0.1"/>
    <n v="22.94"/>
    <n v="139.374"/>
    <n v="68.820000000000007"/>
    <n v="70.553999999999988"/>
    <n v="0.50622067243531788"/>
    <n v="2026"/>
    <s v="Q4"/>
    <n v="10"/>
    <s v="Oct"/>
  </r>
  <r>
    <n v="4089"/>
    <d v="2026-10-18T00:00:00"/>
    <x v="9"/>
    <x v="9"/>
    <x v="3"/>
    <n v="2026"/>
    <x v="2"/>
    <x v="2"/>
    <x v="0"/>
    <s v="New"/>
    <x v="3"/>
    <s v="Trail Tent 2P"/>
    <n v="1"/>
    <n v="196.39"/>
    <n v="0"/>
    <n v="104.66"/>
    <n v="196.39"/>
    <n v="104.66"/>
    <n v="91.72999999999999"/>
    <n v="0.46708080859514228"/>
    <n v="2026"/>
    <s v="Q4"/>
    <n v="10"/>
    <s v="Oct"/>
  </r>
  <r>
    <n v="4119"/>
    <d v="2026-10-18T00:00:00"/>
    <x v="9"/>
    <x v="9"/>
    <x v="3"/>
    <n v="2026"/>
    <x v="3"/>
    <x v="8"/>
    <x v="1"/>
    <s v="Business"/>
    <x v="4"/>
    <s v="Resistance Band Set"/>
    <n v="10"/>
    <n v="41.26"/>
    <n v="0.1"/>
    <n v="15.06"/>
    <n v="371.34"/>
    <n v="150.6"/>
    <n v="220.73999999999998"/>
    <n v="0.59444175149458711"/>
    <n v="2026"/>
    <s v="Q4"/>
    <n v="10"/>
    <s v="Oct"/>
  </r>
  <r>
    <n v="4968"/>
    <d v="2026-10-18T00:00:00"/>
    <x v="9"/>
    <x v="9"/>
    <x v="3"/>
    <n v="2026"/>
    <x v="2"/>
    <x v="3"/>
    <x v="3"/>
    <s v="New"/>
    <x v="2"/>
    <s v="Insulated Bottle"/>
    <n v="1"/>
    <n v="35.549999999999997"/>
    <n v="0.05"/>
    <n v="13.44"/>
    <n v="33.772499999999994"/>
    <n v="13.44"/>
    <n v="20.332499999999996"/>
    <n v="0.60204308238951809"/>
    <n v="2026"/>
    <s v="Q4"/>
    <n v="10"/>
    <s v="Oct"/>
  </r>
  <r>
    <n v="5197"/>
    <d v="2026-10-18T00:00:00"/>
    <x v="9"/>
    <x v="9"/>
    <x v="3"/>
    <n v="2026"/>
    <x v="3"/>
    <x v="8"/>
    <x v="0"/>
    <s v="New"/>
    <x v="0"/>
    <s v="Trail Bike Light"/>
    <n v="1"/>
    <n v="49.5"/>
    <n v="0"/>
    <n v="22.36"/>
    <n v="49.5"/>
    <n v="22.36"/>
    <n v="27.14"/>
    <n v="0.54828282828282826"/>
    <n v="2026"/>
    <s v="Q4"/>
    <n v="10"/>
    <s v="Oct"/>
  </r>
  <r>
    <n v="66"/>
    <d v="2026-10-19T00:00:00"/>
    <x v="9"/>
    <x v="9"/>
    <x v="3"/>
    <n v="2026"/>
    <x v="0"/>
    <x v="15"/>
    <x v="0"/>
    <s v="Business"/>
    <x v="3"/>
    <s v="Portable Camp Stove"/>
    <n v="1"/>
    <n v="80.58"/>
    <n v="0"/>
    <n v="40.43"/>
    <n v="80.58"/>
    <n v="40.43"/>
    <n v="40.15"/>
    <n v="0.49826259617771157"/>
    <n v="2026"/>
    <s v="Q4"/>
    <n v="10"/>
    <s v="Oct"/>
  </r>
  <r>
    <n v="585"/>
    <d v="2026-10-19T00:00:00"/>
    <x v="9"/>
    <x v="9"/>
    <x v="3"/>
    <n v="2026"/>
    <x v="2"/>
    <x v="5"/>
    <x v="2"/>
    <s v="Business"/>
    <x v="2"/>
    <s v="Travel Backpack 35L"/>
    <n v="2"/>
    <n v="161.59"/>
    <n v="0.05"/>
    <n v="89.57"/>
    <n v="307.02100000000002"/>
    <n v="179.14"/>
    <n v="127.88100000000003"/>
    <n v="0.41652199686666391"/>
    <n v="2026"/>
    <s v="Q4"/>
    <n v="10"/>
    <s v="Oct"/>
  </r>
  <r>
    <n v="856"/>
    <d v="2026-10-19T00:00:00"/>
    <x v="9"/>
    <x v="9"/>
    <x v="3"/>
    <n v="2026"/>
    <x v="3"/>
    <x v="8"/>
    <x v="0"/>
    <s v="Business"/>
    <x v="3"/>
    <s v="Portable Camp Stove"/>
    <n v="1"/>
    <n v="80.319999999999993"/>
    <n v="0"/>
    <n v="39.729999999999997"/>
    <n v="80.319999999999993"/>
    <n v="39.729999999999997"/>
    <n v="40.589999999999996"/>
    <n v="0.50535358565737054"/>
    <n v="2026"/>
    <s v="Q4"/>
    <n v="10"/>
    <s v="Oct"/>
  </r>
  <r>
    <n v="1793"/>
    <d v="2026-10-19T00:00:00"/>
    <x v="9"/>
    <x v="9"/>
    <x v="3"/>
    <n v="2026"/>
    <x v="0"/>
    <x v="9"/>
    <x v="3"/>
    <s v="New"/>
    <x v="2"/>
    <s v="Travel Backpack 35L"/>
    <n v="1"/>
    <n v="164.25"/>
    <n v="0"/>
    <n v="86.6"/>
    <n v="164.25"/>
    <n v="86.6"/>
    <n v="77.650000000000006"/>
    <n v="0.47275494672754947"/>
    <n v="2026"/>
    <s v="Q4"/>
    <n v="10"/>
    <s v="Oct"/>
  </r>
  <r>
    <n v="4763"/>
    <d v="2026-10-19T00:00:00"/>
    <x v="9"/>
    <x v="9"/>
    <x v="3"/>
    <n v="2026"/>
    <x v="3"/>
    <x v="8"/>
    <x v="3"/>
    <s v="New"/>
    <x v="0"/>
    <s v="Cycling Pack 12L"/>
    <n v="6"/>
    <n v="101.6"/>
    <n v="0"/>
    <n v="50.17"/>
    <n v="609.59999999999991"/>
    <n v="301.02"/>
    <n v="308.57999999999993"/>
    <n v="0.50620078740157481"/>
    <n v="2026"/>
    <s v="Q4"/>
    <n v="10"/>
    <s v="Oct"/>
  </r>
  <r>
    <n v="1716"/>
    <d v="2026-10-20T00:00:00"/>
    <x v="9"/>
    <x v="9"/>
    <x v="3"/>
    <n v="2026"/>
    <x v="0"/>
    <x v="0"/>
    <x v="2"/>
    <s v="Returning"/>
    <x v="4"/>
    <s v="Recovery Roller"/>
    <n v="5"/>
    <n v="35.99"/>
    <n v="0"/>
    <n v="14.19"/>
    <n v="179.95000000000002"/>
    <n v="70.95"/>
    <n v="109.00000000000001"/>
    <n v="0.60572381217004723"/>
    <n v="2026"/>
    <s v="Q4"/>
    <n v="10"/>
    <s v="Oct"/>
  </r>
  <r>
    <n v="1759"/>
    <d v="2026-10-20T00:00:00"/>
    <x v="9"/>
    <x v="9"/>
    <x v="3"/>
    <n v="2026"/>
    <x v="3"/>
    <x v="8"/>
    <x v="0"/>
    <s v="Returning"/>
    <x v="4"/>
    <s v="Recovery Roller"/>
    <n v="2"/>
    <n v="36.57"/>
    <n v="0.1"/>
    <n v="13.79"/>
    <n v="65.826000000000008"/>
    <n v="27.58"/>
    <n v="38.246000000000009"/>
    <n v="0.58101661957281325"/>
    <n v="2026"/>
    <s v="Q4"/>
    <n v="10"/>
    <s v="Oct"/>
  </r>
  <r>
    <n v="1811"/>
    <d v="2026-10-20T00:00:00"/>
    <x v="9"/>
    <x v="9"/>
    <x v="3"/>
    <n v="2026"/>
    <x v="1"/>
    <x v="6"/>
    <x v="0"/>
    <s v="New"/>
    <x v="0"/>
    <s v="Compact Repair Kit"/>
    <n v="1"/>
    <n v="40.99"/>
    <n v="0.1"/>
    <n v="17.16"/>
    <n v="36.891000000000005"/>
    <n v="17.16"/>
    <n v="19.731000000000005"/>
    <n v="0.5348458973733432"/>
    <n v="2026"/>
    <s v="Q4"/>
    <n v="10"/>
    <s v="Oct"/>
  </r>
  <r>
    <n v="2918"/>
    <d v="2026-10-20T00:00:00"/>
    <x v="9"/>
    <x v="9"/>
    <x v="3"/>
    <n v="2026"/>
    <x v="3"/>
    <x v="8"/>
    <x v="2"/>
    <s v="Returning"/>
    <x v="3"/>
    <s v="Portable Camp Stove"/>
    <n v="3"/>
    <n v="80.47"/>
    <n v="0"/>
    <n v="40.090000000000003"/>
    <n v="241.41"/>
    <n v="120.27000000000001"/>
    <n v="121.13999999999999"/>
    <n v="0.50180191375667949"/>
    <n v="2026"/>
    <s v="Q4"/>
    <n v="10"/>
    <s v="Oct"/>
  </r>
  <r>
    <n v="4150"/>
    <d v="2026-10-20T00:00:00"/>
    <x v="9"/>
    <x v="9"/>
    <x v="3"/>
    <n v="2026"/>
    <x v="3"/>
    <x v="13"/>
    <x v="2"/>
    <s v="Business"/>
    <x v="1"/>
    <s v="Trail Boots"/>
    <n v="5"/>
    <n v="140.32"/>
    <n v="0"/>
    <n v="80.08"/>
    <n v="701.59999999999991"/>
    <n v="400.4"/>
    <n v="301.19999999999993"/>
    <n v="0.4293044469783352"/>
    <n v="2026"/>
    <s v="Q4"/>
    <n v="10"/>
    <s v="Oct"/>
  </r>
  <r>
    <n v="4830"/>
    <d v="2026-10-20T00:00:00"/>
    <x v="9"/>
    <x v="9"/>
    <x v="3"/>
    <n v="2026"/>
    <x v="1"/>
    <x v="11"/>
    <x v="0"/>
    <s v="New"/>
    <x v="4"/>
    <s v="Weighted Vest"/>
    <n v="3"/>
    <n v="125.93"/>
    <n v="0.1"/>
    <n v="68.45"/>
    <n v="340.01100000000002"/>
    <n v="205.35000000000002"/>
    <n v="134.661"/>
    <n v="0.39604895135745605"/>
    <n v="2026"/>
    <s v="Q4"/>
    <n v="10"/>
    <s v="Oct"/>
  </r>
  <r>
    <n v="4698"/>
    <d v="2026-10-21T00:00:00"/>
    <x v="9"/>
    <x v="9"/>
    <x v="3"/>
    <n v="2026"/>
    <x v="3"/>
    <x v="8"/>
    <x v="0"/>
    <s v="Returning"/>
    <x v="1"/>
    <s v="Trail Boots"/>
    <n v="2"/>
    <n v="141.4"/>
    <n v="0.05"/>
    <n v="77.48"/>
    <n v="268.66000000000003"/>
    <n v="154.96"/>
    <n v="113.70000000000002"/>
    <n v="0.42321149408173903"/>
    <n v="2026"/>
    <s v="Q4"/>
    <n v="10"/>
    <s v="Oct"/>
  </r>
  <r>
    <n v="4846"/>
    <d v="2026-10-21T00:00:00"/>
    <x v="9"/>
    <x v="9"/>
    <x v="3"/>
    <n v="2026"/>
    <x v="0"/>
    <x v="0"/>
    <x v="1"/>
    <s v="Business"/>
    <x v="0"/>
    <s v="Trail Bike Light"/>
    <n v="8"/>
    <n v="51.91"/>
    <n v="0.05"/>
    <n v="22.99"/>
    <n v="394.51599999999996"/>
    <n v="183.92"/>
    <n v="210.59599999999998"/>
    <n v="0.53380851473704483"/>
    <n v="2026"/>
    <s v="Q4"/>
    <n v="10"/>
    <s v="Oct"/>
  </r>
  <r>
    <n v="5024"/>
    <d v="2026-10-21T00:00:00"/>
    <x v="9"/>
    <x v="9"/>
    <x v="3"/>
    <n v="2026"/>
    <x v="3"/>
    <x v="7"/>
    <x v="3"/>
    <s v="Returning"/>
    <x v="3"/>
    <s v="Trail Tent 2P"/>
    <n v="1"/>
    <n v="192.62"/>
    <n v="0"/>
    <n v="102.51"/>
    <n v="192.62"/>
    <n v="102.51"/>
    <n v="90.11"/>
    <n v="0.46781227286886096"/>
    <n v="2026"/>
    <s v="Q4"/>
    <n v="10"/>
    <s v="Oct"/>
  </r>
  <r>
    <n v="1157"/>
    <d v="2026-10-22T00:00:00"/>
    <x v="9"/>
    <x v="9"/>
    <x v="3"/>
    <n v="2026"/>
    <x v="3"/>
    <x v="4"/>
    <x v="0"/>
    <s v="New"/>
    <x v="0"/>
    <s v="Trail Bike Light"/>
    <n v="1"/>
    <n v="51.25"/>
    <n v="0"/>
    <n v="22.58"/>
    <n v="51.25"/>
    <n v="22.58"/>
    <n v="28.67"/>
    <n v="0.55941463414634152"/>
    <n v="2026"/>
    <s v="Q4"/>
    <n v="10"/>
    <s v="Oct"/>
  </r>
  <r>
    <n v="1427"/>
    <d v="2026-10-22T00:00:00"/>
    <x v="9"/>
    <x v="9"/>
    <x v="3"/>
    <n v="2026"/>
    <x v="3"/>
    <x v="4"/>
    <x v="2"/>
    <s v="New"/>
    <x v="2"/>
    <s v="Packing Cube Set"/>
    <n v="1"/>
    <n v="45.97"/>
    <n v="0.05"/>
    <n v="18.760000000000002"/>
    <n v="43.671499999999995"/>
    <n v="18.760000000000002"/>
    <n v="24.911499999999993"/>
    <n v="0.57042922729926826"/>
    <n v="2026"/>
    <s v="Q4"/>
    <n v="10"/>
    <s v="Oct"/>
  </r>
  <r>
    <n v="1622"/>
    <d v="2026-10-22T00:00:00"/>
    <x v="9"/>
    <x v="9"/>
    <x v="3"/>
    <n v="2026"/>
    <x v="2"/>
    <x v="2"/>
    <x v="3"/>
    <s v="Returning"/>
    <x v="3"/>
    <s v="Compact Sleeping Bag"/>
    <n v="1"/>
    <n v="123.29"/>
    <n v="0"/>
    <n v="59.48"/>
    <n v="123.29"/>
    <n v="59.48"/>
    <n v="63.810000000000009"/>
    <n v="0.51756022386243816"/>
    <n v="2026"/>
    <s v="Q4"/>
    <n v="10"/>
    <s v="Oct"/>
  </r>
  <r>
    <n v="1879"/>
    <d v="2026-10-22T00:00:00"/>
    <x v="9"/>
    <x v="9"/>
    <x v="3"/>
    <n v="2026"/>
    <x v="3"/>
    <x v="8"/>
    <x v="1"/>
    <s v="Business"/>
    <x v="2"/>
    <s v="Insulated Bottle"/>
    <n v="8"/>
    <n v="35.83"/>
    <n v="0.05"/>
    <n v="13.89"/>
    <n v="272.30799999999999"/>
    <n v="111.12"/>
    <n v="161.18799999999999"/>
    <n v="0.59193266448286497"/>
    <n v="2026"/>
    <s v="Q4"/>
    <n v="10"/>
    <s v="Oct"/>
  </r>
  <r>
    <n v="2483"/>
    <d v="2026-10-22T00:00:00"/>
    <x v="9"/>
    <x v="9"/>
    <x v="3"/>
    <n v="2026"/>
    <x v="0"/>
    <x v="0"/>
    <x v="0"/>
    <s v="New"/>
    <x v="3"/>
    <s v="Portable Camp Stove"/>
    <n v="1"/>
    <n v="80.56"/>
    <n v="0"/>
    <n v="39.53"/>
    <n v="80.56"/>
    <n v="39.53"/>
    <n v="41.03"/>
    <n v="0.5093098311817279"/>
    <n v="2026"/>
    <s v="Q4"/>
    <n v="10"/>
    <s v="Oct"/>
  </r>
  <r>
    <n v="4451"/>
    <d v="2026-10-22T00:00:00"/>
    <x v="9"/>
    <x v="9"/>
    <x v="3"/>
    <n v="2026"/>
    <x v="3"/>
    <x v="7"/>
    <x v="0"/>
    <s v="New"/>
    <x v="0"/>
    <s v="Compact Repair Kit"/>
    <n v="1"/>
    <n v="40.47"/>
    <n v="0.05"/>
    <n v="16.73"/>
    <n v="38.4465"/>
    <n v="16.73"/>
    <n v="21.7165"/>
    <n v="0.5648498562938109"/>
    <n v="2026"/>
    <s v="Q4"/>
    <n v="10"/>
    <s v="Oct"/>
  </r>
  <r>
    <n v="93"/>
    <d v="2026-10-23T00:00:00"/>
    <x v="9"/>
    <x v="9"/>
    <x v="3"/>
    <n v="2026"/>
    <x v="1"/>
    <x v="12"/>
    <x v="1"/>
    <s v="Business"/>
    <x v="2"/>
    <s v="Carry-On Duffel"/>
    <n v="15"/>
    <n v="133.52000000000001"/>
    <n v="0.2"/>
    <n v="66"/>
    <n v="1602.2400000000002"/>
    <n v="990"/>
    <n v="612.24000000000024"/>
    <n v="0.38211503894547644"/>
    <n v="2026"/>
    <s v="Q4"/>
    <n v="10"/>
    <s v="Oct"/>
  </r>
  <r>
    <n v="265"/>
    <d v="2026-10-23T00:00:00"/>
    <x v="9"/>
    <x v="9"/>
    <x v="3"/>
    <n v="2026"/>
    <x v="1"/>
    <x v="6"/>
    <x v="0"/>
    <s v="Returning"/>
    <x v="0"/>
    <s v="Commuter Helmet"/>
    <n v="1"/>
    <n v="82.28"/>
    <n v="0"/>
    <n v="42.08"/>
    <n v="82.28"/>
    <n v="42.08"/>
    <n v="40.200000000000003"/>
    <n v="0.48857559552746721"/>
    <n v="2026"/>
    <s v="Q4"/>
    <n v="10"/>
    <s v="Oct"/>
  </r>
  <r>
    <n v="555"/>
    <d v="2026-10-23T00:00:00"/>
    <x v="9"/>
    <x v="9"/>
    <x v="3"/>
    <n v="2026"/>
    <x v="1"/>
    <x v="11"/>
    <x v="0"/>
    <s v="New"/>
    <x v="2"/>
    <s v="Insulated Bottle"/>
    <n v="6"/>
    <n v="35.479999999999997"/>
    <n v="0"/>
    <n v="13.37"/>
    <n v="212.88"/>
    <n v="80.22"/>
    <n v="132.66"/>
    <n v="0.62316798196166856"/>
    <n v="2026"/>
    <s v="Q4"/>
    <n v="10"/>
    <s v="Oct"/>
  </r>
  <r>
    <n v="1993"/>
    <d v="2026-10-23T00:00:00"/>
    <x v="9"/>
    <x v="9"/>
    <x v="3"/>
    <n v="2026"/>
    <x v="2"/>
    <x v="3"/>
    <x v="2"/>
    <s v="New"/>
    <x v="1"/>
    <s v="Summit Backpack 45L"/>
    <n v="1"/>
    <n v="152.38"/>
    <n v="0.15"/>
    <n v="78.92"/>
    <n v="129.523"/>
    <n v="78.92"/>
    <n v="50.602999999999994"/>
    <n v="0.39068736826663986"/>
    <n v="2026"/>
    <s v="Q4"/>
    <n v="10"/>
    <s v="Oct"/>
  </r>
  <r>
    <n v="3116"/>
    <d v="2026-10-23T00:00:00"/>
    <x v="9"/>
    <x v="9"/>
    <x v="3"/>
    <n v="2026"/>
    <x v="1"/>
    <x v="1"/>
    <x v="3"/>
    <s v="New"/>
    <x v="1"/>
    <s v="Hiking Daypack 20L"/>
    <n v="1"/>
    <n v="93.64"/>
    <n v="0"/>
    <n v="44.34"/>
    <n v="93.64"/>
    <n v="44.34"/>
    <n v="49.3"/>
    <n v="0.52648440837249033"/>
    <n v="2026"/>
    <s v="Q4"/>
    <n v="10"/>
    <s v="Oct"/>
  </r>
  <r>
    <n v="3631"/>
    <d v="2026-10-23T00:00:00"/>
    <x v="9"/>
    <x v="9"/>
    <x v="3"/>
    <n v="2026"/>
    <x v="3"/>
    <x v="7"/>
    <x v="2"/>
    <s v="Returning"/>
    <x v="4"/>
    <s v="Weighted Vest"/>
    <n v="1"/>
    <n v="123.6"/>
    <n v="0"/>
    <n v="67.3"/>
    <n v="123.6"/>
    <n v="67.3"/>
    <n v="56.3"/>
    <n v="0.45550161812297735"/>
    <n v="2026"/>
    <s v="Q4"/>
    <n v="10"/>
    <s v="Oct"/>
  </r>
  <r>
    <n v="4216"/>
    <d v="2026-10-23T00:00:00"/>
    <x v="9"/>
    <x v="9"/>
    <x v="3"/>
    <n v="2026"/>
    <x v="1"/>
    <x v="1"/>
    <x v="0"/>
    <s v="New"/>
    <x v="4"/>
    <s v="Weighted Vest"/>
    <n v="3"/>
    <n v="124.6"/>
    <n v="0.05"/>
    <n v="69.12"/>
    <n v="355.10999999999996"/>
    <n v="207.36"/>
    <n v="147.74999999999994"/>
    <n v="0.41606826053898782"/>
    <n v="2026"/>
    <s v="Q4"/>
    <n v="10"/>
    <s v="Oct"/>
  </r>
  <r>
    <n v="4956"/>
    <d v="2026-10-23T00:00:00"/>
    <x v="9"/>
    <x v="9"/>
    <x v="3"/>
    <n v="2026"/>
    <x v="3"/>
    <x v="13"/>
    <x v="2"/>
    <s v="Business"/>
    <x v="1"/>
    <s v="Summit Backpack 45L"/>
    <n v="2"/>
    <n v="151.66"/>
    <n v="0"/>
    <n v="77.17"/>
    <n v="303.32"/>
    <n v="154.34"/>
    <n v="148.97999999999999"/>
    <n v="0.49116444678886984"/>
    <n v="2026"/>
    <s v="Q4"/>
    <n v="10"/>
    <s v="Oct"/>
  </r>
  <r>
    <n v="439"/>
    <d v="2026-10-24T00:00:00"/>
    <x v="9"/>
    <x v="9"/>
    <x v="3"/>
    <n v="2026"/>
    <x v="2"/>
    <x v="5"/>
    <x v="2"/>
    <s v="New"/>
    <x v="2"/>
    <s v="Insulated Bottle"/>
    <n v="1"/>
    <n v="36.76"/>
    <n v="0"/>
    <n v="13.18"/>
    <n v="36.76"/>
    <n v="13.18"/>
    <n v="23.58"/>
    <n v="0.64145810663764957"/>
    <n v="2026"/>
    <s v="Q4"/>
    <n v="10"/>
    <s v="Oct"/>
  </r>
  <r>
    <n v="1076"/>
    <d v="2026-10-24T00:00:00"/>
    <x v="9"/>
    <x v="9"/>
    <x v="3"/>
    <n v="2026"/>
    <x v="0"/>
    <x v="9"/>
    <x v="3"/>
    <s v="Returning"/>
    <x v="3"/>
    <s v="Trail Tent 2P"/>
    <n v="1"/>
    <n v="195.67"/>
    <n v="0"/>
    <n v="105.88"/>
    <n v="195.67"/>
    <n v="105.88"/>
    <n v="89.789999999999992"/>
    <n v="0.45888485715745897"/>
    <n v="2026"/>
    <s v="Q4"/>
    <n v="10"/>
    <s v="Oct"/>
  </r>
  <r>
    <n v="1130"/>
    <d v="2026-10-24T00:00:00"/>
    <x v="9"/>
    <x v="9"/>
    <x v="3"/>
    <n v="2026"/>
    <x v="0"/>
    <x v="15"/>
    <x v="2"/>
    <s v="Returning"/>
    <x v="0"/>
    <s v="Compact Repair Kit"/>
    <n v="1"/>
    <n v="40.83"/>
    <n v="0.1"/>
    <n v="16.54"/>
    <n v="36.747"/>
    <n v="16.54"/>
    <n v="20.207000000000001"/>
    <n v="0.54989522954254766"/>
    <n v="2026"/>
    <s v="Q4"/>
    <n v="10"/>
    <s v="Oct"/>
  </r>
  <r>
    <n v="2820"/>
    <d v="2026-10-24T00:00:00"/>
    <x v="9"/>
    <x v="9"/>
    <x v="3"/>
    <n v="2026"/>
    <x v="3"/>
    <x v="7"/>
    <x v="1"/>
    <s v="Business"/>
    <x v="1"/>
    <s v="Trekking Poles"/>
    <n v="6"/>
    <n v="72.73"/>
    <n v="0.05"/>
    <n v="32.700000000000003"/>
    <n v="414.56099999999998"/>
    <n v="196.20000000000002"/>
    <n v="218.36099999999996"/>
    <n v="0.52672827400551425"/>
    <n v="2026"/>
    <s v="Q4"/>
    <n v="10"/>
    <s v="Oct"/>
  </r>
  <r>
    <n v="4213"/>
    <d v="2026-10-24T00:00:00"/>
    <x v="9"/>
    <x v="9"/>
    <x v="3"/>
    <n v="2026"/>
    <x v="1"/>
    <x v="14"/>
    <x v="1"/>
    <s v="Business"/>
    <x v="3"/>
    <s v="Portable Camp Stove"/>
    <n v="4"/>
    <n v="81.23"/>
    <n v="0.1"/>
    <n v="38.96"/>
    <n v="292.428"/>
    <n v="155.84"/>
    <n v="136.58799999999999"/>
    <n v="0.46708249552026482"/>
    <n v="2026"/>
    <s v="Q4"/>
    <n v="10"/>
    <s v="Oct"/>
  </r>
  <r>
    <n v="4375"/>
    <d v="2026-10-24T00:00:00"/>
    <x v="9"/>
    <x v="9"/>
    <x v="3"/>
    <n v="2026"/>
    <x v="1"/>
    <x v="1"/>
    <x v="0"/>
    <s v="Business"/>
    <x v="2"/>
    <s v="Packing Cube Set"/>
    <n v="1"/>
    <n v="46.38"/>
    <n v="0.15"/>
    <n v="17.87"/>
    <n v="39.423000000000002"/>
    <n v="17.87"/>
    <n v="21.553000000000001"/>
    <n v="0.54671131065621592"/>
    <n v="2026"/>
    <s v="Q4"/>
    <n v="10"/>
    <s v="Oct"/>
  </r>
  <r>
    <n v="5072"/>
    <d v="2026-10-24T00:00:00"/>
    <x v="9"/>
    <x v="9"/>
    <x v="3"/>
    <n v="2026"/>
    <x v="3"/>
    <x v="7"/>
    <x v="1"/>
    <s v="Business"/>
    <x v="2"/>
    <s v="Packing Cube Set"/>
    <n v="5"/>
    <n v="45.9"/>
    <n v="0.1"/>
    <n v="17.940000000000001"/>
    <n v="206.55"/>
    <n v="89.7"/>
    <n v="116.85000000000001"/>
    <n v="0.56572258533042852"/>
    <n v="2026"/>
    <s v="Q4"/>
    <n v="10"/>
    <s v="Oct"/>
  </r>
  <r>
    <n v="310"/>
    <d v="2026-10-25T00:00:00"/>
    <x v="9"/>
    <x v="9"/>
    <x v="3"/>
    <n v="2026"/>
    <x v="1"/>
    <x v="12"/>
    <x v="0"/>
    <s v="Business"/>
    <x v="1"/>
    <s v="Trail Boots"/>
    <n v="5"/>
    <n v="144.04"/>
    <n v="0.1"/>
    <n v="78.069999999999993"/>
    <n v="648.17999999999995"/>
    <n v="390.34999999999997"/>
    <n v="257.83"/>
    <n v="0.39777530932765592"/>
    <n v="2026"/>
    <s v="Q4"/>
    <n v="10"/>
    <s v="Oct"/>
  </r>
  <r>
    <n v="317"/>
    <d v="2026-10-25T00:00:00"/>
    <x v="9"/>
    <x v="9"/>
    <x v="3"/>
    <n v="2026"/>
    <x v="2"/>
    <x v="10"/>
    <x v="3"/>
    <s v="New"/>
    <x v="0"/>
    <s v="Commuter Helmet"/>
    <n v="2"/>
    <n v="80.69"/>
    <n v="0.05"/>
    <n v="43.81"/>
    <n v="153.31099999999998"/>
    <n v="87.62"/>
    <n v="65.690999999999974"/>
    <n v="0.42848197454846676"/>
    <n v="2026"/>
    <s v="Q4"/>
    <n v="10"/>
    <s v="Oct"/>
  </r>
  <r>
    <n v="684"/>
    <d v="2026-10-25T00:00:00"/>
    <x v="9"/>
    <x v="9"/>
    <x v="3"/>
    <n v="2026"/>
    <x v="3"/>
    <x v="4"/>
    <x v="0"/>
    <s v="Business"/>
    <x v="3"/>
    <s v="Trail Tent 2P"/>
    <n v="1"/>
    <n v="191.91"/>
    <n v="0"/>
    <n v="101.89"/>
    <n v="191.91"/>
    <n v="101.89"/>
    <n v="90.02"/>
    <n v="0.46907404512531914"/>
    <n v="2026"/>
    <s v="Q4"/>
    <n v="10"/>
    <s v="Oct"/>
  </r>
  <r>
    <n v="1430"/>
    <d v="2026-10-25T00:00:00"/>
    <x v="9"/>
    <x v="9"/>
    <x v="3"/>
    <n v="2026"/>
    <x v="3"/>
    <x v="13"/>
    <x v="2"/>
    <s v="New"/>
    <x v="4"/>
    <s v="Recovery Roller"/>
    <n v="1"/>
    <n v="36.630000000000003"/>
    <n v="0.05"/>
    <n v="13.97"/>
    <n v="34.798500000000004"/>
    <n v="13.97"/>
    <n v="20.828500000000005"/>
    <n v="0.59854591433538806"/>
    <n v="2026"/>
    <s v="Q4"/>
    <n v="10"/>
    <s v="Oct"/>
  </r>
  <r>
    <n v="2049"/>
    <d v="2026-10-25T00:00:00"/>
    <x v="9"/>
    <x v="9"/>
    <x v="3"/>
    <n v="2026"/>
    <x v="3"/>
    <x v="4"/>
    <x v="1"/>
    <s v="Business"/>
    <x v="2"/>
    <s v="Insulated Bottle"/>
    <n v="6"/>
    <n v="35.380000000000003"/>
    <n v="0.05"/>
    <n v="13.9"/>
    <n v="201.66600000000003"/>
    <n v="83.4"/>
    <n v="118.26600000000002"/>
    <n v="0.58644491386748387"/>
    <n v="2026"/>
    <s v="Q4"/>
    <n v="10"/>
    <s v="Oct"/>
  </r>
  <r>
    <n v="2199"/>
    <d v="2026-10-25T00:00:00"/>
    <x v="9"/>
    <x v="9"/>
    <x v="3"/>
    <n v="2026"/>
    <x v="1"/>
    <x v="12"/>
    <x v="3"/>
    <s v="Returning"/>
    <x v="2"/>
    <s v="Carry-On Duffel"/>
    <n v="1"/>
    <n v="132.63"/>
    <n v="0.05"/>
    <n v="67.489999999999995"/>
    <n v="125.99849999999999"/>
    <n v="67.489999999999995"/>
    <n v="58.508499999999998"/>
    <n v="0.46435870268296847"/>
    <n v="2026"/>
    <s v="Q4"/>
    <n v="10"/>
    <s v="Oct"/>
  </r>
  <r>
    <n v="2954"/>
    <d v="2026-10-25T00:00:00"/>
    <x v="9"/>
    <x v="9"/>
    <x v="3"/>
    <n v="2026"/>
    <x v="3"/>
    <x v="4"/>
    <x v="0"/>
    <s v="New"/>
    <x v="1"/>
    <s v="Trekking Poles"/>
    <n v="1"/>
    <n v="71.17"/>
    <n v="0"/>
    <n v="32.57"/>
    <n v="71.17"/>
    <n v="32.57"/>
    <n v="38.6"/>
    <n v="0.54236335534635383"/>
    <n v="2026"/>
    <s v="Q4"/>
    <n v="10"/>
    <s v="Oct"/>
  </r>
  <r>
    <n v="3218"/>
    <d v="2026-10-25T00:00:00"/>
    <x v="9"/>
    <x v="9"/>
    <x v="3"/>
    <n v="2026"/>
    <x v="0"/>
    <x v="15"/>
    <x v="1"/>
    <s v="Business"/>
    <x v="2"/>
    <s v="Carry-On Duffel"/>
    <n v="6"/>
    <n v="132.08000000000001"/>
    <n v="0.1"/>
    <n v="67.61"/>
    <n v="713.23200000000008"/>
    <n v="405.65999999999997"/>
    <n v="307.57200000000012"/>
    <n v="0.43123696076451995"/>
    <n v="2026"/>
    <s v="Q4"/>
    <n v="10"/>
    <s v="Oct"/>
  </r>
  <r>
    <n v="3965"/>
    <d v="2026-10-25T00:00:00"/>
    <x v="9"/>
    <x v="9"/>
    <x v="3"/>
    <n v="2026"/>
    <x v="1"/>
    <x v="11"/>
    <x v="2"/>
    <s v="Returning"/>
    <x v="3"/>
    <s v="Portable Camp Stove"/>
    <n v="3"/>
    <n v="82.75"/>
    <n v="0.05"/>
    <n v="38.53"/>
    <n v="235.83749999999998"/>
    <n v="115.59"/>
    <n v="120.24749999999997"/>
    <n v="0.50987438384480832"/>
    <n v="2026"/>
    <s v="Q4"/>
    <n v="10"/>
    <s v="Oct"/>
  </r>
  <r>
    <n v="2278"/>
    <d v="2026-10-26T00:00:00"/>
    <x v="9"/>
    <x v="9"/>
    <x v="3"/>
    <n v="2026"/>
    <x v="0"/>
    <x v="15"/>
    <x v="0"/>
    <s v="Returning"/>
    <x v="4"/>
    <s v="Training Mat"/>
    <n v="5"/>
    <n v="51.5"/>
    <n v="0.1"/>
    <n v="21.38"/>
    <n v="231.75"/>
    <n v="106.89999999999999"/>
    <n v="124.85000000000001"/>
    <n v="0.53872707659115426"/>
    <n v="2026"/>
    <s v="Q4"/>
    <n v="10"/>
    <s v="Oct"/>
  </r>
  <r>
    <n v="3132"/>
    <d v="2026-10-26T00:00:00"/>
    <x v="9"/>
    <x v="9"/>
    <x v="3"/>
    <n v="2026"/>
    <x v="2"/>
    <x v="5"/>
    <x v="0"/>
    <s v="New"/>
    <x v="1"/>
    <s v="Trail Boots"/>
    <n v="3"/>
    <n v="140.49"/>
    <n v="0.05"/>
    <n v="77.45"/>
    <n v="400.3965"/>
    <n v="232.35000000000002"/>
    <n v="168.04649999999998"/>
    <n v="0.41970022215478903"/>
    <n v="2026"/>
    <s v="Q4"/>
    <n v="10"/>
    <s v="Oct"/>
  </r>
  <r>
    <n v="3144"/>
    <d v="2026-10-26T00:00:00"/>
    <x v="9"/>
    <x v="9"/>
    <x v="3"/>
    <n v="2026"/>
    <x v="2"/>
    <x v="2"/>
    <x v="3"/>
    <s v="New"/>
    <x v="4"/>
    <s v="Recovery Roller"/>
    <n v="4"/>
    <n v="36.200000000000003"/>
    <n v="0.15"/>
    <n v="13.53"/>
    <n v="123.08000000000001"/>
    <n v="54.12"/>
    <n v="68.960000000000008"/>
    <n v="0.56028599285017877"/>
    <n v="2026"/>
    <s v="Q4"/>
    <n v="10"/>
    <s v="Oct"/>
  </r>
  <r>
    <n v="3501"/>
    <d v="2026-10-26T00:00:00"/>
    <x v="9"/>
    <x v="9"/>
    <x v="3"/>
    <n v="2026"/>
    <x v="3"/>
    <x v="7"/>
    <x v="2"/>
    <s v="New"/>
    <x v="3"/>
    <s v="Compact Sleeping Bag"/>
    <n v="1"/>
    <n v="120.5"/>
    <n v="0.05"/>
    <n v="61.71"/>
    <n v="114.47499999999999"/>
    <n v="61.71"/>
    <n v="52.764999999999993"/>
    <n v="0.4609303341340904"/>
    <n v="2026"/>
    <s v="Q4"/>
    <n v="10"/>
    <s v="Oct"/>
  </r>
  <r>
    <n v="458"/>
    <d v="2026-10-27T00:00:00"/>
    <x v="9"/>
    <x v="9"/>
    <x v="3"/>
    <n v="2026"/>
    <x v="2"/>
    <x v="2"/>
    <x v="2"/>
    <s v="Business"/>
    <x v="0"/>
    <s v="Cycling Pack 12L"/>
    <n v="1"/>
    <n v="102.44"/>
    <n v="0.05"/>
    <n v="49.14"/>
    <n v="97.317999999999998"/>
    <n v="49.14"/>
    <n v="48.177999999999997"/>
    <n v="0.49505744055570394"/>
    <n v="2026"/>
    <s v="Q4"/>
    <n v="10"/>
    <s v="Oct"/>
  </r>
  <r>
    <n v="1065"/>
    <d v="2026-10-27T00:00:00"/>
    <x v="9"/>
    <x v="9"/>
    <x v="3"/>
    <n v="2026"/>
    <x v="2"/>
    <x v="5"/>
    <x v="0"/>
    <s v="New"/>
    <x v="4"/>
    <s v="Weighted Vest"/>
    <n v="6"/>
    <n v="121.58"/>
    <n v="0.15"/>
    <n v="68.86"/>
    <n v="620.05799999999999"/>
    <n v="413.15999999999997"/>
    <n v="206.89800000000002"/>
    <n v="0.33367523683268346"/>
    <n v="2026"/>
    <s v="Q4"/>
    <n v="10"/>
    <s v="Oct"/>
  </r>
  <r>
    <n v="1707"/>
    <d v="2026-10-27T00:00:00"/>
    <x v="9"/>
    <x v="9"/>
    <x v="3"/>
    <n v="2026"/>
    <x v="2"/>
    <x v="16"/>
    <x v="0"/>
    <s v="New"/>
    <x v="2"/>
    <s v="Insulated Bottle"/>
    <n v="2"/>
    <n v="35.36"/>
    <n v="0"/>
    <n v="13.33"/>
    <n v="70.72"/>
    <n v="26.66"/>
    <n v="44.06"/>
    <n v="0.62302036199095023"/>
    <n v="2026"/>
    <s v="Q4"/>
    <n v="10"/>
    <s v="Oct"/>
  </r>
  <r>
    <n v="1989"/>
    <d v="2026-10-27T00:00:00"/>
    <x v="9"/>
    <x v="9"/>
    <x v="3"/>
    <n v="2026"/>
    <x v="3"/>
    <x v="4"/>
    <x v="0"/>
    <s v="New"/>
    <x v="3"/>
    <s v="Alpine Tent 4P"/>
    <n v="2"/>
    <n v="335.73"/>
    <n v="0"/>
    <n v="199.44"/>
    <n v="671.46"/>
    <n v="398.88"/>
    <n v="272.58000000000004"/>
    <n v="0.4059512107943884"/>
    <n v="2026"/>
    <s v="Q4"/>
    <n v="10"/>
    <s v="Oct"/>
  </r>
  <r>
    <n v="2852"/>
    <d v="2026-10-27T00:00:00"/>
    <x v="9"/>
    <x v="9"/>
    <x v="3"/>
    <n v="2026"/>
    <x v="1"/>
    <x v="12"/>
    <x v="1"/>
    <s v="Business"/>
    <x v="1"/>
    <s v="Trail Boots"/>
    <n v="3"/>
    <n v="141.96"/>
    <n v="0.1"/>
    <n v="77.42"/>
    <n v="383.29200000000003"/>
    <n v="232.26"/>
    <n v="151.03200000000004"/>
    <n v="0.39403900942362485"/>
    <n v="2026"/>
    <s v="Q4"/>
    <n v="10"/>
    <s v="Oct"/>
  </r>
  <r>
    <n v="4762"/>
    <d v="2026-10-27T00:00:00"/>
    <x v="9"/>
    <x v="9"/>
    <x v="3"/>
    <n v="2026"/>
    <x v="1"/>
    <x v="12"/>
    <x v="3"/>
    <s v="New"/>
    <x v="4"/>
    <s v="Training Mat"/>
    <n v="2"/>
    <n v="51.76"/>
    <n v="0"/>
    <n v="21.64"/>
    <n v="103.52"/>
    <n v="43.28"/>
    <n v="60.239999999999995"/>
    <n v="0.58191653786707875"/>
    <n v="2026"/>
    <s v="Q4"/>
    <n v="10"/>
    <s v="Oct"/>
  </r>
  <r>
    <n v="4997"/>
    <d v="2026-10-27T00:00:00"/>
    <x v="9"/>
    <x v="9"/>
    <x v="3"/>
    <n v="2026"/>
    <x v="3"/>
    <x v="7"/>
    <x v="0"/>
    <s v="Returning"/>
    <x v="3"/>
    <s v="Trail Tent 2P"/>
    <n v="3"/>
    <n v="194.09"/>
    <n v="0.1"/>
    <n v="105.84"/>
    <n v="524.04300000000001"/>
    <n v="317.52"/>
    <n v="206.52300000000002"/>
    <n v="0.39409552269565667"/>
    <n v="2026"/>
    <s v="Q4"/>
    <n v="10"/>
    <s v="Oct"/>
  </r>
  <r>
    <n v="1238"/>
    <d v="2026-10-28T00:00:00"/>
    <x v="9"/>
    <x v="9"/>
    <x v="3"/>
    <n v="2026"/>
    <x v="1"/>
    <x v="12"/>
    <x v="0"/>
    <s v="Returning"/>
    <x v="3"/>
    <s v="Compact Sleeping Bag"/>
    <n v="1"/>
    <n v="125.39"/>
    <n v="0.05"/>
    <n v="61.19"/>
    <n v="119.12049999999999"/>
    <n v="61.19"/>
    <n v="57.930499999999995"/>
    <n v="0.48631847582909743"/>
    <n v="2026"/>
    <s v="Q4"/>
    <n v="10"/>
    <s v="Oct"/>
  </r>
  <r>
    <n v="2622"/>
    <d v="2026-10-28T00:00:00"/>
    <x v="9"/>
    <x v="9"/>
    <x v="3"/>
    <n v="2026"/>
    <x v="0"/>
    <x v="15"/>
    <x v="3"/>
    <s v="New"/>
    <x v="3"/>
    <s v="Portable Camp Stove"/>
    <n v="3"/>
    <n v="83.73"/>
    <n v="0.15"/>
    <n v="39.43"/>
    <n v="213.51149999999998"/>
    <n v="118.28999999999999"/>
    <n v="95.221499999999992"/>
    <n v="0.44597831966896395"/>
    <n v="2026"/>
    <s v="Q4"/>
    <n v="10"/>
    <s v="Oct"/>
  </r>
  <r>
    <n v="3106"/>
    <d v="2026-10-28T00:00:00"/>
    <x v="9"/>
    <x v="9"/>
    <x v="3"/>
    <n v="2026"/>
    <x v="3"/>
    <x v="8"/>
    <x v="3"/>
    <s v="Business"/>
    <x v="4"/>
    <s v="Recovery Roller"/>
    <n v="3"/>
    <n v="36.99"/>
    <n v="0.05"/>
    <n v="14.14"/>
    <n v="105.42149999999999"/>
    <n v="42.42"/>
    <n v="63.001499999999993"/>
    <n v="0.59761528720422297"/>
    <n v="2026"/>
    <s v="Q4"/>
    <n v="10"/>
    <s v="Oct"/>
  </r>
  <r>
    <n v="3274"/>
    <d v="2026-10-28T00:00:00"/>
    <x v="9"/>
    <x v="9"/>
    <x v="3"/>
    <n v="2026"/>
    <x v="3"/>
    <x v="7"/>
    <x v="3"/>
    <s v="New"/>
    <x v="4"/>
    <s v="Resistance Band Set"/>
    <n v="1"/>
    <n v="39.42"/>
    <n v="0"/>
    <n v="14.58"/>
    <n v="39.42"/>
    <n v="14.58"/>
    <n v="24.840000000000003"/>
    <n v="0.63013698630136994"/>
    <n v="2026"/>
    <s v="Q4"/>
    <n v="10"/>
    <s v="Oct"/>
  </r>
  <r>
    <n v="3542"/>
    <d v="2026-10-28T00:00:00"/>
    <x v="9"/>
    <x v="9"/>
    <x v="3"/>
    <n v="2026"/>
    <x v="3"/>
    <x v="4"/>
    <x v="0"/>
    <s v="New"/>
    <x v="0"/>
    <s v="Trail Bike Light"/>
    <n v="2"/>
    <n v="50.66"/>
    <n v="0"/>
    <n v="22.02"/>
    <n v="101.32"/>
    <n v="44.04"/>
    <n v="57.279999999999994"/>
    <n v="0.56533754441373862"/>
    <n v="2026"/>
    <s v="Q4"/>
    <n v="10"/>
    <s v="Oct"/>
  </r>
  <r>
    <n v="3704"/>
    <d v="2026-10-28T00:00:00"/>
    <x v="9"/>
    <x v="9"/>
    <x v="3"/>
    <n v="2026"/>
    <x v="1"/>
    <x v="12"/>
    <x v="0"/>
    <s v="Returning"/>
    <x v="1"/>
    <s v="Trekking Poles"/>
    <n v="4"/>
    <n v="71.959999999999994"/>
    <n v="0.1"/>
    <n v="31.51"/>
    <n v="259.05599999999998"/>
    <n v="126.04"/>
    <n v="133.01599999999996"/>
    <n v="0.51346427027360864"/>
    <n v="2026"/>
    <s v="Q4"/>
    <n v="10"/>
    <s v="Oct"/>
  </r>
  <r>
    <n v="4699"/>
    <d v="2026-10-28T00:00:00"/>
    <x v="9"/>
    <x v="9"/>
    <x v="3"/>
    <n v="2026"/>
    <x v="2"/>
    <x v="5"/>
    <x v="2"/>
    <s v="Returning"/>
    <x v="0"/>
    <s v="Trail Bike Light"/>
    <n v="1"/>
    <n v="49.72"/>
    <n v="0.05"/>
    <n v="22.5"/>
    <n v="47.233999999999995"/>
    <n v="22.5"/>
    <n v="24.733999999999995"/>
    <n v="0.52364821950290041"/>
    <n v="2026"/>
    <s v="Q4"/>
    <n v="10"/>
    <s v="Oct"/>
  </r>
  <r>
    <n v="1226"/>
    <d v="2026-10-29T00:00:00"/>
    <x v="9"/>
    <x v="9"/>
    <x v="3"/>
    <n v="2026"/>
    <x v="0"/>
    <x v="0"/>
    <x v="3"/>
    <s v="Returning"/>
    <x v="2"/>
    <s v="Insulated Bottle"/>
    <n v="1"/>
    <n v="36.58"/>
    <n v="0"/>
    <n v="13.5"/>
    <n v="36.58"/>
    <n v="13.5"/>
    <n v="23.08"/>
    <n v="0.63094587206123565"/>
    <n v="2026"/>
    <s v="Q4"/>
    <n v="10"/>
    <s v="Oct"/>
  </r>
  <r>
    <n v="1245"/>
    <d v="2026-10-29T00:00:00"/>
    <x v="9"/>
    <x v="9"/>
    <x v="3"/>
    <n v="2026"/>
    <x v="1"/>
    <x v="6"/>
    <x v="3"/>
    <s v="Returning"/>
    <x v="4"/>
    <s v="Resistance Band Set"/>
    <n v="2"/>
    <n v="41.06"/>
    <n v="0.05"/>
    <n v="15.07"/>
    <n v="78.013999999999996"/>
    <n v="30.14"/>
    <n v="47.873999999999995"/>
    <n v="0.6136590868305688"/>
    <n v="2026"/>
    <s v="Q4"/>
    <n v="10"/>
    <s v="Oct"/>
  </r>
  <r>
    <n v="1477"/>
    <d v="2026-10-29T00:00:00"/>
    <x v="9"/>
    <x v="9"/>
    <x v="3"/>
    <n v="2026"/>
    <x v="1"/>
    <x v="14"/>
    <x v="3"/>
    <s v="Returning"/>
    <x v="3"/>
    <s v="Compact Sleeping Bag"/>
    <n v="1"/>
    <n v="121.78"/>
    <n v="0.15"/>
    <n v="61.55"/>
    <n v="103.51300000000001"/>
    <n v="61.55"/>
    <n v="41.963000000000008"/>
    <n v="0.40538869513974096"/>
    <n v="2026"/>
    <s v="Q4"/>
    <n v="10"/>
    <s v="Oct"/>
  </r>
  <r>
    <n v="1575"/>
    <d v="2026-10-29T00:00:00"/>
    <x v="9"/>
    <x v="9"/>
    <x v="3"/>
    <n v="2026"/>
    <x v="3"/>
    <x v="7"/>
    <x v="1"/>
    <s v="Returning"/>
    <x v="2"/>
    <s v="Carry-On Duffel"/>
    <n v="5"/>
    <n v="130.68"/>
    <n v="0.2"/>
    <n v="67.209999999999994"/>
    <n v="522.72000000000014"/>
    <n v="336.04999999999995"/>
    <n v="186.67000000000019"/>
    <n v="0.35711279461279488"/>
    <n v="2026"/>
    <s v="Q4"/>
    <n v="10"/>
    <s v="Oct"/>
  </r>
  <r>
    <n v="2830"/>
    <d v="2026-10-29T00:00:00"/>
    <x v="9"/>
    <x v="9"/>
    <x v="3"/>
    <n v="2026"/>
    <x v="2"/>
    <x v="2"/>
    <x v="0"/>
    <s v="New"/>
    <x v="2"/>
    <s v="Travel Backpack 35L"/>
    <n v="1"/>
    <n v="161.94999999999999"/>
    <n v="0"/>
    <n v="86.61"/>
    <n v="161.94999999999999"/>
    <n v="86.61"/>
    <n v="75.339999999999989"/>
    <n v="0.46520531028095086"/>
    <n v="2026"/>
    <s v="Q4"/>
    <n v="10"/>
    <s v="Oct"/>
  </r>
  <r>
    <n v="2884"/>
    <d v="2026-10-29T00:00:00"/>
    <x v="9"/>
    <x v="9"/>
    <x v="3"/>
    <n v="2026"/>
    <x v="0"/>
    <x v="15"/>
    <x v="2"/>
    <s v="Returning"/>
    <x v="0"/>
    <s v="Commuter Helmet"/>
    <n v="2"/>
    <n v="83.6"/>
    <n v="0"/>
    <n v="43.01"/>
    <n v="167.2"/>
    <n v="86.02"/>
    <n v="81.179999999999993"/>
    <n v="0.48552631578947369"/>
    <n v="2026"/>
    <s v="Q4"/>
    <n v="10"/>
    <s v="Oct"/>
  </r>
  <r>
    <n v="3093"/>
    <d v="2026-10-29T00:00:00"/>
    <x v="9"/>
    <x v="9"/>
    <x v="3"/>
    <n v="2026"/>
    <x v="3"/>
    <x v="4"/>
    <x v="1"/>
    <s v="Business"/>
    <x v="3"/>
    <s v="Trail Tent 2P"/>
    <n v="3"/>
    <n v="194.19"/>
    <n v="0.15"/>
    <n v="104.22"/>
    <n v="495.18449999999996"/>
    <n v="312.65999999999997"/>
    <n v="182.52449999999999"/>
    <n v="0.36859897674503139"/>
    <n v="2026"/>
    <s v="Q4"/>
    <n v="10"/>
    <s v="Oct"/>
  </r>
  <r>
    <n v="3613"/>
    <d v="2026-10-29T00:00:00"/>
    <x v="9"/>
    <x v="9"/>
    <x v="3"/>
    <n v="2026"/>
    <x v="1"/>
    <x v="12"/>
    <x v="0"/>
    <s v="Returning"/>
    <x v="2"/>
    <s v="Travel Backpack 35L"/>
    <n v="3"/>
    <n v="167.41"/>
    <n v="0"/>
    <n v="85.33"/>
    <n v="502.23"/>
    <n v="255.99"/>
    <n v="246.24"/>
    <n v="0.49029329191804549"/>
    <n v="2026"/>
    <s v="Q4"/>
    <n v="10"/>
    <s v="Oct"/>
  </r>
  <r>
    <n v="4496"/>
    <d v="2026-10-29T00:00:00"/>
    <x v="9"/>
    <x v="9"/>
    <x v="3"/>
    <n v="2026"/>
    <x v="3"/>
    <x v="8"/>
    <x v="0"/>
    <s v="Returning"/>
    <x v="4"/>
    <s v="Resistance Band Set"/>
    <n v="2"/>
    <n v="40.83"/>
    <n v="0.1"/>
    <n v="14.91"/>
    <n v="73.494"/>
    <n v="29.82"/>
    <n v="43.673999999999999"/>
    <n v="0.59425259204833047"/>
    <n v="2026"/>
    <s v="Q4"/>
    <n v="10"/>
    <s v="Oct"/>
  </r>
  <r>
    <n v="5194"/>
    <d v="2026-10-29T00:00:00"/>
    <x v="9"/>
    <x v="9"/>
    <x v="3"/>
    <n v="2026"/>
    <x v="0"/>
    <x v="9"/>
    <x v="1"/>
    <s v="Business"/>
    <x v="3"/>
    <s v="Portable Camp Stove"/>
    <n v="12"/>
    <n v="80.84"/>
    <n v="0.1"/>
    <n v="38.39"/>
    <n v="873.072"/>
    <n v="460.68"/>
    <n v="412.392"/>
    <n v="0.4723459233602727"/>
    <n v="2026"/>
    <s v="Q4"/>
    <n v="10"/>
    <s v="Oct"/>
  </r>
  <r>
    <n v="339"/>
    <d v="2026-10-30T00:00:00"/>
    <x v="9"/>
    <x v="9"/>
    <x v="3"/>
    <n v="2026"/>
    <x v="3"/>
    <x v="13"/>
    <x v="0"/>
    <s v="Returning"/>
    <x v="0"/>
    <s v="Compact Repair Kit"/>
    <n v="1"/>
    <n v="39.65"/>
    <n v="0"/>
    <n v="16.38"/>
    <n v="39.65"/>
    <n v="16.38"/>
    <n v="23.27"/>
    <n v="0.58688524590163937"/>
    <n v="2026"/>
    <s v="Q4"/>
    <n v="10"/>
    <s v="Oct"/>
  </r>
  <r>
    <n v="1199"/>
    <d v="2026-10-30T00:00:00"/>
    <x v="9"/>
    <x v="9"/>
    <x v="3"/>
    <n v="2026"/>
    <x v="1"/>
    <x v="12"/>
    <x v="0"/>
    <s v="New"/>
    <x v="0"/>
    <s v="Cycling Pack 12L"/>
    <n v="1"/>
    <n v="102.47"/>
    <n v="0.1"/>
    <n v="49.75"/>
    <n v="92.222999999999999"/>
    <n v="49.75"/>
    <n v="42.472999999999999"/>
    <n v="0.46054671828068922"/>
    <n v="2026"/>
    <s v="Q4"/>
    <n v="10"/>
    <s v="Oct"/>
  </r>
  <r>
    <n v="1253"/>
    <d v="2026-10-30T00:00:00"/>
    <x v="9"/>
    <x v="9"/>
    <x v="3"/>
    <n v="2026"/>
    <x v="3"/>
    <x v="13"/>
    <x v="2"/>
    <s v="Business"/>
    <x v="4"/>
    <s v="Resistance Band Set"/>
    <n v="2"/>
    <n v="40.43"/>
    <n v="0"/>
    <n v="14.88"/>
    <n v="80.86"/>
    <n v="29.76"/>
    <n v="51.099999999999994"/>
    <n v="0.63195646796932969"/>
    <n v="2026"/>
    <s v="Q4"/>
    <n v="10"/>
    <s v="Oct"/>
  </r>
  <r>
    <n v="1407"/>
    <d v="2026-10-30T00:00:00"/>
    <x v="9"/>
    <x v="9"/>
    <x v="3"/>
    <n v="2026"/>
    <x v="3"/>
    <x v="8"/>
    <x v="2"/>
    <s v="Business"/>
    <x v="2"/>
    <s v="Insulated Bottle"/>
    <n v="2"/>
    <n v="35.880000000000003"/>
    <n v="0.05"/>
    <n v="13.52"/>
    <n v="68.171999999999997"/>
    <n v="27.04"/>
    <n v="41.131999999999998"/>
    <n v="0.60335621662852779"/>
    <n v="2026"/>
    <s v="Q4"/>
    <n v="10"/>
    <s v="Oct"/>
  </r>
  <r>
    <n v="2532"/>
    <d v="2026-10-30T00:00:00"/>
    <x v="9"/>
    <x v="9"/>
    <x v="3"/>
    <n v="2026"/>
    <x v="0"/>
    <x v="15"/>
    <x v="3"/>
    <s v="New"/>
    <x v="0"/>
    <s v="Commuter Helmet"/>
    <n v="1"/>
    <n v="80.400000000000006"/>
    <n v="0"/>
    <n v="43.34"/>
    <n v="80.400000000000006"/>
    <n v="43.34"/>
    <n v="37.06"/>
    <n v="0.46094527363184079"/>
    <n v="2026"/>
    <s v="Q4"/>
    <n v="10"/>
    <s v="Oct"/>
  </r>
  <r>
    <n v="307"/>
    <d v="2026-10-31T00:00:00"/>
    <x v="9"/>
    <x v="9"/>
    <x v="3"/>
    <n v="2026"/>
    <x v="3"/>
    <x v="8"/>
    <x v="0"/>
    <s v="Returning"/>
    <x v="4"/>
    <s v="Recovery Roller"/>
    <n v="1"/>
    <n v="37.08"/>
    <n v="0"/>
    <n v="13.62"/>
    <n v="37.08"/>
    <n v="13.62"/>
    <n v="23.46"/>
    <n v="0.63268608414239491"/>
    <n v="2026"/>
    <s v="Q4"/>
    <n v="10"/>
    <s v="Oct"/>
  </r>
  <r>
    <n v="3257"/>
    <d v="2026-10-31T00:00:00"/>
    <x v="9"/>
    <x v="9"/>
    <x v="3"/>
    <n v="2026"/>
    <x v="3"/>
    <x v="4"/>
    <x v="2"/>
    <s v="New"/>
    <x v="2"/>
    <s v="Travel Backpack 35L"/>
    <n v="6"/>
    <n v="165.92"/>
    <n v="0"/>
    <n v="87.55"/>
    <n v="995.52"/>
    <n v="525.29999999999995"/>
    <n v="470.22"/>
    <n v="0.4723360655737705"/>
    <n v="2026"/>
    <s v="Q4"/>
    <n v="10"/>
    <s v="Oct"/>
  </r>
  <r>
    <n v="3739"/>
    <d v="2026-10-31T00:00:00"/>
    <x v="9"/>
    <x v="9"/>
    <x v="3"/>
    <n v="2026"/>
    <x v="1"/>
    <x v="12"/>
    <x v="3"/>
    <s v="New"/>
    <x v="2"/>
    <s v="Carry-On Duffel"/>
    <n v="1"/>
    <n v="135.19"/>
    <n v="0"/>
    <n v="68.319999999999993"/>
    <n v="135.19"/>
    <n v="68.319999999999993"/>
    <n v="66.87"/>
    <n v="0.49463717730601381"/>
    <n v="2026"/>
    <s v="Q4"/>
    <n v="10"/>
    <s v="Oct"/>
  </r>
  <r>
    <n v="77"/>
    <d v="2026-11-01T00:00:00"/>
    <x v="10"/>
    <x v="10"/>
    <x v="3"/>
    <n v="2026"/>
    <x v="1"/>
    <x v="11"/>
    <x v="0"/>
    <s v="New"/>
    <x v="2"/>
    <s v="Carry-On Duffel"/>
    <n v="2"/>
    <n v="133.96"/>
    <n v="0.1"/>
    <n v="65.44"/>
    <n v="241.12800000000001"/>
    <n v="130.88"/>
    <n v="110.24800000000002"/>
    <n v="0.4572177432732823"/>
    <n v="2026"/>
    <s v="Q4"/>
    <n v="11"/>
    <s v="Nov"/>
  </r>
  <r>
    <n v="461"/>
    <d v="2026-11-01T00:00:00"/>
    <x v="10"/>
    <x v="10"/>
    <x v="3"/>
    <n v="2026"/>
    <x v="1"/>
    <x v="11"/>
    <x v="3"/>
    <s v="Business"/>
    <x v="0"/>
    <s v="Trail Bike Light"/>
    <n v="3"/>
    <n v="51.67"/>
    <n v="0.05"/>
    <n v="22.8"/>
    <n v="147.25949999999997"/>
    <n v="68.400000000000006"/>
    <n v="78.859499999999969"/>
    <n v="0.53551383781691497"/>
    <n v="2026"/>
    <s v="Q4"/>
    <n v="11"/>
    <s v="Nov"/>
  </r>
  <r>
    <n v="732"/>
    <d v="2026-11-01T00:00:00"/>
    <x v="10"/>
    <x v="10"/>
    <x v="3"/>
    <n v="2026"/>
    <x v="1"/>
    <x v="1"/>
    <x v="3"/>
    <s v="Returning"/>
    <x v="1"/>
    <s v="Summit Backpack 45L"/>
    <n v="1"/>
    <n v="150.46"/>
    <n v="0.15"/>
    <n v="78.39"/>
    <n v="127.89100000000001"/>
    <n v="78.39"/>
    <n v="49.501000000000005"/>
    <n v="0.38705616501552104"/>
    <n v="2026"/>
    <s v="Q4"/>
    <n v="11"/>
    <s v="Nov"/>
  </r>
  <r>
    <n v="919"/>
    <d v="2026-11-01T00:00:00"/>
    <x v="10"/>
    <x v="10"/>
    <x v="3"/>
    <n v="2026"/>
    <x v="3"/>
    <x v="13"/>
    <x v="0"/>
    <s v="New"/>
    <x v="0"/>
    <s v="Cycling Pack 12L"/>
    <n v="1"/>
    <n v="103.53"/>
    <n v="0.1"/>
    <n v="51.75"/>
    <n v="93.177000000000007"/>
    <n v="51.75"/>
    <n v="41.427000000000007"/>
    <n v="0.4446054283782479"/>
    <n v="2026"/>
    <s v="Q4"/>
    <n v="11"/>
    <s v="Nov"/>
  </r>
  <r>
    <n v="949"/>
    <d v="2026-11-01T00:00:00"/>
    <x v="10"/>
    <x v="10"/>
    <x v="3"/>
    <n v="2026"/>
    <x v="2"/>
    <x v="2"/>
    <x v="0"/>
    <s v="Returning"/>
    <x v="0"/>
    <s v="Cycling Pack 12L"/>
    <n v="4"/>
    <n v="103.33"/>
    <n v="0"/>
    <n v="49.15"/>
    <n v="413.32"/>
    <n v="196.6"/>
    <n v="216.72"/>
    <n v="0.5243394948224136"/>
    <n v="2026"/>
    <s v="Q4"/>
    <n v="11"/>
    <s v="Nov"/>
  </r>
  <r>
    <n v="1185"/>
    <d v="2026-11-01T00:00:00"/>
    <x v="10"/>
    <x v="10"/>
    <x v="3"/>
    <n v="2026"/>
    <x v="3"/>
    <x v="8"/>
    <x v="1"/>
    <s v="Business"/>
    <x v="2"/>
    <s v="Insulated Bottle"/>
    <n v="5"/>
    <n v="37.08"/>
    <n v="0.15"/>
    <n v="13.27"/>
    <n v="157.58999999999997"/>
    <n v="66.349999999999994"/>
    <n v="91.239999999999981"/>
    <n v="0.57897074687480166"/>
    <n v="2026"/>
    <s v="Q4"/>
    <n v="11"/>
    <s v="Nov"/>
  </r>
  <r>
    <n v="1248"/>
    <d v="2026-11-01T00:00:00"/>
    <x v="10"/>
    <x v="10"/>
    <x v="3"/>
    <n v="2026"/>
    <x v="0"/>
    <x v="0"/>
    <x v="1"/>
    <s v="Business"/>
    <x v="2"/>
    <s v="Carry-On Duffel"/>
    <n v="5"/>
    <n v="132.33000000000001"/>
    <n v="0.2"/>
    <n v="65.2"/>
    <n v="529.32000000000005"/>
    <n v="326"/>
    <n v="203.32000000000005"/>
    <n v="0.3841154689034989"/>
    <n v="2026"/>
    <s v="Q4"/>
    <n v="11"/>
    <s v="Nov"/>
  </r>
  <r>
    <n v="2129"/>
    <d v="2026-11-01T00:00:00"/>
    <x v="10"/>
    <x v="10"/>
    <x v="3"/>
    <n v="2026"/>
    <x v="3"/>
    <x v="13"/>
    <x v="2"/>
    <s v="New"/>
    <x v="0"/>
    <s v="Trail Bike Light"/>
    <n v="2"/>
    <n v="50.43"/>
    <n v="0"/>
    <n v="22.54"/>
    <n v="100.86"/>
    <n v="45.08"/>
    <n v="55.78"/>
    <n v="0.55304382312115807"/>
    <n v="2026"/>
    <s v="Q4"/>
    <n v="11"/>
    <s v="Nov"/>
  </r>
  <r>
    <n v="2850"/>
    <d v="2026-11-01T00:00:00"/>
    <x v="10"/>
    <x v="10"/>
    <x v="3"/>
    <n v="2026"/>
    <x v="2"/>
    <x v="2"/>
    <x v="1"/>
    <s v="Returning"/>
    <x v="4"/>
    <s v="Training Mat"/>
    <n v="3"/>
    <n v="50.05"/>
    <n v="0.15"/>
    <n v="22.36"/>
    <n v="127.62749999999998"/>
    <n v="67.08"/>
    <n v="60.547499999999985"/>
    <n v="0.47440794499618022"/>
    <n v="2026"/>
    <s v="Q4"/>
    <n v="11"/>
    <s v="Nov"/>
  </r>
  <r>
    <n v="3477"/>
    <d v="2026-11-01T00:00:00"/>
    <x v="10"/>
    <x v="10"/>
    <x v="3"/>
    <n v="2026"/>
    <x v="3"/>
    <x v="13"/>
    <x v="0"/>
    <s v="Returning"/>
    <x v="3"/>
    <s v="Trail Tent 2P"/>
    <n v="1"/>
    <n v="197.14"/>
    <n v="0.05"/>
    <n v="102.87"/>
    <n v="187.28299999999999"/>
    <n v="102.87"/>
    <n v="84.412999999999982"/>
    <n v="0.45072430492890431"/>
    <n v="2026"/>
    <s v="Q4"/>
    <n v="11"/>
    <s v="Nov"/>
  </r>
  <r>
    <n v="4673"/>
    <d v="2026-11-01T00:00:00"/>
    <x v="10"/>
    <x v="10"/>
    <x v="3"/>
    <n v="2026"/>
    <x v="0"/>
    <x v="0"/>
    <x v="1"/>
    <s v="Business"/>
    <x v="1"/>
    <s v="Trekking Poles"/>
    <n v="5"/>
    <n v="72.13"/>
    <n v="0.1"/>
    <n v="31.41"/>
    <n v="324.58499999999998"/>
    <n v="157.05000000000001"/>
    <n v="167.53499999999997"/>
    <n v="0.51615139331762094"/>
    <n v="2026"/>
    <s v="Q4"/>
    <n v="11"/>
    <s v="Nov"/>
  </r>
  <r>
    <n v="4679"/>
    <d v="2026-11-01T00:00:00"/>
    <x v="10"/>
    <x v="10"/>
    <x v="3"/>
    <n v="2026"/>
    <x v="1"/>
    <x v="12"/>
    <x v="1"/>
    <s v="Returning"/>
    <x v="3"/>
    <s v="Alpine Tent 4P"/>
    <n v="8"/>
    <n v="341.51"/>
    <n v="0.1"/>
    <n v="200.1"/>
    <n v="2458.8719999999998"/>
    <n v="1600.8"/>
    <n v="858.07199999999989"/>
    <n v="0.34896977150498276"/>
    <n v="2026"/>
    <s v="Q4"/>
    <n v="11"/>
    <s v="Nov"/>
  </r>
  <r>
    <n v="4809"/>
    <d v="2026-11-01T00:00:00"/>
    <x v="10"/>
    <x v="10"/>
    <x v="3"/>
    <n v="2026"/>
    <x v="1"/>
    <x v="11"/>
    <x v="0"/>
    <s v="New"/>
    <x v="2"/>
    <s v="Insulated Bottle"/>
    <n v="1"/>
    <n v="36.47"/>
    <n v="0.05"/>
    <n v="13.88"/>
    <n v="34.646499999999996"/>
    <n v="13.88"/>
    <n v="20.766499999999994"/>
    <n v="0.59938233299178834"/>
    <n v="2026"/>
    <s v="Q4"/>
    <n v="11"/>
    <s v="Nov"/>
  </r>
  <r>
    <n v="4849"/>
    <d v="2026-11-01T00:00:00"/>
    <x v="10"/>
    <x v="10"/>
    <x v="3"/>
    <n v="2026"/>
    <x v="0"/>
    <x v="0"/>
    <x v="0"/>
    <s v="New"/>
    <x v="2"/>
    <s v="Insulated Bottle"/>
    <n v="4"/>
    <n v="35.69"/>
    <n v="0.15"/>
    <n v="13.52"/>
    <n v="121.34599999999999"/>
    <n v="54.08"/>
    <n v="67.265999999999991"/>
    <n v="0.55433224004087478"/>
    <n v="2026"/>
    <s v="Q4"/>
    <n v="11"/>
    <s v="Nov"/>
  </r>
  <r>
    <n v="436"/>
    <d v="2026-11-02T00:00:00"/>
    <x v="10"/>
    <x v="10"/>
    <x v="3"/>
    <n v="2026"/>
    <x v="2"/>
    <x v="10"/>
    <x v="0"/>
    <s v="New"/>
    <x v="2"/>
    <s v="Insulated Bottle"/>
    <n v="2"/>
    <n v="35.340000000000003"/>
    <n v="0.1"/>
    <n v="13.82"/>
    <n v="63.612000000000009"/>
    <n v="27.64"/>
    <n v="35.972000000000008"/>
    <n v="0.56549078790165386"/>
    <n v="2026"/>
    <s v="Q4"/>
    <n v="11"/>
    <s v="Nov"/>
  </r>
  <r>
    <n v="879"/>
    <d v="2026-11-02T00:00:00"/>
    <x v="10"/>
    <x v="10"/>
    <x v="3"/>
    <n v="2026"/>
    <x v="2"/>
    <x v="10"/>
    <x v="0"/>
    <s v="New"/>
    <x v="2"/>
    <s v="Packing Cube Set"/>
    <n v="4"/>
    <n v="46.8"/>
    <n v="0.05"/>
    <n v="18.52"/>
    <n v="177.83999999999997"/>
    <n v="74.08"/>
    <n v="103.75999999999998"/>
    <n v="0.58344579397210972"/>
    <n v="2026"/>
    <s v="Q4"/>
    <n v="11"/>
    <s v="Nov"/>
  </r>
  <r>
    <n v="955"/>
    <d v="2026-11-02T00:00:00"/>
    <x v="10"/>
    <x v="10"/>
    <x v="3"/>
    <n v="2026"/>
    <x v="3"/>
    <x v="13"/>
    <x v="2"/>
    <s v="New"/>
    <x v="3"/>
    <s v="Trail Tent 2P"/>
    <n v="1"/>
    <n v="198.34"/>
    <n v="0.05"/>
    <n v="103.2"/>
    <n v="188.423"/>
    <n v="103.2"/>
    <n v="85.222999999999999"/>
    <n v="0.45229616341954004"/>
    <n v="2026"/>
    <s v="Q4"/>
    <n v="11"/>
    <s v="Nov"/>
  </r>
  <r>
    <n v="1068"/>
    <d v="2026-11-02T00:00:00"/>
    <x v="10"/>
    <x v="10"/>
    <x v="3"/>
    <n v="2026"/>
    <x v="1"/>
    <x v="6"/>
    <x v="0"/>
    <s v="Returning"/>
    <x v="4"/>
    <s v="Weighted Vest"/>
    <n v="5"/>
    <n v="122.26"/>
    <n v="0.1"/>
    <n v="68.3"/>
    <n v="550.17000000000007"/>
    <n v="341.5"/>
    <n v="208.67000000000007"/>
    <n v="0.37928276714470083"/>
    <n v="2026"/>
    <s v="Q4"/>
    <n v="11"/>
    <s v="Nov"/>
  </r>
  <r>
    <n v="1733"/>
    <d v="2026-11-02T00:00:00"/>
    <x v="10"/>
    <x v="10"/>
    <x v="3"/>
    <n v="2026"/>
    <x v="0"/>
    <x v="9"/>
    <x v="1"/>
    <s v="Returning"/>
    <x v="1"/>
    <s v="Trekking Poles"/>
    <n v="3"/>
    <n v="71.12"/>
    <n v="0.15"/>
    <n v="33.090000000000003"/>
    <n v="181.35599999999999"/>
    <n v="99.27000000000001"/>
    <n v="82.085999999999984"/>
    <n v="0.45262356911268437"/>
    <n v="2026"/>
    <s v="Q4"/>
    <n v="11"/>
    <s v="Nov"/>
  </r>
  <r>
    <n v="3270"/>
    <d v="2026-11-02T00:00:00"/>
    <x v="10"/>
    <x v="10"/>
    <x v="3"/>
    <n v="2026"/>
    <x v="1"/>
    <x v="12"/>
    <x v="2"/>
    <s v="Returning"/>
    <x v="0"/>
    <s v="Commuter Helmet"/>
    <n v="2"/>
    <n v="81.900000000000006"/>
    <n v="0.15"/>
    <n v="41.91"/>
    <n v="139.23000000000002"/>
    <n v="83.82"/>
    <n v="55.410000000000025"/>
    <n v="0.39797457444516282"/>
    <n v="2026"/>
    <s v="Q4"/>
    <n v="11"/>
    <s v="Nov"/>
  </r>
  <r>
    <n v="3484"/>
    <d v="2026-11-02T00:00:00"/>
    <x v="10"/>
    <x v="10"/>
    <x v="3"/>
    <n v="2026"/>
    <x v="2"/>
    <x v="2"/>
    <x v="3"/>
    <s v="Returning"/>
    <x v="2"/>
    <s v="Travel Backpack 35L"/>
    <n v="4"/>
    <n v="165.12"/>
    <n v="0.05"/>
    <n v="89.65"/>
    <n v="627.45600000000002"/>
    <n v="358.6"/>
    <n v="268.85599999999999"/>
    <n v="0.42848582211342306"/>
    <n v="2026"/>
    <s v="Q4"/>
    <n v="11"/>
    <s v="Nov"/>
  </r>
  <r>
    <n v="3608"/>
    <d v="2026-11-02T00:00:00"/>
    <x v="10"/>
    <x v="10"/>
    <x v="3"/>
    <n v="2026"/>
    <x v="3"/>
    <x v="8"/>
    <x v="2"/>
    <s v="New"/>
    <x v="1"/>
    <s v="Hiking Daypack 20L"/>
    <n v="1"/>
    <n v="91.35"/>
    <n v="0"/>
    <n v="45.5"/>
    <n v="91.35"/>
    <n v="45.5"/>
    <n v="45.849999999999994"/>
    <n v="0.50191570881226055"/>
    <n v="2026"/>
    <s v="Q4"/>
    <n v="11"/>
    <s v="Nov"/>
  </r>
  <r>
    <n v="4036"/>
    <d v="2026-11-02T00:00:00"/>
    <x v="10"/>
    <x v="10"/>
    <x v="3"/>
    <n v="2026"/>
    <x v="2"/>
    <x v="3"/>
    <x v="0"/>
    <s v="Business"/>
    <x v="4"/>
    <s v="Recovery Roller"/>
    <n v="1"/>
    <n v="36.96"/>
    <n v="0.1"/>
    <n v="14.18"/>
    <n v="33.264000000000003"/>
    <n v="14.18"/>
    <n v="19.084000000000003"/>
    <n v="0.57371332371332373"/>
    <n v="2026"/>
    <s v="Q4"/>
    <n v="11"/>
    <s v="Nov"/>
  </r>
  <r>
    <n v="408"/>
    <d v="2026-11-03T00:00:00"/>
    <x v="10"/>
    <x v="10"/>
    <x v="3"/>
    <n v="2026"/>
    <x v="3"/>
    <x v="13"/>
    <x v="0"/>
    <s v="Returning"/>
    <x v="0"/>
    <s v="Trail Bike Light"/>
    <n v="1"/>
    <n v="49.61"/>
    <n v="0"/>
    <n v="22.8"/>
    <n v="49.61"/>
    <n v="22.8"/>
    <n v="26.81"/>
    <n v="0.54041523886313236"/>
    <n v="2026"/>
    <s v="Q4"/>
    <n v="11"/>
    <s v="Nov"/>
  </r>
  <r>
    <n v="939"/>
    <d v="2026-11-03T00:00:00"/>
    <x v="10"/>
    <x v="10"/>
    <x v="3"/>
    <n v="2026"/>
    <x v="1"/>
    <x v="11"/>
    <x v="2"/>
    <s v="Returning"/>
    <x v="0"/>
    <s v="Trail Bike Light"/>
    <n v="1"/>
    <n v="49.76"/>
    <n v="0.1"/>
    <n v="21.94"/>
    <n v="44.783999999999999"/>
    <n v="21.94"/>
    <n v="22.843999999999998"/>
    <n v="0.51009289031797067"/>
    <n v="2026"/>
    <s v="Q4"/>
    <n v="11"/>
    <s v="Nov"/>
  </r>
  <r>
    <n v="1022"/>
    <d v="2026-11-03T00:00:00"/>
    <x v="10"/>
    <x v="10"/>
    <x v="3"/>
    <n v="2026"/>
    <x v="3"/>
    <x v="7"/>
    <x v="0"/>
    <s v="Returning"/>
    <x v="0"/>
    <s v="Compact Repair Kit"/>
    <n v="1"/>
    <n v="39.97"/>
    <n v="0.1"/>
    <n v="16.93"/>
    <n v="35.972999999999999"/>
    <n v="16.93"/>
    <n v="19.042999999999999"/>
    <n v="0.52936924915909156"/>
    <n v="2026"/>
    <s v="Q4"/>
    <n v="11"/>
    <s v="Nov"/>
  </r>
  <r>
    <n v="1997"/>
    <d v="2026-11-03T00:00:00"/>
    <x v="10"/>
    <x v="10"/>
    <x v="3"/>
    <n v="2026"/>
    <x v="1"/>
    <x v="12"/>
    <x v="3"/>
    <s v="Returning"/>
    <x v="3"/>
    <s v="Alpine Tent 4P"/>
    <n v="2"/>
    <n v="335.46"/>
    <n v="0.1"/>
    <n v="199.87"/>
    <n v="603.82799999999997"/>
    <n v="399.74"/>
    <n v="204.08799999999997"/>
    <n v="0.33799028862523761"/>
    <n v="2026"/>
    <s v="Q4"/>
    <n v="11"/>
    <s v="Nov"/>
  </r>
  <r>
    <n v="3978"/>
    <d v="2026-11-03T00:00:00"/>
    <x v="10"/>
    <x v="10"/>
    <x v="3"/>
    <n v="2026"/>
    <x v="1"/>
    <x v="12"/>
    <x v="0"/>
    <s v="New"/>
    <x v="1"/>
    <s v="Summit Backpack 45L"/>
    <n v="4"/>
    <n v="154.46"/>
    <n v="0.05"/>
    <n v="80.48"/>
    <n v="586.94799999999998"/>
    <n v="321.92"/>
    <n v="265.02799999999996"/>
    <n v="0.45153574081519993"/>
    <n v="2026"/>
    <s v="Q4"/>
    <n v="11"/>
    <s v="Nov"/>
  </r>
  <r>
    <n v="4715"/>
    <d v="2026-11-03T00:00:00"/>
    <x v="10"/>
    <x v="10"/>
    <x v="3"/>
    <n v="2026"/>
    <x v="0"/>
    <x v="0"/>
    <x v="1"/>
    <s v="Business"/>
    <x v="4"/>
    <s v="Resistance Band Set"/>
    <n v="10"/>
    <n v="39.869999999999997"/>
    <n v="0.15"/>
    <n v="14.31"/>
    <n v="338.89499999999998"/>
    <n v="143.1"/>
    <n v="195.79499999999999"/>
    <n v="0.57774531934670026"/>
    <n v="2026"/>
    <s v="Q4"/>
    <n v="11"/>
    <s v="Nov"/>
  </r>
  <r>
    <n v="145"/>
    <d v="2026-11-04T00:00:00"/>
    <x v="10"/>
    <x v="10"/>
    <x v="3"/>
    <n v="2026"/>
    <x v="0"/>
    <x v="15"/>
    <x v="0"/>
    <s v="Business"/>
    <x v="1"/>
    <s v="Hiking Daypack 20L"/>
    <n v="2"/>
    <n v="93.19"/>
    <n v="0.2"/>
    <n v="45.7"/>
    <n v="149.10400000000001"/>
    <n v="91.4"/>
    <n v="57.704000000000008"/>
    <n v="0.38700504345959869"/>
    <n v="2026"/>
    <s v="Q4"/>
    <n v="11"/>
    <s v="Nov"/>
  </r>
  <r>
    <n v="465"/>
    <d v="2026-11-04T00:00:00"/>
    <x v="10"/>
    <x v="10"/>
    <x v="3"/>
    <n v="2026"/>
    <x v="1"/>
    <x v="12"/>
    <x v="0"/>
    <s v="Returning"/>
    <x v="4"/>
    <s v="Resistance Band Set"/>
    <n v="3"/>
    <n v="41.29"/>
    <n v="0.05"/>
    <n v="14.43"/>
    <n v="117.6765"/>
    <n v="43.29"/>
    <n v="74.386500000000012"/>
    <n v="0.63212706020318421"/>
    <n v="2026"/>
    <s v="Q4"/>
    <n v="11"/>
    <s v="Nov"/>
  </r>
  <r>
    <n v="1449"/>
    <d v="2026-11-04T00:00:00"/>
    <x v="10"/>
    <x v="10"/>
    <x v="3"/>
    <n v="2026"/>
    <x v="3"/>
    <x v="8"/>
    <x v="0"/>
    <s v="Returning"/>
    <x v="0"/>
    <s v="Trail Bike Light"/>
    <n v="1"/>
    <n v="50.76"/>
    <n v="0.1"/>
    <n v="22.72"/>
    <n v="45.683999999999997"/>
    <n v="22.72"/>
    <n v="22.963999999999999"/>
    <n v="0.50267051921898254"/>
    <n v="2026"/>
    <s v="Q4"/>
    <n v="11"/>
    <s v="Nov"/>
  </r>
  <r>
    <n v="1802"/>
    <d v="2026-11-04T00:00:00"/>
    <x v="10"/>
    <x v="10"/>
    <x v="3"/>
    <n v="2026"/>
    <x v="2"/>
    <x v="16"/>
    <x v="2"/>
    <s v="Business"/>
    <x v="2"/>
    <s v="Insulated Bottle"/>
    <n v="1"/>
    <n v="35.94"/>
    <n v="0.05"/>
    <n v="13.39"/>
    <n v="34.142999999999994"/>
    <n v="13.39"/>
    <n v="20.752999999999993"/>
    <n v="0.60782590867820629"/>
    <n v="2026"/>
    <s v="Q4"/>
    <n v="11"/>
    <s v="Nov"/>
  </r>
  <r>
    <n v="2645"/>
    <d v="2026-11-04T00:00:00"/>
    <x v="10"/>
    <x v="10"/>
    <x v="3"/>
    <n v="2026"/>
    <x v="0"/>
    <x v="15"/>
    <x v="2"/>
    <s v="New"/>
    <x v="1"/>
    <s v="Trekking Poles"/>
    <n v="4"/>
    <n v="70.010000000000005"/>
    <n v="0.05"/>
    <n v="31.43"/>
    <n v="266.03800000000001"/>
    <n v="125.72"/>
    <n v="140.31800000000001"/>
    <n v="0.52743593020545942"/>
    <n v="2026"/>
    <s v="Q4"/>
    <n v="11"/>
    <s v="Nov"/>
  </r>
  <r>
    <n v="3539"/>
    <d v="2026-11-04T00:00:00"/>
    <x v="10"/>
    <x v="10"/>
    <x v="3"/>
    <n v="2026"/>
    <x v="0"/>
    <x v="15"/>
    <x v="3"/>
    <s v="Returning"/>
    <x v="1"/>
    <s v="Summit Backpack 45L"/>
    <n v="3"/>
    <n v="152.32"/>
    <n v="0.1"/>
    <n v="79.36"/>
    <n v="411.26400000000001"/>
    <n v="238.07999999999998"/>
    <n v="173.18400000000003"/>
    <n v="0.42110177404295057"/>
    <n v="2026"/>
    <s v="Q4"/>
    <n v="11"/>
    <s v="Nov"/>
  </r>
  <r>
    <n v="4309"/>
    <d v="2026-11-04T00:00:00"/>
    <x v="10"/>
    <x v="10"/>
    <x v="3"/>
    <n v="2026"/>
    <x v="3"/>
    <x v="8"/>
    <x v="0"/>
    <s v="Business"/>
    <x v="0"/>
    <s v="Trail Bike Light"/>
    <n v="1"/>
    <n v="50.32"/>
    <n v="0.05"/>
    <n v="22.46"/>
    <n v="47.803999999999995"/>
    <n v="22.46"/>
    <n v="25.343999999999994"/>
    <n v="0.53016483976236295"/>
    <n v="2026"/>
    <s v="Q4"/>
    <n v="11"/>
    <s v="Nov"/>
  </r>
  <r>
    <n v="4355"/>
    <d v="2026-11-04T00:00:00"/>
    <x v="10"/>
    <x v="10"/>
    <x v="3"/>
    <n v="2026"/>
    <x v="2"/>
    <x v="2"/>
    <x v="2"/>
    <s v="Returning"/>
    <x v="1"/>
    <s v="Summit Backpack 45L"/>
    <n v="2"/>
    <n v="151.04"/>
    <n v="0.15"/>
    <n v="76.97"/>
    <n v="256.76799999999997"/>
    <n v="153.94"/>
    <n v="102.82799999999997"/>
    <n v="0.40047046360917243"/>
    <n v="2026"/>
    <s v="Q4"/>
    <n v="11"/>
    <s v="Nov"/>
  </r>
  <r>
    <n v="5052"/>
    <d v="2026-11-04T00:00:00"/>
    <x v="10"/>
    <x v="10"/>
    <x v="3"/>
    <n v="2026"/>
    <x v="0"/>
    <x v="15"/>
    <x v="3"/>
    <s v="Returning"/>
    <x v="0"/>
    <s v="Compact Repair Kit"/>
    <n v="3"/>
    <n v="41.12"/>
    <n v="0.1"/>
    <n v="16.670000000000002"/>
    <n v="111.02399999999999"/>
    <n v="50.010000000000005"/>
    <n v="61.013999999999982"/>
    <n v="0.54955685257241671"/>
    <n v="2026"/>
    <s v="Q4"/>
    <n v="11"/>
    <s v="Nov"/>
  </r>
  <r>
    <n v="9"/>
    <d v="2026-11-05T00:00:00"/>
    <x v="10"/>
    <x v="10"/>
    <x v="3"/>
    <n v="2026"/>
    <x v="0"/>
    <x v="15"/>
    <x v="0"/>
    <s v="New"/>
    <x v="1"/>
    <s v="Trail Boots"/>
    <n v="1"/>
    <n v="140.59"/>
    <n v="0.1"/>
    <n v="79.510000000000005"/>
    <n v="126.53100000000001"/>
    <n v="79.510000000000005"/>
    <n v="47.021000000000001"/>
    <n v="0.37161644182058151"/>
    <n v="2026"/>
    <s v="Q4"/>
    <n v="11"/>
    <s v="Nov"/>
  </r>
  <r>
    <n v="703"/>
    <d v="2026-11-05T00:00:00"/>
    <x v="10"/>
    <x v="10"/>
    <x v="3"/>
    <n v="2026"/>
    <x v="1"/>
    <x v="14"/>
    <x v="0"/>
    <s v="Returning"/>
    <x v="2"/>
    <s v="Travel Backpack 35L"/>
    <n v="2"/>
    <n v="160.68"/>
    <n v="0"/>
    <n v="89.49"/>
    <n v="321.36"/>
    <n v="178.98"/>
    <n v="142.38000000000002"/>
    <n v="0.4430545182972368"/>
    <n v="2026"/>
    <s v="Q4"/>
    <n v="11"/>
    <s v="Nov"/>
  </r>
  <r>
    <n v="1627"/>
    <d v="2026-11-05T00:00:00"/>
    <x v="10"/>
    <x v="10"/>
    <x v="3"/>
    <n v="2026"/>
    <x v="3"/>
    <x v="4"/>
    <x v="0"/>
    <s v="Returning"/>
    <x v="4"/>
    <s v="Training Mat"/>
    <n v="6"/>
    <n v="49.7"/>
    <n v="0"/>
    <n v="22.34"/>
    <n v="298.20000000000005"/>
    <n v="134.04"/>
    <n v="164.16000000000005"/>
    <n v="0.55050301810865199"/>
    <n v="2026"/>
    <s v="Q4"/>
    <n v="11"/>
    <s v="Nov"/>
  </r>
  <r>
    <n v="1760"/>
    <d v="2026-11-05T00:00:00"/>
    <x v="10"/>
    <x v="10"/>
    <x v="3"/>
    <n v="2026"/>
    <x v="1"/>
    <x v="11"/>
    <x v="2"/>
    <s v="Returning"/>
    <x v="0"/>
    <s v="Commuter Helmet"/>
    <n v="3"/>
    <n v="80.400000000000006"/>
    <n v="0.05"/>
    <n v="42.82"/>
    <n v="229.14000000000001"/>
    <n v="128.46"/>
    <n v="100.68"/>
    <n v="0.43938203718250851"/>
    <n v="2026"/>
    <s v="Q4"/>
    <n v="11"/>
    <s v="Nov"/>
  </r>
  <r>
    <n v="2268"/>
    <d v="2026-11-05T00:00:00"/>
    <x v="10"/>
    <x v="10"/>
    <x v="3"/>
    <n v="2026"/>
    <x v="1"/>
    <x v="1"/>
    <x v="2"/>
    <s v="New"/>
    <x v="1"/>
    <s v="Summit Backpack 45L"/>
    <n v="4"/>
    <n v="151.38999999999999"/>
    <n v="0.05"/>
    <n v="80.66"/>
    <n v="575.28199999999993"/>
    <n v="322.64"/>
    <n v="252.64199999999994"/>
    <n v="0.43916201097896329"/>
    <n v="2026"/>
    <s v="Q4"/>
    <n v="11"/>
    <s v="Nov"/>
  </r>
  <r>
    <n v="2636"/>
    <d v="2026-11-05T00:00:00"/>
    <x v="10"/>
    <x v="10"/>
    <x v="3"/>
    <n v="2026"/>
    <x v="1"/>
    <x v="14"/>
    <x v="2"/>
    <s v="Business"/>
    <x v="2"/>
    <s v="Packing Cube Set"/>
    <n v="2"/>
    <n v="45.44"/>
    <n v="0.05"/>
    <n v="18.2"/>
    <n v="86.335999999999999"/>
    <n v="36.4"/>
    <n v="49.936"/>
    <n v="0.57839140103780584"/>
    <n v="2026"/>
    <s v="Q4"/>
    <n v="11"/>
    <s v="Nov"/>
  </r>
  <r>
    <n v="3255"/>
    <d v="2026-11-05T00:00:00"/>
    <x v="10"/>
    <x v="10"/>
    <x v="3"/>
    <n v="2026"/>
    <x v="3"/>
    <x v="13"/>
    <x v="0"/>
    <s v="New"/>
    <x v="1"/>
    <s v="Trekking Poles"/>
    <n v="2"/>
    <n v="70.790000000000006"/>
    <n v="0.15"/>
    <n v="33.32"/>
    <n v="120.343"/>
    <n v="66.64"/>
    <n v="53.703000000000003"/>
    <n v="0.44624947026416162"/>
    <n v="2026"/>
    <s v="Q4"/>
    <n v="11"/>
    <s v="Nov"/>
  </r>
  <r>
    <n v="4326"/>
    <d v="2026-11-05T00:00:00"/>
    <x v="10"/>
    <x v="10"/>
    <x v="3"/>
    <n v="2026"/>
    <x v="2"/>
    <x v="5"/>
    <x v="2"/>
    <s v="Returning"/>
    <x v="2"/>
    <s v="Insulated Bottle"/>
    <n v="1"/>
    <n v="35.630000000000003"/>
    <n v="0"/>
    <n v="13.47"/>
    <n v="35.630000000000003"/>
    <n v="13.47"/>
    <n v="22.160000000000004"/>
    <n v="0.62194779680044909"/>
    <n v="2026"/>
    <s v="Q4"/>
    <n v="11"/>
    <s v="Nov"/>
  </r>
  <r>
    <n v="4346"/>
    <d v="2026-11-05T00:00:00"/>
    <x v="10"/>
    <x v="10"/>
    <x v="3"/>
    <n v="2026"/>
    <x v="0"/>
    <x v="15"/>
    <x v="0"/>
    <s v="Business"/>
    <x v="1"/>
    <s v="Trekking Poles"/>
    <n v="3"/>
    <n v="73.010000000000005"/>
    <n v="0.15"/>
    <n v="32.49"/>
    <n v="186.17550000000003"/>
    <n v="97.47"/>
    <n v="88.705500000000029"/>
    <n v="0.47646172562984934"/>
    <n v="2026"/>
    <s v="Q4"/>
    <n v="11"/>
    <s v="Nov"/>
  </r>
  <r>
    <n v="266"/>
    <d v="2026-11-06T00:00:00"/>
    <x v="10"/>
    <x v="10"/>
    <x v="3"/>
    <n v="2026"/>
    <x v="1"/>
    <x v="1"/>
    <x v="3"/>
    <s v="Business"/>
    <x v="1"/>
    <s v="Hiking Daypack 20L"/>
    <n v="1"/>
    <n v="93.48"/>
    <n v="0.05"/>
    <n v="46.34"/>
    <n v="88.805999999999997"/>
    <n v="46.34"/>
    <n v="42.465999999999994"/>
    <n v="0.47818841069297113"/>
    <n v="2026"/>
    <s v="Q4"/>
    <n v="11"/>
    <s v="Nov"/>
  </r>
  <r>
    <n v="274"/>
    <d v="2026-11-06T00:00:00"/>
    <x v="10"/>
    <x v="10"/>
    <x v="3"/>
    <n v="2026"/>
    <x v="1"/>
    <x v="1"/>
    <x v="0"/>
    <s v="Business"/>
    <x v="0"/>
    <s v="Commuter Helmet"/>
    <n v="1"/>
    <n v="82.89"/>
    <n v="0"/>
    <n v="41.44"/>
    <n v="82.89"/>
    <n v="41.44"/>
    <n v="41.45"/>
    <n v="0.50006032090722652"/>
    <n v="2026"/>
    <s v="Q4"/>
    <n v="11"/>
    <s v="Nov"/>
  </r>
  <r>
    <n v="1135"/>
    <d v="2026-11-06T00:00:00"/>
    <x v="10"/>
    <x v="10"/>
    <x v="3"/>
    <n v="2026"/>
    <x v="3"/>
    <x v="7"/>
    <x v="0"/>
    <s v="New"/>
    <x v="2"/>
    <s v="Insulated Bottle"/>
    <n v="2"/>
    <n v="35.71"/>
    <n v="0.2"/>
    <n v="13.48"/>
    <n v="57.136000000000003"/>
    <n v="26.96"/>
    <n v="30.176000000000002"/>
    <n v="0.52814337720526461"/>
    <n v="2026"/>
    <s v="Q4"/>
    <n v="11"/>
    <s v="Nov"/>
  </r>
  <r>
    <n v="2166"/>
    <d v="2026-11-06T00:00:00"/>
    <x v="10"/>
    <x v="10"/>
    <x v="3"/>
    <n v="2026"/>
    <x v="3"/>
    <x v="13"/>
    <x v="2"/>
    <s v="New"/>
    <x v="4"/>
    <s v="Resistance Band Set"/>
    <n v="1"/>
    <n v="40.380000000000003"/>
    <n v="0.15"/>
    <n v="14.53"/>
    <n v="34.323"/>
    <n v="14.53"/>
    <n v="19.792999999999999"/>
    <n v="0.57666870611543275"/>
    <n v="2026"/>
    <s v="Q4"/>
    <n v="11"/>
    <s v="Nov"/>
  </r>
  <r>
    <n v="3620"/>
    <d v="2026-11-06T00:00:00"/>
    <x v="10"/>
    <x v="10"/>
    <x v="3"/>
    <n v="2026"/>
    <x v="1"/>
    <x v="12"/>
    <x v="3"/>
    <s v="New"/>
    <x v="1"/>
    <s v="Trail Boots"/>
    <n v="1"/>
    <n v="142"/>
    <n v="0.05"/>
    <n v="81.099999999999994"/>
    <n v="134.9"/>
    <n v="81.099999999999994"/>
    <n v="53.800000000000011"/>
    <n v="0.39881393624907346"/>
    <n v="2026"/>
    <s v="Q4"/>
    <n v="11"/>
    <s v="Nov"/>
  </r>
  <r>
    <n v="3986"/>
    <d v="2026-11-06T00:00:00"/>
    <x v="10"/>
    <x v="10"/>
    <x v="3"/>
    <n v="2026"/>
    <x v="0"/>
    <x v="15"/>
    <x v="3"/>
    <s v="New"/>
    <x v="2"/>
    <s v="Insulated Bottle"/>
    <n v="2"/>
    <n v="36.29"/>
    <n v="0.15"/>
    <n v="13.93"/>
    <n v="61.692999999999998"/>
    <n v="27.86"/>
    <n v="33.832999999999998"/>
    <n v="0.54840905775371596"/>
    <n v="2026"/>
    <s v="Q4"/>
    <n v="11"/>
    <s v="Nov"/>
  </r>
  <r>
    <n v="4384"/>
    <d v="2026-11-06T00:00:00"/>
    <x v="10"/>
    <x v="10"/>
    <x v="3"/>
    <n v="2026"/>
    <x v="3"/>
    <x v="8"/>
    <x v="0"/>
    <s v="New"/>
    <x v="3"/>
    <s v="Compact Sleeping Bag"/>
    <n v="1"/>
    <n v="121.66"/>
    <n v="0"/>
    <n v="61.66"/>
    <n v="121.66"/>
    <n v="61.66"/>
    <n v="60"/>
    <n v="0.49317770836758179"/>
    <n v="2026"/>
    <s v="Q4"/>
    <n v="11"/>
    <s v="Nov"/>
  </r>
  <r>
    <n v="4565"/>
    <d v="2026-11-06T00:00:00"/>
    <x v="10"/>
    <x v="10"/>
    <x v="3"/>
    <n v="2026"/>
    <x v="1"/>
    <x v="14"/>
    <x v="0"/>
    <s v="Returning"/>
    <x v="3"/>
    <s v="Compact Sleeping Bag"/>
    <n v="3"/>
    <n v="124.65"/>
    <n v="0.05"/>
    <n v="62.27"/>
    <n v="355.25250000000005"/>
    <n v="186.81"/>
    <n v="168.44250000000005"/>
    <n v="0.47414866890451163"/>
    <n v="2026"/>
    <s v="Q4"/>
    <n v="11"/>
    <s v="Nov"/>
  </r>
  <r>
    <n v="4634"/>
    <d v="2026-11-06T00:00:00"/>
    <x v="10"/>
    <x v="10"/>
    <x v="3"/>
    <n v="2026"/>
    <x v="0"/>
    <x v="15"/>
    <x v="0"/>
    <s v="New"/>
    <x v="0"/>
    <s v="Commuter Helmet"/>
    <n v="2"/>
    <n v="80.61"/>
    <n v="0"/>
    <n v="43.72"/>
    <n v="161.22"/>
    <n v="87.44"/>
    <n v="73.78"/>
    <n v="0.45763552909068356"/>
    <n v="2026"/>
    <s v="Q4"/>
    <n v="11"/>
    <s v="Nov"/>
  </r>
  <r>
    <n v="104"/>
    <d v="2026-11-07T00:00:00"/>
    <x v="10"/>
    <x v="10"/>
    <x v="3"/>
    <n v="2026"/>
    <x v="1"/>
    <x v="11"/>
    <x v="0"/>
    <s v="New"/>
    <x v="1"/>
    <s v="Summit Backpack 45L"/>
    <n v="1"/>
    <n v="153.96"/>
    <n v="0"/>
    <n v="80.62"/>
    <n v="153.96"/>
    <n v="80.62"/>
    <n v="73.34"/>
    <n v="0.47635749545336453"/>
    <n v="2026"/>
    <s v="Q4"/>
    <n v="11"/>
    <s v="Nov"/>
  </r>
  <r>
    <n v="181"/>
    <d v="2026-11-07T00:00:00"/>
    <x v="10"/>
    <x v="10"/>
    <x v="3"/>
    <n v="2026"/>
    <x v="1"/>
    <x v="1"/>
    <x v="2"/>
    <s v="Returning"/>
    <x v="2"/>
    <s v="Insulated Bottle"/>
    <n v="1"/>
    <n v="35.58"/>
    <n v="0"/>
    <n v="13.4"/>
    <n v="35.58"/>
    <n v="13.4"/>
    <n v="22.18"/>
    <n v="0.62338392355255767"/>
    <n v="2026"/>
    <s v="Q4"/>
    <n v="11"/>
    <s v="Nov"/>
  </r>
  <r>
    <n v="823"/>
    <d v="2026-11-07T00:00:00"/>
    <x v="10"/>
    <x v="10"/>
    <x v="3"/>
    <n v="2026"/>
    <x v="0"/>
    <x v="0"/>
    <x v="3"/>
    <s v="New"/>
    <x v="4"/>
    <s v="Recovery Roller"/>
    <n v="5"/>
    <n v="36.369999999999997"/>
    <n v="0.15"/>
    <n v="13.65"/>
    <n v="154.57249999999999"/>
    <n v="68.25"/>
    <n v="86.322499999999991"/>
    <n v="0.55845962250723769"/>
    <n v="2026"/>
    <s v="Q4"/>
    <n v="11"/>
    <s v="Nov"/>
  </r>
  <r>
    <n v="1730"/>
    <d v="2026-11-07T00:00:00"/>
    <x v="10"/>
    <x v="10"/>
    <x v="3"/>
    <n v="2026"/>
    <x v="3"/>
    <x v="4"/>
    <x v="3"/>
    <s v="Returning"/>
    <x v="1"/>
    <s v="Summit Backpack 45L"/>
    <n v="2"/>
    <n v="151.55000000000001"/>
    <n v="0.1"/>
    <n v="80.48"/>
    <n v="272.79000000000002"/>
    <n v="160.96"/>
    <n v="111.83000000000001"/>
    <n v="0.40994904505297114"/>
    <n v="2026"/>
    <s v="Q4"/>
    <n v="11"/>
    <s v="Nov"/>
  </r>
  <r>
    <n v="2710"/>
    <d v="2026-11-07T00:00:00"/>
    <x v="10"/>
    <x v="10"/>
    <x v="3"/>
    <n v="2026"/>
    <x v="0"/>
    <x v="9"/>
    <x v="2"/>
    <s v="New"/>
    <x v="3"/>
    <s v="Portable Camp Stove"/>
    <n v="2"/>
    <n v="80.67"/>
    <n v="0"/>
    <n v="40.5"/>
    <n v="161.34"/>
    <n v="81"/>
    <n v="80.34"/>
    <n v="0.49795462997396805"/>
    <n v="2026"/>
    <s v="Q4"/>
    <n v="11"/>
    <s v="Nov"/>
  </r>
  <r>
    <n v="3018"/>
    <d v="2026-11-07T00:00:00"/>
    <x v="10"/>
    <x v="10"/>
    <x v="3"/>
    <n v="2026"/>
    <x v="3"/>
    <x v="7"/>
    <x v="1"/>
    <s v="Business"/>
    <x v="0"/>
    <s v="Commuter Helmet"/>
    <n v="10"/>
    <n v="81.48"/>
    <n v="0.05"/>
    <n v="43.7"/>
    <n v="774.06000000000006"/>
    <n v="437"/>
    <n v="337.06000000000006"/>
    <n v="0.43544428080510561"/>
    <n v="2026"/>
    <s v="Q4"/>
    <n v="11"/>
    <s v="Nov"/>
  </r>
  <r>
    <n v="3735"/>
    <d v="2026-11-07T00:00:00"/>
    <x v="10"/>
    <x v="10"/>
    <x v="3"/>
    <n v="2026"/>
    <x v="3"/>
    <x v="8"/>
    <x v="2"/>
    <s v="Returning"/>
    <x v="2"/>
    <s v="Travel Backpack 35L"/>
    <n v="2"/>
    <n v="163.58000000000001"/>
    <n v="0.1"/>
    <n v="88.14"/>
    <n v="294.44400000000002"/>
    <n v="176.28"/>
    <n v="118.16400000000002"/>
    <n v="0.40131230386762851"/>
    <n v="2026"/>
    <s v="Q4"/>
    <n v="11"/>
    <s v="Nov"/>
  </r>
  <r>
    <n v="4460"/>
    <d v="2026-11-07T00:00:00"/>
    <x v="10"/>
    <x v="10"/>
    <x v="3"/>
    <n v="2026"/>
    <x v="0"/>
    <x v="9"/>
    <x v="2"/>
    <s v="Returning"/>
    <x v="1"/>
    <s v="Trekking Poles"/>
    <n v="2"/>
    <n v="71.88"/>
    <n v="0.15"/>
    <n v="31.65"/>
    <n v="122.19599999999998"/>
    <n v="63.3"/>
    <n v="58.895999999999987"/>
    <n v="0.48197977020524396"/>
    <n v="2026"/>
    <s v="Q4"/>
    <n v="11"/>
    <s v="Nov"/>
  </r>
  <r>
    <n v="319"/>
    <d v="2026-11-08T00:00:00"/>
    <x v="10"/>
    <x v="10"/>
    <x v="3"/>
    <n v="2026"/>
    <x v="3"/>
    <x v="8"/>
    <x v="0"/>
    <s v="Returning"/>
    <x v="2"/>
    <s v="Insulated Bottle"/>
    <n v="2"/>
    <n v="36.299999999999997"/>
    <n v="0.15"/>
    <n v="13.38"/>
    <n v="61.709999999999994"/>
    <n v="26.76"/>
    <n v="34.949999999999989"/>
    <n v="0.56635877491492448"/>
    <n v="2026"/>
    <s v="Q4"/>
    <n v="11"/>
    <s v="Nov"/>
  </r>
  <r>
    <n v="595"/>
    <d v="2026-11-08T00:00:00"/>
    <x v="10"/>
    <x v="10"/>
    <x v="3"/>
    <n v="2026"/>
    <x v="1"/>
    <x v="12"/>
    <x v="0"/>
    <s v="New"/>
    <x v="4"/>
    <s v="Recovery Roller"/>
    <n v="2"/>
    <n v="36.159999999999997"/>
    <n v="0.1"/>
    <n v="13.79"/>
    <n v="65.087999999999994"/>
    <n v="27.58"/>
    <n v="37.507999999999996"/>
    <n v="0.57626597836774829"/>
    <n v="2026"/>
    <s v="Q4"/>
    <n v="11"/>
    <s v="Nov"/>
  </r>
  <r>
    <n v="1623"/>
    <d v="2026-11-08T00:00:00"/>
    <x v="10"/>
    <x v="10"/>
    <x v="3"/>
    <n v="2026"/>
    <x v="2"/>
    <x v="5"/>
    <x v="0"/>
    <s v="Returning"/>
    <x v="2"/>
    <s v="Insulated Bottle"/>
    <n v="2"/>
    <n v="35.49"/>
    <n v="0.1"/>
    <n v="13.78"/>
    <n v="63.882000000000005"/>
    <n v="27.56"/>
    <n v="36.322000000000003"/>
    <n v="0.56857956857956859"/>
    <n v="2026"/>
    <s v="Q4"/>
    <n v="11"/>
    <s v="Nov"/>
  </r>
  <r>
    <n v="2638"/>
    <d v="2026-11-08T00:00:00"/>
    <x v="10"/>
    <x v="10"/>
    <x v="3"/>
    <n v="2026"/>
    <x v="0"/>
    <x v="9"/>
    <x v="0"/>
    <s v="New"/>
    <x v="1"/>
    <s v="Trekking Poles"/>
    <n v="1"/>
    <n v="69.760000000000005"/>
    <n v="0.15"/>
    <n v="32.39"/>
    <n v="59.295999999999999"/>
    <n v="32.39"/>
    <n v="26.905999999999999"/>
    <n v="0.45375742039935241"/>
    <n v="2026"/>
    <s v="Q4"/>
    <n v="11"/>
    <s v="Nov"/>
  </r>
  <r>
    <n v="2666"/>
    <d v="2026-11-08T00:00:00"/>
    <x v="10"/>
    <x v="10"/>
    <x v="3"/>
    <n v="2026"/>
    <x v="1"/>
    <x v="12"/>
    <x v="2"/>
    <s v="Business"/>
    <x v="3"/>
    <s v="Portable Camp Stove"/>
    <n v="6"/>
    <n v="81.37"/>
    <n v="0"/>
    <n v="39.5"/>
    <n v="488.22"/>
    <n v="237"/>
    <n v="251.22000000000003"/>
    <n v="0.5145631067961165"/>
    <n v="2026"/>
    <s v="Q4"/>
    <n v="11"/>
    <s v="Nov"/>
  </r>
  <r>
    <n v="3505"/>
    <d v="2026-11-08T00:00:00"/>
    <x v="10"/>
    <x v="10"/>
    <x v="3"/>
    <n v="2026"/>
    <x v="1"/>
    <x v="12"/>
    <x v="1"/>
    <s v="Returning"/>
    <x v="0"/>
    <s v="Commuter Helmet"/>
    <n v="5"/>
    <n v="82.82"/>
    <n v="0.15"/>
    <n v="43.8"/>
    <n v="351.98499999999996"/>
    <n v="219"/>
    <n v="132.98499999999996"/>
    <n v="0.37781439549980816"/>
    <n v="2026"/>
    <s v="Q4"/>
    <n v="11"/>
    <s v="Nov"/>
  </r>
  <r>
    <n v="3626"/>
    <d v="2026-11-08T00:00:00"/>
    <x v="10"/>
    <x v="10"/>
    <x v="3"/>
    <n v="2026"/>
    <x v="3"/>
    <x v="13"/>
    <x v="1"/>
    <s v="Business"/>
    <x v="0"/>
    <s v="Trail Bike Light"/>
    <n v="15"/>
    <n v="51.05"/>
    <n v="0.1"/>
    <n v="21.95"/>
    <n v="689.17500000000007"/>
    <n v="329.25"/>
    <n v="359.92500000000007"/>
    <n v="0.52225486995320491"/>
    <n v="2026"/>
    <s v="Q4"/>
    <n v="11"/>
    <s v="Nov"/>
  </r>
  <r>
    <n v="3801"/>
    <d v="2026-11-08T00:00:00"/>
    <x v="10"/>
    <x v="10"/>
    <x v="3"/>
    <n v="2026"/>
    <x v="0"/>
    <x v="15"/>
    <x v="0"/>
    <s v="Returning"/>
    <x v="0"/>
    <s v="Cycling Pack 12L"/>
    <n v="3"/>
    <n v="101.68"/>
    <n v="0.1"/>
    <n v="51.9"/>
    <n v="274.536"/>
    <n v="155.69999999999999"/>
    <n v="118.83600000000001"/>
    <n v="0.43286126409651199"/>
    <n v="2026"/>
    <s v="Q4"/>
    <n v="11"/>
    <s v="Nov"/>
  </r>
  <r>
    <n v="4685"/>
    <d v="2026-11-08T00:00:00"/>
    <x v="10"/>
    <x v="10"/>
    <x v="3"/>
    <n v="2026"/>
    <x v="3"/>
    <x v="13"/>
    <x v="1"/>
    <s v="Business"/>
    <x v="3"/>
    <s v="Portable Camp Stove"/>
    <n v="6"/>
    <n v="80.83"/>
    <n v="0.15"/>
    <n v="39.32"/>
    <n v="412.233"/>
    <n v="235.92000000000002"/>
    <n v="176.31299999999999"/>
    <n v="0.42770229457612563"/>
    <n v="2026"/>
    <s v="Q4"/>
    <n v="11"/>
    <s v="Nov"/>
  </r>
  <r>
    <n v="4843"/>
    <d v="2026-11-08T00:00:00"/>
    <x v="10"/>
    <x v="10"/>
    <x v="3"/>
    <n v="2026"/>
    <x v="1"/>
    <x v="12"/>
    <x v="0"/>
    <s v="New"/>
    <x v="3"/>
    <s v="Compact Sleeping Bag"/>
    <n v="6"/>
    <n v="123.67"/>
    <n v="0.15"/>
    <n v="60.55"/>
    <n v="630.71699999999998"/>
    <n v="363.29999999999995"/>
    <n v="267.41700000000003"/>
    <n v="0.42398888883603902"/>
    <n v="2026"/>
    <s v="Q4"/>
    <n v="11"/>
    <s v="Nov"/>
  </r>
  <r>
    <n v="4890"/>
    <d v="2026-11-08T00:00:00"/>
    <x v="10"/>
    <x v="10"/>
    <x v="3"/>
    <n v="2026"/>
    <x v="0"/>
    <x v="15"/>
    <x v="0"/>
    <s v="New"/>
    <x v="1"/>
    <s v="Hiking Daypack 20L"/>
    <n v="2"/>
    <n v="93.16"/>
    <n v="0.1"/>
    <n v="44.19"/>
    <n v="167.68799999999999"/>
    <n v="88.38"/>
    <n v="79.307999999999993"/>
    <n v="0.47294976384714471"/>
    <n v="2026"/>
    <s v="Q4"/>
    <n v="11"/>
    <s v="Nov"/>
  </r>
  <r>
    <n v="4913"/>
    <d v="2026-11-08T00:00:00"/>
    <x v="10"/>
    <x v="10"/>
    <x v="3"/>
    <n v="2026"/>
    <x v="2"/>
    <x v="2"/>
    <x v="3"/>
    <s v="New"/>
    <x v="0"/>
    <s v="Commuter Helmet"/>
    <n v="1"/>
    <n v="83.79"/>
    <n v="0.1"/>
    <n v="42.8"/>
    <n v="75.411000000000001"/>
    <n v="42.8"/>
    <n v="32.611000000000004"/>
    <n v="0.43244354271923197"/>
    <n v="2026"/>
    <s v="Q4"/>
    <n v="11"/>
    <s v="Nov"/>
  </r>
  <r>
    <n v="5079"/>
    <d v="2026-11-08T00:00:00"/>
    <x v="10"/>
    <x v="10"/>
    <x v="3"/>
    <n v="2026"/>
    <x v="2"/>
    <x v="16"/>
    <x v="0"/>
    <s v="New"/>
    <x v="4"/>
    <s v="Weighted Vest"/>
    <n v="1"/>
    <n v="120.98"/>
    <n v="0.1"/>
    <n v="70.59"/>
    <n v="108.88200000000001"/>
    <n v="70.59"/>
    <n v="38.292000000000002"/>
    <n v="0.35168347385242738"/>
    <n v="2026"/>
    <s v="Q4"/>
    <n v="11"/>
    <s v="Nov"/>
  </r>
  <r>
    <n v="366"/>
    <d v="2026-11-09T00:00:00"/>
    <x v="10"/>
    <x v="10"/>
    <x v="3"/>
    <n v="2026"/>
    <x v="3"/>
    <x v="13"/>
    <x v="2"/>
    <s v="Returning"/>
    <x v="1"/>
    <s v="Summit Backpack 45L"/>
    <n v="1"/>
    <n v="152.05000000000001"/>
    <n v="0.15"/>
    <n v="80.56"/>
    <n v="129.24250000000001"/>
    <n v="80.56"/>
    <n v="48.682500000000005"/>
    <n v="0.37667562914675901"/>
    <n v="2026"/>
    <s v="Q4"/>
    <n v="11"/>
    <s v="Nov"/>
  </r>
  <r>
    <n v="567"/>
    <d v="2026-11-09T00:00:00"/>
    <x v="10"/>
    <x v="10"/>
    <x v="3"/>
    <n v="2026"/>
    <x v="0"/>
    <x v="9"/>
    <x v="2"/>
    <s v="New"/>
    <x v="2"/>
    <s v="Insulated Bottle"/>
    <n v="3"/>
    <n v="36.14"/>
    <n v="0.1"/>
    <n v="13.23"/>
    <n v="97.578000000000003"/>
    <n v="39.69"/>
    <n v="57.888000000000005"/>
    <n v="0.59324847814056447"/>
    <n v="2026"/>
    <s v="Q4"/>
    <n v="11"/>
    <s v="Nov"/>
  </r>
  <r>
    <n v="1051"/>
    <d v="2026-11-09T00:00:00"/>
    <x v="10"/>
    <x v="10"/>
    <x v="3"/>
    <n v="2026"/>
    <x v="3"/>
    <x v="13"/>
    <x v="1"/>
    <s v="Business"/>
    <x v="1"/>
    <s v="Hiking Daypack 20L"/>
    <n v="12"/>
    <n v="90.99"/>
    <n v="0.2"/>
    <n v="45.51"/>
    <n v="873.50399999999991"/>
    <n v="546.12"/>
    <n v="327.3839999999999"/>
    <n v="0.37479393339927458"/>
    <n v="2026"/>
    <s v="Q4"/>
    <n v="11"/>
    <s v="Nov"/>
  </r>
  <r>
    <n v="1934"/>
    <d v="2026-11-09T00:00:00"/>
    <x v="10"/>
    <x v="10"/>
    <x v="3"/>
    <n v="2026"/>
    <x v="3"/>
    <x v="13"/>
    <x v="3"/>
    <s v="Business"/>
    <x v="0"/>
    <s v="Trail Bike Light"/>
    <n v="1"/>
    <n v="50.55"/>
    <n v="0.05"/>
    <n v="22.09"/>
    <n v="48.022499999999994"/>
    <n v="22.09"/>
    <n v="25.932499999999994"/>
    <n v="0.54000728825029931"/>
    <n v="2026"/>
    <s v="Q4"/>
    <n v="11"/>
    <s v="Nov"/>
  </r>
  <r>
    <n v="2056"/>
    <d v="2026-11-09T00:00:00"/>
    <x v="10"/>
    <x v="10"/>
    <x v="3"/>
    <n v="2026"/>
    <x v="0"/>
    <x v="0"/>
    <x v="2"/>
    <s v="New"/>
    <x v="4"/>
    <s v="Training Mat"/>
    <n v="1"/>
    <n v="51.65"/>
    <n v="0.15"/>
    <n v="21.86"/>
    <n v="43.902499999999996"/>
    <n v="21.86"/>
    <n v="22.042499999999997"/>
    <n v="0.50207846933545919"/>
    <n v="2026"/>
    <s v="Q4"/>
    <n v="11"/>
    <s v="Nov"/>
  </r>
  <r>
    <n v="2115"/>
    <d v="2026-11-09T00:00:00"/>
    <x v="10"/>
    <x v="10"/>
    <x v="3"/>
    <n v="2026"/>
    <x v="1"/>
    <x v="12"/>
    <x v="0"/>
    <s v="New"/>
    <x v="0"/>
    <s v="Commuter Helmet"/>
    <n v="5"/>
    <n v="82.96"/>
    <n v="0"/>
    <n v="43.55"/>
    <n v="414.79999999999995"/>
    <n v="217.75"/>
    <n v="197.04999999999995"/>
    <n v="0.47504821600771452"/>
    <n v="2026"/>
    <s v="Q4"/>
    <n v="11"/>
    <s v="Nov"/>
  </r>
  <r>
    <n v="2437"/>
    <d v="2026-11-09T00:00:00"/>
    <x v="10"/>
    <x v="10"/>
    <x v="3"/>
    <n v="2026"/>
    <x v="3"/>
    <x v="4"/>
    <x v="3"/>
    <s v="Business"/>
    <x v="1"/>
    <s v="Trekking Poles"/>
    <n v="1"/>
    <n v="70.3"/>
    <n v="0.05"/>
    <n v="33.31"/>
    <n v="66.784999999999997"/>
    <n v="33.31"/>
    <n v="33.474999999999994"/>
    <n v="0.50123530732949007"/>
    <n v="2026"/>
    <s v="Q4"/>
    <n v="11"/>
    <s v="Nov"/>
  </r>
  <r>
    <n v="3380"/>
    <d v="2026-11-09T00:00:00"/>
    <x v="10"/>
    <x v="10"/>
    <x v="3"/>
    <n v="2026"/>
    <x v="2"/>
    <x v="2"/>
    <x v="2"/>
    <s v="Returning"/>
    <x v="2"/>
    <s v="Packing Cube Set"/>
    <n v="2"/>
    <n v="47.12"/>
    <n v="0.15"/>
    <n v="18.64"/>
    <n v="80.103999999999999"/>
    <n v="37.28"/>
    <n v="42.823999999999998"/>
    <n v="0.5346050134824728"/>
    <n v="2026"/>
    <s v="Q4"/>
    <n v="11"/>
    <s v="Nov"/>
  </r>
  <r>
    <n v="3648"/>
    <d v="2026-11-09T00:00:00"/>
    <x v="10"/>
    <x v="10"/>
    <x v="3"/>
    <n v="2026"/>
    <x v="0"/>
    <x v="15"/>
    <x v="3"/>
    <s v="New"/>
    <x v="4"/>
    <s v="Resistance Band Set"/>
    <n v="4"/>
    <n v="39.82"/>
    <n v="0.2"/>
    <n v="14.98"/>
    <n v="127.42400000000001"/>
    <n v="59.92"/>
    <n v="67.504000000000005"/>
    <n v="0.52975891511803119"/>
    <n v="2026"/>
    <s v="Q4"/>
    <n v="11"/>
    <s v="Nov"/>
  </r>
  <r>
    <n v="3692"/>
    <d v="2026-11-09T00:00:00"/>
    <x v="10"/>
    <x v="10"/>
    <x v="3"/>
    <n v="2026"/>
    <x v="1"/>
    <x v="14"/>
    <x v="0"/>
    <s v="Returning"/>
    <x v="1"/>
    <s v="Summit Backpack 45L"/>
    <n v="4"/>
    <n v="154.27000000000001"/>
    <n v="0.05"/>
    <n v="78.36"/>
    <n v="586.226"/>
    <n v="313.44"/>
    <n v="272.786"/>
    <n v="0.46532565938733528"/>
    <n v="2026"/>
    <s v="Q4"/>
    <n v="11"/>
    <s v="Nov"/>
  </r>
  <r>
    <n v="4406"/>
    <d v="2026-11-09T00:00:00"/>
    <x v="10"/>
    <x v="10"/>
    <x v="3"/>
    <n v="2026"/>
    <x v="0"/>
    <x v="0"/>
    <x v="0"/>
    <s v="New"/>
    <x v="1"/>
    <s v="Trail Boots"/>
    <n v="1"/>
    <n v="143.02000000000001"/>
    <n v="0.1"/>
    <n v="79.25"/>
    <n v="128.71800000000002"/>
    <n v="79.25"/>
    <n v="49.468000000000018"/>
    <n v="0.3843129942976119"/>
    <n v="2026"/>
    <s v="Q4"/>
    <n v="11"/>
    <s v="Nov"/>
  </r>
  <r>
    <n v="4550"/>
    <d v="2026-11-09T00:00:00"/>
    <x v="10"/>
    <x v="10"/>
    <x v="3"/>
    <n v="2026"/>
    <x v="2"/>
    <x v="10"/>
    <x v="2"/>
    <s v="Returning"/>
    <x v="4"/>
    <s v="Recovery Roller"/>
    <n v="1"/>
    <n v="35.36"/>
    <n v="0"/>
    <n v="13.74"/>
    <n v="35.36"/>
    <n v="13.74"/>
    <n v="21.619999999999997"/>
    <n v="0.61142533936651577"/>
    <n v="2026"/>
    <s v="Q4"/>
    <n v="11"/>
    <s v="Nov"/>
  </r>
  <r>
    <n v="4855"/>
    <d v="2026-11-09T00:00:00"/>
    <x v="10"/>
    <x v="10"/>
    <x v="3"/>
    <n v="2026"/>
    <x v="1"/>
    <x v="6"/>
    <x v="0"/>
    <s v="Returning"/>
    <x v="1"/>
    <s v="Summit Backpack 45L"/>
    <n v="1"/>
    <n v="156.82"/>
    <n v="0.1"/>
    <n v="77.12"/>
    <n v="141.13800000000001"/>
    <n v="77.12"/>
    <n v="64.018000000000001"/>
    <n v="0.45358443509189589"/>
    <n v="2026"/>
    <s v="Q4"/>
    <n v="11"/>
    <s v="Nov"/>
  </r>
  <r>
    <n v="5151"/>
    <d v="2026-11-09T00:00:00"/>
    <x v="10"/>
    <x v="10"/>
    <x v="3"/>
    <n v="2026"/>
    <x v="2"/>
    <x v="16"/>
    <x v="1"/>
    <s v="Business"/>
    <x v="4"/>
    <s v="Resistance Band Set"/>
    <n v="10"/>
    <n v="40.98"/>
    <n v="0.1"/>
    <n v="14.6"/>
    <n v="368.82"/>
    <n v="146"/>
    <n v="222.82"/>
    <n v="0.60414294235670518"/>
    <n v="2026"/>
    <s v="Q4"/>
    <n v="11"/>
    <s v="Nov"/>
  </r>
  <r>
    <n v="5189"/>
    <d v="2026-11-09T00:00:00"/>
    <x v="10"/>
    <x v="10"/>
    <x v="3"/>
    <n v="2026"/>
    <x v="3"/>
    <x v="8"/>
    <x v="2"/>
    <s v="New"/>
    <x v="1"/>
    <s v="Trail Boots"/>
    <n v="3"/>
    <n v="144.22999999999999"/>
    <n v="0"/>
    <n v="80.959999999999994"/>
    <n v="432.68999999999994"/>
    <n v="242.88"/>
    <n v="189.80999999999995"/>
    <n v="0.43867433959647778"/>
    <n v="2026"/>
    <s v="Q4"/>
    <n v="11"/>
    <s v="Nov"/>
  </r>
  <r>
    <n v="726"/>
    <d v="2026-11-10T00:00:00"/>
    <x v="10"/>
    <x v="10"/>
    <x v="3"/>
    <n v="2026"/>
    <x v="3"/>
    <x v="7"/>
    <x v="0"/>
    <s v="New"/>
    <x v="1"/>
    <s v="Hiking Daypack 20L"/>
    <n v="1"/>
    <n v="90.23"/>
    <n v="0"/>
    <n v="44.06"/>
    <n v="90.23"/>
    <n v="44.06"/>
    <n v="46.17"/>
    <n v="0.51169234179319512"/>
    <n v="2026"/>
    <s v="Q4"/>
    <n v="11"/>
    <s v="Nov"/>
  </r>
  <r>
    <n v="2154"/>
    <d v="2026-11-10T00:00:00"/>
    <x v="10"/>
    <x v="10"/>
    <x v="3"/>
    <n v="2026"/>
    <x v="3"/>
    <x v="7"/>
    <x v="0"/>
    <s v="New"/>
    <x v="1"/>
    <s v="Summit Backpack 45L"/>
    <n v="5"/>
    <n v="152.82"/>
    <n v="0.1"/>
    <n v="80.09"/>
    <n v="687.68999999999994"/>
    <n v="400.45000000000005"/>
    <n v="287.2399999999999"/>
    <n v="0.417688202533118"/>
    <n v="2026"/>
    <s v="Q4"/>
    <n v="11"/>
    <s v="Nov"/>
  </r>
  <r>
    <n v="4403"/>
    <d v="2026-11-10T00:00:00"/>
    <x v="10"/>
    <x v="10"/>
    <x v="3"/>
    <n v="2026"/>
    <x v="0"/>
    <x v="0"/>
    <x v="0"/>
    <s v="Business"/>
    <x v="2"/>
    <s v="Insulated Bottle"/>
    <n v="2"/>
    <n v="36.61"/>
    <n v="0.05"/>
    <n v="13.31"/>
    <n v="69.558999999999997"/>
    <n v="26.62"/>
    <n v="42.938999999999993"/>
    <n v="0.61730329648212301"/>
    <n v="2026"/>
    <s v="Q4"/>
    <n v="11"/>
    <s v="Nov"/>
  </r>
  <r>
    <n v="4924"/>
    <d v="2026-11-10T00:00:00"/>
    <x v="10"/>
    <x v="10"/>
    <x v="3"/>
    <n v="2026"/>
    <x v="3"/>
    <x v="8"/>
    <x v="1"/>
    <s v="Business"/>
    <x v="1"/>
    <s v="Summit Backpack 45L"/>
    <n v="12"/>
    <n v="150.75"/>
    <n v="0.1"/>
    <n v="80.569999999999993"/>
    <n v="1628.1000000000001"/>
    <n v="966.83999999999992"/>
    <n v="661.26000000000022"/>
    <n v="0.40615441311958733"/>
    <n v="2026"/>
    <s v="Q4"/>
    <n v="11"/>
    <s v="Nov"/>
  </r>
  <r>
    <n v="25"/>
    <d v="2026-11-11T00:00:00"/>
    <x v="10"/>
    <x v="10"/>
    <x v="3"/>
    <n v="2026"/>
    <x v="0"/>
    <x v="0"/>
    <x v="0"/>
    <s v="Returning"/>
    <x v="1"/>
    <s v="Trail Boots"/>
    <n v="1"/>
    <n v="145.83000000000001"/>
    <n v="0.1"/>
    <n v="79.14"/>
    <n v="131.24700000000001"/>
    <n v="79.14"/>
    <n v="52.107000000000014"/>
    <n v="0.39701478890946085"/>
    <n v="2026"/>
    <s v="Q4"/>
    <n v="11"/>
    <s v="Nov"/>
  </r>
  <r>
    <n v="252"/>
    <d v="2026-11-11T00:00:00"/>
    <x v="10"/>
    <x v="10"/>
    <x v="3"/>
    <n v="2026"/>
    <x v="0"/>
    <x v="0"/>
    <x v="0"/>
    <s v="Returning"/>
    <x v="2"/>
    <s v="Travel Backpack 35L"/>
    <n v="4"/>
    <n v="162.04"/>
    <n v="0"/>
    <n v="85.77"/>
    <n v="648.16"/>
    <n v="343.08"/>
    <n v="305.08"/>
    <n v="0.47068625030856581"/>
    <n v="2026"/>
    <s v="Q4"/>
    <n v="11"/>
    <s v="Nov"/>
  </r>
  <r>
    <n v="1203"/>
    <d v="2026-11-11T00:00:00"/>
    <x v="10"/>
    <x v="10"/>
    <x v="3"/>
    <n v="2026"/>
    <x v="3"/>
    <x v="8"/>
    <x v="2"/>
    <s v="Returning"/>
    <x v="1"/>
    <s v="Trail Boots"/>
    <n v="2"/>
    <n v="141.33000000000001"/>
    <n v="0.05"/>
    <n v="79.739999999999995"/>
    <n v="268.52699999999999"/>
    <n v="159.47999999999999"/>
    <n v="109.047"/>
    <n v="0.40609324202035552"/>
    <n v="2026"/>
    <s v="Q4"/>
    <n v="11"/>
    <s v="Nov"/>
  </r>
  <r>
    <n v="1567"/>
    <d v="2026-11-11T00:00:00"/>
    <x v="10"/>
    <x v="10"/>
    <x v="3"/>
    <n v="2026"/>
    <x v="2"/>
    <x v="16"/>
    <x v="0"/>
    <s v="Returning"/>
    <x v="3"/>
    <s v="Compact Sleeping Bag"/>
    <n v="1"/>
    <n v="125.11"/>
    <n v="0.1"/>
    <n v="61.65"/>
    <n v="112.599"/>
    <n v="61.65"/>
    <n v="50.949000000000005"/>
    <n v="0.45248181600191834"/>
    <n v="2026"/>
    <s v="Q4"/>
    <n v="11"/>
    <s v="Nov"/>
  </r>
  <r>
    <n v="2060"/>
    <d v="2026-11-11T00:00:00"/>
    <x v="10"/>
    <x v="10"/>
    <x v="3"/>
    <n v="2026"/>
    <x v="2"/>
    <x v="5"/>
    <x v="0"/>
    <s v="Business"/>
    <x v="3"/>
    <s v="Compact Sleeping Bag"/>
    <n v="3"/>
    <n v="124.55"/>
    <n v="0.15"/>
    <n v="60.68"/>
    <n v="317.60249999999996"/>
    <n v="182.04"/>
    <n v="135.56249999999997"/>
    <n v="0.42683070819656643"/>
    <n v="2026"/>
    <s v="Q4"/>
    <n v="11"/>
    <s v="Nov"/>
  </r>
  <r>
    <n v="2485"/>
    <d v="2026-11-11T00:00:00"/>
    <x v="10"/>
    <x v="10"/>
    <x v="3"/>
    <n v="2026"/>
    <x v="2"/>
    <x v="10"/>
    <x v="2"/>
    <s v="Returning"/>
    <x v="1"/>
    <s v="Trail Boots"/>
    <n v="1"/>
    <n v="143.77000000000001"/>
    <n v="0.1"/>
    <n v="81.02"/>
    <n v="129.393"/>
    <n v="81.02"/>
    <n v="48.373000000000005"/>
    <n v="0.3738455712441941"/>
    <n v="2026"/>
    <s v="Q4"/>
    <n v="11"/>
    <s v="Nov"/>
  </r>
  <r>
    <n v="3101"/>
    <d v="2026-11-11T00:00:00"/>
    <x v="10"/>
    <x v="10"/>
    <x v="3"/>
    <n v="2026"/>
    <x v="3"/>
    <x v="8"/>
    <x v="0"/>
    <s v="New"/>
    <x v="3"/>
    <s v="Compact Sleeping Bag"/>
    <n v="3"/>
    <n v="124.72"/>
    <n v="0.15"/>
    <n v="60.35"/>
    <n v="318.03599999999994"/>
    <n v="181.05"/>
    <n v="136.98599999999993"/>
    <n v="0.4307248236048748"/>
    <n v="2026"/>
    <s v="Q4"/>
    <n v="11"/>
    <s v="Nov"/>
  </r>
  <r>
    <n v="3165"/>
    <d v="2026-11-11T00:00:00"/>
    <x v="10"/>
    <x v="10"/>
    <x v="3"/>
    <n v="2026"/>
    <x v="2"/>
    <x v="2"/>
    <x v="2"/>
    <s v="Returning"/>
    <x v="4"/>
    <s v="Recovery Roller"/>
    <n v="1"/>
    <n v="35.729999999999997"/>
    <n v="0.1"/>
    <n v="14.15"/>
    <n v="32.156999999999996"/>
    <n v="14.15"/>
    <n v="18.006999999999998"/>
    <n v="0.55997139036601673"/>
    <n v="2026"/>
    <s v="Q4"/>
    <n v="11"/>
    <s v="Nov"/>
  </r>
  <r>
    <n v="4179"/>
    <d v="2026-11-11T00:00:00"/>
    <x v="10"/>
    <x v="10"/>
    <x v="3"/>
    <n v="2026"/>
    <x v="2"/>
    <x v="3"/>
    <x v="2"/>
    <s v="Business"/>
    <x v="2"/>
    <s v="Travel Backpack 35L"/>
    <n v="2"/>
    <n v="166.1"/>
    <n v="0.05"/>
    <n v="88.2"/>
    <n v="315.58999999999997"/>
    <n v="176.4"/>
    <n v="139.18999999999997"/>
    <n v="0.44104692797617157"/>
    <n v="2026"/>
    <s v="Q4"/>
    <n v="11"/>
    <s v="Nov"/>
  </r>
  <r>
    <n v="4829"/>
    <d v="2026-11-11T00:00:00"/>
    <x v="10"/>
    <x v="10"/>
    <x v="3"/>
    <n v="2026"/>
    <x v="2"/>
    <x v="16"/>
    <x v="3"/>
    <s v="New"/>
    <x v="0"/>
    <s v="Commuter Helmet"/>
    <n v="2"/>
    <n v="81.27"/>
    <n v="0.05"/>
    <n v="43.04"/>
    <n v="154.41299999999998"/>
    <n v="86.08"/>
    <n v="68.332999999999984"/>
    <n v="0.44253398353765544"/>
    <n v="2026"/>
    <s v="Q4"/>
    <n v="11"/>
    <s v="Nov"/>
  </r>
  <r>
    <n v="4943"/>
    <d v="2026-11-11T00:00:00"/>
    <x v="10"/>
    <x v="10"/>
    <x v="3"/>
    <n v="2026"/>
    <x v="0"/>
    <x v="9"/>
    <x v="1"/>
    <s v="Returning"/>
    <x v="3"/>
    <s v="Trail Tent 2P"/>
    <n v="10"/>
    <n v="191.98"/>
    <n v="0.1"/>
    <n v="102.73"/>
    <n v="1727.82"/>
    <n v="1027.3"/>
    <n v="700.52"/>
    <n v="0.40543575140929033"/>
    <n v="2026"/>
    <s v="Q4"/>
    <n v="11"/>
    <s v="Nov"/>
  </r>
  <r>
    <n v="887"/>
    <d v="2026-11-12T00:00:00"/>
    <x v="10"/>
    <x v="10"/>
    <x v="3"/>
    <n v="2026"/>
    <x v="3"/>
    <x v="8"/>
    <x v="2"/>
    <s v="Returning"/>
    <x v="1"/>
    <s v="Hiking Daypack 20L"/>
    <n v="6"/>
    <n v="89.87"/>
    <n v="0.2"/>
    <n v="44.47"/>
    <n v="431.37600000000003"/>
    <n v="266.82"/>
    <n v="164.55600000000004"/>
    <n v="0.3814676755313231"/>
    <n v="2026"/>
    <s v="Q4"/>
    <n v="11"/>
    <s v="Nov"/>
  </r>
  <r>
    <n v="1090"/>
    <d v="2026-11-12T00:00:00"/>
    <x v="10"/>
    <x v="10"/>
    <x v="3"/>
    <n v="2026"/>
    <x v="1"/>
    <x v="14"/>
    <x v="3"/>
    <s v="New"/>
    <x v="0"/>
    <s v="Trail Bike Light"/>
    <n v="3"/>
    <n v="51.44"/>
    <n v="0.1"/>
    <n v="23.11"/>
    <n v="138.88800000000001"/>
    <n v="69.33"/>
    <n v="69.558000000000007"/>
    <n v="0.50082080525315364"/>
    <n v="2026"/>
    <s v="Q4"/>
    <n v="11"/>
    <s v="Nov"/>
  </r>
  <r>
    <n v="2090"/>
    <d v="2026-11-12T00:00:00"/>
    <x v="10"/>
    <x v="10"/>
    <x v="3"/>
    <n v="2026"/>
    <x v="3"/>
    <x v="4"/>
    <x v="3"/>
    <s v="New"/>
    <x v="2"/>
    <s v="Packing Cube Set"/>
    <n v="4"/>
    <n v="46.68"/>
    <n v="0.05"/>
    <n v="17.96"/>
    <n v="177.38399999999999"/>
    <n v="71.84"/>
    <n v="105.54399999999998"/>
    <n v="0.59500293149325756"/>
    <n v="2026"/>
    <s v="Q4"/>
    <n v="11"/>
    <s v="Nov"/>
  </r>
  <r>
    <n v="2561"/>
    <d v="2026-11-12T00:00:00"/>
    <x v="10"/>
    <x v="10"/>
    <x v="3"/>
    <n v="2026"/>
    <x v="1"/>
    <x v="12"/>
    <x v="2"/>
    <s v="New"/>
    <x v="1"/>
    <s v="Trekking Poles"/>
    <n v="4"/>
    <n v="73.05"/>
    <n v="0.2"/>
    <n v="32.82"/>
    <n v="233.76"/>
    <n v="131.28"/>
    <n v="102.47999999999999"/>
    <n v="0.4383983572895277"/>
    <n v="2026"/>
    <s v="Q4"/>
    <n v="11"/>
    <s v="Nov"/>
  </r>
  <r>
    <n v="2855"/>
    <d v="2026-11-12T00:00:00"/>
    <x v="10"/>
    <x v="10"/>
    <x v="3"/>
    <n v="2026"/>
    <x v="2"/>
    <x v="10"/>
    <x v="3"/>
    <s v="New"/>
    <x v="3"/>
    <s v="Compact Sleeping Bag"/>
    <n v="1"/>
    <n v="125.32"/>
    <n v="0.15"/>
    <n v="59.49"/>
    <n v="106.52199999999999"/>
    <n v="59.49"/>
    <n v="47.031999999999989"/>
    <n v="0.44152381667636725"/>
    <n v="2026"/>
    <s v="Q4"/>
    <n v="11"/>
    <s v="Nov"/>
  </r>
  <r>
    <n v="4421"/>
    <d v="2026-11-12T00:00:00"/>
    <x v="10"/>
    <x v="10"/>
    <x v="3"/>
    <n v="2026"/>
    <x v="1"/>
    <x v="11"/>
    <x v="3"/>
    <s v="Business"/>
    <x v="4"/>
    <s v="Weighted Vest"/>
    <n v="2"/>
    <n v="123.49"/>
    <n v="0.15"/>
    <n v="68.08"/>
    <n v="209.93299999999999"/>
    <n v="136.16"/>
    <n v="73.772999999999996"/>
    <n v="0.35141211719929694"/>
    <n v="2026"/>
    <s v="Q4"/>
    <n v="11"/>
    <s v="Nov"/>
  </r>
  <r>
    <n v="195"/>
    <d v="2026-11-13T00:00:00"/>
    <x v="10"/>
    <x v="10"/>
    <x v="3"/>
    <n v="2026"/>
    <x v="1"/>
    <x v="12"/>
    <x v="2"/>
    <s v="Returning"/>
    <x v="2"/>
    <s v="Packing Cube Set"/>
    <n v="1"/>
    <n v="47.37"/>
    <n v="0.2"/>
    <n v="18.739999999999998"/>
    <n v="37.896000000000001"/>
    <n v="18.739999999999998"/>
    <n v="19.156000000000002"/>
    <n v="0.50548870593202455"/>
    <n v="2026"/>
    <s v="Q4"/>
    <n v="11"/>
    <s v="Nov"/>
  </r>
  <r>
    <n v="520"/>
    <d v="2026-11-13T00:00:00"/>
    <x v="10"/>
    <x v="10"/>
    <x v="3"/>
    <n v="2026"/>
    <x v="1"/>
    <x v="12"/>
    <x v="1"/>
    <s v="Business"/>
    <x v="1"/>
    <s v="Hiking Daypack 20L"/>
    <n v="6"/>
    <n v="92.31"/>
    <n v="0.05"/>
    <n v="46.12"/>
    <n v="526.16700000000003"/>
    <n v="276.71999999999997"/>
    <n v="249.44700000000006"/>
    <n v="0.47408332335551268"/>
    <n v="2026"/>
    <s v="Q4"/>
    <n v="11"/>
    <s v="Nov"/>
  </r>
  <r>
    <n v="646"/>
    <d v="2026-11-13T00:00:00"/>
    <x v="10"/>
    <x v="10"/>
    <x v="3"/>
    <n v="2026"/>
    <x v="2"/>
    <x v="16"/>
    <x v="2"/>
    <s v="Returning"/>
    <x v="0"/>
    <s v="Trail Bike Light"/>
    <n v="1"/>
    <n v="49.53"/>
    <n v="0.1"/>
    <n v="22.18"/>
    <n v="44.577000000000005"/>
    <n v="22.18"/>
    <n v="22.397000000000006"/>
    <n v="0.50243399062296712"/>
    <n v="2026"/>
    <s v="Q4"/>
    <n v="11"/>
    <s v="Nov"/>
  </r>
  <r>
    <n v="893"/>
    <d v="2026-11-13T00:00:00"/>
    <x v="10"/>
    <x v="10"/>
    <x v="3"/>
    <n v="2026"/>
    <x v="3"/>
    <x v="8"/>
    <x v="0"/>
    <s v="New"/>
    <x v="2"/>
    <s v="Packing Cube Set"/>
    <n v="4"/>
    <n v="47.62"/>
    <n v="0.2"/>
    <n v="18.100000000000001"/>
    <n v="152.38399999999999"/>
    <n v="72.400000000000006"/>
    <n v="79.98399999999998"/>
    <n v="0.52488450230995376"/>
    <n v="2026"/>
    <s v="Q4"/>
    <n v="11"/>
    <s v="Nov"/>
  </r>
  <r>
    <n v="916"/>
    <d v="2026-11-13T00:00:00"/>
    <x v="10"/>
    <x v="10"/>
    <x v="3"/>
    <n v="2026"/>
    <x v="1"/>
    <x v="6"/>
    <x v="0"/>
    <s v="New"/>
    <x v="0"/>
    <s v="Trail Bike Light"/>
    <n v="4"/>
    <n v="51.93"/>
    <n v="0.05"/>
    <n v="22.62"/>
    <n v="197.334"/>
    <n v="90.48"/>
    <n v="106.854"/>
    <n v="0.54148803551339353"/>
    <n v="2026"/>
    <s v="Q4"/>
    <n v="11"/>
    <s v="Nov"/>
  </r>
  <r>
    <n v="1295"/>
    <d v="2026-11-13T00:00:00"/>
    <x v="10"/>
    <x v="10"/>
    <x v="3"/>
    <n v="2026"/>
    <x v="1"/>
    <x v="11"/>
    <x v="3"/>
    <s v="New"/>
    <x v="1"/>
    <s v="Summit Backpack 45L"/>
    <n v="1"/>
    <n v="155.44999999999999"/>
    <n v="0.05"/>
    <n v="77.25"/>
    <n v="147.67749999999998"/>
    <n v="77.25"/>
    <n v="70.427499999999981"/>
    <n v="0.47690067884410281"/>
    <n v="2026"/>
    <s v="Q4"/>
    <n v="11"/>
    <s v="Nov"/>
  </r>
  <r>
    <n v="3438"/>
    <d v="2026-11-13T00:00:00"/>
    <x v="10"/>
    <x v="10"/>
    <x v="3"/>
    <n v="2026"/>
    <x v="0"/>
    <x v="0"/>
    <x v="0"/>
    <s v="Returning"/>
    <x v="0"/>
    <s v="Compact Repair Kit"/>
    <n v="4"/>
    <n v="40.03"/>
    <n v="0.05"/>
    <n v="16.78"/>
    <n v="152.114"/>
    <n v="67.12"/>
    <n v="84.994"/>
    <n v="0.5587519886400989"/>
    <n v="2026"/>
    <s v="Q4"/>
    <n v="11"/>
    <s v="Nov"/>
  </r>
  <r>
    <n v="3573"/>
    <d v="2026-11-13T00:00:00"/>
    <x v="10"/>
    <x v="10"/>
    <x v="3"/>
    <n v="2026"/>
    <x v="0"/>
    <x v="9"/>
    <x v="0"/>
    <s v="Returning"/>
    <x v="1"/>
    <s v="Summit Backpack 45L"/>
    <n v="2"/>
    <n v="152.96"/>
    <n v="0.1"/>
    <n v="79.12"/>
    <n v="275.32800000000003"/>
    <n v="158.24"/>
    <n v="117.08800000000002"/>
    <n v="0.4252673175267318"/>
    <n v="2026"/>
    <s v="Q4"/>
    <n v="11"/>
    <s v="Nov"/>
  </r>
  <r>
    <n v="4257"/>
    <d v="2026-11-13T00:00:00"/>
    <x v="10"/>
    <x v="10"/>
    <x v="3"/>
    <n v="2026"/>
    <x v="3"/>
    <x v="13"/>
    <x v="2"/>
    <s v="New"/>
    <x v="4"/>
    <s v="Weighted Vest"/>
    <n v="2"/>
    <n v="124.06"/>
    <n v="0.05"/>
    <n v="69.98"/>
    <n v="235.714"/>
    <n v="139.96"/>
    <n v="95.753999999999991"/>
    <n v="0.40622958330858577"/>
    <n v="2026"/>
    <s v="Q4"/>
    <n v="11"/>
    <s v="Nov"/>
  </r>
  <r>
    <n v="4389"/>
    <d v="2026-11-13T00:00:00"/>
    <x v="10"/>
    <x v="10"/>
    <x v="3"/>
    <n v="2026"/>
    <x v="2"/>
    <x v="10"/>
    <x v="3"/>
    <s v="New"/>
    <x v="1"/>
    <s v="Summit Backpack 45L"/>
    <n v="1"/>
    <n v="151.66"/>
    <n v="0.1"/>
    <n v="80.209999999999994"/>
    <n v="136.494"/>
    <n v="80.209999999999994"/>
    <n v="56.284000000000006"/>
    <n v="0.41235512183685735"/>
    <n v="2026"/>
    <s v="Q4"/>
    <n v="11"/>
    <s v="Nov"/>
  </r>
  <r>
    <n v="4887"/>
    <d v="2026-11-13T00:00:00"/>
    <x v="10"/>
    <x v="10"/>
    <x v="3"/>
    <n v="2026"/>
    <x v="3"/>
    <x v="8"/>
    <x v="0"/>
    <s v="New"/>
    <x v="1"/>
    <s v="Trail Boots"/>
    <n v="2"/>
    <n v="142.30000000000001"/>
    <n v="0.15"/>
    <n v="77.760000000000005"/>
    <n v="241.91000000000003"/>
    <n v="155.52000000000001"/>
    <n v="86.390000000000015"/>
    <n v="0.35711628291513375"/>
    <n v="2026"/>
    <s v="Q4"/>
    <n v="11"/>
    <s v="Nov"/>
  </r>
  <r>
    <n v="5007"/>
    <d v="2026-11-13T00:00:00"/>
    <x v="10"/>
    <x v="10"/>
    <x v="3"/>
    <n v="2026"/>
    <x v="1"/>
    <x v="14"/>
    <x v="0"/>
    <s v="Business"/>
    <x v="2"/>
    <s v="Travel Backpack 35L"/>
    <n v="4"/>
    <n v="161.97"/>
    <n v="0.05"/>
    <n v="87.2"/>
    <n v="615.48599999999999"/>
    <n v="348.8"/>
    <n v="266.68599999999998"/>
    <n v="0.4332933649181297"/>
    <n v="2026"/>
    <s v="Q4"/>
    <n v="11"/>
    <s v="Nov"/>
  </r>
  <r>
    <n v="5111"/>
    <d v="2026-11-13T00:00:00"/>
    <x v="10"/>
    <x v="10"/>
    <x v="3"/>
    <n v="2026"/>
    <x v="1"/>
    <x v="14"/>
    <x v="1"/>
    <s v="Business"/>
    <x v="2"/>
    <s v="Carry-On Duffel"/>
    <n v="5"/>
    <n v="133.99"/>
    <n v="0.15"/>
    <n v="65.55"/>
    <n v="569.45749999999998"/>
    <n v="327.75"/>
    <n v="241.70749999999998"/>
    <n v="0.42445221987593451"/>
    <n v="2026"/>
    <s v="Q4"/>
    <n v="11"/>
    <s v="Nov"/>
  </r>
  <r>
    <n v="5177"/>
    <d v="2026-11-13T00:00:00"/>
    <x v="10"/>
    <x v="10"/>
    <x v="3"/>
    <n v="2026"/>
    <x v="1"/>
    <x v="6"/>
    <x v="2"/>
    <s v="Returning"/>
    <x v="3"/>
    <s v="Portable Camp Stove"/>
    <n v="2"/>
    <n v="83.18"/>
    <n v="0.1"/>
    <n v="40.479999999999997"/>
    <n v="149.72400000000002"/>
    <n v="80.959999999999994"/>
    <n v="68.764000000000024"/>
    <n v="0.45927172664369115"/>
    <n v="2026"/>
    <s v="Q4"/>
    <n v="11"/>
    <s v="Nov"/>
  </r>
  <r>
    <n v="584"/>
    <d v="2026-11-14T00:00:00"/>
    <x v="10"/>
    <x v="10"/>
    <x v="3"/>
    <n v="2026"/>
    <x v="1"/>
    <x v="12"/>
    <x v="0"/>
    <s v="New"/>
    <x v="1"/>
    <s v="Hiking Daypack 20L"/>
    <n v="1"/>
    <n v="91.95"/>
    <n v="0"/>
    <n v="46.64"/>
    <n v="91.95"/>
    <n v="46.64"/>
    <n v="45.31"/>
    <n v="0.49276780859162589"/>
    <n v="2026"/>
    <s v="Q4"/>
    <n v="11"/>
    <s v="Nov"/>
  </r>
  <r>
    <n v="621"/>
    <d v="2026-11-14T00:00:00"/>
    <x v="10"/>
    <x v="10"/>
    <x v="3"/>
    <n v="2026"/>
    <x v="3"/>
    <x v="13"/>
    <x v="1"/>
    <s v="Business"/>
    <x v="2"/>
    <s v="Insulated Bottle"/>
    <n v="5"/>
    <n v="35.68"/>
    <n v="0.15"/>
    <n v="13.48"/>
    <n v="151.64000000000001"/>
    <n v="67.400000000000006"/>
    <n v="84.240000000000009"/>
    <n v="0.55552624637298864"/>
    <n v="2026"/>
    <s v="Q4"/>
    <n v="11"/>
    <s v="Nov"/>
  </r>
  <r>
    <n v="623"/>
    <d v="2026-11-14T00:00:00"/>
    <x v="10"/>
    <x v="10"/>
    <x v="3"/>
    <n v="2026"/>
    <x v="2"/>
    <x v="16"/>
    <x v="0"/>
    <s v="Returning"/>
    <x v="3"/>
    <s v="Alpine Tent 4P"/>
    <n v="3"/>
    <n v="336.58"/>
    <n v="0.15"/>
    <n v="198.99"/>
    <n v="858.279"/>
    <n v="596.97"/>
    <n v="261.30899999999997"/>
    <n v="0.3044569423229509"/>
    <n v="2026"/>
    <s v="Q4"/>
    <n v="11"/>
    <s v="Nov"/>
  </r>
  <r>
    <n v="1431"/>
    <d v="2026-11-14T00:00:00"/>
    <x v="10"/>
    <x v="10"/>
    <x v="3"/>
    <n v="2026"/>
    <x v="2"/>
    <x v="2"/>
    <x v="0"/>
    <s v="New"/>
    <x v="4"/>
    <s v="Recovery Roller"/>
    <n v="2"/>
    <n v="36.979999999999997"/>
    <n v="0.15"/>
    <n v="14.13"/>
    <n v="62.865999999999993"/>
    <n v="28.26"/>
    <n v="34.605999999999995"/>
    <n v="0.55047243342983487"/>
    <n v="2026"/>
    <s v="Q4"/>
    <n v="11"/>
    <s v="Nov"/>
  </r>
  <r>
    <n v="1520"/>
    <d v="2026-11-14T00:00:00"/>
    <x v="10"/>
    <x v="10"/>
    <x v="3"/>
    <n v="2026"/>
    <x v="3"/>
    <x v="13"/>
    <x v="3"/>
    <s v="New"/>
    <x v="4"/>
    <s v="Recovery Roller"/>
    <n v="2"/>
    <n v="36.15"/>
    <n v="0"/>
    <n v="13.51"/>
    <n v="72.3"/>
    <n v="27.02"/>
    <n v="45.28"/>
    <n v="0.62627939142461964"/>
    <n v="2026"/>
    <s v="Q4"/>
    <n v="11"/>
    <s v="Nov"/>
  </r>
  <r>
    <n v="1791"/>
    <d v="2026-11-14T00:00:00"/>
    <x v="10"/>
    <x v="10"/>
    <x v="3"/>
    <n v="2026"/>
    <x v="2"/>
    <x v="2"/>
    <x v="0"/>
    <s v="Business"/>
    <x v="4"/>
    <s v="Weighted Vest"/>
    <n v="1"/>
    <n v="121.86"/>
    <n v="0.05"/>
    <n v="69.900000000000006"/>
    <n v="115.767"/>
    <n v="69.900000000000006"/>
    <n v="45.86699999999999"/>
    <n v="0.396200989919407"/>
    <n v="2026"/>
    <s v="Q4"/>
    <n v="11"/>
    <s v="Nov"/>
  </r>
  <r>
    <n v="2191"/>
    <d v="2026-11-14T00:00:00"/>
    <x v="10"/>
    <x v="10"/>
    <x v="3"/>
    <n v="2026"/>
    <x v="2"/>
    <x v="5"/>
    <x v="2"/>
    <s v="Returning"/>
    <x v="0"/>
    <s v="Trail Bike Light"/>
    <n v="6"/>
    <n v="49.85"/>
    <n v="0.05"/>
    <n v="22.68"/>
    <n v="284.14499999999998"/>
    <n v="136.07999999999998"/>
    <n v="148.065"/>
    <n v="0.52108958454310306"/>
    <n v="2026"/>
    <s v="Q4"/>
    <n v="11"/>
    <s v="Nov"/>
  </r>
  <r>
    <n v="2365"/>
    <d v="2026-11-14T00:00:00"/>
    <x v="10"/>
    <x v="10"/>
    <x v="3"/>
    <n v="2026"/>
    <x v="2"/>
    <x v="5"/>
    <x v="2"/>
    <s v="Business"/>
    <x v="1"/>
    <s v="Hiking Daypack 20L"/>
    <n v="2"/>
    <n v="91.95"/>
    <n v="0.05"/>
    <n v="46.45"/>
    <n v="174.70499999999998"/>
    <n v="92.9"/>
    <n v="81.804999999999978"/>
    <n v="0.46824647262528252"/>
    <n v="2026"/>
    <s v="Q4"/>
    <n v="11"/>
    <s v="Nov"/>
  </r>
  <r>
    <n v="2603"/>
    <d v="2026-11-14T00:00:00"/>
    <x v="10"/>
    <x v="10"/>
    <x v="3"/>
    <n v="2026"/>
    <x v="3"/>
    <x v="8"/>
    <x v="3"/>
    <s v="Returning"/>
    <x v="0"/>
    <s v="Trail Bike Light"/>
    <n v="2"/>
    <n v="51.71"/>
    <n v="0.15"/>
    <n v="22.93"/>
    <n v="87.906999999999996"/>
    <n v="45.86"/>
    <n v="42.046999999999997"/>
    <n v="0.47831230732478641"/>
    <n v="2026"/>
    <s v="Q4"/>
    <n v="11"/>
    <s v="Nov"/>
  </r>
  <r>
    <n v="4098"/>
    <d v="2026-11-14T00:00:00"/>
    <x v="10"/>
    <x v="10"/>
    <x v="3"/>
    <n v="2026"/>
    <x v="1"/>
    <x v="1"/>
    <x v="2"/>
    <s v="Returning"/>
    <x v="4"/>
    <s v="Resistance Band Set"/>
    <n v="1"/>
    <n v="41.05"/>
    <n v="0.05"/>
    <n v="14.6"/>
    <n v="38.997499999999995"/>
    <n v="14.6"/>
    <n v="24.397499999999994"/>
    <n v="0.62561702673248276"/>
    <n v="2026"/>
    <s v="Q4"/>
    <n v="11"/>
    <s v="Nov"/>
  </r>
  <r>
    <n v="1176"/>
    <d v="2026-11-15T00:00:00"/>
    <x v="10"/>
    <x v="10"/>
    <x v="3"/>
    <n v="2026"/>
    <x v="1"/>
    <x v="6"/>
    <x v="1"/>
    <s v="Business"/>
    <x v="3"/>
    <s v="Alpine Tent 4P"/>
    <n v="10"/>
    <n v="333.09"/>
    <n v="0.15"/>
    <n v="197.95"/>
    <n v="2831.2649999999994"/>
    <n v="1979.5"/>
    <n v="851.76499999999942"/>
    <n v="0.30084255624252748"/>
    <n v="2026"/>
    <s v="Q4"/>
    <n v="11"/>
    <s v="Nov"/>
  </r>
  <r>
    <n v="1895"/>
    <d v="2026-11-15T00:00:00"/>
    <x v="10"/>
    <x v="10"/>
    <x v="3"/>
    <n v="2026"/>
    <x v="3"/>
    <x v="4"/>
    <x v="0"/>
    <s v="Business"/>
    <x v="0"/>
    <s v="Trail Bike Light"/>
    <n v="3"/>
    <n v="51.79"/>
    <n v="0.2"/>
    <n v="22.23"/>
    <n v="124.29600000000001"/>
    <n v="66.69"/>
    <n v="57.606000000000009"/>
    <n v="0.4634581965630431"/>
    <n v="2026"/>
    <s v="Q4"/>
    <n v="11"/>
    <s v="Nov"/>
  </r>
  <r>
    <n v="3385"/>
    <d v="2026-11-15T00:00:00"/>
    <x v="10"/>
    <x v="10"/>
    <x v="3"/>
    <n v="2026"/>
    <x v="1"/>
    <x v="11"/>
    <x v="3"/>
    <s v="New"/>
    <x v="1"/>
    <s v="Trekking Poles"/>
    <n v="1"/>
    <n v="71.040000000000006"/>
    <n v="0.1"/>
    <n v="31.59"/>
    <n v="63.936000000000007"/>
    <n v="31.59"/>
    <n v="32.346000000000004"/>
    <n v="0.50591216216216217"/>
    <n v="2026"/>
    <s v="Q4"/>
    <n v="11"/>
    <s v="Nov"/>
  </r>
  <r>
    <n v="3581"/>
    <d v="2026-11-15T00:00:00"/>
    <x v="10"/>
    <x v="10"/>
    <x v="3"/>
    <n v="2026"/>
    <x v="3"/>
    <x v="4"/>
    <x v="3"/>
    <s v="Business"/>
    <x v="1"/>
    <s v="Trail Boots"/>
    <n v="2"/>
    <n v="141.21"/>
    <n v="0.1"/>
    <n v="78.31"/>
    <n v="254.17800000000003"/>
    <n v="156.62"/>
    <n v="97.558000000000021"/>
    <n v="0.38381763960688969"/>
    <n v="2026"/>
    <s v="Q4"/>
    <n v="11"/>
    <s v="Nov"/>
  </r>
  <r>
    <n v="4528"/>
    <d v="2026-11-15T00:00:00"/>
    <x v="10"/>
    <x v="10"/>
    <x v="3"/>
    <n v="2026"/>
    <x v="0"/>
    <x v="15"/>
    <x v="3"/>
    <s v="New"/>
    <x v="1"/>
    <s v="Trail Boots"/>
    <n v="2"/>
    <n v="141.63999999999999"/>
    <n v="0.15"/>
    <n v="80.349999999999994"/>
    <n v="240.78799999999998"/>
    <n v="160.69999999999999"/>
    <n v="80.087999999999994"/>
    <n v="0.33260793727262156"/>
    <n v="2026"/>
    <s v="Q4"/>
    <n v="11"/>
    <s v="Nov"/>
  </r>
  <r>
    <n v="4633"/>
    <d v="2026-11-15T00:00:00"/>
    <x v="10"/>
    <x v="10"/>
    <x v="3"/>
    <n v="2026"/>
    <x v="2"/>
    <x v="10"/>
    <x v="0"/>
    <s v="Returning"/>
    <x v="1"/>
    <s v="Trekking Poles"/>
    <n v="1"/>
    <n v="71.78"/>
    <n v="0.15"/>
    <n v="32.869999999999997"/>
    <n v="61.012999999999998"/>
    <n v="32.869999999999997"/>
    <n v="28.143000000000001"/>
    <n v="0.46126235392457349"/>
    <n v="2026"/>
    <s v="Q4"/>
    <n v="11"/>
    <s v="Nov"/>
  </r>
  <r>
    <n v="5195"/>
    <d v="2026-11-15T00:00:00"/>
    <x v="10"/>
    <x v="10"/>
    <x v="3"/>
    <n v="2026"/>
    <x v="2"/>
    <x v="16"/>
    <x v="0"/>
    <s v="Business"/>
    <x v="1"/>
    <s v="Summit Backpack 45L"/>
    <n v="3"/>
    <n v="153.88999999999999"/>
    <n v="0.1"/>
    <n v="80.36"/>
    <n v="415.50299999999999"/>
    <n v="241.07999999999998"/>
    <n v="174.423"/>
    <n v="0.41978758276113531"/>
    <n v="2026"/>
    <s v="Q4"/>
    <n v="11"/>
    <s v="Nov"/>
  </r>
  <r>
    <n v="2778"/>
    <d v="2026-11-16T00:00:00"/>
    <x v="10"/>
    <x v="10"/>
    <x v="3"/>
    <n v="2026"/>
    <x v="3"/>
    <x v="4"/>
    <x v="3"/>
    <s v="Returning"/>
    <x v="1"/>
    <s v="Trail Boots"/>
    <n v="1"/>
    <n v="145.4"/>
    <n v="0.1"/>
    <n v="77.66"/>
    <n v="130.86000000000001"/>
    <n v="77.66"/>
    <n v="53.200000000000017"/>
    <n v="0.40654134189209851"/>
    <n v="2026"/>
    <s v="Q4"/>
    <n v="11"/>
    <s v="Nov"/>
  </r>
  <r>
    <n v="341"/>
    <d v="2026-11-17T00:00:00"/>
    <x v="10"/>
    <x v="10"/>
    <x v="3"/>
    <n v="2026"/>
    <x v="3"/>
    <x v="8"/>
    <x v="0"/>
    <s v="Returning"/>
    <x v="2"/>
    <s v="Carry-On Duffel"/>
    <n v="1"/>
    <n v="132.94999999999999"/>
    <n v="0.05"/>
    <n v="65.36"/>
    <n v="126.30249999999998"/>
    <n v="65.36"/>
    <n v="60.942499999999981"/>
    <n v="0.48251222264009019"/>
    <n v="2026"/>
    <s v="Q4"/>
    <n v="11"/>
    <s v="Nov"/>
  </r>
  <r>
    <n v="374"/>
    <d v="2026-11-17T00:00:00"/>
    <x v="10"/>
    <x v="10"/>
    <x v="3"/>
    <n v="2026"/>
    <x v="3"/>
    <x v="7"/>
    <x v="2"/>
    <s v="Returning"/>
    <x v="4"/>
    <s v="Training Mat"/>
    <n v="1"/>
    <n v="51.34"/>
    <n v="0.15"/>
    <n v="21.37"/>
    <n v="43.639000000000003"/>
    <n v="21.37"/>
    <n v="22.269000000000002"/>
    <n v="0.5103004193496643"/>
    <n v="2026"/>
    <s v="Q4"/>
    <n v="11"/>
    <s v="Nov"/>
  </r>
  <r>
    <n v="598"/>
    <d v="2026-11-17T00:00:00"/>
    <x v="10"/>
    <x v="10"/>
    <x v="3"/>
    <n v="2026"/>
    <x v="0"/>
    <x v="0"/>
    <x v="0"/>
    <s v="New"/>
    <x v="0"/>
    <s v="Trail Bike Light"/>
    <n v="1"/>
    <n v="49.98"/>
    <n v="0.1"/>
    <n v="22.25"/>
    <n v="44.981999999999999"/>
    <n v="22.25"/>
    <n v="22.731999999999999"/>
    <n v="0.50535769863500957"/>
    <n v="2026"/>
    <s v="Q4"/>
    <n v="11"/>
    <s v="Nov"/>
  </r>
  <r>
    <n v="690"/>
    <d v="2026-11-17T00:00:00"/>
    <x v="10"/>
    <x v="10"/>
    <x v="3"/>
    <n v="2026"/>
    <x v="3"/>
    <x v="8"/>
    <x v="0"/>
    <s v="Returning"/>
    <x v="2"/>
    <s v="Travel Backpack 35L"/>
    <n v="2"/>
    <n v="168.08"/>
    <n v="0.1"/>
    <n v="87.63"/>
    <n v="302.54400000000004"/>
    <n v="175.26"/>
    <n v="127.28400000000005"/>
    <n v="0.42071235919403471"/>
    <n v="2026"/>
    <s v="Q4"/>
    <n v="11"/>
    <s v="Nov"/>
  </r>
  <r>
    <n v="1296"/>
    <d v="2026-11-17T00:00:00"/>
    <x v="10"/>
    <x v="10"/>
    <x v="3"/>
    <n v="2026"/>
    <x v="3"/>
    <x v="13"/>
    <x v="0"/>
    <s v="New"/>
    <x v="3"/>
    <s v="Trail Tent 2P"/>
    <n v="1"/>
    <n v="191.85"/>
    <n v="0.15"/>
    <n v="104.41"/>
    <n v="163.07249999999999"/>
    <n v="104.41"/>
    <n v="58.662499999999994"/>
    <n v="0.35973263425776875"/>
    <n v="2026"/>
    <s v="Q4"/>
    <n v="11"/>
    <s v="Nov"/>
  </r>
  <r>
    <n v="1585"/>
    <d v="2026-11-17T00:00:00"/>
    <x v="10"/>
    <x v="10"/>
    <x v="3"/>
    <n v="2026"/>
    <x v="1"/>
    <x v="14"/>
    <x v="2"/>
    <s v="Returning"/>
    <x v="1"/>
    <s v="Hiking Daypack 20L"/>
    <n v="4"/>
    <n v="93.99"/>
    <n v="0.1"/>
    <n v="44.07"/>
    <n v="338.36399999999998"/>
    <n v="176.28"/>
    <n v="162.08399999999997"/>
    <n v="0.47902259105578604"/>
    <n v="2026"/>
    <s v="Q4"/>
    <n v="11"/>
    <s v="Nov"/>
  </r>
  <r>
    <n v="2194"/>
    <d v="2026-11-17T00:00:00"/>
    <x v="10"/>
    <x v="10"/>
    <x v="3"/>
    <n v="2026"/>
    <x v="3"/>
    <x v="13"/>
    <x v="0"/>
    <s v="Returning"/>
    <x v="2"/>
    <s v="Insulated Bottle"/>
    <n v="4"/>
    <n v="36.57"/>
    <n v="0.05"/>
    <n v="13.35"/>
    <n v="138.96600000000001"/>
    <n v="53.4"/>
    <n v="85.566000000000003"/>
    <n v="0.61573334484694098"/>
    <n v="2026"/>
    <s v="Q4"/>
    <n v="11"/>
    <s v="Nov"/>
  </r>
  <r>
    <n v="2221"/>
    <d v="2026-11-17T00:00:00"/>
    <x v="10"/>
    <x v="10"/>
    <x v="3"/>
    <n v="2026"/>
    <x v="1"/>
    <x v="12"/>
    <x v="3"/>
    <s v="Returning"/>
    <x v="0"/>
    <s v="Compact Repair Kit"/>
    <n v="1"/>
    <n v="39.81"/>
    <n v="0.05"/>
    <n v="16.25"/>
    <n v="37.819499999999998"/>
    <n v="16.25"/>
    <n v="21.569499999999998"/>
    <n v="0.57032747656632155"/>
    <n v="2026"/>
    <s v="Q4"/>
    <n v="11"/>
    <s v="Nov"/>
  </r>
  <r>
    <n v="3836"/>
    <d v="2026-11-17T00:00:00"/>
    <x v="10"/>
    <x v="10"/>
    <x v="3"/>
    <n v="2026"/>
    <x v="3"/>
    <x v="4"/>
    <x v="2"/>
    <s v="Returning"/>
    <x v="1"/>
    <s v="Hiking Daypack 20L"/>
    <n v="1"/>
    <n v="91.43"/>
    <n v="0.1"/>
    <n v="45.06"/>
    <n v="82.287000000000006"/>
    <n v="45.06"/>
    <n v="37.227000000000004"/>
    <n v="0.45240438951474715"/>
    <n v="2026"/>
    <s v="Q4"/>
    <n v="11"/>
    <s v="Nov"/>
  </r>
  <r>
    <n v="4437"/>
    <d v="2026-11-17T00:00:00"/>
    <x v="10"/>
    <x v="10"/>
    <x v="3"/>
    <n v="2026"/>
    <x v="2"/>
    <x v="2"/>
    <x v="0"/>
    <s v="Returning"/>
    <x v="4"/>
    <s v="Weighted Vest"/>
    <n v="1"/>
    <n v="122.64"/>
    <n v="0"/>
    <n v="68.58"/>
    <n v="122.64"/>
    <n v="68.58"/>
    <n v="54.06"/>
    <n v="0.44080234833659493"/>
    <n v="2026"/>
    <s v="Q4"/>
    <n v="11"/>
    <s v="Nov"/>
  </r>
  <r>
    <n v="4735"/>
    <d v="2026-11-17T00:00:00"/>
    <x v="10"/>
    <x v="10"/>
    <x v="3"/>
    <n v="2026"/>
    <x v="1"/>
    <x v="12"/>
    <x v="0"/>
    <s v="Business"/>
    <x v="0"/>
    <s v="Commuter Helmet"/>
    <n v="1"/>
    <n v="80.959999999999994"/>
    <n v="0.1"/>
    <n v="43.86"/>
    <n v="72.86399999999999"/>
    <n v="43.86"/>
    <n v="29.003999999999991"/>
    <n v="0.39805665349143604"/>
    <n v="2026"/>
    <s v="Q4"/>
    <n v="11"/>
    <s v="Nov"/>
  </r>
  <r>
    <n v="554"/>
    <d v="2026-11-18T00:00:00"/>
    <x v="10"/>
    <x v="10"/>
    <x v="3"/>
    <n v="2026"/>
    <x v="2"/>
    <x v="5"/>
    <x v="3"/>
    <s v="Business"/>
    <x v="4"/>
    <s v="Recovery Roller"/>
    <n v="1"/>
    <n v="36.380000000000003"/>
    <n v="0.05"/>
    <n v="14.06"/>
    <n v="34.561"/>
    <n v="14.06"/>
    <n v="20.500999999999998"/>
    <n v="0.59318306761957118"/>
    <n v="2026"/>
    <s v="Q4"/>
    <n v="11"/>
    <s v="Nov"/>
  </r>
  <r>
    <n v="1205"/>
    <d v="2026-11-18T00:00:00"/>
    <x v="10"/>
    <x v="10"/>
    <x v="3"/>
    <n v="2026"/>
    <x v="3"/>
    <x v="13"/>
    <x v="0"/>
    <s v="Returning"/>
    <x v="0"/>
    <s v="Cycling Pack 12L"/>
    <n v="2"/>
    <n v="100.72"/>
    <n v="0.1"/>
    <n v="51.68"/>
    <n v="181.29599999999999"/>
    <n v="103.36"/>
    <n v="77.935999999999993"/>
    <n v="0.42988262289294854"/>
    <n v="2026"/>
    <s v="Q4"/>
    <n v="11"/>
    <s v="Nov"/>
  </r>
  <r>
    <n v="1979"/>
    <d v="2026-11-18T00:00:00"/>
    <x v="10"/>
    <x v="10"/>
    <x v="3"/>
    <n v="2026"/>
    <x v="1"/>
    <x v="11"/>
    <x v="2"/>
    <s v="Returning"/>
    <x v="3"/>
    <s v="Compact Sleeping Bag"/>
    <n v="3"/>
    <n v="120.29"/>
    <n v="0"/>
    <n v="62.04"/>
    <n v="360.87"/>
    <n v="186.12"/>
    <n v="174.75"/>
    <n v="0.48424640452240419"/>
    <n v="2026"/>
    <s v="Q4"/>
    <n v="11"/>
    <s v="Nov"/>
  </r>
  <r>
    <n v="2151"/>
    <d v="2026-11-18T00:00:00"/>
    <x v="10"/>
    <x v="10"/>
    <x v="3"/>
    <n v="2026"/>
    <x v="1"/>
    <x v="1"/>
    <x v="0"/>
    <s v="New"/>
    <x v="3"/>
    <s v="Compact Sleeping Bag"/>
    <n v="2"/>
    <n v="124.18"/>
    <n v="0.15"/>
    <n v="60.72"/>
    <n v="211.10599999999999"/>
    <n v="121.44"/>
    <n v="89.665999999999997"/>
    <n v="0.42474396748552862"/>
    <n v="2026"/>
    <s v="Q4"/>
    <n v="11"/>
    <s v="Nov"/>
  </r>
  <r>
    <n v="2730"/>
    <d v="2026-11-18T00:00:00"/>
    <x v="10"/>
    <x v="10"/>
    <x v="3"/>
    <n v="2026"/>
    <x v="0"/>
    <x v="0"/>
    <x v="0"/>
    <s v="Returning"/>
    <x v="1"/>
    <s v="Summit Backpack 45L"/>
    <n v="3"/>
    <n v="154.07"/>
    <n v="0.05"/>
    <n v="77.73"/>
    <n v="439.09949999999998"/>
    <n v="233.19"/>
    <n v="205.90949999999998"/>
    <n v="0.46893585622393102"/>
    <n v="2026"/>
    <s v="Q4"/>
    <n v="11"/>
    <s v="Nov"/>
  </r>
  <r>
    <n v="2779"/>
    <d v="2026-11-18T00:00:00"/>
    <x v="10"/>
    <x v="10"/>
    <x v="3"/>
    <n v="2026"/>
    <x v="0"/>
    <x v="15"/>
    <x v="1"/>
    <s v="Business"/>
    <x v="4"/>
    <s v="Weighted Vest"/>
    <n v="4"/>
    <n v="123.4"/>
    <n v="0.05"/>
    <n v="70.930000000000007"/>
    <n v="468.92"/>
    <n v="283.72000000000003"/>
    <n v="185.2"/>
    <n v="0.3949500980977565"/>
    <n v="2026"/>
    <s v="Q4"/>
    <n v="11"/>
    <s v="Nov"/>
  </r>
  <r>
    <n v="2853"/>
    <d v="2026-11-18T00:00:00"/>
    <x v="10"/>
    <x v="10"/>
    <x v="3"/>
    <n v="2026"/>
    <x v="2"/>
    <x v="3"/>
    <x v="0"/>
    <s v="New"/>
    <x v="0"/>
    <s v="Cycling Pack 12L"/>
    <n v="1"/>
    <n v="104.64"/>
    <n v="0"/>
    <n v="50.79"/>
    <n v="104.64"/>
    <n v="50.79"/>
    <n v="53.85"/>
    <n v="0.51462155963302758"/>
    <n v="2026"/>
    <s v="Q4"/>
    <n v="11"/>
    <s v="Nov"/>
  </r>
  <r>
    <n v="3825"/>
    <d v="2026-11-18T00:00:00"/>
    <x v="10"/>
    <x v="10"/>
    <x v="3"/>
    <n v="2026"/>
    <x v="3"/>
    <x v="8"/>
    <x v="0"/>
    <s v="New"/>
    <x v="2"/>
    <s v="Packing Cube Set"/>
    <n v="2"/>
    <n v="46.44"/>
    <n v="0.1"/>
    <n v="18.190000000000001"/>
    <n v="83.591999999999999"/>
    <n v="36.380000000000003"/>
    <n v="47.211999999999996"/>
    <n v="0.56479088908029473"/>
    <n v="2026"/>
    <s v="Q4"/>
    <n v="11"/>
    <s v="Nov"/>
  </r>
  <r>
    <n v="4808"/>
    <d v="2026-11-18T00:00:00"/>
    <x v="10"/>
    <x v="10"/>
    <x v="3"/>
    <n v="2026"/>
    <x v="2"/>
    <x v="16"/>
    <x v="0"/>
    <s v="New"/>
    <x v="3"/>
    <s v="Portable Camp Stove"/>
    <n v="2"/>
    <n v="81.67"/>
    <n v="0.05"/>
    <n v="40.43"/>
    <n v="155.173"/>
    <n v="80.86"/>
    <n v="74.313000000000002"/>
    <n v="0.4789041908063903"/>
    <n v="2026"/>
    <s v="Q4"/>
    <n v="11"/>
    <s v="Nov"/>
  </r>
  <r>
    <n v="5131"/>
    <d v="2026-11-18T00:00:00"/>
    <x v="10"/>
    <x v="10"/>
    <x v="3"/>
    <n v="2026"/>
    <x v="3"/>
    <x v="8"/>
    <x v="2"/>
    <s v="New"/>
    <x v="1"/>
    <s v="Trekking Poles"/>
    <n v="3"/>
    <n v="70.599999999999994"/>
    <n v="0.05"/>
    <n v="32.68"/>
    <n v="201.20999999999998"/>
    <n v="98.039999999999992"/>
    <n v="103.16999999999999"/>
    <n v="0.5127478753541076"/>
    <n v="2026"/>
    <s v="Q4"/>
    <n v="11"/>
    <s v="Nov"/>
  </r>
  <r>
    <n v="1502"/>
    <d v="2026-11-19T00:00:00"/>
    <x v="10"/>
    <x v="10"/>
    <x v="3"/>
    <n v="2026"/>
    <x v="3"/>
    <x v="7"/>
    <x v="3"/>
    <s v="New"/>
    <x v="4"/>
    <s v="Recovery Roller"/>
    <n v="1"/>
    <n v="35.770000000000003"/>
    <n v="0.15"/>
    <n v="13.69"/>
    <n v="30.404500000000002"/>
    <n v="13.69"/>
    <n v="16.714500000000001"/>
    <n v="0.54973770330049831"/>
    <n v="2026"/>
    <s v="Q4"/>
    <n v="11"/>
    <s v="Nov"/>
  </r>
  <r>
    <n v="2470"/>
    <d v="2026-11-19T00:00:00"/>
    <x v="10"/>
    <x v="10"/>
    <x v="3"/>
    <n v="2026"/>
    <x v="1"/>
    <x v="6"/>
    <x v="2"/>
    <s v="Business"/>
    <x v="1"/>
    <s v="Hiking Daypack 20L"/>
    <n v="1"/>
    <n v="92.13"/>
    <n v="0.15"/>
    <n v="45.85"/>
    <n v="78.31049999999999"/>
    <n v="45.85"/>
    <n v="32.460499999999989"/>
    <n v="0.41451018701195874"/>
    <n v="2026"/>
    <s v="Q4"/>
    <n v="11"/>
    <s v="Nov"/>
  </r>
  <r>
    <n v="3452"/>
    <d v="2026-11-19T00:00:00"/>
    <x v="10"/>
    <x v="10"/>
    <x v="3"/>
    <n v="2026"/>
    <x v="1"/>
    <x v="12"/>
    <x v="0"/>
    <s v="Returning"/>
    <x v="1"/>
    <s v="Summit Backpack 45L"/>
    <n v="5"/>
    <n v="151.09"/>
    <n v="0.05"/>
    <n v="79.33"/>
    <n v="717.67750000000001"/>
    <n v="396.65"/>
    <n v="321.02750000000003"/>
    <n v="0.44731442744129507"/>
    <n v="2026"/>
    <s v="Q4"/>
    <n v="11"/>
    <s v="Nov"/>
  </r>
  <r>
    <n v="4207"/>
    <d v="2026-11-19T00:00:00"/>
    <x v="10"/>
    <x v="10"/>
    <x v="3"/>
    <n v="2026"/>
    <x v="1"/>
    <x v="12"/>
    <x v="0"/>
    <s v="New"/>
    <x v="0"/>
    <s v="Cycling Pack 12L"/>
    <n v="2"/>
    <n v="103.99"/>
    <n v="0"/>
    <n v="50.36"/>
    <n v="207.98"/>
    <n v="100.72"/>
    <n v="107.25999999999999"/>
    <n v="0.51572266564092695"/>
    <n v="2026"/>
    <s v="Q4"/>
    <n v="11"/>
    <s v="Nov"/>
  </r>
  <r>
    <n v="695"/>
    <d v="2026-11-20T00:00:00"/>
    <x v="10"/>
    <x v="10"/>
    <x v="3"/>
    <n v="2026"/>
    <x v="2"/>
    <x v="3"/>
    <x v="0"/>
    <s v="Returning"/>
    <x v="2"/>
    <s v="Insulated Bottle"/>
    <n v="1"/>
    <n v="36.909999999999997"/>
    <n v="0.1"/>
    <n v="13.43"/>
    <n v="33.219000000000001"/>
    <n v="13.43"/>
    <n v="19.789000000000001"/>
    <n v="0.59571329660736327"/>
    <n v="2026"/>
    <s v="Q4"/>
    <n v="11"/>
    <s v="Nov"/>
  </r>
  <r>
    <n v="1127"/>
    <d v="2026-11-20T00:00:00"/>
    <x v="10"/>
    <x v="10"/>
    <x v="3"/>
    <n v="2026"/>
    <x v="0"/>
    <x v="0"/>
    <x v="3"/>
    <s v="New"/>
    <x v="0"/>
    <s v="Commuter Helmet"/>
    <n v="2"/>
    <n v="81.02"/>
    <n v="0"/>
    <n v="43.22"/>
    <n v="162.04"/>
    <n v="86.44"/>
    <n v="75.599999999999994"/>
    <n v="0.46655146877314241"/>
    <n v="2026"/>
    <s v="Q4"/>
    <n v="11"/>
    <s v="Nov"/>
  </r>
  <r>
    <n v="1174"/>
    <d v="2026-11-20T00:00:00"/>
    <x v="10"/>
    <x v="10"/>
    <x v="3"/>
    <n v="2026"/>
    <x v="0"/>
    <x v="0"/>
    <x v="3"/>
    <s v="New"/>
    <x v="2"/>
    <s v="Travel Backpack 35L"/>
    <n v="3"/>
    <n v="164.36"/>
    <n v="0.05"/>
    <n v="88.7"/>
    <n v="468.42600000000004"/>
    <n v="266.10000000000002"/>
    <n v="202.32600000000002"/>
    <n v="0.43192734818306416"/>
    <n v="2026"/>
    <s v="Q4"/>
    <n v="11"/>
    <s v="Nov"/>
  </r>
  <r>
    <n v="3968"/>
    <d v="2026-11-20T00:00:00"/>
    <x v="10"/>
    <x v="10"/>
    <x v="3"/>
    <n v="2026"/>
    <x v="1"/>
    <x v="11"/>
    <x v="1"/>
    <s v="Business"/>
    <x v="4"/>
    <s v="Training Mat"/>
    <n v="5"/>
    <n v="51.36"/>
    <n v="0.1"/>
    <n v="22.45"/>
    <n v="231.12"/>
    <n v="112.25"/>
    <n v="118.87"/>
    <n v="0.51432156455520939"/>
    <n v="2026"/>
    <s v="Q4"/>
    <n v="11"/>
    <s v="Nov"/>
  </r>
  <r>
    <n v="4049"/>
    <d v="2026-11-20T00:00:00"/>
    <x v="10"/>
    <x v="10"/>
    <x v="3"/>
    <n v="2026"/>
    <x v="2"/>
    <x v="16"/>
    <x v="3"/>
    <s v="Returning"/>
    <x v="2"/>
    <s v="Insulated Bottle"/>
    <n v="1"/>
    <n v="36.590000000000003"/>
    <n v="0"/>
    <n v="13.73"/>
    <n v="36.590000000000003"/>
    <n v="13.73"/>
    <n v="22.860000000000003"/>
    <n v="0.62476086362394101"/>
    <n v="2026"/>
    <s v="Q4"/>
    <n v="11"/>
    <s v="Nov"/>
  </r>
  <r>
    <n v="3"/>
    <d v="2026-11-21T00:00:00"/>
    <x v="10"/>
    <x v="10"/>
    <x v="3"/>
    <n v="2026"/>
    <x v="3"/>
    <x v="7"/>
    <x v="2"/>
    <s v="Returning"/>
    <x v="3"/>
    <s v="Compact Sleeping Bag"/>
    <n v="5"/>
    <n v="122.33"/>
    <n v="0.15"/>
    <n v="58.98"/>
    <n v="519.90249999999992"/>
    <n v="294.89999999999998"/>
    <n v="225.00249999999994"/>
    <n v="0.43277826130861069"/>
    <n v="2026"/>
    <s v="Q4"/>
    <n v="11"/>
    <s v="Nov"/>
  </r>
  <r>
    <n v="1603"/>
    <d v="2026-11-21T00:00:00"/>
    <x v="10"/>
    <x v="10"/>
    <x v="3"/>
    <n v="2026"/>
    <x v="3"/>
    <x v="8"/>
    <x v="0"/>
    <s v="Returning"/>
    <x v="3"/>
    <s v="Portable Camp Stove"/>
    <n v="1"/>
    <n v="83.49"/>
    <n v="0.05"/>
    <n v="39.659999999999997"/>
    <n v="79.315499999999986"/>
    <n v="39.659999999999997"/>
    <n v="39.655499999999989"/>
    <n v="0.49997163227868446"/>
    <n v="2026"/>
    <s v="Q4"/>
    <n v="11"/>
    <s v="Nov"/>
  </r>
  <r>
    <n v="2073"/>
    <d v="2026-11-21T00:00:00"/>
    <x v="10"/>
    <x v="10"/>
    <x v="3"/>
    <n v="2026"/>
    <x v="1"/>
    <x v="12"/>
    <x v="0"/>
    <s v="New"/>
    <x v="0"/>
    <s v="Trail Bike Light"/>
    <n v="2"/>
    <n v="51.48"/>
    <n v="0.1"/>
    <n v="22.51"/>
    <n v="92.664000000000001"/>
    <n v="45.02"/>
    <n v="47.643999999999998"/>
    <n v="0.51415868082534744"/>
    <n v="2026"/>
    <s v="Q4"/>
    <n v="11"/>
    <s v="Nov"/>
  </r>
  <r>
    <n v="2487"/>
    <d v="2026-11-21T00:00:00"/>
    <x v="10"/>
    <x v="10"/>
    <x v="3"/>
    <n v="2026"/>
    <x v="2"/>
    <x v="2"/>
    <x v="3"/>
    <s v="New"/>
    <x v="3"/>
    <s v="Compact Sleeping Bag"/>
    <n v="1"/>
    <n v="123.43"/>
    <n v="0.15"/>
    <n v="60.8"/>
    <n v="104.91550000000001"/>
    <n v="60.8"/>
    <n v="44.115500000000011"/>
    <n v="0.42048601017008935"/>
    <n v="2026"/>
    <s v="Q4"/>
    <n v="11"/>
    <s v="Nov"/>
  </r>
  <r>
    <n v="3407"/>
    <d v="2026-11-21T00:00:00"/>
    <x v="10"/>
    <x v="10"/>
    <x v="3"/>
    <n v="2026"/>
    <x v="3"/>
    <x v="7"/>
    <x v="0"/>
    <s v="New"/>
    <x v="2"/>
    <s v="Travel Backpack 35L"/>
    <n v="1"/>
    <n v="164.85"/>
    <n v="0.1"/>
    <n v="89.4"/>
    <n v="148.36500000000001"/>
    <n v="89.4"/>
    <n v="58.965000000000003"/>
    <n v="0.39743200889697705"/>
    <n v="2026"/>
    <s v="Q4"/>
    <n v="11"/>
    <s v="Nov"/>
  </r>
  <r>
    <n v="4052"/>
    <d v="2026-11-21T00:00:00"/>
    <x v="10"/>
    <x v="10"/>
    <x v="3"/>
    <n v="2026"/>
    <x v="0"/>
    <x v="0"/>
    <x v="0"/>
    <s v="New"/>
    <x v="2"/>
    <s v="Packing Cube Set"/>
    <n v="1"/>
    <n v="46.82"/>
    <n v="0.2"/>
    <n v="18.27"/>
    <n v="37.456000000000003"/>
    <n v="18.27"/>
    <n v="19.186000000000003"/>
    <n v="0.51222768047842804"/>
    <n v="2026"/>
    <s v="Q4"/>
    <n v="11"/>
    <s v="Nov"/>
  </r>
  <r>
    <n v="119"/>
    <d v="2026-11-22T00:00:00"/>
    <x v="10"/>
    <x v="10"/>
    <x v="3"/>
    <n v="2026"/>
    <x v="0"/>
    <x v="9"/>
    <x v="0"/>
    <s v="New"/>
    <x v="4"/>
    <s v="Resistance Band Set"/>
    <n v="1"/>
    <n v="41.16"/>
    <n v="0.1"/>
    <n v="14.82"/>
    <n v="37.043999999999997"/>
    <n v="14.82"/>
    <n v="22.223999999999997"/>
    <n v="0.59993521218011014"/>
    <n v="2026"/>
    <s v="Q4"/>
    <n v="11"/>
    <s v="Nov"/>
  </r>
  <r>
    <n v="298"/>
    <d v="2026-11-22T00:00:00"/>
    <x v="10"/>
    <x v="10"/>
    <x v="3"/>
    <n v="2026"/>
    <x v="1"/>
    <x v="12"/>
    <x v="3"/>
    <s v="New"/>
    <x v="3"/>
    <s v="Trail Tent 2P"/>
    <n v="1"/>
    <n v="196.08"/>
    <n v="0.1"/>
    <n v="104.19"/>
    <n v="176.47200000000001"/>
    <n v="104.19"/>
    <n v="72.282000000000011"/>
    <n v="0.40959472324221408"/>
    <n v="2026"/>
    <s v="Q4"/>
    <n v="11"/>
    <s v="Nov"/>
  </r>
  <r>
    <n v="419"/>
    <d v="2026-11-22T00:00:00"/>
    <x v="10"/>
    <x v="10"/>
    <x v="3"/>
    <n v="2026"/>
    <x v="3"/>
    <x v="8"/>
    <x v="2"/>
    <s v="New"/>
    <x v="3"/>
    <s v="Trail Tent 2P"/>
    <n v="1"/>
    <n v="192.62"/>
    <n v="0.1"/>
    <n v="105.97"/>
    <n v="173.358"/>
    <n v="105.97"/>
    <n v="67.388000000000005"/>
    <n v="0.38872160500236508"/>
    <n v="2026"/>
    <s v="Q4"/>
    <n v="11"/>
    <s v="Nov"/>
  </r>
  <r>
    <n v="1181"/>
    <d v="2026-11-22T00:00:00"/>
    <x v="10"/>
    <x v="10"/>
    <x v="3"/>
    <n v="2026"/>
    <x v="1"/>
    <x v="12"/>
    <x v="3"/>
    <s v="New"/>
    <x v="0"/>
    <s v="Cycling Pack 12L"/>
    <n v="2"/>
    <n v="102.87"/>
    <n v="0.05"/>
    <n v="51.69"/>
    <n v="195.453"/>
    <n v="103.38"/>
    <n v="92.073000000000008"/>
    <n v="0.4710748875688785"/>
    <n v="2026"/>
    <s v="Q4"/>
    <n v="11"/>
    <s v="Nov"/>
  </r>
  <r>
    <n v="1924"/>
    <d v="2026-11-22T00:00:00"/>
    <x v="10"/>
    <x v="10"/>
    <x v="3"/>
    <n v="2026"/>
    <x v="0"/>
    <x v="15"/>
    <x v="0"/>
    <s v="New"/>
    <x v="0"/>
    <s v="Trail Bike Light"/>
    <n v="3"/>
    <n v="50.99"/>
    <n v="0.2"/>
    <n v="22.53"/>
    <n v="122.376"/>
    <n v="67.59"/>
    <n v="54.786000000000001"/>
    <n v="0.44768582074916652"/>
    <n v="2026"/>
    <s v="Q4"/>
    <n v="11"/>
    <s v="Nov"/>
  </r>
  <r>
    <n v="3829"/>
    <d v="2026-11-22T00:00:00"/>
    <x v="10"/>
    <x v="10"/>
    <x v="3"/>
    <n v="2026"/>
    <x v="1"/>
    <x v="12"/>
    <x v="2"/>
    <s v="New"/>
    <x v="0"/>
    <s v="Compact Repair Kit"/>
    <n v="1"/>
    <n v="39.94"/>
    <n v="0.1"/>
    <n v="16.89"/>
    <n v="35.945999999999998"/>
    <n v="16.89"/>
    <n v="19.055999999999997"/>
    <n v="0.53012852612251704"/>
    <n v="2026"/>
    <s v="Q4"/>
    <n v="11"/>
    <s v="Nov"/>
  </r>
  <r>
    <n v="5065"/>
    <d v="2026-11-22T00:00:00"/>
    <x v="10"/>
    <x v="10"/>
    <x v="3"/>
    <n v="2026"/>
    <x v="3"/>
    <x v="8"/>
    <x v="0"/>
    <s v="New"/>
    <x v="2"/>
    <s v="Travel Backpack 35L"/>
    <n v="2"/>
    <n v="166.15"/>
    <n v="0"/>
    <n v="86.42"/>
    <n v="332.3"/>
    <n v="172.84"/>
    <n v="159.46"/>
    <n v="0.47986758952753539"/>
    <n v="2026"/>
    <s v="Q4"/>
    <n v="11"/>
    <s v="Nov"/>
  </r>
  <r>
    <n v="5146"/>
    <d v="2026-11-22T00:00:00"/>
    <x v="10"/>
    <x v="10"/>
    <x v="3"/>
    <n v="2026"/>
    <x v="1"/>
    <x v="6"/>
    <x v="0"/>
    <s v="New"/>
    <x v="4"/>
    <s v="Recovery Roller"/>
    <n v="1"/>
    <n v="35.79"/>
    <n v="0.1"/>
    <n v="14.17"/>
    <n v="32.210999999999999"/>
    <n v="14.17"/>
    <n v="18.040999999999997"/>
    <n v="0.56008816863804278"/>
    <n v="2026"/>
    <s v="Q4"/>
    <n v="11"/>
    <s v="Nov"/>
  </r>
  <r>
    <n v="320"/>
    <d v="2026-11-23T00:00:00"/>
    <x v="10"/>
    <x v="10"/>
    <x v="3"/>
    <n v="2026"/>
    <x v="2"/>
    <x v="2"/>
    <x v="0"/>
    <s v="New"/>
    <x v="3"/>
    <s v="Trail Tent 2P"/>
    <n v="5"/>
    <n v="196.53"/>
    <n v="0.15"/>
    <n v="105.01"/>
    <n v="835.25249999999994"/>
    <n v="525.05000000000007"/>
    <n v="310.20249999999987"/>
    <n v="0.37138769414039452"/>
    <n v="2026"/>
    <s v="Q4"/>
    <n v="11"/>
    <s v="Nov"/>
  </r>
  <r>
    <n v="1250"/>
    <d v="2026-11-23T00:00:00"/>
    <x v="10"/>
    <x v="10"/>
    <x v="3"/>
    <n v="2026"/>
    <x v="1"/>
    <x v="12"/>
    <x v="0"/>
    <s v="New"/>
    <x v="2"/>
    <s v="Insulated Bottle"/>
    <n v="6"/>
    <n v="36.35"/>
    <n v="0"/>
    <n v="13.24"/>
    <n v="218.10000000000002"/>
    <n v="79.44"/>
    <n v="138.66000000000003"/>
    <n v="0.63576341127922975"/>
    <n v="2026"/>
    <s v="Q4"/>
    <n v="11"/>
    <s v="Nov"/>
  </r>
  <r>
    <n v="2584"/>
    <d v="2026-11-23T00:00:00"/>
    <x v="10"/>
    <x v="10"/>
    <x v="3"/>
    <n v="2026"/>
    <x v="1"/>
    <x v="6"/>
    <x v="1"/>
    <s v="Returning"/>
    <x v="3"/>
    <s v="Trail Tent 2P"/>
    <n v="15"/>
    <n v="192.23"/>
    <n v="0.15"/>
    <n v="106.34"/>
    <n v="2450.9324999999999"/>
    <n v="1595.1000000000001"/>
    <n v="855.83249999999975"/>
    <n v="0.34918648310387979"/>
    <n v="2026"/>
    <s v="Q4"/>
    <n v="11"/>
    <s v="Nov"/>
  </r>
  <r>
    <n v="2717"/>
    <d v="2026-11-23T00:00:00"/>
    <x v="10"/>
    <x v="10"/>
    <x v="3"/>
    <n v="2026"/>
    <x v="1"/>
    <x v="12"/>
    <x v="0"/>
    <s v="New"/>
    <x v="2"/>
    <s v="Travel Backpack 35L"/>
    <n v="2"/>
    <n v="167.9"/>
    <n v="0.15"/>
    <n v="89.55"/>
    <n v="285.43"/>
    <n v="179.1"/>
    <n v="106.33000000000001"/>
    <n v="0.37252566303471957"/>
    <n v="2026"/>
    <s v="Q4"/>
    <n v="11"/>
    <s v="Nov"/>
  </r>
  <r>
    <n v="2737"/>
    <d v="2026-11-23T00:00:00"/>
    <x v="10"/>
    <x v="10"/>
    <x v="3"/>
    <n v="2026"/>
    <x v="1"/>
    <x v="6"/>
    <x v="0"/>
    <s v="Business"/>
    <x v="3"/>
    <s v="Portable Camp Stove"/>
    <n v="2"/>
    <n v="80.709999999999994"/>
    <n v="0.1"/>
    <n v="39.33"/>
    <n v="145.27799999999999"/>
    <n v="78.66"/>
    <n v="66.617999999999995"/>
    <n v="0.45855532152149669"/>
    <n v="2026"/>
    <s v="Q4"/>
    <n v="11"/>
    <s v="Nov"/>
  </r>
  <r>
    <n v="3021"/>
    <d v="2026-11-23T00:00:00"/>
    <x v="10"/>
    <x v="10"/>
    <x v="3"/>
    <n v="2026"/>
    <x v="0"/>
    <x v="15"/>
    <x v="0"/>
    <s v="Business"/>
    <x v="1"/>
    <s v="Trekking Poles"/>
    <n v="1"/>
    <n v="71.66"/>
    <n v="0.2"/>
    <n v="31.83"/>
    <n v="57.328000000000003"/>
    <n v="31.83"/>
    <n v="25.498000000000005"/>
    <n v="0.44477393245883345"/>
    <n v="2026"/>
    <s v="Q4"/>
    <n v="11"/>
    <s v="Nov"/>
  </r>
  <r>
    <n v="5199"/>
    <d v="2026-11-23T00:00:00"/>
    <x v="10"/>
    <x v="10"/>
    <x v="3"/>
    <n v="2026"/>
    <x v="2"/>
    <x v="3"/>
    <x v="0"/>
    <s v="Returning"/>
    <x v="3"/>
    <s v="Compact Sleeping Bag"/>
    <n v="5"/>
    <n v="125.23"/>
    <n v="0.05"/>
    <n v="59.84"/>
    <n v="594.84249999999997"/>
    <n v="299.20000000000005"/>
    <n v="295.64249999999993"/>
    <n v="0.49700971265503041"/>
    <n v="2026"/>
    <s v="Q4"/>
    <n v="11"/>
    <s v="Nov"/>
  </r>
  <r>
    <n v="1202"/>
    <d v="2026-11-24T00:00:00"/>
    <x v="10"/>
    <x v="10"/>
    <x v="3"/>
    <n v="2026"/>
    <x v="0"/>
    <x v="15"/>
    <x v="3"/>
    <s v="Returning"/>
    <x v="1"/>
    <s v="Hiking Daypack 20L"/>
    <n v="2"/>
    <n v="91.33"/>
    <n v="0.15"/>
    <n v="45.45"/>
    <n v="155.261"/>
    <n v="90.9"/>
    <n v="64.36099999999999"/>
    <n v="0.41453423589954974"/>
    <n v="2026"/>
    <s v="Q4"/>
    <n v="11"/>
    <s v="Nov"/>
  </r>
  <r>
    <n v="1365"/>
    <d v="2026-11-24T00:00:00"/>
    <x v="10"/>
    <x v="10"/>
    <x v="3"/>
    <n v="2026"/>
    <x v="0"/>
    <x v="0"/>
    <x v="3"/>
    <s v="New"/>
    <x v="1"/>
    <s v="Summit Backpack 45L"/>
    <n v="4"/>
    <n v="155.91"/>
    <n v="0"/>
    <n v="79.91"/>
    <n v="623.64"/>
    <n v="319.64"/>
    <n v="304"/>
    <n v="0.48746071451478418"/>
    <n v="2026"/>
    <s v="Q4"/>
    <n v="11"/>
    <s v="Nov"/>
  </r>
  <r>
    <n v="2575"/>
    <d v="2026-11-24T00:00:00"/>
    <x v="10"/>
    <x v="10"/>
    <x v="3"/>
    <n v="2026"/>
    <x v="2"/>
    <x v="10"/>
    <x v="2"/>
    <s v="Returning"/>
    <x v="4"/>
    <s v="Resistance Band Set"/>
    <n v="1"/>
    <n v="39.42"/>
    <n v="0"/>
    <n v="14.63"/>
    <n v="39.42"/>
    <n v="14.63"/>
    <n v="24.79"/>
    <n v="0.62886859462201927"/>
    <n v="2026"/>
    <s v="Q4"/>
    <n v="11"/>
    <s v="Nov"/>
  </r>
  <r>
    <n v="2673"/>
    <d v="2026-11-24T00:00:00"/>
    <x v="10"/>
    <x v="10"/>
    <x v="3"/>
    <n v="2026"/>
    <x v="2"/>
    <x v="2"/>
    <x v="0"/>
    <s v="Returning"/>
    <x v="0"/>
    <s v="Trail Bike Light"/>
    <n v="2"/>
    <n v="51.56"/>
    <n v="0.05"/>
    <n v="22.7"/>
    <n v="97.963999999999999"/>
    <n v="45.4"/>
    <n v="52.564"/>
    <n v="0.5365644522477645"/>
    <n v="2026"/>
    <s v="Q4"/>
    <n v="11"/>
    <s v="Nov"/>
  </r>
  <r>
    <n v="4145"/>
    <d v="2026-11-24T00:00:00"/>
    <x v="10"/>
    <x v="10"/>
    <x v="3"/>
    <n v="2026"/>
    <x v="0"/>
    <x v="0"/>
    <x v="0"/>
    <s v="Returning"/>
    <x v="3"/>
    <s v="Compact Sleeping Bag"/>
    <n v="1"/>
    <n v="120.49"/>
    <n v="0.15"/>
    <n v="61.22"/>
    <n v="102.4165"/>
    <n v="61.22"/>
    <n v="41.1965"/>
    <n v="0.40224475548373556"/>
    <n v="2026"/>
    <s v="Q4"/>
    <n v="11"/>
    <s v="Nov"/>
  </r>
  <r>
    <n v="4610"/>
    <d v="2026-11-24T00:00:00"/>
    <x v="10"/>
    <x v="10"/>
    <x v="3"/>
    <n v="2026"/>
    <x v="2"/>
    <x v="16"/>
    <x v="2"/>
    <s v="Returning"/>
    <x v="1"/>
    <s v="Summit Backpack 45L"/>
    <n v="2"/>
    <n v="153.96"/>
    <n v="0"/>
    <n v="79.33"/>
    <n v="307.92"/>
    <n v="158.66"/>
    <n v="149.26000000000002"/>
    <n v="0.48473629514159527"/>
    <n v="2026"/>
    <s v="Q4"/>
    <n v="11"/>
    <s v="Nov"/>
  </r>
  <r>
    <n v="4721"/>
    <d v="2026-11-24T00:00:00"/>
    <x v="10"/>
    <x v="10"/>
    <x v="3"/>
    <n v="2026"/>
    <x v="2"/>
    <x v="16"/>
    <x v="2"/>
    <s v="New"/>
    <x v="0"/>
    <s v="Compact Repair Kit"/>
    <n v="1"/>
    <n v="39.85"/>
    <n v="0"/>
    <n v="16.3"/>
    <n v="39.85"/>
    <n v="16.3"/>
    <n v="23.55"/>
    <n v="0.59096612296110418"/>
    <n v="2026"/>
    <s v="Q4"/>
    <n v="11"/>
    <s v="Nov"/>
  </r>
  <r>
    <n v="324"/>
    <d v="2026-11-25T00:00:00"/>
    <x v="10"/>
    <x v="10"/>
    <x v="3"/>
    <n v="2026"/>
    <x v="3"/>
    <x v="13"/>
    <x v="3"/>
    <s v="Returning"/>
    <x v="0"/>
    <s v="Cycling Pack 12L"/>
    <n v="2"/>
    <n v="103.88"/>
    <n v="0.15"/>
    <n v="49.26"/>
    <n v="176.59599999999998"/>
    <n v="98.52"/>
    <n v="78.075999999999979"/>
    <n v="0.44211646922920106"/>
    <n v="2026"/>
    <s v="Q4"/>
    <n v="11"/>
    <s v="Nov"/>
  </r>
  <r>
    <n v="559"/>
    <d v="2026-11-25T00:00:00"/>
    <x v="10"/>
    <x v="10"/>
    <x v="3"/>
    <n v="2026"/>
    <x v="3"/>
    <x v="7"/>
    <x v="0"/>
    <s v="Returning"/>
    <x v="2"/>
    <s v="Carry-On Duffel"/>
    <n v="2"/>
    <n v="134.19"/>
    <n v="0.1"/>
    <n v="65.39"/>
    <n v="241.542"/>
    <n v="130.78"/>
    <n v="110.762"/>
    <n v="0.45856207202060095"/>
    <n v="2026"/>
    <s v="Q4"/>
    <n v="11"/>
    <s v="Nov"/>
  </r>
  <r>
    <n v="1108"/>
    <d v="2026-11-25T00:00:00"/>
    <x v="10"/>
    <x v="10"/>
    <x v="3"/>
    <n v="2026"/>
    <x v="1"/>
    <x v="1"/>
    <x v="3"/>
    <s v="New"/>
    <x v="2"/>
    <s v="Insulated Bottle"/>
    <n v="1"/>
    <n v="37.06"/>
    <n v="0.1"/>
    <n v="13.18"/>
    <n v="33.354000000000006"/>
    <n v="13.18"/>
    <n v="20.174000000000007"/>
    <n v="0.6048449961024166"/>
    <n v="2026"/>
    <s v="Q4"/>
    <n v="11"/>
    <s v="Nov"/>
  </r>
  <r>
    <n v="1344"/>
    <d v="2026-11-25T00:00:00"/>
    <x v="10"/>
    <x v="10"/>
    <x v="3"/>
    <n v="2026"/>
    <x v="2"/>
    <x v="10"/>
    <x v="0"/>
    <s v="New"/>
    <x v="2"/>
    <s v="Carry-On Duffel"/>
    <n v="4"/>
    <n v="135.21"/>
    <n v="0.05"/>
    <n v="68.64"/>
    <n v="513.798"/>
    <n v="274.56"/>
    <n v="239.238"/>
    <n v="0.46562656919645462"/>
    <n v="2026"/>
    <s v="Q4"/>
    <n v="11"/>
    <s v="Nov"/>
  </r>
  <r>
    <n v="1922"/>
    <d v="2026-11-25T00:00:00"/>
    <x v="10"/>
    <x v="10"/>
    <x v="3"/>
    <n v="2026"/>
    <x v="0"/>
    <x v="9"/>
    <x v="3"/>
    <s v="Returning"/>
    <x v="1"/>
    <s v="Trail Boots"/>
    <n v="2"/>
    <n v="145.77000000000001"/>
    <n v="0.1"/>
    <n v="78.14"/>
    <n v="262.38600000000002"/>
    <n v="156.28"/>
    <n v="106.10600000000002"/>
    <n v="0.40438895367893107"/>
    <n v="2026"/>
    <s v="Q4"/>
    <n v="11"/>
    <s v="Nov"/>
  </r>
  <r>
    <n v="2343"/>
    <d v="2026-11-25T00:00:00"/>
    <x v="10"/>
    <x v="10"/>
    <x v="3"/>
    <n v="2026"/>
    <x v="0"/>
    <x v="15"/>
    <x v="2"/>
    <s v="New"/>
    <x v="3"/>
    <s v="Compact Sleeping Bag"/>
    <n v="1"/>
    <n v="121.53"/>
    <n v="0.15"/>
    <n v="62.14"/>
    <n v="103.3005"/>
    <n v="62.14"/>
    <n v="41.160499999999999"/>
    <n v="0.39845402490791426"/>
    <n v="2026"/>
    <s v="Q4"/>
    <n v="11"/>
    <s v="Nov"/>
  </r>
  <r>
    <n v="2466"/>
    <d v="2026-11-25T00:00:00"/>
    <x v="10"/>
    <x v="10"/>
    <x v="3"/>
    <n v="2026"/>
    <x v="2"/>
    <x v="2"/>
    <x v="0"/>
    <s v="Business"/>
    <x v="0"/>
    <s v="Compact Repair Kit"/>
    <n v="2"/>
    <n v="40.51"/>
    <n v="0.05"/>
    <n v="16.45"/>
    <n v="76.968999999999994"/>
    <n v="32.9"/>
    <n v="44.068999999999996"/>
    <n v="0.5725551845548208"/>
    <n v="2026"/>
    <s v="Q4"/>
    <n v="11"/>
    <s v="Nov"/>
  </r>
  <r>
    <n v="2647"/>
    <d v="2026-11-25T00:00:00"/>
    <x v="10"/>
    <x v="10"/>
    <x v="3"/>
    <n v="2026"/>
    <x v="2"/>
    <x v="5"/>
    <x v="0"/>
    <s v="New"/>
    <x v="1"/>
    <s v="Trekking Poles"/>
    <n v="1"/>
    <n v="70.099999999999994"/>
    <n v="0.15"/>
    <n v="32.28"/>
    <n v="59.584999999999994"/>
    <n v="32.28"/>
    <n v="27.304999999999993"/>
    <n v="0.45825291600234952"/>
    <n v="2026"/>
    <s v="Q4"/>
    <n v="11"/>
    <s v="Nov"/>
  </r>
  <r>
    <n v="2958"/>
    <d v="2026-11-25T00:00:00"/>
    <x v="10"/>
    <x v="10"/>
    <x v="3"/>
    <n v="2026"/>
    <x v="1"/>
    <x v="12"/>
    <x v="3"/>
    <s v="New"/>
    <x v="1"/>
    <s v="Trail Boots"/>
    <n v="1"/>
    <n v="144.25"/>
    <n v="0.1"/>
    <n v="79.55"/>
    <n v="129.82500000000002"/>
    <n v="79.55"/>
    <n v="50.27500000000002"/>
    <n v="0.38725207009435791"/>
    <n v="2026"/>
    <s v="Q4"/>
    <n v="11"/>
    <s v="Nov"/>
  </r>
  <r>
    <n v="3527"/>
    <d v="2026-11-25T00:00:00"/>
    <x v="10"/>
    <x v="10"/>
    <x v="3"/>
    <n v="2026"/>
    <x v="1"/>
    <x v="6"/>
    <x v="3"/>
    <s v="Returning"/>
    <x v="1"/>
    <s v="Trail Boots"/>
    <n v="4"/>
    <n v="146.19"/>
    <n v="0.1"/>
    <n v="79.569999999999993"/>
    <n v="526.28399999999999"/>
    <n v="318.27999999999997"/>
    <n v="208.00400000000002"/>
    <n v="0.39523147198090769"/>
    <n v="2026"/>
    <s v="Q4"/>
    <n v="11"/>
    <s v="Nov"/>
  </r>
  <r>
    <n v="3729"/>
    <d v="2026-11-25T00:00:00"/>
    <x v="10"/>
    <x v="10"/>
    <x v="3"/>
    <n v="2026"/>
    <x v="0"/>
    <x v="9"/>
    <x v="0"/>
    <s v="New"/>
    <x v="3"/>
    <s v="Portable Camp Stove"/>
    <n v="1"/>
    <n v="81.89"/>
    <n v="0.05"/>
    <n v="38.33"/>
    <n v="77.79549999999999"/>
    <n v="38.33"/>
    <n v="39.465499999999992"/>
    <n v="0.50729797996028048"/>
    <n v="2026"/>
    <s v="Q4"/>
    <n v="11"/>
    <s v="Nov"/>
  </r>
  <r>
    <n v="4961"/>
    <d v="2026-11-25T00:00:00"/>
    <x v="10"/>
    <x v="10"/>
    <x v="3"/>
    <n v="2026"/>
    <x v="2"/>
    <x v="2"/>
    <x v="2"/>
    <s v="New"/>
    <x v="3"/>
    <s v="Trail Tent 2P"/>
    <n v="2"/>
    <n v="194.78"/>
    <n v="0.15"/>
    <n v="102.51"/>
    <n v="331.12599999999998"/>
    <n v="205.02"/>
    <n v="126.10599999999997"/>
    <n v="0.38083992196324051"/>
    <n v="2026"/>
    <s v="Q4"/>
    <n v="11"/>
    <s v="Nov"/>
  </r>
  <r>
    <n v="5034"/>
    <d v="2026-11-25T00:00:00"/>
    <x v="10"/>
    <x v="10"/>
    <x v="3"/>
    <n v="2026"/>
    <x v="1"/>
    <x v="14"/>
    <x v="0"/>
    <s v="Returning"/>
    <x v="1"/>
    <s v="Trail Boots"/>
    <n v="1"/>
    <n v="141.63"/>
    <n v="0.05"/>
    <n v="77.17"/>
    <n v="134.54849999999999"/>
    <n v="77.17"/>
    <n v="57.378499999999988"/>
    <n v="0.42645217152179321"/>
    <n v="2026"/>
    <s v="Q4"/>
    <n v="11"/>
    <s v="Nov"/>
  </r>
  <r>
    <n v="343"/>
    <d v="2026-11-26T00:00:00"/>
    <x v="10"/>
    <x v="10"/>
    <x v="3"/>
    <n v="2026"/>
    <x v="2"/>
    <x v="16"/>
    <x v="0"/>
    <s v="Returning"/>
    <x v="0"/>
    <s v="Compact Repair Kit"/>
    <n v="1"/>
    <n v="40.86"/>
    <n v="0.05"/>
    <n v="17.14"/>
    <n v="38.817"/>
    <n v="17.14"/>
    <n v="21.677"/>
    <n v="0.55844088930107938"/>
    <n v="2026"/>
    <s v="Q4"/>
    <n v="11"/>
    <s v="Nov"/>
  </r>
  <r>
    <n v="405"/>
    <d v="2026-11-26T00:00:00"/>
    <x v="10"/>
    <x v="10"/>
    <x v="3"/>
    <n v="2026"/>
    <x v="3"/>
    <x v="8"/>
    <x v="0"/>
    <s v="New"/>
    <x v="1"/>
    <s v="Trail Boots"/>
    <n v="1"/>
    <n v="141.61000000000001"/>
    <n v="0.05"/>
    <n v="77.7"/>
    <n v="134.52950000000001"/>
    <n v="77.7"/>
    <n v="56.82950000000001"/>
    <n v="0.42243151130421214"/>
    <n v="2026"/>
    <s v="Q4"/>
    <n v="11"/>
    <s v="Nov"/>
  </r>
  <r>
    <n v="485"/>
    <d v="2026-11-26T00:00:00"/>
    <x v="10"/>
    <x v="10"/>
    <x v="3"/>
    <n v="2026"/>
    <x v="3"/>
    <x v="7"/>
    <x v="0"/>
    <s v="New"/>
    <x v="3"/>
    <s v="Compact Sleeping Bag"/>
    <n v="2"/>
    <n v="122.15"/>
    <n v="0.1"/>
    <n v="61.15"/>
    <n v="219.87"/>
    <n v="122.3"/>
    <n v="97.570000000000007"/>
    <n v="0.44376222313185065"/>
    <n v="2026"/>
    <s v="Q4"/>
    <n v="11"/>
    <s v="Nov"/>
  </r>
  <r>
    <n v="807"/>
    <d v="2026-11-26T00:00:00"/>
    <x v="10"/>
    <x v="10"/>
    <x v="3"/>
    <n v="2026"/>
    <x v="2"/>
    <x v="5"/>
    <x v="2"/>
    <s v="Returning"/>
    <x v="2"/>
    <s v="Carry-On Duffel"/>
    <n v="5"/>
    <n v="130.24"/>
    <n v="0.1"/>
    <n v="66.75"/>
    <n v="586.08000000000004"/>
    <n v="333.75"/>
    <n v="252.33000000000004"/>
    <n v="0.43053849303849306"/>
    <n v="2026"/>
    <s v="Q4"/>
    <n v="11"/>
    <s v="Nov"/>
  </r>
  <r>
    <n v="1666"/>
    <d v="2026-11-26T00:00:00"/>
    <x v="10"/>
    <x v="10"/>
    <x v="3"/>
    <n v="2026"/>
    <x v="0"/>
    <x v="15"/>
    <x v="1"/>
    <s v="Returning"/>
    <x v="0"/>
    <s v="Trail Bike Light"/>
    <n v="3"/>
    <n v="50.18"/>
    <n v="0.1"/>
    <n v="23.12"/>
    <n v="135.48599999999999"/>
    <n v="69.36"/>
    <n v="66.125999999999991"/>
    <n v="0.4880651875470528"/>
    <n v="2026"/>
    <s v="Q4"/>
    <n v="11"/>
    <s v="Nov"/>
  </r>
  <r>
    <n v="3442"/>
    <d v="2026-11-26T00:00:00"/>
    <x v="10"/>
    <x v="10"/>
    <x v="3"/>
    <n v="2026"/>
    <x v="0"/>
    <x v="9"/>
    <x v="2"/>
    <s v="New"/>
    <x v="4"/>
    <s v="Training Mat"/>
    <n v="2"/>
    <n v="50.93"/>
    <n v="0.15"/>
    <n v="22.35"/>
    <n v="86.581000000000003"/>
    <n v="44.7"/>
    <n v="41.881"/>
    <n v="0.48372044674928677"/>
    <n v="2026"/>
    <s v="Q4"/>
    <n v="11"/>
    <s v="Nov"/>
  </r>
  <r>
    <n v="4177"/>
    <d v="2026-11-26T00:00:00"/>
    <x v="10"/>
    <x v="10"/>
    <x v="3"/>
    <n v="2026"/>
    <x v="2"/>
    <x v="10"/>
    <x v="0"/>
    <s v="Business"/>
    <x v="0"/>
    <s v="Trail Bike Light"/>
    <n v="1"/>
    <n v="49.6"/>
    <n v="0"/>
    <n v="22.62"/>
    <n v="49.6"/>
    <n v="22.62"/>
    <n v="26.98"/>
    <n v="0.5439516129032258"/>
    <n v="2026"/>
    <s v="Q4"/>
    <n v="11"/>
    <s v="Nov"/>
  </r>
  <r>
    <n v="4659"/>
    <d v="2026-11-26T00:00:00"/>
    <x v="10"/>
    <x v="10"/>
    <x v="3"/>
    <n v="2026"/>
    <x v="1"/>
    <x v="11"/>
    <x v="1"/>
    <s v="Business"/>
    <x v="3"/>
    <s v="Portable Camp Stove"/>
    <n v="3"/>
    <n v="83.3"/>
    <n v="0.15"/>
    <n v="38.74"/>
    <n v="212.41499999999996"/>
    <n v="116.22"/>
    <n v="96.194999999999965"/>
    <n v="0.45286349834051259"/>
    <n v="2026"/>
    <s v="Q4"/>
    <n v="11"/>
    <s v="Nov"/>
  </r>
  <r>
    <n v="4667"/>
    <d v="2026-11-26T00:00:00"/>
    <x v="10"/>
    <x v="10"/>
    <x v="3"/>
    <n v="2026"/>
    <x v="1"/>
    <x v="14"/>
    <x v="3"/>
    <s v="Business"/>
    <x v="2"/>
    <s v="Insulated Bottle"/>
    <n v="1"/>
    <n v="35.89"/>
    <n v="0.05"/>
    <n v="13.53"/>
    <n v="34.095500000000001"/>
    <n v="13.53"/>
    <n v="20.5655"/>
    <n v="0.60317343931017287"/>
    <n v="2026"/>
    <s v="Q4"/>
    <n v="11"/>
    <s v="Nov"/>
  </r>
  <r>
    <n v="197"/>
    <d v="2026-11-27T00:00:00"/>
    <x v="10"/>
    <x v="10"/>
    <x v="3"/>
    <n v="2026"/>
    <x v="3"/>
    <x v="4"/>
    <x v="2"/>
    <s v="New"/>
    <x v="3"/>
    <s v="Trail Tent 2P"/>
    <n v="1"/>
    <n v="195.32"/>
    <n v="0"/>
    <n v="103.21"/>
    <n v="195.32"/>
    <n v="103.21"/>
    <n v="92.11"/>
    <n v="0.47158509113250052"/>
    <n v="2026"/>
    <s v="Q4"/>
    <n v="11"/>
    <s v="Nov"/>
  </r>
  <r>
    <n v="361"/>
    <d v="2026-11-27T00:00:00"/>
    <x v="10"/>
    <x v="10"/>
    <x v="3"/>
    <n v="2026"/>
    <x v="1"/>
    <x v="6"/>
    <x v="0"/>
    <s v="Returning"/>
    <x v="2"/>
    <s v="Insulated Bottle"/>
    <n v="1"/>
    <n v="36.36"/>
    <n v="0.05"/>
    <n v="13.33"/>
    <n v="34.541999999999994"/>
    <n v="13.33"/>
    <n v="21.211999999999996"/>
    <n v="0.61409298824619307"/>
    <n v="2026"/>
    <s v="Q4"/>
    <n v="11"/>
    <s v="Nov"/>
  </r>
  <r>
    <n v="841"/>
    <d v="2026-11-27T00:00:00"/>
    <x v="10"/>
    <x v="10"/>
    <x v="3"/>
    <n v="2026"/>
    <x v="1"/>
    <x v="12"/>
    <x v="0"/>
    <s v="Returning"/>
    <x v="2"/>
    <s v="Insulated Bottle"/>
    <n v="2"/>
    <n v="35.85"/>
    <n v="0.05"/>
    <n v="13.69"/>
    <n v="68.114999999999995"/>
    <n v="27.38"/>
    <n v="40.734999999999999"/>
    <n v="0.59803273875064233"/>
    <n v="2026"/>
    <s v="Q4"/>
    <n v="11"/>
    <s v="Nov"/>
  </r>
  <r>
    <n v="903"/>
    <d v="2026-11-27T00:00:00"/>
    <x v="10"/>
    <x v="10"/>
    <x v="3"/>
    <n v="2026"/>
    <x v="3"/>
    <x v="8"/>
    <x v="0"/>
    <s v="New"/>
    <x v="2"/>
    <s v="Packing Cube Set"/>
    <n v="4"/>
    <n v="46.73"/>
    <n v="0"/>
    <n v="17.989999999999998"/>
    <n v="186.92"/>
    <n v="71.959999999999994"/>
    <n v="114.96"/>
    <n v="0.61502246950567085"/>
    <n v="2026"/>
    <s v="Q4"/>
    <n v="11"/>
    <s v="Nov"/>
  </r>
  <r>
    <n v="1278"/>
    <d v="2026-11-27T00:00:00"/>
    <x v="10"/>
    <x v="10"/>
    <x v="3"/>
    <n v="2026"/>
    <x v="3"/>
    <x v="13"/>
    <x v="2"/>
    <s v="Returning"/>
    <x v="1"/>
    <s v="Trail Boots"/>
    <n v="3"/>
    <n v="143.72"/>
    <n v="0.15"/>
    <n v="78.56"/>
    <n v="366.48599999999999"/>
    <n v="235.68"/>
    <n v="130.80599999999998"/>
    <n v="0.35691950033561987"/>
    <n v="2026"/>
    <s v="Q4"/>
    <n v="11"/>
    <s v="Nov"/>
  </r>
  <r>
    <n v="2091"/>
    <d v="2026-11-27T00:00:00"/>
    <x v="10"/>
    <x v="10"/>
    <x v="3"/>
    <n v="2026"/>
    <x v="1"/>
    <x v="12"/>
    <x v="3"/>
    <s v="New"/>
    <x v="4"/>
    <s v="Recovery Roller"/>
    <n v="1"/>
    <n v="35.590000000000003"/>
    <n v="0"/>
    <n v="13.57"/>
    <n v="35.590000000000003"/>
    <n v="13.57"/>
    <n v="22.020000000000003"/>
    <n v="0.61871312166338865"/>
    <n v="2026"/>
    <s v="Q4"/>
    <n v="11"/>
    <s v="Nov"/>
  </r>
  <r>
    <n v="3070"/>
    <d v="2026-11-27T00:00:00"/>
    <x v="10"/>
    <x v="10"/>
    <x v="3"/>
    <n v="2026"/>
    <x v="3"/>
    <x v="13"/>
    <x v="3"/>
    <s v="Returning"/>
    <x v="1"/>
    <s v="Trekking Poles"/>
    <n v="4"/>
    <n v="71.11"/>
    <n v="0.05"/>
    <n v="32.25"/>
    <n v="270.21799999999996"/>
    <n v="129"/>
    <n v="141.21799999999996"/>
    <n v="0.52260767232382732"/>
    <n v="2026"/>
    <s v="Q4"/>
    <n v="11"/>
    <s v="Nov"/>
  </r>
  <r>
    <n v="4007"/>
    <d v="2026-11-27T00:00:00"/>
    <x v="10"/>
    <x v="10"/>
    <x v="3"/>
    <n v="2026"/>
    <x v="0"/>
    <x v="9"/>
    <x v="3"/>
    <s v="Business"/>
    <x v="0"/>
    <s v="Trail Bike Light"/>
    <n v="5"/>
    <n v="51.04"/>
    <n v="0"/>
    <n v="22.69"/>
    <n v="255.2"/>
    <n v="113.45"/>
    <n v="141.75"/>
    <n v="0.55544670846394983"/>
    <n v="2026"/>
    <s v="Q4"/>
    <n v="11"/>
    <s v="Nov"/>
  </r>
  <r>
    <n v="4488"/>
    <d v="2026-11-27T00:00:00"/>
    <x v="10"/>
    <x v="10"/>
    <x v="3"/>
    <n v="2026"/>
    <x v="1"/>
    <x v="14"/>
    <x v="2"/>
    <s v="Returning"/>
    <x v="2"/>
    <s v="Travel Backpack 35L"/>
    <n v="3"/>
    <n v="161.66"/>
    <n v="0.05"/>
    <n v="88.3"/>
    <n v="460.73099999999999"/>
    <n v="264.89999999999998"/>
    <n v="195.83100000000002"/>
    <n v="0.42504411467863029"/>
    <n v="2026"/>
    <s v="Q4"/>
    <n v="11"/>
    <s v="Nov"/>
  </r>
  <r>
    <n v="5159"/>
    <d v="2026-11-27T00:00:00"/>
    <x v="10"/>
    <x v="10"/>
    <x v="3"/>
    <n v="2026"/>
    <x v="3"/>
    <x v="13"/>
    <x v="0"/>
    <s v="Business"/>
    <x v="3"/>
    <s v="Portable Camp Stove"/>
    <n v="2"/>
    <n v="80.400000000000006"/>
    <n v="0.15"/>
    <n v="38.869999999999997"/>
    <n v="136.68"/>
    <n v="77.739999999999995"/>
    <n v="58.940000000000012"/>
    <n v="0.43122622183201648"/>
    <n v="2026"/>
    <s v="Q4"/>
    <n v="11"/>
    <s v="Nov"/>
  </r>
  <r>
    <n v="669"/>
    <d v="2026-11-28T00:00:00"/>
    <x v="10"/>
    <x v="10"/>
    <x v="3"/>
    <n v="2026"/>
    <x v="2"/>
    <x v="3"/>
    <x v="0"/>
    <s v="Returning"/>
    <x v="4"/>
    <s v="Recovery Roller"/>
    <n v="3"/>
    <n v="36.81"/>
    <n v="0.05"/>
    <n v="13.82"/>
    <n v="104.9085"/>
    <n v="41.46"/>
    <n v="63.448500000000003"/>
    <n v="0.60479846723573405"/>
    <n v="2026"/>
    <s v="Q4"/>
    <n v="11"/>
    <s v="Nov"/>
  </r>
  <r>
    <n v="686"/>
    <d v="2026-11-28T00:00:00"/>
    <x v="10"/>
    <x v="10"/>
    <x v="3"/>
    <n v="2026"/>
    <x v="1"/>
    <x v="12"/>
    <x v="3"/>
    <s v="Returning"/>
    <x v="2"/>
    <s v="Carry-On Duffel"/>
    <n v="2"/>
    <n v="132.61000000000001"/>
    <n v="0.1"/>
    <n v="67.3"/>
    <n v="238.69800000000004"/>
    <n v="134.6"/>
    <n v="104.09800000000004"/>
    <n v="0.43610755012610086"/>
    <n v="2026"/>
    <s v="Q4"/>
    <n v="11"/>
    <s v="Nov"/>
  </r>
  <r>
    <n v="990"/>
    <d v="2026-11-28T00:00:00"/>
    <x v="10"/>
    <x v="10"/>
    <x v="3"/>
    <n v="2026"/>
    <x v="0"/>
    <x v="15"/>
    <x v="0"/>
    <s v="Returning"/>
    <x v="0"/>
    <s v="Compact Repair Kit"/>
    <n v="5"/>
    <n v="39.79"/>
    <n v="0.1"/>
    <n v="17.09"/>
    <n v="179.05500000000001"/>
    <n v="85.45"/>
    <n v="93.605000000000004"/>
    <n v="0.52277233252352628"/>
    <n v="2026"/>
    <s v="Q4"/>
    <n v="11"/>
    <s v="Nov"/>
  </r>
  <r>
    <n v="1134"/>
    <d v="2026-11-28T00:00:00"/>
    <x v="10"/>
    <x v="10"/>
    <x v="3"/>
    <n v="2026"/>
    <x v="3"/>
    <x v="4"/>
    <x v="0"/>
    <s v="Returning"/>
    <x v="2"/>
    <s v="Insulated Bottle"/>
    <n v="2"/>
    <n v="36.119999999999997"/>
    <n v="0.1"/>
    <n v="13.61"/>
    <n v="65.015999999999991"/>
    <n v="27.22"/>
    <n v="37.795999999999992"/>
    <n v="0.58133382551987201"/>
    <n v="2026"/>
    <s v="Q4"/>
    <n v="11"/>
    <s v="Nov"/>
  </r>
  <r>
    <n v="1770"/>
    <d v="2026-11-28T00:00:00"/>
    <x v="10"/>
    <x v="10"/>
    <x v="3"/>
    <n v="2026"/>
    <x v="3"/>
    <x v="7"/>
    <x v="2"/>
    <s v="Returning"/>
    <x v="1"/>
    <s v="Summit Backpack 45L"/>
    <n v="5"/>
    <n v="153.93"/>
    <n v="0.05"/>
    <n v="77.27"/>
    <n v="731.16750000000002"/>
    <n v="386.34999999999997"/>
    <n v="344.81750000000005"/>
    <n v="0.4715985051304934"/>
    <n v="2026"/>
    <s v="Q4"/>
    <n v="11"/>
    <s v="Nov"/>
  </r>
  <r>
    <n v="3396"/>
    <d v="2026-11-28T00:00:00"/>
    <x v="10"/>
    <x v="10"/>
    <x v="3"/>
    <n v="2026"/>
    <x v="2"/>
    <x v="3"/>
    <x v="2"/>
    <s v="New"/>
    <x v="4"/>
    <s v="Training Mat"/>
    <n v="3"/>
    <n v="50.67"/>
    <n v="0.05"/>
    <n v="22.25"/>
    <n v="144.40949999999998"/>
    <n v="66.75"/>
    <n v="77.65949999999998"/>
    <n v="0.53777279195620775"/>
    <n v="2026"/>
    <s v="Q4"/>
    <n v="11"/>
    <s v="Nov"/>
  </r>
  <r>
    <n v="4259"/>
    <d v="2026-11-28T00:00:00"/>
    <x v="10"/>
    <x v="10"/>
    <x v="3"/>
    <n v="2026"/>
    <x v="2"/>
    <x v="3"/>
    <x v="0"/>
    <s v="Returning"/>
    <x v="1"/>
    <s v="Trekking Poles"/>
    <n v="4"/>
    <n v="72.77"/>
    <n v="0"/>
    <n v="32.090000000000003"/>
    <n v="291.08"/>
    <n v="128.36000000000001"/>
    <n v="162.71999999999997"/>
    <n v="0.55902157482479031"/>
    <n v="2026"/>
    <s v="Q4"/>
    <n v="11"/>
    <s v="Nov"/>
  </r>
  <r>
    <n v="4440"/>
    <d v="2026-11-28T00:00:00"/>
    <x v="10"/>
    <x v="10"/>
    <x v="3"/>
    <n v="2026"/>
    <x v="2"/>
    <x v="10"/>
    <x v="3"/>
    <s v="New"/>
    <x v="2"/>
    <s v="Packing Cube Set"/>
    <n v="1"/>
    <n v="46.45"/>
    <n v="0.1"/>
    <n v="17.96"/>
    <n v="41.805000000000007"/>
    <n v="17.96"/>
    <n v="23.845000000000006"/>
    <n v="0.57038631742614521"/>
    <n v="2026"/>
    <s v="Q4"/>
    <n v="11"/>
    <s v="Nov"/>
  </r>
  <r>
    <n v="5115"/>
    <d v="2026-11-28T00:00:00"/>
    <x v="10"/>
    <x v="10"/>
    <x v="3"/>
    <n v="2026"/>
    <x v="0"/>
    <x v="15"/>
    <x v="0"/>
    <s v="New"/>
    <x v="2"/>
    <s v="Travel Backpack 35L"/>
    <n v="1"/>
    <n v="165.75"/>
    <n v="0.2"/>
    <n v="89.16"/>
    <n v="132.6"/>
    <n v="89.16"/>
    <n v="43.44"/>
    <n v="0.32760180995475113"/>
    <n v="2026"/>
    <s v="Q4"/>
    <n v="11"/>
    <s v="Nov"/>
  </r>
  <r>
    <n v="5136"/>
    <d v="2026-11-28T00:00:00"/>
    <x v="10"/>
    <x v="10"/>
    <x v="3"/>
    <n v="2026"/>
    <x v="2"/>
    <x v="2"/>
    <x v="3"/>
    <s v="New"/>
    <x v="3"/>
    <s v="Trail Tent 2P"/>
    <n v="4"/>
    <n v="198.02"/>
    <n v="0.05"/>
    <n v="103.82"/>
    <n v="752.476"/>
    <n v="415.28"/>
    <n v="337.19600000000003"/>
    <n v="0.44811528872681655"/>
    <n v="2026"/>
    <s v="Q4"/>
    <n v="11"/>
    <s v="Nov"/>
  </r>
  <r>
    <n v="562"/>
    <d v="2026-11-29T00:00:00"/>
    <x v="10"/>
    <x v="10"/>
    <x v="3"/>
    <n v="2026"/>
    <x v="1"/>
    <x v="12"/>
    <x v="0"/>
    <s v="New"/>
    <x v="2"/>
    <s v="Packing Cube Set"/>
    <n v="1"/>
    <n v="46.3"/>
    <n v="0.2"/>
    <n v="18.78"/>
    <n v="37.04"/>
    <n v="18.78"/>
    <n v="18.259999999999998"/>
    <n v="0.49298056155507552"/>
    <n v="2026"/>
    <s v="Q4"/>
    <n v="11"/>
    <s v="Nov"/>
  </r>
  <r>
    <n v="806"/>
    <d v="2026-11-29T00:00:00"/>
    <x v="10"/>
    <x v="10"/>
    <x v="3"/>
    <n v="2026"/>
    <x v="0"/>
    <x v="15"/>
    <x v="3"/>
    <s v="Returning"/>
    <x v="4"/>
    <s v="Resistance Band Set"/>
    <n v="1"/>
    <n v="39.659999999999997"/>
    <n v="0"/>
    <n v="14.76"/>
    <n v="39.659999999999997"/>
    <n v="14.76"/>
    <n v="24.9"/>
    <n v="0.62783661119515888"/>
    <n v="2026"/>
    <s v="Q4"/>
    <n v="11"/>
    <s v="Nov"/>
  </r>
  <r>
    <n v="3150"/>
    <d v="2026-11-29T00:00:00"/>
    <x v="10"/>
    <x v="10"/>
    <x v="3"/>
    <n v="2026"/>
    <x v="1"/>
    <x v="6"/>
    <x v="0"/>
    <s v="New"/>
    <x v="3"/>
    <s v="Portable Camp Stove"/>
    <n v="3"/>
    <n v="80.72"/>
    <n v="0.05"/>
    <n v="39.130000000000003"/>
    <n v="230.05199999999999"/>
    <n v="117.39000000000001"/>
    <n v="112.66199999999998"/>
    <n v="0.48972406238589528"/>
    <n v="2026"/>
    <s v="Q4"/>
    <n v="11"/>
    <s v="Nov"/>
  </r>
  <r>
    <n v="4847"/>
    <d v="2026-11-29T00:00:00"/>
    <x v="10"/>
    <x v="10"/>
    <x v="3"/>
    <n v="2026"/>
    <x v="1"/>
    <x v="14"/>
    <x v="3"/>
    <s v="New"/>
    <x v="2"/>
    <s v="Insulated Bottle"/>
    <n v="2"/>
    <n v="35.51"/>
    <n v="0.05"/>
    <n v="13.24"/>
    <n v="67.468999999999994"/>
    <n v="26.48"/>
    <n v="40.98899999999999"/>
    <n v="0.60752345521646967"/>
    <n v="2026"/>
    <s v="Q4"/>
    <n v="11"/>
    <s v="Nov"/>
  </r>
  <r>
    <n v="221"/>
    <d v="2026-11-30T00:00:00"/>
    <x v="10"/>
    <x v="10"/>
    <x v="3"/>
    <n v="2026"/>
    <x v="3"/>
    <x v="8"/>
    <x v="2"/>
    <s v="Business"/>
    <x v="2"/>
    <s v="Carry-On Duffel"/>
    <n v="1"/>
    <n v="132.06"/>
    <n v="0.15"/>
    <n v="67.53"/>
    <n v="112.251"/>
    <n v="67.53"/>
    <n v="44.721000000000004"/>
    <n v="0.39840179597509157"/>
    <n v="2026"/>
    <s v="Q4"/>
    <n v="11"/>
    <s v="Nov"/>
  </r>
  <r>
    <n v="630"/>
    <d v="2026-11-30T00:00:00"/>
    <x v="10"/>
    <x v="10"/>
    <x v="3"/>
    <n v="2026"/>
    <x v="3"/>
    <x v="8"/>
    <x v="0"/>
    <s v="Business"/>
    <x v="0"/>
    <s v="Compact Repair Kit"/>
    <n v="3"/>
    <n v="41.07"/>
    <n v="0.1"/>
    <n v="16.86"/>
    <n v="110.88900000000001"/>
    <n v="50.58"/>
    <n v="60.309000000000012"/>
    <n v="0.54386819251684126"/>
    <n v="2026"/>
    <s v="Q4"/>
    <n v="11"/>
    <s v="Nov"/>
  </r>
  <r>
    <n v="1789"/>
    <d v="2026-11-30T00:00:00"/>
    <x v="10"/>
    <x v="10"/>
    <x v="3"/>
    <n v="2026"/>
    <x v="1"/>
    <x v="12"/>
    <x v="0"/>
    <s v="New"/>
    <x v="1"/>
    <s v="Summit Backpack 45L"/>
    <n v="2"/>
    <n v="151.49"/>
    <n v="0.1"/>
    <n v="81.39"/>
    <n v="272.68200000000002"/>
    <n v="162.78"/>
    <n v="109.90200000000002"/>
    <n v="0.40304090479019522"/>
    <n v="2026"/>
    <s v="Q4"/>
    <n v="11"/>
    <s v="Nov"/>
  </r>
  <r>
    <n v="1947"/>
    <d v="2026-11-30T00:00:00"/>
    <x v="10"/>
    <x v="10"/>
    <x v="3"/>
    <n v="2026"/>
    <x v="0"/>
    <x v="0"/>
    <x v="2"/>
    <s v="Business"/>
    <x v="4"/>
    <s v="Recovery Roller"/>
    <n v="1"/>
    <n v="35.729999999999997"/>
    <n v="0.2"/>
    <n v="14.33"/>
    <n v="28.584"/>
    <n v="14.33"/>
    <n v="14.254"/>
    <n v="0.49867058494262523"/>
    <n v="2026"/>
    <s v="Q4"/>
    <n v="11"/>
    <s v="Nov"/>
  </r>
  <r>
    <n v="2279"/>
    <d v="2026-11-30T00:00:00"/>
    <x v="10"/>
    <x v="10"/>
    <x v="3"/>
    <n v="2026"/>
    <x v="0"/>
    <x v="0"/>
    <x v="2"/>
    <s v="Returning"/>
    <x v="0"/>
    <s v="Trail Bike Light"/>
    <n v="2"/>
    <n v="50.38"/>
    <n v="0.1"/>
    <n v="22.41"/>
    <n v="90.684000000000012"/>
    <n v="44.82"/>
    <n v="45.864000000000011"/>
    <n v="0.50575625248114342"/>
    <n v="2026"/>
    <s v="Q4"/>
    <n v="11"/>
    <s v="Nov"/>
  </r>
  <r>
    <n v="2439"/>
    <d v="2026-11-30T00:00:00"/>
    <x v="10"/>
    <x v="10"/>
    <x v="3"/>
    <n v="2026"/>
    <x v="0"/>
    <x v="9"/>
    <x v="0"/>
    <s v="Business"/>
    <x v="4"/>
    <s v="Recovery Roller"/>
    <n v="1"/>
    <n v="35.67"/>
    <n v="0.1"/>
    <n v="13.81"/>
    <n v="32.103000000000002"/>
    <n v="13.81"/>
    <n v="18.292999999999999"/>
    <n v="0.5698221350029592"/>
    <n v="2026"/>
    <s v="Q4"/>
    <n v="11"/>
    <s v="Nov"/>
  </r>
  <r>
    <n v="2540"/>
    <d v="2026-11-30T00:00:00"/>
    <x v="10"/>
    <x v="10"/>
    <x v="3"/>
    <n v="2026"/>
    <x v="1"/>
    <x v="14"/>
    <x v="1"/>
    <s v="Business"/>
    <x v="3"/>
    <s v="Portable Camp Stove"/>
    <n v="12"/>
    <n v="81.150000000000006"/>
    <n v="0.15"/>
    <n v="39.590000000000003"/>
    <n v="827.73"/>
    <n v="475.08000000000004"/>
    <n v="352.65"/>
    <n v="0.42604472472907828"/>
    <n v="2026"/>
    <s v="Q4"/>
    <n v="11"/>
    <s v="Nov"/>
  </r>
  <r>
    <n v="2747"/>
    <d v="2026-11-30T00:00:00"/>
    <x v="10"/>
    <x v="10"/>
    <x v="3"/>
    <n v="2026"/>
    <x v="0"/>
    <x v="15"/>
    <x v="2"/>
    <s v="Returning"/>
    <x v="3"/>
    <s v="Trail Tent 2P"/>
    <n v="1"/>
    <n v="194.73"/>
    <n v="0"/>
    <n v="104.48"/>
    <n v="194.73"/>
    <n v="104.48"/>
    <n v="90.249999999999986"/>
    <n v="0.46346222975401835"/>
    <n v="2026"/>
    <s v="Q4"/>
    <n v="11"/>
    <s v="Nov"/>
  </r>
  <r>
    <n v="3094"/>
    <d v="2026-11-30T00:00:00"/>
    <x v="10"/>
    <x v="10"/>
    <x v="3"/>
    <n v="2026"/>
    <x v="1"/>
    <x v="1"/>
    <x v="3"/>
    <s v="Business"/>
    <x v="3"/>
    <s v="Compact Sleeping Bag"/>
    <n v="2"/>
    <n v="122.18"/>
    <n v="0.15"/>
    <n v="61.3"/>
    <n v="207.70600000000002"/>
    <n v="122.6"/>
    <n v="85.106000000000023"/>
    <n v="0.40974261696821479"/>
    <n v="2026"/>
    <s v="Q4"/>
    <n v="11"/>
    <s v="Nov"/>
  </r>
  <r>
    <n v="3359"/>
    <d v="2026-11-30T00:00:00"/>
    <x v="10"/>
    <x v="10"/>
    <x v="3"/>
    <n v="2026"/>
    <x v="3"/>
    <x v="13"/>
    <x v="0"/>
    <s v="Returning"/>
    <x v="3"/>
    <s v="Portable Camp Stove"/>
    <n v="1"/>
    <n v="83.14"/>
    <n v="0"/>
    <n v="39.369999999999997"/>
    <n v="83.14"/>
    <n v="39.369999999999997"/>
    <n v="43.77"/>
    <n v="0.52646139042578788"/>
    <n v="2026"/>
    <s v="Q4"/>
    <n v="11"/>
    <s v="Nov"/>
  </r>
  <r>
    <n v="3473"/>
    <d v="2026-11-30T00:00:00"/>
    <x v="10"/>
    <x v="10"/>
    <x v="3"/>
    <n v="2026"/>
    <x v="2"/>
    <x v="5"/>
    <x v="0"/>
    <s v="Returning"/>
    <x v="0"/>
    <s v="Commuter Helmet"/>
    <n v="1"/>
    <n v="80.97"/>
    <n v="0"/>
    <n v="43.64"/>
    <n v="80.97"/>
    <n v="43.64"/>
    <n v="37.33"/>
    <n v="0.4610349512164999"/>
    <n v="2026"/>
    <s v="Q4"/>
    <n v="11"/>
    <s v="Nov"/>
  </r>
  <r>
    <n v="3589"/>
    <d v="2026-11-30T00:00:00"/>
    <x v="10"/>
    <x v="10"/>
    <x v="3"/>
    <n v="2026"/>
    <x v="0"/>
    <x v="9"/>
    <x v="0"/>
    <s v="New"/>
    <x v="1"/>
    <s v="Trekking Poles"/>
    <n v="1"/>
    <n v="73.03"/>
    <n v="0"/>
    <n v="32.71"/>
    <n v="73.03"/>
    <n v="32.71"/>
    <n v="40.32"/>
    <n v="0.55210187594139393"/>
    <n v="2026"/>
    <s v="Q4"/>
    <n v="11"/>
    <s v="Nov"/>
  </r>
  <r>
    <n v="4689"/>
    <d v="2026-11-30T00:00:00"/>
    <x v="10"/>
    <x v="10"/>
    <x v="3"/>
    <n v="2026"/>
    <x v="2"/>
    <x v="3"/>
    <x v="0"/>
    <s v="Returning"/>
    <x v="2"/>
    <s v="Packing Cube Set"/>
    <n v="1"/>
    <n v="46.81"/>
    <n v="0.05"/>
    <n v="17.87"/>
    <n v="44.469500000000004"/>
    <n v="17.87"/>
    <n v="26.599500000000003"/>
    <n v="0.59815154206815913"/>
    <n v="2026"/>
    <s v="Q4"/>
    <n v="11"/>
    <s v="Nov"/>
  </r>
  <r>
    <n v="4819"/>
    <d v="2026-11-30T00:00:00"/>
    <x v="10"/>
    <x v="10"/>
    <x v="3"/>
    <n v="2026"/>
    <x v="3"/>
    <x v="7"/>
    <x v="3"/>
    <s v="New"/>
    <x v="1"/>
    <s v="Summit Backpack 45L"/>
    <n v="2"/>
    <n v="153.51"/>
    <n v="0.15"/>
    <n v="81.290000000000006"/>
    <n v="260.96699999999998"/>
    <n v="162.58000000000001"/>
    <n v="98.386999999999972"/>
    <n v="0.3770093536730697"/>
    <n v="2026"/>
    <s v="Q4"/>
    <n v="11"/>
    <s v="Nov"/>
  </r>
  <r>
    <n v="5167"/>
    <d v="2026-11-30T00:00:00"/>
    <x v="10"/>
    <x v="10"/>
    <x v="3"/>
    <n v="2026"/>
    <x v="2"/>
    <x v="5"/>
    <x v="3"/>
    <s v="New"/>
    <x v="3"/>
    <s v="Trail Tent 2P"/>
    <n v="2"/>
    <n v="197.5"/>
    <n v="0"/>
    <n v="104.47"/>
    <n v="395"/>
    <n v="208.94"/>
    <n v="186.06"/>
    <n v="0.4710379746835443"/>
    <n v="2026"/>
    <s v="Q4"/>
    <n v="11"/>
    <s v="Nov"/>
  </r>
  <r>
    <n v="38"/>
    <d v="2026-12-01T00:00:00"/>
    <x v="11"/>
    <x v="11"/>
    <x v="3"/>
    <n v="2026"/>
    <x v="3"/>
    <x v="8"/>
    <x v="1"/>
    <s v="Business"/>
    <x v="1"/>
    <s v="Trail Boots"/>
    <n v="8"/>
    <n v="146.55000000000001"/>
    <n v="0.1"/>
    <n v="78.03"/>
    <n v="1055.1600000000001"/>
    <n v="624.24"/>
    <n v="430.92000000000007"/>
    <n v="0.40839303991811671"/>
    <n v="2026"/>
    <s v="Q4"/>
    <n v="12"/>
    <s v="Dec"/>
  </r>
  <r>
    <n v="364"/>
    <d v="2026-12-01T00:00:00"/>
    <x v="11"/>
    <x v="11"/>
    <x v="3"/>
    <n v="2026"/>
    <x v="3"/>
    <x v="13"/>
    <x v="0"/>
    <s v="Business"/>
    <x v="0"/>
    <s v="Trail Bike Light"/>
    <n v="2"/>
    <n v="51.83"/>
    <n v="0.15"/>
    <n v="22.02"/>
    <n v="88.11099999999999"/>
    <n v="44.04"/>
    <n v="44.070999999999991"/>
    <n v="0.50017591447151888"/>
    <n v="2026"/>
    <s v="Q4"/>
    <n v="12"/>
    <s v="Dec"/>
  </r>
  <r>
    <n v="2040"/>
    <d v="2026-12-01T00:00:00"/>
    <x v="11"/>
    <x v="11"/>
    <x v="3"/>
    <n v="2026"/>
    <x v="1"/>
    <x v="12"/>
    <x v="0"/>
    <s v="New"/>
    <x v="1"/>
    <s v="Trail Boots"/>
    <n v="1"/>
    <n v="140.34"/>
    <n v="0.15"/>
    <n v="79.92"/>
    <n v="119.289"/>
    <n v="79.92"/>
    <n v="39.369"/>
    <n v="0.33003043029952467"/>
    <n v="2026"/>
    <s v="Q4"/>
    <n v="12"/>
    <s v="Dec"/>
  </r>
  <r>
    <n v="2899"/>
    <d v="2026-12-01T00:00:00"/>
    <x v="11"/>
    <x v="11"/>
    <x v="3"/>
    <n v="2026"/>
    <x v="0"/>
    <x v="0"/>
    <x v="0"/>
    <s v="New"/>
    <x v="1"/>
    <s v="Summit Backpack 45L"/>
    <n v="1"/>
    <n v="156.44999999999999"/>
    <n v="0"/>
    <n v="80.56"/>
    <n v="156.44999999999999"/>
    <n v="80.56"/>
    <n v="75.889999999999986"/>
    <n v="0.48507510386705011"/>
    <n v="2026"/>
    <s v="Q4"/>
    <n v="12"/>
    <s v="Dec"/>
  </r>
  <r>
    <n v="3199"/>
    <d v="2026-12-01T00:00:00"/>
    <x v="11"/>
    <x v="11"/>
    <x v="3"/>
    <n v="2026"/>
    <x v="2"/>
    <x v="16"/>
    <x v="3"/>
    <s v="Returning"/>
    <x v="4"/>
    <s v="Resistance Band Set"/>
    <n v="1"/>
    <n v="41.33"/>
    <n v="0"/>
    <n v="15.03"/>
    <n v="41.33"/>
    <n v="15.03"/>
    <n v="26.299999999999997"/>
    <n v="0.6363416404548754"/>
    <n v="2026"/>
    <s v="Q4"/>
    <n v="12"/>
    <s v="Dec"/>
  </r>
  <r>
    <n v="4722"/>
    <d v="2026-12-01T00:00:00"/>
    <x v="11"/>
    <x v="11"/>
    <x v="3"/>
    <n v="2026"/>
    <x v="1"/>
    <x v="11"/>
    <x v="2"/>
    <s v="New"/>
    <x v="0"/>
    <s v="Compact Repair Kit"/>
    <n v="1"/>
    <n v="39.479999999999997"/>
    <n v="0.05"/>
    <n v="16.78"/>
    <n v="37.505999999999993"/>
    <n v="16.78"/>
    <n v="20.725999999999992"/>
    <n v="0.55260491654668575"/>
    <n v="2026"/>
    <s v="Q4"/>
    <n v="12"/>
    <s v="Dec"/>
  </r>
  <r>
    <n v="1423"/>
    <d v="2026-12-02T00:00:00"/>
    <x v="11"/>
    <x v="11"/>
    <x v="3"/>
    <n v="2026"/>
    <x v="2"/>
    <x v="3"/>
    <x v="0"/>
    <s v="Business"/>
    <x v="1"/>
    <s v="Trekking Poles"/>
    <n v="1"/>
    <n v="73.010000000000005"/>
    <n v="0.1"/>
    <n v="31.51"/>
    <n v="65.709000000000003"/>
    <n v="31.51"/>
    <n v="34.198999999999998"/>
    <n v="0.52046142841924237"/>
    <n v="2026"/>
    <s v="Q4"/>
    <n v="12"/>
    <s v="Dec"/>
  </r>
  <r>
    <n v="1505"/>
    <d v="2026-12-02T00:00:00"/>
    <x v="11"/>
    <x v="11"/>
    <x v="3"/>
    <n v="2026"/>
    <x v="0"/>
    <x v="15"/>
    <x v="0"/>
    <s v="Business"/>
    <x v="4"/>
    <s v="Resistance Band Set"/>
    <n v="2"/>
    <n v="40.86"/>
    <n v="0.05"/>
    <n v="15.06"/>
    <n v="77.634"/>
    <n v="30.12"/>
    <n v="47.513999999999996"/>
    <n v="0.6120256588608084"/>
    <n v="2026"/>
    <s v="Q4"/>
    <n v="12"/>
    <s v="Dec"/>
  </r>
  <r>
    <n v="1664"/>
    <d v="2026-12-02T00:00:00"/>
    <x v="11"/>
    <x v="11"/>
    <x v="3"/>
    <n v="2026"/>
    <x v="2"/>
    <x v="5"/>
    <x v="3"/>
    <s v="Returning"/>
    <x v="3"/>
    <s v="Trail Tent 2P"/>
    <n v="6"/>
    <n v="194.79"/>
    <n v="0"/>
    <n v="105.73"/>
    <n v="1168.74"/>
    <n v="634.38"/>
    <n v="534.36"/>
    <n v="0.45721032907233433"/>
    <n v="2026"/>
    <s v="Q4"/>
    <n v="12"/>
    <s v="Dec"/>
  </r>
  <r>
    <n v="2035"/>
    <d v="2026-12-02T00:00:00"/>
    <x v="11"/>
    <x v="11"/>
    <x v="3"/>
    <n v="2026"/>
    <x v="3"/>
    <x v="13"/>
    <x v="0"/>
    <s v="New"/>
    <x v="3"/>
    <s v="Portable Camp Stove"/>
    <n v="4"/>
    <n v="80.98"/>
    <n v="0.2"/>
    <n v="38.6"/>
    <n v="259.13600000000002"/>
    <n v="154.4"/>
    <n v="104.73600000000002"/>
    <n v="0.40417387009138062"/>
    <n v="2026"/>
    <s v="Q4"/>
    <n v="12"/>
    <s v="Dec"/>
  </r>
  <r>
    <n v="2094"/>
    <d v="2026-12-02T00:00:00"/>
    <x v="11"/>
    <x v="11"/>
    <x v="3"/>
    <n v="2026"/>
    <x v="0"/>
    <x v="15"/>
    <x v="0"/>
    <s v="New"/>
    <x v="3"/>
    <s v="Trail Tent 2P"/>
    <n v="3"/>
    <n v="196.48"/>
    <n v="0.05"/>
    <n v="107.2"/>
    <n v="559.96799999999996"/>
    <n v="321.60000000000002"/>
    <n v="238.36799999999994"/>
    <n v="0.42568146751242919"/>
    <n v="2026"/>
    <s v="Q4"/>
    <n v="12"/>
    <s v="Dec"/>
  </r>
  <r>
    <n v="2204"/>
    <d v="2026-12-02T00:00:00"/>
    <x v="11"/>
    <x v="11"/>
    <x v="3"/>
    <n v="2026"/>
    <x v="0"/>
    <x v="9"/>
    <x v="2"/>
    <s v="New"/>
    <x v="2"/>
    <s v="Packing Cube Set"/>
    <n v="2"/>
    <n v="46.63"/>
    <n v="0"/>
    <n v="18.68"/>
    <n v="93.26"/>
    <n v="37.36"/>
    <n v="55.900000000000006"/>
    <n v="0.59939952820072917"/>
    <n v="2026"/>
    <s v="Q4"/>
    <n v="12"/>
    <s v="Dec"/>
  </r>
  <r>
    <n v="3921"/>
    <d v="2026-12-02T00:00:00"/>
    <x v="11"/>
    <x v="11"/>
    <x v="3"/>
    <n v="2026"/>
    <x v="2"/>
    <x v="5"/>
    <x v="1"/>
    <s v="Business"/>
    <x v="1"/>
    <s v="Trail Boots"/>
    <n v="12"/>
    <n v="142.93"/>
    <n v="0.1"/>
    <n v="79.81"/>
    <n v="1543.644"/>
    <n v="957.72"/>
    <n v="585.92399999999998"/>
    <n v="0.37957197384889263"/>
    <n v="2026"/>
    <s v="Q4"/>
    <n v="12"/>
    <s v="Dec"/>
  </r>
  <r>
    <n v="3999"/>
    <d v="2026-12-02T00:00:00"/>
    <x v="11"/>
    <x v="11"/>
    <x v="3"/>
    <n v="2026"/>
    <x v="1"/>
    <x v="12"/>
    <x v="2"/>
    <s v="Returning"/>
    <x v="1"/>
    <s v="Summit Backpack 45L"/>
    <n v="2"/>
    <n v="153.97"/>
    <n v="0"/>
    <n v="79.45"/>
    <n v="307.94"/>
    <n v="158.9"/>
    <n v="149.04"/>
    <n v="0.48399038773787101"/>
    <n v="2026"/>
    <s v="Q4"/>
    <n v="12"/>
    <s v="Dec"/>
  </r>
  <r>
    <n v="4546"/>
    <d v="2026-12-02T00:00:00"/>
    <x v="11"/>
    <x v="11"/>
    <x v="3"/>
    <n v="2026"/>
    <x v="3"/>
    <x v="13"/>
    <x v="0"/>
    <s v="Returning"/>
    <x v="3"/>
    <s v="Alpine Tent 4P"/>
    <n v="1"/>
    <n v="344.63"/>
    <n v="0.05"/>
    <n v="189.22"/>
    <n v="327.39849999999996"/>
    <n v="189.22"/>
    <n v="138.17849999999996"/>
    <n v="0.42204988721695419"/>
    <n v="2026"/>
    <s v="Q4"/>
    <n v="12"/>
    <s v="Dec"/>
  </r>
  <r>
    <n v="158"/>
    <d v="2026-12-03T00:00:00"/>
    <x v="11"/>
    <x v="11"/>
    <x v="3"/>
    <n v="2026"/>
    <x v="3"/>
    <x v="13"/>
    <x v="0"/>
    <s v="New"/>
    <x v="2"/>
    <s v="Packing Cube Set"/>
    <n v="2"/>
    <n v="46.51"/>
    <n v="0.05"/>
    <n v="18.73"/>
    <n v="88.368999999999986"/>
    <n v="37.46"/>
    <n v="50.908999999999985"/>
    <n v="0.57609568966492763"/>
    <n v="2026"/>
    <s v="Q4"/>
    <n v="12"/>
    <s v="Dec"/>
  </r>
  <r>
    <n v="1972"/>
    <d v="2026-12-03T00:00:00"/>
    <x v="11"/>
    <x v="11"/>
    <x v="3"/>
    <n v="2026"/>
    <x v="0"/>
    <x v="9"/>
    <x v="1"/>
    <s v="Business"/>
    <x v="0"/>
    <s v="Commuter Helmet"/>
    <n v="6"/>
    <n v="80.17"/>
    <n v="0.1"/>
    <n v="42.67"/>
    <n v="432.91800000000001"/>
    <n v="256.02"/>
    <n v="176.89800000000002"/>
    <n v="0.40861779828974543"/>
    <n v="2026"/>
    <s v="Q4"/>
    <n v="12"/>
    <s v="Dec"/>
  </r>
  <r>
    <n v="3196"/>
    <d v="2026-12-03T00:00:00"/>
    <x v="11"/>
    <x v="11"/>
    <x v="3"/>
    <n v="2026"/>
    <x v="3"/>
    <x v="13"/>
    <x v="0"/>
    <s v="New"/>
    <x v="3"/>
    <s v="Compact Sleeping Bag"/>
    <n v="2"/>
    <n v="124.62"/>
    <n v="0.1"/>
    <n v="58.91"/>
    <n v="224.316"/>
    <n v="117.82"/>
    <n v="106.49600000000001"/>
    <n v="0.47475882237557737"/>
    <n v="2026"/>
    <s v="Q4"/>
    <n v="12"/>
    <s v="Dec"/>
  </r>
  <r>
    <n v="3722"/>
    <d v="2026-12-03T00:00:00"/>
    <x v="11"/>
    <x v="11"/>
    <x v="3"/>
    <n v="2026"/>
    <x v="2"/>
    <x v="3"/>
    <x v="0"/>
    <s v="Returning"/>
    <x v="1"/>
    <s v="Trail Boots"/>
    <n v="1"/>
    <n v="144.78"/>
    <n v="0.15"/>
    <n v="81.53"/>
    <n v="123.063"/>
    <n v="81.53"/>
    <n v="41.533000000000001"/>
    <n v="0.33749380398657597"/>
    <n v="2026"/>
    <s v="Q4"/>
    <n v="12"/>
    <s v="Dec"/>
  </r>
  <r>
    <n v="4201"/>
    <d v="2026-12-03T00:00:00"/>
    <x v="11"/>
    <x v="11"/>
    <x v="3"/>
    <n v="2026"/>
    <x v="3"/>
    <x v="7"/>
    <x v="0"/>
    <s v="Business"/>
    <x v="2"/>
    <s v="Carry-On Duffel"/>
    <n v="1"/>
    <n v="133.80000000000001"/>
    <n v="0"/>
    <n v="66.349999999999994"/>
    <n v="133.80000000000001"/>
    <n v="66.349999999999994"/>
    <n v="67.450000000000017"/>
    <n v="0.50411061285500758"/>
    <n v="2026"/>
    <s v="Q4"/>
    <n v="12"/>
    <s v="Dec"/>
  </r>
  <r>
    <n v="4498"/>
    <d v="2026-12-03T00:00:00"/>
    <x v="11"/>
    <x v="11"/>
    <x v="3"/>
    <n v="2026"/>
    <x v="3"/>
    <x v="7"/>
    <x v="2"/>
    <s v="New"/>
    <x v="3"/>
    <s v="Compact Sleeping Bag"/>
    <n v="1"/>
    <n v="124.93"/>
    <n v="0"/>
    <n v="59.41"/>
    <n v="124.93"/>
    <n v="59.41"/>
    <n v="65.52000000000001"/>
    <n v="0.52445369406867848"/>
    <n v="2026"/>
    <s v="Q4"/>
    <n v="12"/>
    <s v="Dec"/>
  </r>
  <r>
    <n v="4791"/>
    <d v="2026-12-03T00:00:00"/>
    <x v="11"/>
    <x v="11"/>
    <x v="3"/>
    <n v="2026"/>
    <x v="1"/>
    <x v="12"/>
    <x v="0"/>
    <s v="New"/>
    <x v="1"/>
    <s v="Trekking Poles"/>
    <n v="2"/>
    <n v="70.59"/>
    <n v="0.1"/>
    <n v="32.68"/>
    <n v="127.06200000000001"/>
    <n v="65.36"/>
    <n v="61.702000000000012"/>
    <n v="0.48560545245628123"/>
    <n v="2026"/>
    <s v="Q4"/>
    <n v="12"/>
    <s v="Dec"/>
  </r>
  <r>
    <n v="614"/>
    <d v="2026-12-04T00:00:00"/>
    <x v="11"/>
    <x v="11"/>
    <x v="3"/>
    <n v="2026"/>
    <x v="3"/>
    <x v="7"/>
    <x v="0"/>
    <s v="Returning"/>
    <x v="1"/>
    <s v="Summit Backpack 45L"/>
    <n v="2"/>
    <n v="151.05000000000001"/>
    <n v="0.15"/>
    <n v="80.36"/>
    <n v="256.78500000000003"/>
    <n v="160.72"/>
    <n v="96.065000000000026"/>
    <n v="0.37410674299511271"/>
    <n v="2026"/>
    <s v="Q4"/>
    <n v="12"/>
    <s v="Dec"/>
  </r>
  <r>
    <n v="2301"/>
    <d v="2026-12-04T00:00:00"/>
    <x v="11"/>
    <x v="11"/>
    <x v="3"/>
    <n v="2026"/>
    <x v="3"/>
    <x v="7"/>
    <x v="0"/>
    <s v="Returning"/>
    <x v="3"/>
    <s v="Compact Sleeping Bag"/>
    <n v="2"/>
    <n v="120.37"/>
    <n v="0.2"/>
    <n v="59.39"/>
    <n v="192.59200000000001"/>
    <n v="118.78"/>
    <n v="73.812000000000012"/>
    <n v="0.3832557946332143"/>
    <n v="2026"/>
    <s v="Q4"/>
    <n v="12"/>
    <s v="Dec"/>
  </r>
  <r>
    <n v="4430"/>
    <d v="2026-12-04T00:00:00"/>
    <x v="11"/>
    <x v="11"/>
    <x v="3"/>
    <n v="2026"/>
    <x v="1"/>
    <x v="1"/>
    <x v="0"/>
    <s v="Returning"/>
    <x v="3"/>
    <s v="Trail Tent 2P"/>
    <n v="3"/>
    <n v="193.8"/>
    <n v="0"/>
    <n v="104.55"/>
    <n v="581.40000000000009"/>
    <n v="313.64999999999998"/>
    <n v="267.75000000000011"/>
    <n v="0.46052631578947378"/>
    <n v="2026"/>
    <s v="Q4"/>
    <n v="12"/>
    <s v="Dec"/>
  </r>
  <r>
    <n v="318"/>
    <d v="2026-12-05T00:00:00"/>
    <x v="11"/>
    <x v="11"/>
    <x v="3"/>
    <n v="2026"/>
    <x v="3"/>
    <x v="13"/>
    <x v="0"/>
    <s v="Business"/>
    <x v="1"/>
    <s v="Trail Boots"/>
    <n v="1"/>
    <n v="146.08000000000001"/>
    <n v="0.1"/>
    <n v="81.540000000000006"/>
    <n v="131.47200000000001"/>
    <n v="81.540000000000006"/>
    <n v="49.932000000000002"/>
    <n v="0.37979189485213583"/>
    <n v="2026"/>
    <s v="Q4"/>
    <n v="12"/>
    <s v="Dec"/>
  </r>
  <r>
    <n v="782"/>
    <d v="2026-12-05T00:00:00"/>
    <x v="11"/>
    <x v="11"/>
    <x v="3"/>
    <n v="2026"/>
    <x v="3"/>
    <x v="7"/>
    <x v="1"/>
    <s v="Business"/>
    <x v="0"/>
    <s v="Cycling Pack 12L"/>
    <n v="4"/>
    <n v="101.17"/>
    <n v="0.15"/>
    <n v="50.48"/>
    <n v="343.97800000000001"/>
    <n v="201.92"/>
    <n v="142.05800000000002"/>
    <n v="0.41298571420265257"/>
    <n v="2026"/>
    <s v="Q4"/>
    <n v="12"/>
    <s v="Dec"/>
  </r>
  <r>
    <n v="1402"/>
    <d v="2026-12-05T00:00:00"/>
    <x v="11"/>
    <x v="11"/>
    <x v="3"/>
    <n v="2026"/>
    <x v="1"/>
    <x v="6"/>
    <x v="2"/>
    <s v="New"/>
    <x v="3"/>
    <s v="Compact Sleeping Bag"/>
    <n v="2"/>
    <n v="121.64"/>
    <n v="0"/>
    <n v="61.94"/>
    <n v="243.28"/>
    <n v="123.88"/>
    <n v="119.4"/>
    <n v="0.49079250246629402"/>
    <n v="2026"/>
    <s v="Q4"/>
    <n v="12"/>
    <s v="Dec"/>
  </r>
  <r>
    <n v="1824"/>
    <d v="2026-12-05T00:00:00"/>
    <x v="11"/>
    <x v="11"/>
    <x v="3"/>
    <n v="2026"/>
    <x v="1"/>
    <x v="1"/>
    <x v="0"/>
    <s v="Returning"/>
    <x v="2"/>
    <s v="Travel Backpack 35L"/>
    <n v="1"/>
    <n v="165.1"/>
    <n v="0.05"/>
    <n v="85.23"/>
    <n v="156.845"/>
    <n v="85.23"/>
    <n v="71.614999999999995"/>
    <n v="0.45659727756702473"/>
    <n v="2026"/>
    <s v="Q4"/>
    <n v="12"/>
    <s v="Dec"/>
  </r>
  <r>
    <n v="2141"/>
    <d v="2026-12-05T00:00:00"/>
    <x v="11"/>
    <x v="11"/>
    <x v="3"/>
    <n v="2026"/>
    <x v="3"/>
    <x v="13"/>
    <x v="0"/>
    <s v="New"/>
    <x v="3"/>
    <s v="Trail Tent 2P"/>
    <n v="3"/>
    <n v="194.07"/>
    <n v="0.1"/>
    <n v="102.37"/>
    <n v="523.98900000000003"/>
    <n v="307.11"/>
    <n v="216.87900000000002"/>
    <n v="0.4138999101126169"/>
    <n v="2026"/>
    <s v="Q4"/>
    <n v="12"/>
    <s v="Dec"/>
  </r>
  <r>
    <n v="3517"/>
    <d v="2026-12-05T00:00:00"/>
    <x v="11"/>
    <x v="11"/>
    <x v="3"/>
    <n v="2026"/>
    <x v="3"/>
    <x v="13"/>
    <x v="3"/>
    <s v="New"/>
    <x v="1"/>
    <s v="Summit Backpack 45L"/>
    <n v="1"/>
    <n v="152.44"/>
    <n v="0.1"/>
    <n v="76.91"/>
    <n v="137.196"/>
    <n v="76.91"/>
    <n v="60.286000000000001"/>
    <n v="0.43941514329863846"/>
    <n v="2026"/>
    <s v="Q4"/>
    <n v="12"/>
    <s v="Dec"/>
  </r>
  <r>
    <n v="4055"/>
    <d v="2026-12-05T00:00:00"/>
    <x v="11"/>
    <x v="11"/>
    <x v="3"/>
    <n v="2026"/>
    <x v="1"/>
    <x v="12"/>
    <x v="0"/>
    <s v="Returning"/>
    <x v="3"/>
    <s v="Compact Sleeping Bag"/>
    <n v="1"/>
    <n v="123.82"/>
    <n v="0.05"/>
    <n v="59.19"/>
    <n v="117.62899999999999"/>
    <n v="59.19"/>
    <n v="58.438999999999993"/>
    <n v="0.49680775999115862"/>
    <n v="2026"/>
    <s v="Q4"/>
    <n v="12"/>
    <s v="Dec"/>
  </r>
  <r>
    <n v="4168"/>
    <d v="2026-12-05T00:00:00"/>
    <x v="11"/>
    <x v="11"/>
    <x v="3"/>
    <n v="2026"/>
    <x v="0"/>
    <x v="0"/>
    <x v="0"/>
    <s v="New"/>
    <x v="1"/>
    <s v="Trekking Poles"/>
    <n v="4"/>
    <n v="71.12"/>
    <n v="0.05"/>
    <n v="31.93"/>
    <n v="270.25600000000003"/>
    <n v="127.72"/>
    <n v="142.53600000000003"/>
    <n v="0.52741104730329769"/>
    <n v="2026"/>
    <s v="Q4"/>
    <n v="12"/>
    <s v="Dec"/>
  </r>
  <r>
    <n v="4317"/>
    <d v="2026-12-05T00:00:00"/>
    <x v="11"/>
    <x v="11"/>
    <x v="3"/>
    <n v="2026"/>
    <x v="2"/>
    <x v="16"/>
    <x v="3"/>
    <s v="Returning"/>
    <x v="1"/>
    <s v="Trekking Poles"/>
    <n v="1"/>
    <n v="71.55"/>
    <n v="0.1"/>
    <n v="32.07"/>
    <n v="64.394999999999996"/>
    <n v="32.07"/>
    <n v="32.324999999999996"/>
    <n v="0.50197996738877237"/>
    <n v="2026"/>
    <s v="Q4"/>
    <n v="12"/>
    <s v="Dec"/>
  </r>
  <r>
    <n v="4879"/>
    <d v="2026-12-05T00:00:00"/>
    <x v="11"/>
    <x v="11"/>
    <x v="3"/>
    <n v="2026"/>
    <x v="2"/>
    <x v="2"/>
    <x v="3"/>
    <s v="Returning"/>
    <x v="1"/>
    <s v="Trekking Poles"/>
    <n v="2"/>
    <n v="70.239999999999995"/>
    <n v="0.1"/>
    <n v="33.29"/>
    <n v="126.43199999999999"/>
    <n v="66.58"/>
    <n v="59.85199999999999"/>
    <n v="0.47339281194634264"/>
    <n v="2026"/>
    <s v="Q4"/>
    <n v="12"/>
    <s v="Dec"/>
  </r>
  <r>
    <n v="467"/>
    <d v="2026-12-06T00:00:00"/>
    <x v="11"/>
    <x v="11"/>
    <x v="3"/>
    <n v="2026"/>
    <x v="0"/>
    <x v="0"/>
    <x v="3"/>
    <s v="Returning"/>
    <x v="0"/>
    <s v="Trail Bike Light"/>
    <n v="2"/>
    <n v="50.68"/>
    <n v="0.15"/>
    <n v="22.41"/>
    <n v="86.155999999999992"/>
    <n v="44.82"/>
    <n v="41.335999999999991"/>
    <n v="0.47978086262129155"/>
    <n v="2026"/>
    <s v="Q4"/>
    <n v="12"/>
    <s v="Dec"/>
  </r>
  <r>
    <n v="825"/>
    <d v="2026-12-06T00:00:00"/>
    <x v="11"/>
    <x v="11"/>
    <x v="3"/>
    <n v="2026"/>
    <x v="3"/>
    <x v="7"/>
    <x v="0"/>
    <s v="New"/>
    <x v="0"/>
    <s v="Cycling Pack 12L"/>
    <n v="1"/>
    <n v="101.26"/>
    <n v="0"/>
    <n v="51.7"/>
    <n v="101.26"/>
    <n v="51.7"/>
    <n v="49.56"/>
    <n v="0.4894331424056883"/>
    <n v="2026"/>
    <s v="Q4"/>
    <n v="12"/>
    <s v="Dec"/>
  </r>
  <r>
    <n v="2346"/>
    <d v="2026-12-06T00:00:00"/>
    <x v="11"/>
    <x v="11"/>
    <x v="3"/>
    <n v="2026"/>
    <x v="0"/>
    <x v="0"/>
    <x v="3"/>
    <s v="Business"/>
    <x v="2"/>
    <s v="Packing Cube Set"/>
    <n v="2"/>
    <n v="46.01"/>
    <n v="0.05"/>
    <n v="18.399999999999999"/>
    <n v="87.418999999999997"/>
    <n v="36.799999999999997"/>
    <n v="50.619"/>
    <n v="0.57903888170763795"/>
    <n v="2026"/>
    <s v="Q4"/>
    <n v="12"/>
    <s v="Dec"/>
  </r>
  <r>
    <n v="3095"/>
    <d v="2026-12-06T00:00:00"/>
    <x v="11"/>
    <x v="11"/>
    <x v="3"/>
    <n v="2026"/>
    <x v="1"/>
    <x v="12"/>
    <x v="0"/>
    <s v="New"/>
    <x v="2"/>
    <s v="Carry-On Duffel"/>
    <n v="2"/>
    <n v="131.97999999999999"/>
    <n v="0.1"/>
    <n v="68.02"/>
    <n v="237.56399999999999"/>
    <n v="136.04"/>
    <n v="101.524"/>
    <n v="0.42735431294303855"/>
    <n v="2026"/>
    <s v="Q4"/>
    <n v="12"/>
    <s v="Dec"/>
  </r>
  <r>
    <n v="3580"/>
    <d v="2026-12-06T00:00:00"/>
    <x v="11"/>
    <x v="11"/>
    <x v="3"/>
    <n v="2026"/>
    <x v="3"/>
    <x v="7"/>
    <x v="2"/>
    <s v="New"/>
    <x v="1"/>
    <s v="Trekking Poles"/>
    <n v="2"/>
    <n v="73.16"/>
    <n v="0.15"/>
    <n v="32.64"/>
    <n v="124.37199999999999"/>
    <n v="65.28"/>
    <n v="59.091999999999985"/>
    <n v="0.47512301804264617"/>
    <n v="2026"/>
    <s v="Q4"/>
    <n v="12"/>
    <s v="Dec"/>
  </r>
  <r>
    <n v="4672"/>
    <d v="2026-12-06T00:00:00"/>
    <x v="11"/>
    <x v="11"/>
    <x v="3"/>
    <n v="2026"/>
    <x v="1"/>
    <x v="6"/>
    <x v="0"/>
    <s v="Business"/>
    <x v="2"/>
    <s v="Packing Cube Set"/>
    <n v="2"/>
    <n v="47.43"/>
    <n v="0.05"/>
    <n v="18.63"/>
    <n v="90.11699999999999"/>
    <n v="37.26"/>
    <n v="52.856999999999992"/>
    <n v="0.58653750124837711"/>
    <n v="2026"/>
    <s v="Q4"/>
    <n v="12"/>
    <s v="Dec"/>
  </r>
  <r>
    <n v="533"/>
    <d v="2026-12-07T00:00:00"/>
    <x v="11"/>
    <x v="11"/>
    <x v="3"/>
    <n v="2026"/>
    <x v="0"/>
    <x v="9"/>
    <x v="0"/>
    <s v="New"/>
    <x v="2"/>
    <s v="Insulated Bottle"/>
    <n v="1"/>
    <n v="35.93"/>
    <n v="0.05"/>
    <n v="13.23"/>
    <n v="34.133499999999998"/>
    <n v="13.23"/>
    <n v="20.903499999999998"/>
    <n v="0.6124042363074399"/>
    <n v="2026"/>
    <s v="Q4"/>
    <n v="12"/>
    <s v="Dec"/>
  </r>
  <r>
    <n v="2160"/>
    <d v="2026-12-07T00:00:00"/>
    <x v="11"/>
    <x v="11"/>
    <x v="3"/>
    <n v="2026"/>
    <x v="0"/>
    <x v="15"/>
    <x v="3"/>
    <s v="Returning"/>
    <x v="2"/>
    <s v="Insulated Bottle"/>
    <n v="1"/>
    <n v="35.53"/>
    <n v="0.05"/>
    <n v="13.28"/>
    <n v="33.753500000000003"/>
    <n v="13.28"/>
    <n v="20.473500000000001"/>
    <n v="0.6065593197742456"/>
    <n v="2026"/>
    <s v="Q4"/>
    <n v="12"/>
    <s v="Dec"/>
  </r>
  <r>
    <n v="2841"/>
    <d v="2026-12-07T00:00:00"/>
    <x v="11"/>
    <x v="11"/>
    <x v="3"/>
    <n v="2026"/>
    <x v="1"/>
    <x v="14"/>
    <x v="0"/>
    <s v="New"/>
    <x v="3"/>
    <s v="Trail Tent 2P"/>
    <n v="3"/>
    <n v="196.97"/>
    <n v="0.15"/>
    <n v="101.88"/>
    <n v="502.27349999999996"/>
    <n v="305.64"/>
    <n v="196.63349999999997"/>
    <n v="0.39148690902466482"/>
    <n v="2026"/>
    <s v="Q4"/>
    <n v="12"/>
    <s v="Dec"/>
  </r>
  <r>
    <n v="3433"/>
    <d v="2026-12-07T00:00:00"/>
    <x v="11"/>
    <x v="11"/>
    <x v="3"/>
    <n v="2026"/>
    <x v="0"/>
    <x v="0"/>
    <x v="0"/>
    <s v="New"/>
    <x v="2"/>
    <s v="Insulated Bottle"/>
    <n v="2"/>
    <n v="37.020000000000003"/>
    <n v="0.2"/>
    <n v="13.39"/>
    <n v="59.232000000000006"/>
    <n v="26.78"/>
    <n v="32.452000000000005"/>
    <n v="0.5478795245813074"/>
    <n v="2026"/>
    <s v="Q4"/>
    <n v="12"/>
    <s v="Dec"/>
  </r>
  <r>
    <n v="3763"/>
    <d v="2026-12-07T00:00:00"/>
    <x v="11"/>
    <x v="11"/>
    <x v="3"/>
    <n v="2026"/>
    <x v="1"/>
    <x v="14"/>
    <x v="0"/>
    <s v="New"/>
    <x v="2"/>
    <s v="Packing Cube Set"/>
    <n v="4"/>
    <n v="47.22"/>
    <n v="0"/>
    <n v="18.420000000000002"/>
    <n v="188.88"/>
    <n v="73.680000000000007"/>
    <n v="115.19999999999999"/>
    <n v="0.60991105463786521"/>
    <n v="2026"/>
    <s v="Q4"/>
    <n v="12"/>
    <s v="Dec"/>
  </r>
  <r>
    <n v="706"/>
    <d v="2026-12-08T00:00:00"/>
    <x v="11"/>
    <x v="11"/>
    <x v="3"/>
    <n v="2026"/>
    <x v="1"/>
    <x v="12"/>
    <x v="2"/>
    <s v="Returning"/>
    <x v="2"/>
    <s v="Packing Cube Set"/>
    <n v="4"/>
    <n v="46.48"/>
    <n v="0.1"/>
    <n v="18.66"/>
    <n v="167.328"/>
    <n v="74.64"/>
    <n v="92.688000000000002"/>
    <n v="0.55393000573723461"/>
    <n v="2026"/>
    <s v="Q4"/>
    <n v="12"/>
    <s v="Dec"/>
  </r>
  <r>
    <n v="1086"/>
    <d v="2026-12-08T00:00:00"/>
    <x v="11"/>
    <x v="11"/>
    <x v="3"/>
    <n v="2026"/>
    <x v="3"/>
    <x v="13"/>
    <x v="1"/>
    <s v="Business"/>
    <x v="1"/>
    <s v="Trail Boots"/>
    <n v="12"/>
    <n v="146.99"/>
    <n v="0.15"/>
    <n v="79.239999999999995"/>
    <n v="1499.298"/>
    <n v="950.87999999999988"/>
    <n v="548.41800000000012"/>
    <n v="0.36578318653129671"/>
    <n v="2026"/>
    <s v="Q4"/>
    <n v="12"/>
    <s v="Dec"/>
  </r>
  <r>
    <n v="1204"/>
    <d v="2026-12-08T00:00:00"/>
    <x v="11"/>
    <x v="11"/>
    <x v="3"/>
    <n v="2026"/>
    <x v="2"/>
    <x v="10"/>
    <x v="0"/>
    <s v="New"/>
    <x v="4"/>
    <s v="Resistance Band Set"/>
    <n v="1"/>
    <n v="40.29"/>
    <n v="0"/>
    <n v="15.07"/>
    <n v="40.29"/>
    <n v="15.07"/>
    <n v="25.22"/>
    <n v="0.62596177711590961"/>
    <n v="2026"/>
    <s v="Q4"/>
    <n v="12"/>
    <s v="Dec"/>
  </r>
  <r>
    <n v="1451"/>
    <d v="2026-12-08T00:00:00"/>
    <x v="11"/>
    <x v="11"/>
    <x v="3"/>
    <n v="2026"/>
    <x v="0"/>
    <x v="0"/>
    <x v="1"/>
    <s v="Business"/>
    <x v="3"/>
    <s v="Compact Sleeping Bag"/>
    <n v="4"/>
    <n v="125.82"/>
    <n v="0.15"/>
    <n v="61.39"/>
    <n v="427.78799999999995"/>
    <n v="245.56"/>
    <n v="182.22799999999995"/>
    <n v="0.42597735326844133"/>
    <n v="2026"/>
    <s v="Q4"/>
    <n v="12"/>
    <s v="Dec"/>
  </r>
  <r>
    <n v="1650"/>
    <d v="2026-12-08T00:00:00"/>
    <x v="11"/>
    <x v="11"/>
    <x v="3"/>
    <n v="2026"/>
    <x v="1"/>
    <x v="1"/>
    <x v="0"/>
    <s v="New"/>
    <x v="2"/>
    <s v="Insulated Bottle"/>
    <n v="3"/>
    <n v="36.25"/>
    <n v="0"/>
    <n v="13.67"/>
    <n v="108.75"/>
    <n v="41.01"/>
    <n v="67.740000000000009"/>
    <n v="0.62289655172413805"/>
    <n v="2026"/>
    <s v="Q4"/>
    <n v="12"/>
    <s v="Dec"/>
  </r>
  <r>
    <n v="1740"/>
    <d v="2026-12-08T00:00:00"/>
    <x v="11"/>
    <x v="11"/>
    <x v="3"/>
    <n v="2026"/>
    <x v="2"/>
    <x v="10"/>
    <x v="3"/>
    <s v="Returning"/>
    <x v="2"/>
    <s v="Travel Backpack 35L"/>
    <n v="1"/>
    <n v="165.29"/>
    <n v="0.05"/>
    <n v="89.92"/>
    <n v="157.02549999999999"/>
    <n v="89.92"/>
    <n v="67.105499999999992"/>
    <n v="0.42735415585366704"/>
    <n v="2026"/>
    <s v="Q4"/>
    <n v="12"/>
    <s v="Dec"/>
  </r>
  <r>
    <n v="3191"/>
    <d v="2026-12-08T00:00:00"/>
    <x v="11"/>
    <x v="11"/>
    <x v="3"/>
    <n v="2026"/>
    <x v="3"/>
    <x v="8"/>
    <x v="0"/>
    <s v="New"/>
    <x v="3"/>
    <s v="Portable Camp Stove"/>
    <n v="1"/>
    <n v="82.89"/>
    <n v="0.15"/>
    <n v="38.51"/>
    <n v="70.456500000000005"/>
    <n v="38.51"/>
    <n v="31.946500000000007"/>
    <n v="0.45342161475520365"/>
    <n v="2026"/>
    <s v="Q4"/>
    <n v="12"/>
    <s v="Dec"/>
  </r>
  <r>
    <n v="3662"/>
    <d v="2026-12-08T00:00:00"/>
    <x v="11"/>
    <x v="11"/>
    <x v="3"/>
    <n v="2026"/>
    <x v="1"/>
    <x v="6"/>
    <x v="0"/>
    <s v="Business"/>
    <x v="3"/>
    <s v="Trail Tent 2P"/>
    <n v="1"/>
    <n v="199.66"/>
    <n v="0"/>
    <n v="103.15"/>
    <n v="199.66"/>
    <n v="103.15"/>
    <n v="96.509999999999991"/>
    <n v="0.48337173194430527"/>
    <n v="2026"/>
    <s v="Q4"/>
    <n v="12"/>
    <s v="Dec"/>
  </r>
  <r>
    <n v="3922"/>
    <d v="2026-12-08T00:00:00"/>
    <x v="11"/>
    <x v="11"/>
    <x v="3"/>
    <n v="2026"/>
    <x v="3"/>
    <x v="8"/>
    <x v="2"/>
    <s v="New"/>
    <x v="1"/>
    <s v="Trail Boots"/>
    <n v="2"/>
    <n v="146.25"/>
    <n v="0.05"/>
    <n v="77.3"/>
    <n v="277.875"/>
    <n v="154.6"/>
    <n v="123.27500000000001"/>
    <n v="0.44363472784525421"/>
    <n v="2026"/>
    <s v="Q4"/>
    <n v="12"/>
    <s v="Dec"/>
  </r>
  <r>
    <n v="4022"/>
    <d v="2026-12-08T00:00:00"/>
    <x v="11"/>
    <x v="11"/>
    <x v="3"/>
    <n v="2026"/>
    <x v="0"/>
    <x v="9"/>
    <x v="3"/>
    <s v="Returning"/>
    <x v="3"/>
    <s v="Alpine Tent 4P"/>
    <n v="1"/>
    <n v="333.51"/>
    <n v="0.2"/>
    <n v="199.91"/>
    <n v="266.80799999999999"/>
    <n v="199.91"/>
    <n v="66.897999999999996"/>
    <n v="0.25073461065635211"/>
    <n v="2026"/>
    <s v="Q4"/>
    <n v="12"/>
    <s v="Dec"/>
  </r>
  <r>
    <n v="4366"/>
    <d v="2026-12-08T00:00:00"/>
    <x v="11"/>
    <x v="11"/>
    <x v="3"/>
    <n v="2026"/>
    <x v="1"/>
    <x v="12"/>
    <x v="2"/>
    <s v="New"/>
    <x v="1"/>
    <s v="Summit Backpack 45L"/>
    <n v="1"/>
    <n v="151.97"/>
    <n v="0.05"/>
    <n v="80.239999999999995"/>
    <n v="144.3715"/>
    <n v="80.239999999999995"/>
    <n v="64.131500000000003"/>
    <n v="0.44421163456776441"/>
    <n v="2026"/>
    <s v="Q4"/>
    <n v="12"/>
    <s v="Dec"/>
  </r>
  <r>
    <n v="4880"/>
    <d v="2026-12-08T00:00:00"/>
    <x v="11"/>
    <x v="11"/>
    <x v="3"/>
    <n v="2026"/>
    <x v="3"/>
    <x v="13"/>
    <x v="2"/>
    <s v="New"/>
    <x v="0"/>
    <s v="Compact Repair Kit"/>
    <n v="1"/>
    <n v="41.07"/>
    <n v="0"/>
    <n v="16.600000000000001"/>
    <n v="41.07"/>
    <n v="16.600000000000001"/>
    <n v="24.47"/>
    <n v="0.59581202824446067"/>
    <n v="2026"/>
    <s v="Q4"/>
    <n v="12"/>
    <s v="Dec"/>
  </r>
  <r>
    <n v="5127"/>
    <d v="2026-12-08T00:00:00"/>
    <x v="11"/>
    <x v="11"/>
    <x v="3"/>
    <n v="2026"/>
    <x v="1"/>
    <x v="11"/>
    <x v="3"/>
    <s v="Returning"/>
    <x v="3"/>
    <s v="Compact Sleeping Bag"/>
    <n v="1"/>
    <n v="122.65"/>
    <n v="0"/>
    <n v="58.9"/>
    <n v="122.65"/>
    <n v="58.9"/>
    <n v="63.750000000000007"/>
    <n v="0.51977170811251527"/>
    <n v="2026"/>
    <s v="Q4"/>
    <n v="12"/>
    <s v="Dec"/>
  </r>
  <r>
    <n v="13"/>
    <d v="2026-12-09T00:00:00"/>
    <x v="11"/>
    <x v="11"/>
    <x v="3"/>
    <n v="2026"/>
    <x v="1"/>
    <x v="6"/>
    <x v="0"/>
    <s v="Returning"/>
    <x v="1"/>
    <s v="Trail Boots"/>
    <n v="6"/>
    <n v="143.16"/>
    <n v="0.15"/>
    <n v="80.349999999999994"/>
    <n v="730.11599999999999"/>
    <n v="482.09999999999997"/>
    <n v="248.01600000000002"/>
    <n v="0.33969396643820987"/>
    <n v="2026"/>
    <s v="Q4"/>
    <n v="12"/>
    <s v="Dec"/>
  </r>
  <r>
    <n v="102"/>
    <d v="2026-12-09T00:00:00"/>
    <x v="11"/>
    <x v="11"/>
    <x v="3"/>
    <n v="2026"/>
    <x v="2"/>
    <x v="5"/>
    <x v="2"/>
    <s v="New"/>
    <x v="1"/>
    <s v="Trail Boots"/>
    <n v="3"/>
    <n v="142.75"/>
    <n v="0.1"/>
    <n v="81.739999999999995"/>
    <n v="385.42500000000001"/>
    <n v="245.21999999999997"/>
    <n v="140.20500000000004"/>
    <n v="0.3637672698968672"/>
    <n v="2026"/>
    <s v="Q4"/>
    <n v="12"/>
    <s v="Dec"/>
  </r>
  <r>
    <n v="519"/>
    <d v="2026-12-09T00:00:00"/>
    <x v="11"/>
    <x v="11"/>
    <x v="3"/>
    <n v="2026"/>
    <x v="1"/>
    <x v="12"/>
    <x v="2"/>
    <s v="Returning"/>
    <x v="4"/>
    <s v="Recovery Roller"/>
    <n v="2"/>
    <n v="36.03"/>
    <n v="0.1"/>
    <n v="13.54"/>
    <n v="64.853999999999999"/>
    <n v="27.08"/>
    <n v="37.774000000000001"/>
    <n v="0.58244672649335427"/>
    <n v="2026"/>
    <s v="Q4"/>
    <n v="12"/>
    <s v="Dec"/>
  </r>
  <r>
    <n v="522"/>
    <d v="2026-12-09T00:00:00"/>
    <x v="11"/>
    <x v="11"/>
    <x v="3"/>
    <n v="2026"/>
    <x v="0"/>
    <x v="15"/>
    <x v="2"/>
    <s v="Returning"/>
    <x v="2"/>
    <s v="Carry-On Duffel"/>
    <n v="2"/>
    <n v="133.4"/>
    <n v="0"/>
    <n v="67.69"/>
    <n v="266.8"/>
    <n v="135.38"/>
    <n v="131.42000000000002"/>
    <n v="0.49257871064467768"/>
    <n v="2026"/>
    <s v="Q4"/>
    <n v="12"/>
    <s v="Dec"/>
  </r>
  <r>
    <n v="798"/>
    <d v="2026-12-09T00:00:00"/>
    <x v="11"/>
    <x v="11"/>
    <x v="3"/>
    <n v="2026"/>
    <x v="2"/>
    <x v="2"/>
    <x v="2"/>
    <s v="Returning"/>
    <x v="3"/>
    <s v="Trail Tent 2P"/>
    <n v="3"/>
    <n v="199.31"/>
    <n v="0.05"/>
    <n v="101.19"/>
    <n v="568.0335"/>
    <n v="303.57"/>
    <n v="264.46350000000001"/>
    <n v="0.46557729429690325"/>
    <n v="2026"/>
    <s v="Q4"/>
    <n v="12"/>
    <s v="Dec"/>
  </r>
  <r>
    <n v="1746"/>
    <d v="2026-12-09T00:00:00"/>
    <x v="11"/>
    <x v="11"/>
    <x v="3"/>
    <n v="2026"/>
    <x v="1"/>
    <x v="11"/>
    <x v="0"/>
    <s v="Business"/>
    <x v="2"/>
    <s v="Packing Cube Set"/>
    <n v="1"/>
    <n v="47.44"/>
    <n v="0.15"/>
    <n v="17.899999999999999"/>
    <n v="40.323999999999998"/>
    <n v="17.899999999999999"/>
    <n v="22.423999999999999"/>
    <n v="0.55609562543398472"/>
    <n v="2026"/>
    <s v="Q4"/>
    <n v="12"/>
    <s v="Dec"/>
  </r>
  <r>
    <n v="3412"/>
    <d v="2026-12-09T00:00:00"/>
    <x v="11"/>
    <x v="11"/>
    <x v="3"/>
    <n v="2026"/>
    <x v="0"/>
    <x v="0"/>
    <x v="1"/>
    <s v="Business"/>
    <x v="1"/>
    <s v="Trail Boots"/>
    <n v="10"/>
    <n v="145.30000000000001"/>
    <n v="0.1"/>
    <n v="79.7"/>
    <n v="1307.7"/>
    <n v="797"/>
    <n v="510.70000000000005"/>
    <n v="0.39053299686472437"/>
    <n v="2026"/>
    <s v="Q4"/>
    <n v="12"/>
    <s v="Dec"/>
  </r>
  <r>
    <n v="175"/>
    <d v="2026-12-10T00:00:00"/>
    <x v="11"/>
    <x v="11"/>
    <x v="3"/>
    <n v="2026"/>
    <x v="0"/>
    <x v="0"/>
    <x v="3"/>
    <s v="New"/>
    <x v="0"/>
    <s v="Commuter Helmet"/>
    <n v="1"/>
    <n v="81.010000000000005"/>
    <n v="0.2"/>
    <n v="41.51"/>
    <n v="64.808000000000007"/>
    <n v="41.51"/>
    <n v="23.298000000000009"/>
    <n v="0.35949265522774976"/>
    <n v="2026"/>
    <s v="Q4"/>
    <n v="12"/>
    <s v="Dec"/>
  </r>
  <r>
    <n v="1014"/>
    <d v="2026-12-10T00:00:00"/>
    <x v="11"/>
    <x v="11"/>
    <x v="3"/>
    <n v="2026"/>
    <x v="3"/>
    <x v="7"/>
    <x v="3"/>
    <s v="New"/>
    <x v="2"/>
    <s v="Insulated Bottle"/>
    <n v="2"/>
    <n v="35.619999999999997"/>
    <n v="0"/>
    <n v="13.62"/>
    <n v="71.239999999999995"/>
    <n v="27.24"/>
    <n v="44"/>
    <n v="0.61763054463784395"/>
    <n v="2026"/>
    <s v="Q4"/>
    <n v="12"/>
    <s v="Dec"/>
  </r>
  <r>
    <n v="1763"/>
    <d v="2026-12-10T00:00:00"/>
    <x v="11"/>
    <x v="11"/>
    <x v="3"/>
    <n v="2026"/>
    <x v="0"/>
    <x v="0"/>
    <x v="0"/>
    <s v="New"/>
    <x v="0"/>
    <s v="Trail Bike Light"/>
    <n v="2"/>
    <n v="49.88"/>
    <n v="0.05"/>
    <n v="22.31"/>
    <n v="94.772000000000006"/>
    <n v="44.62"/>
    <n v="50.152000000000008"/>
    <n v="0.52918583547883347"/>
    <n v="2026"/>
    <s v="Q4"/>
    <n v="12"/>
    <s v="Dec"/>
  </r>
  <r>
    <n v="1863"/>
    <d v="2026-12-10T00:00:00"/>
    <x v="11"/>
    <x v="11"/>
    <x v="3"/>
    <n v="2026"/>
    <x v="3"/>
    <x v="7"/>
    <x v="3"/>
    <s v="Returning"/>
    <x v="0"/>
    <s v="Cycling Pack 12L"/>
    <n v="1"/>
    <n v="101.18"/>
    <n v="0.05"/>
    <n v="49.12"/>
    <n v="96.120999999999995"/>
    <n v="49.12"/>
    <n v="47.000999999999998"/>
    <n v="0.48897743469169069"/>
    <n v="2026"/>
    <s v="Q4"/>
    <n v="12"/>
    <s v="Dec"/>
  </r>
  <r>
    <n v="3466"/>
    <d v="2026-12-10T00:00:00"/>
    <x v="11"/>
    <x v="11"/>
    <x v="3"/>
    <n v="2026"/>
    <x v="1"/>
    <x v="12"/>
    <x v="2"/>
    <s v="Business"/>
    <x v="4"/>
    <s v="Recovery Roller"/>
    <n v="2"/>
    <n v="36.64"/>
    <n v="0"/>
    <n v="13.7"/>
    <n v="73.28"/>
    <n v="27.4"/>
    <n v="45.88"/>
    <n v="0.62609170305676853"/>
    <n v="2026"/>
    <s v="Q4"/>
    <n v="12"/>
    <s v="Dec"/>
  </r>
  <r>
    <n v="3630"/>
    <d v="2026-12-10T00:00:00"/>
    <x v="11"/>
    <x v="11"/>
    <x v="3"/>
    <n v="2026"/>
    <x v="1"/>
    <x v="12"/>
    <x v="2"/>
    <s v="Returning"/>
    <x v="0"/>
    <s v="Compact Repair Kit"/>
    <n v="3"/>
    <n v="39.979999999999997"/>
    <n v="0.1"/>
    <n v="16.989999999999998"/>
    <n v="107.946"/>
    <n v="50.97"/>
    <n v="56.975999999999999"/>
    <n v="0.52781946528819967"/>
    <n v="2026"/>
    <s v="Q4"/>
    <n v="12"/>
    <s v="Dec"/>
  </r>
  <r>
    <n v="3633"/>
    <d v="2026-12-10T00:00:00"/>
    <x v="11"/>
    <x v="11"/>
    <x v="3"/>
    <n v="2026"/>
    <x v="3"/>
    <x v="4"/>
    <x v="3"/>
    <s v="Business"/>
    <x v="1"/>
    <s v="Trail Boots"/>
    <n v="3"/>
    <n v="144.16"/>
    <n v="0"/>
    <n v="77.36"/>
    <n v="432.48"/>
    <n v="232.07999999999998"/>
    <n v="200.40000000000003"/>
    <n v="0.46337402885682583"/>
    <n v="2026"/>
    <s v="Q4"/>
    <n v="12"/>
    <s v="Dec"/>
  </r>
  <r>
    <n v="4"/>
    <d v="2026-12-11T00:00:00"/>
    <x v="11"/>
    <x v="11"/>
    <x v="3"/>
    <n v="2026"/>
    <x v="3"/>
    <x v="4"/>
    <x v="0"/>
    <s v="New"/>
    <x v="0"/>
    <s v="Cycling Pack 12L"/>
    <n v="1"/>
    <n v="102.98"/>
    <n v="0.1"/>
    <n v="51.45"/>
    <n v="92.682000000000002"/>
    <n v="51.45"/>
    <n v="41.231999999999999"/>
    <n v="0.4448760277076455"/>
    <n v="2026"/>
    <s v="Q4"/>
    <n v="12"/>
    <s v="Dec"/>
  </r>
  <r>
    <n v="70"/>
    <d v="2026-12-11T00:00:00"/>
    <x v="11"/>
    <x v="11"/>
    <x v="3"/>
    <n v="2026"/>
    <x v="3"/>
    <x v="13"/>
    <x v="0"/>
    <s v="New"/>
    <x v="4"/>
    <s v="Weighted Vest"/>
    <n v="2"/>
    <n v="122.49"/>
    <n v="0.15"/>
    <n v="70.930000000000007"/>
    <n v="208.23299999999998"/>
    <n v="141.86000000000001"/>
    <n v="66.372999999999962"/>
    <n v="0.31874390706564265"/>
    <n v="2026"/>
    <s v="Q4"/>
    <n v="12"/>
    <s v="Dec"/>
  </r>
  <r>
    <n v="948"/>
    <d v="2026-12-11T00:00:00"/>
    <x v="11"/>
    <x v="11"/>
    <x v="3"/>
    <n v="2026"/>
    <x v="1"/>
    <x v="11"/>
    <x v="3"/>
    <s v="New"/>
    <x v="1"/>
    <s v="Trail Boots"/>
    <n v="1"/>
    <n v="141.74"/>
    <n v="0.15"/>
    <n v="78.97"/>
    <n v="120.479"/>
    <n v="78.97"/>
    <n v="41.509"/>
    <n v="0.34453307215365336"/>
    <n v="2026"/>
    <s v="Q4"/>
    <n v="12"/>
    <s v="Dec"/>
  </r>
  <r>
    <n v="1957"/>
    <d v="2026-12-11T00:00:00"/>
    <x v="11"/>
    <x v="11"/>
    <x v="3"/>
    <n v="2026"/>
    <x v="3"/>
    <x v="7"/>
    <x v="0"/>
    <s v="Returning"/>
    <x v="0"/>
    <s v="Compact Repair Kit"/>
    <n v="6"/>
    <n v="39.44"/>
    <n v="0.1"/>
    <n v="16.89"/>
    <n v="212.976"/>
    <n v="101.34"/>
    <n v="111.636"/>
    <n v="0.52417173766058145"/>
    <n v="2026"/>
    <s v="Q4"/>
    <n v="12"/>
    <s v="Dec"/>
  </r>
  <r>
    <n v="3097"/>
    <d v="2026-12-11T00:00:00"/>
    <x v="11"/>
    <x v="11"/>
    <x v="3"/>
    <n v="2026"/>
    <x v="2"/>
    <x v="3"/>
    <x v="2"/>
    <s v="Returning"/>
    <x v="0"/>
    <s v="Trail Bike Light"/>
    <n v="1"/>
    <n v="49.64"/>
    <n v="0.1"/>
    <n v="22"/>
    <n v="44.676000000000002"/>
    <n v="22"/>
    <n v="22.676000000000002"/>
    <n v="0.50756558331094992"/>
    <n v="2026"/>
    <s v="Q4"/>
    <n v="12"/>
    <s v="Dec"/>
  </r>
  <r>
    <n v="3649"/>
    <d v="2026-12-11T00:00:00"/>
    <x v="11"/>
    <x v="11"/>
    <x v="3"/>
    <n v="2026"/>
    <x v="2"/>
    <x v="2"/>
    <x v="0"/>
    <s v="New"/>
    <x v="2"/>
    <s v="Travel Backpack 35L"/>
    <n v="1"/>
    <n v="164.29"/>
    <n v="0.05"/>
    <n v="88.66"/>
    <n v="156.07549999999998"/>
    <n v="88.66"/>
    <n v="67.41549999999998"/>
    <n v="0.43194159237035917"/>
    <n v="2026"/>
    <s v="Q4"/>
    <n v="12"/>
    <s v="Dec"/>
  </r>
  <r>
    <n v="3963"/>
    <d v="2026-12-11T00:00:00"/>
    <x v="11"/>
    <x v="11"/>
    <x v="3"/>
    <n v="2026"/>
    <x v="3"/>
    <x v="8"/>
    <x v="0"/>
    <s v="Returning"/>
    <x v="2"/>
    <s v="Insulated Bottle"/>
    <n v="1"/>
    <n v="35.81"/>
    <n v="0"/>
    <n v="13.28"/>
    <n v="35.81"/>
    <n v="13.28"/>
    <n v="22.53"/>
    <n v="0.62915386763473891"/>
    <n v="2026"/>
    <s v="Q4"/>
    <n v="12"/>
    <s v="Dec"/>
  </r>
  <r>
    <n v="4305"/>
    <d v="2026-12-11T00:00:00"/>
    <x v="11"/>
    <x v="11"/>
    <x v="3"/>
    <n v="2026"/>
    <x v="0"/>
    <x v="9"/>
    <x v="2"/>
    <s v="New"/>
    <x v="4"/>
    <s v="Resistance Band Set"/>
    <n v="1"/>
    <n v="41.31"/>
    <n v="0.05"/>
    <n v="14.56"/>
    <n v="39.244500000000002"/>
    <n v="14.56"/>
    <n v="24.6845"/>
    <n v="0.62899259768884808"/>
    <n v="2026"/>
    <s v="Q4"/>
    <n v="12"/>
    <s v="Dec"/>
  </r>
  <r>
    <n v="4942"/>
    <d v="2026-12-11T00:00:00"/>
    <x v="11"/>
    <x v="11"/>
    <x v="3"/>
    <n v="2026"/>
    <x v="3"/>
    <x v="13"/>
    <x v="3"/>
    <s v="New"/>
    <x v="2"/>
    <s v="Insulated Bottle"/>
    <n v="3"/>
    <n v="36.6"/>
    <n v="0.15"/>
    <n v="13.95"/>
    <n v="93.330000000000013"/>
    <n v="41.849999999999994"/>
    <n v="51.480000000000018"/>
    <n v="0.55159112825458068"/>
    <n v="2026"/>
    <s v="Q4"/>
    <n v="12"/>
    <s v="Dec"/>
  </r>
  <r>
    <n v="19"/>
    <d v="2026-12-12T00:00:00"/>
    <x v="11"/>
    <x v="11"/>
    <x v="3"/>
    <n v="2026"/>
    <x v="1"/>
    <x v="1"/>
    <x v="0"/>
    <s v="New"/>
    <x v="0"/>
    <s v="Trail Bike Light"/>
    <n v="5"/>
    <n v="49.59"/>
    <n v="0"/>
    <n v="22.63"/>
    <n v="247.95000000000002"/>
    <n v="113.14999999999999"/>
    <n v="134.80000000000001"/>
    <n v="0.54365799556362171"/>
    <n v="2026"/>
    <s v="Q4"/>
    <n v="12"/>
    <s v="Dec"/>
  </r>
  <r>
    <n v="4963"/>
    <d v="2026-12-12T00:00:00"/>
    <x v="11"/>
    <x v="11"/>
    <x v="3"/>
    <n v="2026"/>
    <x v="0"/>
    <x v="0"/>
    <x v="0"/>
    <s v="New"/>
    <x v="1"/>
    <s v="Trekking Poles"/>
    <n v="5"/>
    <n v="72.3"/>
    <n v="0.05"/>
    <n v="31.73"/>
    <n v="343.42500000000001"/>
    <n v="158.65"/>
    <n v="184.77500000000001"/>
    <n v="0.53803596127247577"/>
    <n v="2026"/>
    <s v="Q4"/>
    <n v="12"/>
    <s v="Dec"/>
  </r>
  <r>
    <n v="5110"/>
    <d v="2026-12-12T00:00:00"/>
    <x v="11"/>
    <x v="11"/>
    <x v="3"/>
    <n v="2026"/>
    <x v="3"/>
    <x v="4"/>
    <x v="0"/>
    <s v="New"/>
    <x v="0"/>
    <s v="Trail Bike Light"/>
    <n v="1"/>
    <n v="51.57"/>
    <n v="0.1"/>
    <n v="23.11"/>
    <n v="46.413000000000004"/>
    <n v="23.11"/>
    <n v="23.303000000000004"/>
    <n v="0.5020791588563549"/>
    <n v="2026"/>
    <s v="Q4"/>
    <n v="12"/>
    <s v="Dec"/>
  </r>
  <r>
    <n v="10"/>
    <d v="2026-12-13T00:00:00"/>
    <x v="11"/>
    <x v="11"/>
    <x v="3"/>
    <n v="2026"/>
    <x v="0"/>
    <x v="0"/>
    <x v="0"/>
    <s v="Returning"/>
    <x v="2"/>
    <s v="Insulated Bottle"/>
    <n v="3"/>
    <n v="35.380000000000003"/>
    <n v="0"/>
    <n v="13.51"/>
    <n v="106.14000000000001"/>
    <n v="40.53"/>
    <n v="65.610000000000014"/>
    <n v="0.61814584511023185"/>
    <n v="2026"/>
    <s v="Q4"/>
    <n v="12"/>
    <s v="Dec"/>
  </r>
  <r>
    <n v="216"/>
    <d v="2026-12-13T00:00:00"/>
    <x v="11"/>
    <x v="11"/>
    <x v="3"/>
    <n v="2026"/>
    <x v="2"/>
    <x v="2"/>
    <x v="0"/>
    <s v="Business"/>
    <x v="0"/>
    <s v="Commuter Helmet"/>
    <n v="1"/>
    <n v="83.08"/>
    <n v="0.15"/>
    <n v="42.91"/>
    <n v="70.617999999999995"/>
    <n v="42.91"/>
    <n v="27.707999999999998"/>
    <n v="0.39236455294684075"/>
    <n v="2026"/>
    <s v="Q4"/>
    <n v="12"/>
    <s v="Dec"/>
  </r>
  <r>
    <n v="1937"/>
    <d v="2026-12-13T00:00:00"/>
    <x v="11"/>
    <x v="11"/>
    <x v="3"/>
    <n v="2026"/>
    <x v="1"/>
    <x v="12"/>
    <x v="1"/>
    <s v="Business"/>
    <x v="3"/>
    <s v="Compact Sleeping Bag"/>
    <n v="3"/>
    <n v="120.5"/>
    <n v="0.15"/>
    <n v="61.44"/>
    <n v="307.27499999999998"/>
    <n v="184.32"/>
    <n v="122.95499999999998"/>
    <n v="0.40014644862094212"/>
    <n v="2026"/>
    <s v="Q4"/>
    <n v="12"/>
    <s v="Dec"/>
  </r>
  <r>
    <n v="4720"/>
    <d v="2026-12-13T00:00:00"/>
    <x v="11"/>
    <x v="11"/>
    <x v="3"/>
    <n v="2026"/>
    <x v="0"/>
    <x v="0"/>
    <x v="0"/>
    <s v="New"/>
    <x v="1"/>
    <s v="Trekking Poles"/>
    <n v="3"/>
    <n v="73.040000000000006"/>
    <n v="0.1"/>
    <n v="31.78"/>
    <n v="197.208"/>
    <n v="95.34"/>
    <n v="101.86799999999999"/>
    <n v="0.51655105269563095"/>
    <n v="2026"/>
    <s v="Q4"/>
    <n v="12"/>
    <s v="Dec"/>
  </r>
  <r>
    <n v="91"/>
    <d v="2026-12-14T00:00:00"/>
    <x v="11"/>
    <x v="11"/>
    <x v="3"/>
    <n v="2026"/>
    <x v="1"/>
    <x v="1"/>
    <x v="0"/>
    <s v="Returning"/>
    <x v="3"/>
    <s v="Alpine Tent 4P"/>
    <n v="2"/>
    <n v="339.95"/>
    <n v="0"/>
    <n v="195.78"/>
    <n v="679.9"/>
    <n v="391.56"/>
    <n v="288.33999999999997"/>
    <n v="0.42409177820267685"/>
    <n v="2026"/>
    <s v="Q4"/>
    <n v="12"/>
    <s v="Dec"/>
  </r>
  <r>
    <n v="505"/>
    <d v="2026-12-14T00:00:00"/>
    <x v="11"/>
    <x v="11"/>
    <x v="3"/>
    <n v="2026"/>
    <x v="0"/>
    <x v="15"/>
    <x v="3"/>
    <s v="Returning"/>
    <x v="3"/>
    <s v="Trail Tent 2P"/>
    <n v="2"/>
    <n v="199.43"/>
    <n v="0.05"/>
    <n v="106.58"/>
    <n v="378.91699999999997"/>
    <n v="213.16"/>
    <n v="165.75699999999998"/>
    <n v="0.4374493622613923"/>
    <n v="2026"/>
    <s v="Q4"/>
    <n v="12"/>
    <s v="Dec"/>
  </r>
  <r>
    <n v="640"/>
    <d v="2026-12-14T00:00:00"/>
    <x v="11"/>
    <x v="11"/>
    <x v="3"/>
    <n v="2026"/>
    <x v="0"/>
    <x v="15"/>
    <x v="0"/>
    <s v="Returning"/>
    <x v="4"/>
    <s v="Training Mat"/>
    <n v="2"/>
    <n v="51.77"/>
    <n v="0.05"/>
    <n v="21.76"/>
    <n v="98.363"/>
    <n v="43.52"/>
    <n v="54.842999999999996"/>
    <n v="0.55755721155312465"/>
    <n v="2026"/>
    <s v="Q4"/>
    <n v="12"/>
    <s v="Dec"/>
  </r>
  <r>
    <n v="1408"/>
    <d v="2026-12-14T00:00:00"/>
    <x v="11"/>
    <x v="11"/>
    <x v="3"/>
    <n v="2026"/>
    <x v="1"/>
    <x v="1"/>
    <x v="0"/>
    <s v="New"/>
    <x v="2"/>
    <s v="Travel Backpack 35L"/>
    <n v="1"/>
    <n v="161.53"/>
    <n v="0"/>
    <n v="87.43"/>
    <n v="161.53"/>
    <n v="87.43"/>
    <n v="74.099999999999994"/>
    <n v="0.45873831486411187"/>
    <n v="2026"/>
    <s v="Q4"/>
    <n v="12"/>
    <s v="Dec"/>
  </r>
  <r>
    <n v="2074"/>
    <d v="2026-12-14T00:00:00"/>
    <x v="11"/>
    <x v="11"/>
    <x v="3"/>
    <n v="2026"/>
    <x v="1"/>
    <x v="12"/>
    <x v="1"/>
    <s v="Business"/>
    <x v="1"/>
    <s v="Trail Boots"/>
    <n v="4"/>
    <n v="145.85"/>
    <n v="0.1"/>
    <n v="79.47"/>
    <n v="525.05999999999995"/>
    <n v="317.88"/>
    <n v="207.17999999999995"/>
    <n v="0.39458347617415146"/>
    <n v="2026"/>
    <s v="Q4"/>
    <n v="12"/>
    <s v="Dec"/>
  </r>
  <r>
    <n v="2639"/>
    <d v="2026-12-14T00:00:00"/>
    <x v="11"/>
    <x v="11"/>
    <x v="3"/>
    <n v="2026"/>
    <x v="3"/>
    <x v="13"/>
    <x v="0"/>
    <s v="Returning"/>
    <x v="3"/>
    <s v="Trail Tent 2P"/>
    <n v="1"/>
    <n v="197.18"/>
    <n v="0"/>
    <n v="105.28"/>
    <n v="197.18"/>
    <n v="105.28"/>
    <n v="91.9"/>
    <n v="0.46607160969672384"/>
    <n v="2026"/>
    <s v="Q4"/>
    <n v="12"/>
    <s v="Dec"/>
  </r>
  <r>
    <n v="2694"/>
    <d v="2026-12-14T00:00:00"/>
    <x v="11"/>
    <x v="11"/>
    <x v="3"/>
    <n v="2026"/>
    <x v="3"/>
    <x v="7"/>
    <x v="0"/>
    <s v="New"/>
    <x v="3"/>
    <s v="Compact Sleeping Bag"/>
    <n v="1"/>
    <n v="124.9"/>
    <n v="0"/>
    <n v="62.16"/>
    <n v="124.9"/>
    <n v="62.16"/>
    <n v="62.740000000000009"/>
    <n v="0.50232185748598879"/>
    <n v="2026"/>
    <s v="Q4"/>
    <n v="12"/>
    <s v="Dec"/>
  </r>
  <r>
    <n v="2797"/>
    <d v="2026-12-14T00:00:00"/>
    <x v="11"/>
    <x v="11"/>
    <x v="3"/>
    <n v="2026"/>
    <x v="2"/>
    <x v="16"/>
    <x v="2"/>
    <s v="New"/>
    <x v="1"/>
    <s v="Trekking Poles"/>
    <n v="2"/>
    <n v="70.239999999999995"/>
    <n v="0.1"/>
    <n v="32.130000000000003"/>
    <n v="126.43199999999999"/>
    <n v="64.260000000000005"/>
    <n v="62.171999999999983"/>
    <n v="0.49174259681093385"/>
    <n v="2026"/>
    <s v="Q4"/>
    <n v="12"/>
    <s v="Dec"/>
  </r>
  <r>
    <n v="2811"/>
    <d v="2026-12-14T00:00:00"/>
    <x v="11"/>
    <x v="11"/>
    <x v="3"/>
    <n v="2026"/>
    <x v="1"/>
    <x v="11"/>
    <x v="2"/>
    <s v="Business"/>
    <x v="1"/>
    <s v="Trail Boots"/>
    <n v="5"/>
    <n v="145.6"/>
    <n v="0.15"/>
    <n v="81.180000000000007"/>
    <n v="618.79999999999995"/>
    <n v="405.90000000000003"/>
    <n v="212.89999999999992"/>
    <n v="0.34405300581771159"/>
    <n v="2026"/>
    <s v="Q4"/>
    <n v="12"/>
    <s v="Dec"/>
  </r>
  <r>
    <n v="4037"/>
    <d v="2026-12-14T00:00:00"/>
    <x v="11"/>
    <x v="11"/>
    <x v="3"/>
    <n v="2026"/>
    <x v="3"/>
    <x v="8"/>
    <x v="2"/>
    <s v="Returning"/>
    <x v="1"/>
    <s v="Summit Backpack 45L"/>
    <n v="1"/>
    <n v="152.4"/>
    <n v="0.05"/>
    <n v="77.98"/>
    <n v="144.78"/>
    <n v="77.98"/>
    <n v="66.8"/>
    <n v="0.46138969470921398"/>
    <n v="2026"/>
    <s v="Q4"/>
    <n v="12"/>
    <s v="Dec"/>
  </r>
  <r>
    <n v="4629"/>
    <d v="2026-12-14T00:00:00"/>
    <x v="11"/>
    <x v="11"/>
    <x v="3"/>
    <n v="2026"/>
    <x v="2"/>
    <x v="2"/>
    <x v="0"/>
    <s v="New"/>
    <x v="2"/>
    <s v="Insulated Bottle"/>
    <n v="1"/>
    <n v="36.17"/>
    <n v="0.05"/>
    <n v="13.87"/>
    <n v="34.361499999999999"/>
    <n v="13.87"/>
    <n v="20.491500000000002"/>
    <n v="0.59635056676803988"/>
    <n v="2026"/>
    <s v="Q4"/>
    <n v="12"/>
    <s v="Dec"/>
  </r>
  <r>
    <n v="2455"/>
    <d v="2026-12-15T00:00:00"/>
    <x v="11"/>
    <x v="11"/>
    <x v="3"/>
    <n v="2026"/>
    <x v="1"/>
    <x v="12"/>
    <x v="0"/>
    <s v="Returning"/>
    <x v="3"/>
    <s v="Compact Sleeping Bag"/>
    <n v="3"/>
    <n v="126.21"/>
    <n v="0.1"/>
    <n v="60.65"/>
    <n v="340.767"/>
    <n v="181.95"/>
    <n v="158.81700000000001"/>
    <n v="0.46605745274630467"/>
    <n v="2026"/>
    <s v="Q4"/>
    <n v="12"/>
    <s v="Dec"/>
  </r>
  <r>
    <n v="3184"/>
    <d v="2026-12-15T00:00:00"/>
    <x v="11"/>
    <x v="11"/>
    <x v="3"/>
    <n v="2026"/>
    <x v="3"/>
    <x v="13"/>
    <x v="1"/>
    <s v="Returning"/>
    <x v="1"/>
    <s v="Trail Boots"/>
    <n v="6"/>
    <n v="143.72999999999999"/>
    <n v="0.15"/>
    <n v="77.27"/>
    <n v="733.02299999999991"/>
    <n v="463.62"/>
    <n v="269.40299999999991"/>
    <n v="0.36752325643260847"/>
    <n v="2026"/>
    <s v="Q4"/>
    <n v="12"/>
    <s v="Dec"/>
  </r>
  <r>
    <n v="3363"/>
    <d v="2026-12-15T00:00:00"/>
    <x v="11"/>
    <x v="11"/>
    <x v="3"/>
    <n v="2026"/>
    <x v="1"/>
    <x v="12"/>
    <x v="3"/>
    <s v="New"/>
    <x v="1"/>
    <s v="Trail Boots"/>
    <n v="4"/>
    <n v="146.38999999999999"/>
    <n v="0"/>
    <n v="78.95"/>
    <n v="585.55999999999995"/>
    <n v="315.8"/>
    <n v="269.75999999999993"/>
    <n v="0.46068720541020552"/>
    <n v="2026"/>
    <s v="Q4"/>
    <n v="12"/>
    <s v="Dec"/>
  </r>
  <r>
    <n v="3373"/>
    <d v="2026-12-15T00:00:00"/>
    <x v="11"/>
    <x v="11"/>
    <x v="3"/>
    <n v="2026"/>
    <x v="1"/>
    <x v="12"/>
    <x v="3"/>
    <s v="Returning"/>
    <x v="1"/>
    <s v="Hiking Daypack 20L"/>
    <n v="2"/>
    <n v="89.84"/>
    <n v="0.05"/>
    <n v="45.17"/>
    <n v="170.696"/>
    <n v="90.34"/>
    <n v="80.355999999999995"/>
    <n v="0.47075502647982376"/>
    <n v="2026"/>
    <s v="Q4"/>
    <n v="12"/>
    <s v="Dec"/>
  </r>
  <r>
    <n v="3799"/>
    <d v="2026-12-15T00:00:00"/>
    <x v="11"/>
    <x v="11"/>
    <x v="3"/>
    <n v="2026"/>
    <x v="2"/>
    <x v="10"/>
    <x v="2"/>
    <s v="New"/>
    <x v="4"/>
    <s v="Training Mat"/>
    <n v="3"/>
    <n v="49.67"/>
    <n v="0.05"/>
    <n v="21.5"/>
    <n v="141.55949999999999"/>
    <n v="64.5"/>
    <n v="77.059499999999986"/>
    <n v="0.54436120500566898"/>
    <n v="2026"/>
    <s v="Q4"/>
    <n v="12"/>
    <s v="Dec"/>
  </r>
  <r>
    <n v="5002"/>
    <d v="2026-12-15T00:00:00"/>
    <x v="11"/>
    <x v="11"/>
    <x v="3"/>
    <n v="2026"/>
    <x v="1"/>
    <x v="14"/>
    <x v="1"/>
    <s v="Business"/>
    <x v="1"/>
    <s v="Hiking Daypack 20L"/>
    <n v="4"/>
    <n v="94.3"/>
    <n v="0.1"/>
    <n v="44.36"/>
    <n v="339.48"/>
    <n v="177.44"/>
    <n v="162.04000000000002"/>
    <n v="0.47731825144338402"/>
    <n v="2026"/>
    <s v="Q4"/>
    <n v="12"/>
    <s v="Dec"/>
  </r>
  <r>
    <n v="2896"/>
    <d v="2026-12-16T00:00:00"/>
    <x v="11"/>
    <x v="11"/>
    <x v="3"/>
    <n v="2026"/>
    <x v="1"/>
    <x v="12"/>
    <x v="2"/>
    <s v="Business"/>
    <x v="4"/>
    <s v="Recovery Roller"/>
    <n v="2"/>
    <n v="36.020000000000003"/>
    <n v="0.1"/>
    <n v="13.59"/>
    <n v="64.836000000000013"/>
    <n v="27.18"/>
    <n v="37.656000000000013"/>
    <n v="0.58078845086063302"/>
    <n v="2026"/>
    <s v="Q4"/>
    <n v="12"/>
    <s v="Dec"/>
  </r>
  <r>
    <n v="3334"/>
    <d v="2026-12-16T00:00:00"/>
    <x v="11"/>
    <x v="11"/>
    <x v="3"/>
    <n v="2026"/>
    <x v="1"/>
    <x v="14"/>
    <x v="0"/>
    <s v="Returning"/>
    <x v="1"/>
    <s v="Summit Backpack 45L"/>
    <n v="1"/>
    <n v="154.12"/>
    <n v="0"/>
    <n v="77.45"/>
    <n v="154.12"/>
    <n v="77.45"/>
    <n v="76.67"/>
    <n v="0.49746950428237735"/>
    <n v="2026"/>
    <s v="Q4"/>
    <n v="12"/>
    <s v="Dec"/>
  </r>
  <r>
    <n v="3469"/>
    <d v="2026-12-16T00:00:00"/>
    <x v="11"/>
    <x v="11"/>
    <x v="3"/>
    <n v="2026"/>
    <x v="0"/>
    <x v="9"/>
    <x v="0"/>
    <s v="Returning"/>
    <x v="1"/>
    <s v="Summit Backpack 45L"/>
    <n v="1"/>
    <n v="150.88"/>
    <n v="0.05"/>
    <n v="81.02"/>
    <n v="143.33599999999998"/>
    <n v="81.02"/>
    <n v="62.315999999999988"/>
    <n v="0.43475470223809787"/>
    <n v="2026"/>
    <s v="Q4"/>
    <n v="12"/>
    <s v="Dec"/>
  </r>
  <r>
    <n v="569"/>
    <d v="2026-12-17T00:00:00"/>
    <x v="11"/>
    <x v="11"/>
    <x v="3"/>
    <n v="2026"/>
    <x v="2"/>
    <x v="2"/>
    <x v="3"/>
    <s v="New"/>
    <x v="0"/>
    <s v="Compact Repair Kit"/>
    <n v="2"/>
    <n v="40.479999999999997"/>
    <n v="0"/>
    <n v="16.23"/>
    <n v="80.959999999999994"/>
    <n v="32.46"/>
    <n v="48.499999999999993"/>
    <n v="0.5990612648221344"/>
    <n v="2026"/>
    <s v="Q4"/>
    <n v="12"/>
    <s v="Dec"/>
  </r>
  <r>
    <n v="2404"/>
    <d v="2026-12-17T00:00:00"/>
    <x v="11"/>
    <x v="11"/>
    <x v="3"/>
    <n v="2026"/>
    <x v="2"/>
    <x v="10"/>
    <x v="3"/>
    <s v="Business"/>
    <x v="2"/>
    <s v="Travel Backpack 35L"/>
    <n v="3"/>
    <n v="163.34"/>
    <n v="0.1"/>
    <n v="88.53"/>
    <n v="441.01799999999997"/>
    <n v="265.59000000000003"/>
    <n v="175.42799999999994"/>
    <n v="0.39777968246194023"/>
    <n v="2026"/>
    <s v="Q4"/>
    <n v="12"/>
    <s v="Dec"/>
  </r>
  <r>
    <n v="4682"/>
    <d v="2026-12-17T00:00:00"/>
    <x v="11"/>
    <x v="11"/>
    <x v="3"/>
    <n v="2026"/>
    <x v="3"/>
    <x v="4"/>
    <x v="2"/>
    <s v="New"/>
    <x v="4"/>
    <s v="Resistance Band Set"/>
    <n v="2"/>
    <n v="40.89"/>
    <n v="0"/>
    <n v="14.95"/>
    <n v="81.78"/>
    <n v="29.9"/>
    <n v="51.88"/>
    <n v="0.63438493519197847"/>
    <n v="2026"/>
    <s v="Q4"/>
    <n v="12"/>
    <s v="Dec"/>
  </r>
  <r>
    <n v="4888"/>
    <d v="2026-12-17T00:00:00"/>
    <x v="11"/>
    <x v="11"/>
    <x v="3"/>
    <n v="2026"/>
    <x v="2"/>
    <x v="2"/>
    <x v="3"/>
    <s v="New"/>
    <x v="4"/>
    <s v="Resistance Band Set"/>
    <n v="1"/>
    <n v="40.159999999999997"/>
    <n v="0.15"/>
    <n v="14.46"/>
    <n v="34.135999999999996"/>
    <n v="14.46"/>
    <n v="19.675999999999995"/>
    <n v="0.576400281228029"/>
    <n v="2026"/>
    <s v="Q4"/>
    <n v="12"/>
    <s v="Dec"/>
  </r>
  <r>
    <n v="4923"/>
    <d v="2026-12-17T00:00:00"/>
    <x v="11"/>
    <x v="11"/>
    <x v="3"/>
    <n v="2026"/>
    <x v="3"/>
    <x v="13"/>
    <x v="0"/>
    <s v="New"/>
    <x v="3"/>
    <s v="Portable Camp Stove"/>
    <n v="2"/>
    <n v="79.86"/>
    <n v="0"/>
    <n v="39.049999999999997"/>
    <n v="159.72"/>
    <n v="78.099999999999994"/>
    <n v="81.62"/>
    <n v="0.51101928374655647"/>
    <n v="2026"/>
    <s v="Q4"/>
    <n v="12"/>
    <s v="Dec"/>
  </r>
  <r>
    <n v="131"/>
    <d v="2026-12-18T00:00:00"/>
    <x v="11"/>
    <x v="11"/>
    <x v="3"/>
    <n v="2026"/>
    <x v="1"/>
    <x v="11"/>
    <x v="3"/>
    <s v="Returning"/>
    <x v="3"/>
    <s v="Compact Sleeping Bag"/>
    <n v="2"/>
    <n v="123.42"/>
    <n v="0.1"/>
    <n v="60.03"/>
    <n v="222.15600000000001"/>
    <n v="120.06"/>
    <n v="102.096"/>
    <n v="0.45956895154756117"/>
    <n v="2026"/>
    <s v="Q4"/>
    <n v="12"/>
    <s v="Dec"/>
  </r>
  <r>
    <n v="349"/>
    <d v="2026-12-18T00:00:00"/>
    <x v="11"/>
    <x v="11"/>
    <x v="3"/>
    <n v="2026"/>
    <x v="2"/>
    <x v="2"/>
    <x v="0"/>
    <s v="Returning"/>
    <x v="2"/>
    <s v="Packing Cube Set"/>
    <n v="1"/>
    <n v="47.61"/>
    <n v="0.05"/>
    <n v="18.18"/>
    <n v="45.229499999999994"/>
    <n v="18.18"/>
    <n v="27.049499999999995"/>
    <n v="0.59804994527907662"/>
    <n v="2026"/>
    <s v="Q4"/>
    <n v="12"/>
    <s v="Dec"/>
  </r>
  <r>
    <n v="1131"/>
    <d v="2026-12-18T00:00:00"/>
    <x v="11"/>
    <x v="11"/>
    <x v="3"/>
    <n v="2026"/>
    <x v="3"/>
    <x v="8"/>
    <x v="0"/>
    <s v="Returning"/>
    <x v="1"/>
    <s v="Hiking Daypack 20L"/>
    <n v="2"/>
    <n v="93.88"/>
    <n v="0.1"/>
    <n v="45.89"/>
    <n v="168.98400000000001"/>
    <n v="91.78"/>
    <n v="77.204000000000008"/>
    <n v="0.45687165648818823"/>
    <n v="2026"/>
    <s v="Q4"/>
    <n v="12"/>
    <s v="Dec"/>
  </r>
  <r>
    <n v="2738"/>
    <d v="2026-12-18T00:00:00"/>
    <x v="11"/>
    <x v="11"/>
    <x v="3"/>
    <n v="2026"/>
    <x v="1"/>
    <x v="11"/>
    <x v="0"/>
    <s v="New"/>
    <x v="1"/>
    <s v="Trail Boots"/>
    <n v="3"/>
    <n v="145.43"/>
    <n v="0.05"/>
    <n v="81.72"/>
    <n v="414.47550000000001"/>
    <n v="245.16"/>
    <n v="169.31550000000001"/>
    <n v="0.40850544845232106"/>
    <n v="2026"/>
    <s v="Q4"/>
    <n v="12"/>
    <s v="Dec"/>
  </r>
  <r>
    <n v="4400"/>
    <d v="2026-12-18T00:00:00"/>
    <x v="11"/>
    <x v="11"/>
    <x v="3"/>
    <n v="2026"/>
    <x v="3"/>
    <x v="4"/>
    <x v="0"/>
    <s v="Returning"/>
    <x v="2"/>
    <s v="Insulated Bottle"/>
    <n v="2"/>
    <n v="36.89"/>
    <n v="0.1"/>
    <n v="13.74"/>
    <n v="66.402000000000001"/>
    <n v="27.48"/>
    <n v="38.921999999999997"/>
    <n v="0.58615704346254627"/>
    <n v="2026"/>
    <s v="Q4"/>
    <n v="12"/>
    <s v="Dec"/>
  </r>
  <r>
    <n v="3122"/>
    <d v="2026-12-19T00:00:00"/>
    <x v="11"/>
    <x v="11"/>
    <x v="3"/>
    <n v="2026"/>
    <x v="0"/>
    <x v="0"/>
    <x v="3"/>
    <s v="Returning"/>
    <x v="1"/>
    <s v="Trail Boots"/>
    <n v="1"/>
    <n v="145.44"/>
    <n v="0.1"/>
    <n v="80.42"/>
    <n v="130.89600000000002"/>
    <n v="80.42"/>
    <n v="50.476000000000013"/>
    <n v="0.38561911746730232"/>
    <n v="2026"/>
    <s v="Q4"/>
    <n v="12"/>
    <s v="Dec"/>
  </r>
  <r>
    <n v="4572"/>
    <d v="2026-12-19T00:00:00"/>
    <x v="11"/>
    <x v="11"/>
    <x v="3"/>
    <n v="2026"/>
    <x v="0"/>
    <x v="15"/>
    <x v="0"/>
    <s v="New"/>
    <x v="4"/>
    <s v="Training Mat"/>
    <n v="2"/>
    <n v="51.56"/>
    <n v="0"/>
    <n v="21.9"/>
    <n v="103.12"/>
    <n v="43.8"/>
    <n v="59.320000000000007"/>
    <n v="0.57525213343677273"/>
    <n v="2026"/>
    <s v="Q4"/>
    <n v="12"/>
    <s v="Dec"/>
  </r>
  <r>
    <n v="4783"/>
    <d v="2026-12-19T00:00:00"/>
    <x v="11"/>
    <x v="11"/>
    <x v="3"/>
    <n v="2026"/>
    <x v="3"/>
    <x v="7"/>
    <x v="0"/>
    <s v="New"/>
    <x v="3"/>
    <s v="Compact Sleeping Bag"/>
    <n v="2"/>
    <n v="122"/>
    <n v="0.15"/>
    <n v="60.01"/>
    <n v="207.4"/>
    <n v="120.02"/>
    <n v="87.38000000000001"/>
    <n v="0.4213114754098361"/>
    <n v="2026"/>
    <s v="Q4"/>
    <n v="12"/>
    <s v="Dec"/>
  </r>
  <r>
    <n v="5055"/>
    <d v="2026-12-19T00:00:00"/>
    <x v="11"/>
    <x v="11"/>
    <x v="3"/>
    <n v="2026"/>
    <x v="2"/>
    <x v="3"/>
    <x v="3"/>
    <s v="New"/>
    <x v="1"/>
    <s v="Trekking Poles"/>
    <n v="1"/>
    <n v="71.89"/>
    <n v="0.15"/>
    <n v="32.409999999999997"/>
    <n v="61.106499999999997"/>
    <n v="32.409999999999997"/>
    <n v="28.6965"/>
    <n v="0.46961452545964832"/>
    <n v="2026"/>
    <s v="Q4"/>
    <n v="12"/>
    <s v="Dec"/>
  </r>
  <r>
    <n v="5100"/>
    <d v="2026-12-19T00:00:00"/>
    <x v="11"/>
    <x v="11"/>
    <x v="3"/>
    <n v="2026"/>
    <x v="2"/>
    <x v="5"/>
    <x v="0"/>
    <s v="Returning"/>
    <x v="1"/>
    <s v="Trekking Poles"/>
    <n v="2"/>
    <n v="70.59"/>
    <n v="0.15"/>
    <n v="31.56"/>
    <n v="120.003"/>
    <n v="63.12"/>
    <n v="56.883000000000003"/>
    <n v="0.47401314967125824"/>
    <n v="2026"/>
    <s v="Q4"/>
    <n v="12"/>
    <s v="Dec"/>
  </r>
  <r>
    <n v="488"/>
    <d v="2026-12-20T00:00:00"/>
    <x v="11"/>
    <x v="11"/>
    <x v="3"/>
    <n v="2026"/>
    <x v="3"/>
    <x v="7"/>
    <x v="0"/>
    <s v="Returning"/>
    <x v="1"/>
    <s v="Trail Boots"/>
    <n v="4"/>
    <n v="141.91"/>
    <n v="0.05"/>
    <n v="80.260000000000005"/>
    <n v="539.25799999999992"/>
    <n v="321.04000000000002"/>
    <n v="218.2179999999999"/>
    <n v="0.40466344495584661"/>
    <n v="2026"/>
    <s v="Q4"/>
    <n v="12"/>
    <s v="Dec"/>
  </r>
  <r>
    <n v="710"/>
    <d v="2026-12-20T00:00:00"/>
    <x v="11"/>
    <x v="11"/>
    <x v="3"/>
    <n v="2026"/>
    <x v="1"/>
    <x v="6"/>
    <x v="1"/>
    <s v="Business"/>
    <x v="1"/>
    <s v="Trail Boots"/>
    <n v="3"/>
    <n v="140.4"/>
    <n v="0.2"/>
    <n v="81.760000000000005"/>
    <n v="336.96000000000004"/>
    <n v="245.28000000000003"/>
    <n v="91.68"/>
    <n v="0.27207977207977208"/>
    <n v="2026"/>
    <s v="Q4"/>
    <n v="12"/>
    <s v="Dec"/>
  </r>
  <r>
    <n v="1009"/>
    <d v="2026-12-20T00:00:00"/>
    <x v="11"/>
    <x v="11"/>
    <x v="3"/>
    <n v="2026"/>
    <x v="3"/>
    <x v="13"/>
    <x v="3"/>
    <s v="Returning"/>
    <x v="1"/>
    <s v="Trekking Poles"/>
    <n v="2"/>
    <n v="72.349999999999994"/>
    <n v="0.15"/>
    <n v="32.44"/>
    <n v="122.99499999999999"/>
    <n v="64.88"/>
    <n v="58.114999999999995"/>
    <n v="0.47249888206837676"/>
    <n v="2026"/>
    <s v="Q4"/>
    <n v="12"/>
    <s v="Dec"/>
  </r>
  <r>
    <n v="1231"/>
    <d v="2026-12-20T00:00:00"/>
    <x v="11"/>
    <x v="11"/>
    <x v="3"/>
    <n v="2026"/>
    <x v="3"/>
    <x v="8"/>
    <x v="0"/>
    <s v="New"/>
    <x v="3"/>
    <s v="Compact Sleeping Bag"/>
    <n v="4"/>
    <n v="120.8"/>
    <n v="0.1"/>
    <n v="59.93"/>
    <n v="434.88"/>
    <n v="239.72"/>
    <n v="195.16"/>
    <n v="0.44876747608535689"/>
    <n v="2026"/>
    <s v="Q4"/>
    <n v="12"/>
    <s v="Dec"/>
  </r>
  <r>
    <n v="1445"/>
    <d v="2026-12-20T00:00:00"/>
    <x v="11"/>
    <x v="11"/>
    <x v="3"/>
    <n v="2026"/>
    <x v="3"/>
    <x v="7"/>
    <x v="0"/>
    <s v="New"/>
    <x v="1"/>
    <s v="Trekking Poles"/>
    <n v="1"/>
    <n v="71.23"/>
    <n v="0"/>
    <n v="31.63"/>
    <n v="71.23"/>
    <n v="31.63"/>
    <n v="39.600000000000009"/>
    <n v="0.55594552856942303"/>
    <n v="2026"/>
    <s v="Q4"/>
    <n v="12"/>
    <s v="Dec"/>
  </r>
  <r>
    <n v="2842"/>
    <d v="2026-12-20T00:00:00"/>
    <x v="11"/>
    <x v="11"/>
    <x v="3"/>
    <n v="2026"/>
    <x v="2"/>
    <x v="10"/>
    <x v="1"/>
    <s v="Business"/>
    <x v="0"/>
    <s v="Trail Bike Light"/>
    <n v="5"/>
    <n v="51.02"/>
    <n v="0.05"/>
    <n v="22.56"/>
    <n v="242.345"/>
    <n v="112.8"/>
    <n v="129.54500000000002"/>
    <n v="0.5345478553302111"/>
    <n v="2026"/>
    <s v="Q4"/>
    <n v="12"/>
    <s v="Dec"/>
  </r>
  <r>
    <n v="3783"/>
    <d v="2026-12-20T00:00:00"/>
    <x v="11"/>
    <x v="11"/>
    <x v="3"/>
    <n v="2026"/>
    <x v="2"/>
    <x v="2"/>
    <x v="3"/>
    <s v="New"/>
    <x v="2"/>
    <s v="Carry-On Duffel"/>
    <n v="1"/>
    <n v="130.52000000000001"/>
    <n v="0.1"/>
    <n v="66.09"/>
    <n v="117.46800000000002"/>
    <n v="66.09"/>
    <n v="51.378000000000014"/>
    <n v="0.43737869036673821"/>
    <n v="2026"/>
    <s v="Q4"/>
    <n v="12"/>
    <s v="Dec"/>
  </r>
  <r>
    <n v="4484"/>
    <d v="2026-12-20T00:00:00"/>
    <x v="11"/>
    <x v="11"/>
    <x v="3"/>
    <n v="2026"/>
    <x v="1"/>
    <x v="14"/>
    <x v="0"/>
    <s v="Returning"/>
    <x v="0"/>
    <s v="Commuter Helmet"/>
    <n v="2"/>
    <n v="79.87"/>
    <n v="0.15"/>
    <n v="41.9"/>
    <n v="135.779"/>
    <n v="83.8"/>
    <n v="51.978999999999999"/>
    <n v="0.38282061290773978"/>
    <n v="2026"/>
    <s v="Q4"/>
    <n v="12"/>
    <s v="Dec"/>
  </r>
  <r>
    <n v="4597"/>
    <d v="2026-12-20T00:00:00"/>
    <x v="11"/>
    <x v="11"/>
    <x v="3"/>
    <n v="2026"/>
    <x v="3"/>
    <x v="13"/>
    <x v="0"/>
    <s v="Returning"/>
    <x v="1"/>
    <s v="Trekking Poles"/>
    <n v="3"/>
    <n v="71.3"/>
    <n v="0.1"/>
    <n v="32.93"/>
    <n v="192.51"/>
    <n v="98.789999999999992"/>
    <n v="93.72"/>
    <n v="0.48683185289075892"/>
    <n v="2026"/>
    <s v="Q4"/>
    <n v="12"/>
    <s v="Dec"/>
  </r>
  <r>
    <n v="4917"/>
    <d v="2026-12-20T00:00:00"/>
    <x v="11"/>
    <x v="11"/>
    <x v="3"/>
    <n v="2026"/>
    <x v="0"/>
    <x v="9"/>
    <x v="0"/>
    <s v="Returning"/>
    <x v="3"/>
    <s v="Compact Sleeping Bag"/>
    <n v="2"/>
    <n v="122.95"/>
    <n v="0.1"/>
    <n v="59.79"/>
    <n v="221.31"/>
    <n v="119.58"/>
    <n v="101.73"/>
    <n v="0.45967195336857802"/>
    <n v="2026"/>
    <s v="Q4"/>
    <n v="12"/>
    <s v="Dec"/>
  </r>
  <r>
    <n v="629"/>
    <d v="2026-12-21T00:00:00"/>
    <x v="11"/>
    <x v="11"/>
    <x v="3"/>
    <n v="2026"/>
    <x v="3"/>
    <x v="13"/>
    <x v="0"/>
    <s v="Business"/>
    <x v="4"/>
    <s v="Training Mat"/>
    <n v="2"/>
    <n v="50.04"/>
    <n v="0.05"/>
    <n v="22.43"/>
    <n v="95.075999999999993"/>
    <n v="44.86"/>
    <n v="50.215999999999994"/>
    <n v="0.52816694013210486"/>
    <n v="2026"/>
    <s v="Q4"/>
    <n v="12"/>
    <s v="Dec"/>
  </r>
  <r>
    <n v="1373"/>
    <d v="2026-12-21T00:00:00"/>
    <x v="11"/>
    <x v="11"/>
    <x v="3"/>
    <n v="2026"/>
    <x v="1"/>
    <x v="1"/>
    <x v="3"/>
    <s v="Returning"/>
    <x v="3"/>
    <s v="Portable Camp Stove"/>
    <n v="1"/>
    <n v="80.92"/>
    <n v="0.05"/>
    <n v="40.14"/>
    <n v="76.873999999999995"/>
    <n v="40.14"/>
    <n v="36.733999999999995"/>
    <n v="0.47784686630069978"/>
    <n v="2026"/>
    <s v="Q4"/>
    <n v="12"/>
    <s v="Dec"/>
  </r>
  <r>
    <n v="1668"/>
    <d v="2026-12-21T00:00:00"/>
    <x v="11"/>
    <x v="11"/>
    <x v="3"/>
    <n v="2026"/>
    <x v="2"/>
    <x v="5"/>
    <x v="0"/>
    <s v="Business"/>
    <x v="0"/>
    <s v="Trail Bike Light"/>
    <n v="6"/>
    <n v="50.35"/>
    <n v="0.15"/>
    <n v="22.91"/>
    <n v="256.78500000000003"/>
    <n v="137.46"/>
    <n v="119.32500000000002"/>
    <n v="0.46468835796483443"/>
    <n v="2026"/>
    <s v="Q4"/>
    <n v="12"/>
    <s v="Dec"/>
  </r>
  <r>
    <n v="2646"/>
    <d v="2026-12-21T00:00:00"/>
    <x v="11"/>
    <x v="11"/>
    <x v="3"/>
    <n v="2026"/>
    <x v="1"/>
    <x v="1"/>
    <x v="0"/>
    <s v="Returning"/>
    <x v="4"/>
    <s v="Recovery Roller"/>
    <n v="1"/>
    <n v="35.799999999999997"/>
    <n v="0.05"/>
    <n v="14.12"/>
    <n v="34.01"/>
    <n v="14.12"/>
    <n v="19.89"/>
    <n v="0.58482799176712741"/>
    <n v="2026"/>
    <s v="Q4"/>
    <n v="12"/>
    <s v="Dec"/>
  </r>
  <r>
    <n v="3044"/>
    <d v="2026-12-21T00:00:00"/>
    <x v="11"/>
    <x v="11"/>
    <x v="3"/>
    <n v="2026"/>
    <x v="1"/>
    <x v="6"/>
    <x v="1"/>
    <s v="Business"/>
    <x v="0"/>
    <s v="Compact Repair Kit"/>
    <n v="4"/>
    <n v="40.64"/>
    <n v="0.1"/>
    <n v="16.260000000000002"/>
    <n v="146.304"/>
    <n v="65.040000000000006"/>
    <n v="81.263999999999996"/>
    <n v="0.55544619422572172"/>
    <n v="2026"/>
    <s v="Q4"/>
    <n v="12"/>
    <s v="Dec"/>
  </r>
  <r>
    <n v="3065"/>
    <d v="2026-12-21T00:00:00"/>
    <x v="11"/>
    <x v="11"/>
    <x v="3"/>
    <n v="2026"/>
    <x v="2"/>
    <x v="10"/>
    <x v="0"/>
    <s v="New"/>
    <x v="3"/>
    <s v="Portable Camp Stove"/>
    <n v="3"/>
    <n v="81.510000000000005"/>
    <n v="0.05"/>
    <n v="39.9"/>
    <n v="232.30350000000001"/>
    <n v="119.69999999999999"/>
    <n v="112.60350000000003"/>
    <n v="0.48472580051527425"/>
    <n v="2026"/>
    <s v="Q4"/>
    <n v="12"/>
    <s v="Dec"/>
  </r>
  <r>
    <n v="3365"/>
    <d v="2026-12-21T00:00:00"/>
    <x v="11"/>
    <x v="11"/>
    <x v="3"/>
    <n v="2026"/>
    <x v="3"/>
    <x v="7"/>
    <x v="2"/>
    <s v="New"/>
    <x v="4"/>
    <s v="Weighted Vest"/>
    <n v="2"/>
    <n v="122.4"/>
    <n v="0.1"/>
    <n v="71.09"/>
    <n v="220.32000000000002"/>
    <n v="142.18"/>
    <n v="78.140000000000015"/>
    <n v="0.35466594045025424"/>
    <n v="2026"/>
    <s v="Q4"/>
    <n v="12"/>
    <s v="Dec"/>
  </r>
  <r>
    <n v="4042"/>
    <d v="2026-12-21T00:00:00"/>
    <x v="11"/>
    <x v="11"/>
    <x v="3"/>
    <n v="2026"/>
    <x v="0"/>
    <x v="9"/>
    <x v="3"/>
    <s v="Returning"/>
    <x v="2"/>
    <s v="Packing Cube Set"/>
    <n v="1"/>
    <n v="45.94"/>
    <n v="0.05"/>
    <n v="18.100000000000001"/>
    <n v="43.642999999999994"/>
    <n v="18.100000000000001"/>
    <n v="25.542999999999992"/>
    <n v="0.58527140664024002"/>
    <n v="2026"/>
    <s v="Q4"/>
    <n v="12"/>
    <s v="Dec"/>
  </r>
  <r>
    <n v="4635"/>
    <d v="2026-12-21T00:00:00"/>
    <x v="11"/>
    <x v="11"/>
    <x v="3"/>
    <n v="2026"/>
    <x v="3"/>
    <x v="13"/>
    <x v="1"/>
    <s v="Returning"/>
    <x v="3"/>
    <s v="Trail Tent 2P"/>
    <n v="15"/>
    <n v="196.89"/>
    <n v="0.15"/>
    <n v="105.09"/>
    <n v="2510.3474999999999"/>
    <n v="1576.3500000000001"/>
    <n v="933.99749999999972"/>
    <n v="0.37205904760197533"/>
    <n v="2026"/>
    <s v="Q4"/>
    <n v="12"/>
    <s v="Dec"/>
  </r>
  <r>
    <n v="4748"/>
    <d v="2026-12-21T00:00:00"/>
    <x v="11"/>
    <x v="11"/>
    <x v="3"/>
    <n v="2026"/>
    <x v="3"/>
    <x v="13"/>
    <x v="2"/>
    <s v="Business"/>
    <x v="0"/>
    <s v="Trail Bike Light"/>
    <n v="1"/>
    <n v="51.18"/>
    <n v="0.05"/>
    <n v="22.98"/>
    <n v="48.620999999999995"/>
    <n v="22.98"/>
    <n v="25.640999999999995"/>
    <n v="0.52736471894860237"/>
    <n v="2026"/>
    <s v="Q4"/>
    <n v="12"/>
    <s v="Dec"/>
  </r>
  <r>
    <n v="342"/>
    <d v="2026-12-22T00:00:00"/>
    <x v="11"/>
    <x v="11"/>
    <x v="3"/>
    <n v="2026"/>
    <x v="1"/>
    <x v="6"/>
    <x v="2"/>
    <s v="New"/>
    <x v="0"/>
    <s v="Compact Repair Kit"/>
    <n v="3"/>
    <n v="40.78"/>
    <n v="0.15"/>
    <n v="16.73"/>
    <n v="103.989"/>
    <n v="50.19"/>
    <n v="53.799000000000007"/>
    <n v="0.51735279693044456"/>
    <n v="2026"/>
    <s v="Q4"/>
    <n v="12"/>
    <s v="Dec"/>
  </r>
  <r>
    <n v="676"/>
    <d v="2026-12-22T00:00:00"/>
    <x v="11"/>
    <x v="11"/>
    <x v="3"/>
    <n v="2026"/>
    <x v="2"/>
    <x v="3"/>
    <x v="3"/>
    <s v="Returning"/>
    <x v="3"/>
    <s v="Trail Tent 2P"/>
    <n v="1"/>
    <n v="195.63"/>
    <n v="0.05"/>
    <n v="102.13"/>
    <n v="185.84849999999997"/>
    <n v="102.13"/>
    <n v="83.718499999999977"/>
    <n v="0.45046637449320276"/>
    <n v="2026"/>
    <s v="Q4"/>
    <n v="12"/>
    <s v="Dec"/>
  </r>
  <r>
    <n v="1912"/>
    <d v="2026-12-22T00:00:00"/>
    <x v="11"/>
    <x v="11"/>
    <x v="3"/>
    <n v="2026"/>
    <x v="2"/>
    <x v="5"/>
    <x v="1"/>
    <s v="Returning"/>
    <x v="2"/>
    <s v="Carry-On Duffel"/>
    <n v="10"/>
    <n v="134.86000000000001"/>
    <n v="0.1"/>
    <n v="65.3"/>
    <n v="1213.7400000000002"/>
    <n v="653"/>
    <n v="560.74000000000024"/>
    <n v="0.46199350767050612"/>
    <n v="2026"/>
    <s v="Q4"/>
    <n v="12"/>
    <s v="Dec"/>
  </r>
  <r>
    <n v="2065"/>
    <d v="2026-12-22T00:00:00"/>
    <x v="11"/>
    <x v="11"/>
    <x v="3"/>
    <n v="2026"/>
    <x v="3"/>
    <x v="4"/>
    <x v="0"/>
    <s v="New"/>
    <x v="0"/>
    <s v="Commuter Helmet"/>
    <n v="1"/>
    <n v="83.15"/>
    <n v="0"/>
    <n v="42.3"/>
    <n v="83.15"/>
    <n v="42.3"/>
    <n v="40.850000000000009"/>
    <n v="0.49128081779915822"/>
    <n v="2026"/>
    <s v="Q4"/>
    <n v="12"/>
    <s v="Dec"/>
  </r>
  <r>
    <n v="3136"/>
    <d v="2026-12-22T00:00:00"/>
    <x v="11"/>
    <x v="11"/>
    <x v="3"/>
    <n v="2026"/>
    <x v="1"/>
    <x v="6"/>
    <x v="3"/>
    <s v="Business"/>
    <x v="0"/>
    <s v="Commuter Helmet"/>
    <n v="1"/>
    <n v="81.599999999999994"/>
    <n v="0.15"/>
    <n v="42"/>
    <n v="69.36"/>
    <n v="42"/>
    <n v="27.36"/>
    <n v="0.3944636678200692"/>
    <n v="2026"/>
    <s v="Q4"/>
    <n v="12"/>
    <s v="Dec"/>
  </r>
  <r>
    <n v="3423"/>
    <d v="2026-12-22T00:00:00"/>
    <x v="11"/>
    <x v="11"/>
    <x v="3"/>
    <n v="2026"/>
    <x v="3"/>
    <x v="7"/>
    <x v="2"/>
    <s v="Business"/>
    <x v="2"/>
    <s v="Packing Cube Set"/>
    <n v="5"/>
    <n v="47.67"/>
    <n v="0.1"/>
    <n v="17.84"/>
    <n v="214.51500000000001"/>
    <n v="89.2"/>
    <n v="125.31500000000001"/>
    <n v="0.5841782625923595"/>
    <n v="2026"/>
    <s v="Q4"/>
    <n v="12"/>
    <s v="Dec"/>
  </r>
  <r>
    <n v="3746"/>
    <d v="2026-12-22T00:00:00"/>
    <x v="11"/>
    <x v="11"/>
    <x v="3"/>
    <n v="2026"/>
    <x v="3"/>
    <x v="7"/>
    <x v="2"/>
    <s v="Business"/>
    <x v="0"/>
    <s v="Trail Bike Light"/>
    <n v="2"/>
    <n v="50.96"/>
    <n v="0.15"/>
    <n v="22.59"/>
    <n v="86.632000000000005"/>
    <n v="45.18"/>
    <n v="41.452000000000005"/>
    <n v="0.47848370117277683"/>
    <n v="2026"/>
    <s v="Q4"/>
    <n v="12"/>
    <s v="Dec"/>
  </r>
  <r>
    <n v="1198"/>
    <d v="2026-12-23T00:00:00"/>
    <x v="11"/>
    <x v="11"/>
    <x v="3"/>
    <n v="2026"/>
    <x v="3"/>
    <x v="7"/>
    <x v="2"/>
    <s v="New"/>
    <x v="2"/>
    <s v="Packing Cube Set"/>
    <n v="5"/>
    <n v="47.69"/>
    <n v="0.05"/>
    <n v="18.23"/>
    <n v="226.52749999999997"/>
    <n v="91.15"/>
    <n v="135.37749999999997"/>
    <n v="0.59762059794064726"/>
    <n v="2026"/>
    <s v="Q4"/>
    <n v="12"/>
    <s v="Dec"/>
  </r>
  <r>
    <n v="2123"/>
    <d v="2026-12-23T00:00:00"/>
    <x v="11"/>
    <x v="11"/>
    <x v="3"/>
    <n v="2026"/>
    <x v="3"/>
    <x v="8"/>
    <x v="0"/>
    <s v="Returning"/>
    <x v="1"/>
    <s v="Hiking Daypack 20L"/>
    <n v="1"/>
    <n v="91.08"/>
    <n v="0.2"/>
    <n v="46.14"/>
    <n v="72.864000000000004"/>
    <n v="46.14"/>
    <n v="26.724000000000004"/>
    <n v="0.36676548089591571"/>
    <n v="2026"/>
    <s v="Q4"/>
    <n v="12"/>
    <s v="Dec"/>
  </r>
  <r>
    <n v="2586"/>
    <d v="2026-12-23T00:00:00"/>
    <x v="11"/>
    <x v="11"/>
    <x v="3"/>
    <n v="2026"/>
    <x v="1"/>
    <x v="14"/>
    <x v="2"/>
    <s v="New"/>
    <x v="1"/>
    <s v="Trail Boots"/>
    <n v="1"/>
    <n v="143.84"/>
    <n v="0.15"/>
    <n v="78.17"/>
    <n v="122.264"/>
    <n v="78.17"/>
    <n v="44.093999999999994"/>
    <n v="0.360645815612118"/>
    <n v="2026"/>
    <s v="Q4"/>
    <n v="12"/>
    <s v="Dec"/>
  </r>
  <r>
    <n v="3048"/>
    <d v="2026-12-23T00:00:00"/>
    <x v="11"/>
    <x v="11"/>
    <x v="3"/>
    <n v="2026"/>
    <x v="1"/>
    <x v="6"/>
    <x v="0"/>
    <s v="New"/>
    <x v="0"/>
    <s v="Cycling Pack 12L"/>
    <n v="1"/>
    <n v="102.66"/>
    <n v="0.05"/>
    <n v="49.2"/>
    <n v="97.526999999999987"/>
    <n v="49.2"/>
    <n v="48.326999999999984"/>
    <n v="0.4955243163431664"/>
    <n v="2026"/>
    <s v="Q4"/>
    <n v="12"/>
    <s v="Dec"/>
  </r>
  <r>
    <n v="3838"/>
    <d v="2026-12-23T00:00:00"/>
    <x v="11"/>
    <x v="11"/>
    <x v="3"/>
    <n v="2026"/>
    <x v="1"/>
    <x v="11"/>
    <x v="2"/>
    <s v="New"/>
    <x v="4"/>
    <s v="Resistance Band Set"/>
    <n v="2"/>
    <n v="40.32"/>
    <n v="0"/>
    <n v="14.39"/>
    <n v="80.64"/>
    <n v="28.78"/>
    <n v="51.86"/>
    <n v="0.64310515873015872"/>
    <n v="2026"/>
    <s v="Q4"/>
    <n v="12"/>
    <s v="Dec"/>
  </r>
  <r>
    <n v="4718"/>
    <d v="2026-12-23T00:00:00"/>
    <x v="11"/>
    <x v="11"/>
    <x v="3"/>
    <n v="2026"/>
    <x v="0"/>
    <x v="0"/>
    <x v="2"/>
    <s v="Returning"/>
    <x v="1"/>
    <s v="Summit Backpack 45L"/>
    <n v="1"/>
    <n v="157.58000000000001"/>
    <n v="0.1"/>
    <n v="80.37"/>
    <n v="141.822"/>
    <n v="80.37"/>
    <n v="61.451999999999998"/>
    <n v="0.43330371874603374"/>
    <n v="2026"/>
    <s v="Q4"/>
    <n v="12"/>
    <s v="Dec"/>
  </r>
  <r>
    <n v="4844"/>
    <d v="2026-12-23T00:00:00"/>
    <x v="11"/>
    <x v="11"/>
    <x v="3"/>
    <n v="2026"/>
    <x v="1"/>
    <x v="14"/>
    <x v="0"/>
    <s v="New"/>
    <x v="4"/>
    <s v="Recovery Roller"/>
    <n v="1"/>
    <n v="36.4"/>
    <n v="0"/>
    <n v="14.22"/>
    <n v="36.4"/>
    <n v="14.22"/>
    <n v="22.18"/>
    <n v="0.6093406593406594"/>
    <n v="2026"/>
    <s v="Q4"/>
    <n v="12"/>
    <s v="Dec"/>
  </r>
  <r>
    <n v="678"/>
    <d v="2026-12-24T00:00:00"/>
    <x v="11"/>
    <x v="11"/>
    <x v="3"/>
    <n v="2026"/>
    <x v="1"/>
    <x v="11"/>
    <x v="0"/>
    <s v="Business"/>
    <x v="1"/>
    <s v="Trail Boots"/>
    <n v="1"/>
    <n v="142.15"/>
    <n v="0.05"/>
    <n v="80.5"/>
    <n v="135.04249999999999"/>
    <n v="80.5"/>
    <n v="54.54249999999999"/>
    <n v="0.40389136753244342"/>
    <n v="2026"/>
    <s v="Q4"/>
    <n v="12"/>
    <s v="Dec"/>
  </r>
  <r>
    <n v="1706"/>
    <d v="2026-12-24T00:00:00"/>
    <x v="11"/>
    <x v="11"/>
    <x v="3"/>
    <n v="2026"/>
    <x v="0"/>
    <x v="0"/>
    <x v="0"/>
    <s v="Returning"/>
    <x v="3"/>
    <s v="Alpine Tent 4P"/>
    <n v="2"/>
    <n v="332.38"/>
    <n v="0.05"/>
    <n v="192.16"/>
    <n v="631.52199999999993"/>
    <n v="384.32"/>
    <n v="247.20199999999994"/>
    <n v="0.39143846136793331"/>
    <n v="2026"/>
    <s v="Q4"/>
    <n v="12"/>
    <s v="Dec"/>
  </r>
  <r>
    <n v="3034"/>
    <d v="2026-12-24T00:00:00"/>
    <x v="11"/>
    <x v="11"/>
    <x v="3"/>
    <n v="2026"/>
    <x v="1"/>
    <x v="1"/>
    <x v="2"/>
    <s v="New"/>
    <x v="3"/>
    <s v="Compact Sleeping Bag"/>
    <n v="1"/>
    <n v="122.18"/>
    <n v="0.15"/>
    <n v="61.28"/>
    <n v="103.85300000000001"/>
    <n v="61.28"/>
    <n v="42.573000000000008"/>
    <n v="0.40993519686479934"/>
    <n v="2026"/>
    <s v="Q4"/>
    <n v="12"/>
    <s v="Dec"/>
  </r>
  <r>
    <n v="3883"/>
    <d v="2026-12-24T00:00:00"/>
    <x v="11"/>
    <x v="11"/>
    <x v="3"/>
    <n v="2026"/>
    <x v="0"/>
    <x v="0"/>
    <x v="0"/>
    <s v="New"/>
    <x v="3"/>
    <s v="Compact Sleeping Bag"/>
    <n v="1"/>
    <n v="125.66"/>
    <n v="0.15"/>
    <n v="60.6"/>
    <n v="106.81099999999999"/>
    <n v="60.6"/>
    <n v="46.210999999999991"/>
    <n v="0.43264270533933763"/>
    <n v="2026"/>
    <s v="Q4"/>
    <n v="12"/>
    <s v="Dec"/>
  </r>
  <r>
    <n v="4342"/>
    <d v="2026-12-24T00:00:00"/>
    <x v="11"/>
    <x v="11"/>
    <x v="3"/>
    <n v="2026"/>
    <x v="3"/>
    <x v="4"/>
    <x v="0"/>
    <s v="Returning"/>
    <x v="2"/>
    <s v="Packing Cube Set"/>
    <n v="2"/>
    <n v="47.38"/>
    <n v="0.05"/>
    <n v="18.850000000000001"/>
    <n v="90.022000000000006"/>
    <n v="37.700000000000003"/>
    <n v="52.322000000000003"/>
    <n v="0.58121348114905247"/>
    <n v="2026"/>
    <s v="Q4"/>
    <n v="12"/>
    <s v="Dec"/>
  </r>
  <r>
    <n v="4468"/>
    <d v="2026-12-24T00:00:00"/>
    <x v="11"/>
    <x v="11"/>
    <x v="3"/>
    <n v="2026"/>
    <x v="0"/>
    <x v="0"/>
    <x v="0"/>
    <s v="Business"/>
    <x v="3"/>
    <s v="Portable Camp Stove"/>
    <n v="1"/>
    <n v="80.8"/>
    <n v="0.05"/>
    <n v="38.33"/>
    <n v="76.759999999999991"/>
    <n v="38.33"/>
    <n v="38.429999999999993"/>
    <n v="0.50065138092756645"/>
    <n v="2026"/>
    <s v="Q4"/>
    <n v="12"/>
    <s v="Dec"/>
  </r>
  <r>
    <n v="7"/>
    <d v="2026-12-25T00:00:00"/>
    <x v="11"/>
    <x v="11"/>
    <x v="3"/>
    <n v="2026"/>
    <x v="3"/>
    <x v="8"/>
    <x v="0"/>
    <s v="Returning"/>
    <x v="0"/>
    <s v="Cycling Pack 12L"/>
    <n v="5"/>
    <n v="103.52"/>
    <n v="0.1"/>
    <n v="49.1"/>
    <n v="465.84000000000003"/>
    <n v="245.5"/>
    <n v="220.34000000000003"/>
    <n v="0.47299501974927016"/>
    <n v="2026"/>
    <s v="Q4"/>
    <n v="12"/>
    <s v="Dec"/>
  </r>
  <r>
    <n v="658"/>
    <d v="2026-12-25T00:00:00"/>
    <x v="11"/>
    <x v="11"/>
    <x v="3"/>
    <n v="2026"/>
    <x v="1"/>
    <x v="6"/>
    <x v="2"/>
    <s v="Business"/>
    <x v="1"/>
    <s v="Summit Backpack 45L"/>
    <n v="2"/>
    <n v="153.38999999999999"/>
    <n v="0.05"/>
    <n v="78.06"/>
    <n v="291.44099999999997"/>
    <n v="156.12"/>
    <n v="135.32099999999997"/>
    <n v="0.46431696295305047"/>
    <n v="2026"/>
    <s v="Q4"/>
    <n v="12"/>
    <s v="Dec"/>
  </r>
  <r>
    <n v="1192"/>
    <d v="2026-12-25T00:00:00"/>
    <x v="11"/>
    <x v="11"/>
    <x v="3"/>
    <n v="2026"/>
    <x v="3"/>
    <x v="13"/>
    <x v="1"/>
    <s v="Business"/>
    <x v="4"/>
    <s v="Resistance Band Set"/>
    <n v="6"/>
    <n v="39.49"/>
    <n v="0.05"/>
    <n v="14.49"/>
    <n v="225.09299999999999"/>
    <n v="86.94"/>
    <n v="138.15299999999999"/>
    <n v="0.61375964601298127"/>
    <n v="2026"/>
    <s v="Q4"/>
    <n v="12"/>
    <s v="Dec"/>
  </r>
  <r>
    <n v="3852"/>
    <d v="2026-12-25T00:00:00"/>
    <x v="11"/>
    <x v="11"/>
    <x v="3"/>
    <n v="2026"/>
    <x v="2"/>
    <x v="2"/>
    <x v="2"/>
    <s v="Business"/>
    <x v="4"/>
    <s v="Recovery Roller"/>
    <n v="1"/>
    <n v="35.54"/>
    <n v="0.1"/>
    <n v="13.63"/>
    <n v="31.986000000000001"/>
    <n v="13.63"/>
    <n v="18.356000000000002"/>
    <n v="0.5738760707809667"/>
    <n v="2026"/>
    <s v="Q4"/>
    <n v="12"/>
    <s v="Dec"/>
  </r>
  <r>
    <n v="4507"/>
    <d v="2026-12-25T00:00:00"/>
    <x v="11"/>
    <x v="11"/>
    <x v="3"/>
    <n v="2026"/>
    <x v="1"/>
    <x v="12"/>
    <x v="3"/>
    <s v="Returning"/>
    <x v="2"/>
    <s v="Travel Backpack 35L"/>
    <n v="2"/>
    <n v="167.21"/>
    <n v="0.05"/>
    <n v="88.23"/>
    <n v="317.69900000000001"/>
    <n v="176.46"/>
    <n v="141.239"/>
    <n v="0.44456860109726504"/>
    <n v="2026"/>
    <s v="Q4"/>
    <n v="12"/>
    <s v="Dec"/>
  </r>
  <r>
    <n v="260"/>
    <d v="2026-12-26T00:00:00"/>
    <x v="11"/>
    <x v="11"/>
    <x v="3"/>
    <n v="2026"/>
    <x v="2"/>
    <x v="2"/>
    <x v="0"/>
    <s v="Business"/>
    <x v="1"/>
    <s v="Trekking Poles"/>
    <n v="1"/>
    <n v="71.89"/>
    <n v="0.1"/>
    <n v="31.88"/>
    <n v="64.701000000000008"/>
    <n v="31.88"/>
    <n v="32.821000000000012"/>
    <n v="0.50727191233520363"/>
    <n v="2026"/>
    <s v="Q4"/>
    <n v="12"/>
    <s v="Dec"/>
  </r>
  <r>
    <n v="1659"/>
    <d v="2026-12-26T00:00:00"/>
    <x v="11"/>
    <x v="11"/>
    <x v="3"/>
    <n v="2026"/>
    <x v="0"/>
    <x v="15"/>
    <x v="2"/>
    <s v="New"/>
    <x v="2"/>
    <s v="Carry-On Duffel"/>
    <n v="1"/>
    <n v="133.56"/>
    <n v="0.05"/>
    <n v="68.739999999999995"/>
    <n v="126.88199999999999"/>
    <n v="68.739999999999995"/>
    <n v="58.141999999999996"/>
    <n v="0.4582367869358932"/>
    <n v="2026"/>
    <s v="Q4"/>
    <n v="12"/>
    <s v="Dec"/>
  </r>
  <r>
    <n v="3188"/>
    <d v="2026-12-26T00:00:00"/>
    <x v="11"/>
    <x v="11"/>
    <x v="3"/>
    <n v="2026"/>
    <x v="3"/>
    <x v="7"/>
    <x v="3"/>
    <s v="New"/>
    <x v="3"/>
    <s v="Compact Sleeping Bag"/>
    <n v="2"/>
    <n v="122.28"/>
    <n v="0.1"/>
    <n v="61.64"/>
    <n v="220.10400000000001"/>
    <n v="123.28"/>
    <n v="96.824000000000012"/>
    <n v="0.43990113764402283"/>
    <n v="2026"/>
    <s v="Q4"/>
    <n v="12"/>
    <s v="Dec"/>
  </r>
  <r>
    <n v="3673"/>
    <d v="2026-12-26T00:00:00"/>
    <x v="11"/>
    <x v="11"/>
    <x v="3"/>
    <n v="2026"/>
    <x v="0"/>
    <x v="15"/>
    <x v="0"/>
    <s v="Business"/>
    <x v="4"/>
    <s v="Resistance Band Set"/>
    <n v="1"/>
    <n v="40.619999999999997"/>
    <n v="0"/>
    <n v="14.62"/>
    <n v="40.619999999999997"/>
    <n v="14.62"/>
    <n v="26"/>
    <n v="0.64007877892663712"/>
    <n v="2026"/>
    <s v="Q4"/>
    <n v="12"/>
    <s v="Dec"/>
  </r>
  <r>
    <n v="3805"/>
    <d v="2026-12-26T00:00:00"/>
    <x v="11"/>
    <x v="11"/>
    <x v="3"/>
    <n v="2026"/>
    <x v="3"/>
    <x v="4"/>
    <x v="1"/>
    <s v="Business"/>
    <x v="2"/>
    <s v="Packing Cube Set"/>
    <n v="8"/>
    <n v="45.54"/>
    <n v="0.15"/>
    <n v="18.54"/>
    <n v="309.67199999999997"/>
    <n v="148.32"/>
    <n v="161.35199999999998"/>
    <n v="0.52104161822831896"/>
    <n v="2026"/>
    <s v="Q4"/>
    <n v="12"/>
    <s v="Dec"/>
  </r>
  <r>
    <n v="3945"/>
    <d v="2026-12-26T00:00:00"/>
    <x v="11"/>
    <x v="11"/>
    <x v="3"/>
    <n v="2026"/>
    <x v="3"/>
    <x v="13"/>
    <x v="1"/>
    <s v="Business"/>
    <x v="0"/>
    <s v="Trail Bike Light"/>
    <n v="4"/>
    <n v="50.96"/>
    <n v="0.1"/>
    <n v="22.14"/>
    <n v="183.45600000000002"/>
    <n v="88.56"/>
    <n v="94.896000000000015"/>
    <n v="0.51726844583987441"/>
    <n v="2026"/>
    <s v="Q4"/>
    <n v="12"/>
    <s v="Dec"/>
  </r>
  <r>
    <n v="4266"/>
    <d v="2026-12-26T00:00:00"/>
    <x v="11"/>
    <x v="11"/>
    <x v="3"/>
    <n v="2026"/>
    <x v="1"/>
    <x v="1"/>
    <x v="0"/>
    <s v="New"/>
    <x v="0"/>
    <s v="Compact Repair Kit"/>
    <n v="4"/>
    <n v="40.19"/>
    <n v="0.15"/>
    <n v="16.55"/>
    <n v="136.64599999999999"/>
    <n v="66.2"/>
    <n v="70.445999999999984"/>
    <n v="0.51553649576277383"/>
    <n v="2026"/>
    <s v="Q4"/>
    <n v="12"/>
    <s v="Dec"/>
  </r>
  <r>
    <n v="606"/>
    <d v="2026-12-27T00:00:00"/>
    <x v="11"/>
    <x v="11"/>
    <x v="3"/>
    <n v="2026"/>
    <x v="1"/>
    <x v="12"/>
    <x v="0"/>
    <s v="New"/>
    <x v="3"/>
    <s v="Alpine Tent 4P"/>
    <n v="3"/>
    <n v="333.84"/>
    <n v="0"/>
    <n v="193.05"/>
    <n v="1001.52"/>
    <n v="579.15000000000009"/>
    <n v="422.36999999999989"/>
    <n v="0.42172897196261672"/>
    <n v="2026"/>
    <s v="Q4"/>
    <n v="12"/>
    <s v="Dec"/>
  </r>
  <r>
    <n v="1166"/>
    <d v="2026-12-27T00:00:00"/>
    <x v="11"/>
    <x v="11"/>
    <x v="3"/>
    <n v="2026"/>
    <x v="2"/>
    <x v="16"/>
    <x v="3"/>
    <s v="Returning"/>
    <x v="3"/>
    <s v="Trail Tent 2P"/>
    <n v="2"/>
    <n v="198.94"/>
    <n v="0.15"/>
    <n v="102.32"/>
    <n v="338.19799999999998"/>
    <n v="204.64"/>
    <n v="133.55799999999999"/>
    <n v="0.39491067362905752"/>
    <n v="2026"/>
    <s v="Q4"/>
    <n v="12"/>
    <s v="Dec"/>
  </r>
  <r>
    <n v="1913"/>
    <d v="2026-12-27T00:00:00"/>
    <x v="11"/>
    <x v="11"/>
    <x v="3"/>
    <n v="2026"/>
    <x v="2"/>
    <x v="5"/>
    <x v="3"/>
    <s v="New"/>
    <x v="4"/>
    <s v="Recovery Roller"/>
    <n v="3"/>
    <n v="35.979999999999997"/>
    <n v="0"/>
    <n v="13.6"/>
    <n v="107.94"/>
    <n v="40.799999999999997"/>
    <n v="67.14"/>
    <n v="0.62201222901612008"/>
    <n v="2026"/>
    <s v="Q4"/>
    <n v="12"/>
    <s v="Dec"/>
  </r>
  <r>
    <n v="2402"/>
    <d v="2026-12-27T00:00:00"/>
    <x v="11"/>
    <x v="11"/>
    <x v="3"/>
    <n v="2026"/>
    <x v="1"/>
    <x v="14"/>
    <x v="3"/>
    <s v="New"/>
    <x v="2"/>
    <s v="Carry-On Duffel"/>
    <n v="6"/>
    <n v="133.4"/>
    <n v="0.1"/>
    <n v="66.3"/>
    <n v="720.36000000000013"/>
    <n v="397.79999999999995"/>
    <n v="322.56000000000017"/>
    <n v="0.44777611194402817"/>
    <n v="2026"/>
    <s v="Q4"/>
    <n v="12"/>
    <s v="Dec"/>
  </r>
  <r>
    <n v="3192"/>
    <d v="2026-12-27T00:00:00"/>
    <x v="11"/>
    <x v="11"/>
    <x v="3"/>
    <n v="2026"/>
    <x v="3"/>
    <x v="7"/>
    <x v="0"/>
    <s v="Returning"/>
    <x v="1"/>
    <s v="Hiking Daypack 20L"/>
    <n v="2"/>
    <n v="93.45"/>
    <n v="0"/>
    <n v="45.75"/>
    <n v="186.9"/>
    <n v="91.5"/>
    <n v="95.4"/>
    <n v="0.5104333868378812"/>
    <n v="2026"/>
    <s v="Q4"/>
    <n v="12"/>
    <s v="Dec"/>
  </r>
  <r>
    <n v="3721"/>
    <d v="2026-12-27T00:00:00"/>
    <x v="11"/>
    <x v="11"/>
    <x v="3"/>
    <n v="2026"/>
    <x v="2"/>
    <x v="5"/>
    <x v="3"/>
    <s v="New"/>
    <x v="4"/>
    <s v="Training Mat"/>
    <n v="1"/>
    <n v="49.79"/>
    <n v="0.2"/>
    <n v="21.87"/>
    <n v="39.832000000000001"/>
    <n v="21.87"/>
    <n v="17.962"/>
    <n v="0.45094396465153641"/>
    <n v="2026"/>
    <s v="Q4"/>
    <n v="12"/>
    <s v="Dec"/>
  </r>
  <r>
    <n v="3882"/>
    <d v="2026-12-27T00:00:00"/>
    <x v="11"/>
    <x v="11"/>
    <x v="3"/>
    <n v="2026"/>
    <x v="3"/>
    <x v="8"/>
    <x v="3"/>
    <s v="Returning"/>
    <x v="1"/>
    <s v="Trekking Poles"/>
    <n v="3"/>
    <n v="70.430000000000007"/>
    <n v="0.1"/>
    <n v="32.869999999999997"/>
    <n v="190.16100000000003"/>
    <n v="98.609999999999985"/>
    <n v="91.551000000000045"/>
    <n v="0.48143941186678674"/>
    <n v="2026"/>
    <s v="Q4"/>
    <n v="12"/>
    <s v="Dec"/>
  </r>
  <r>
    <n v="4945"/>
    <d v="2026-12-27T00:00:00"/>
    <x v="11"/>
    <x v="11"/>
    <x v="3"/>
    <n v="2026"/>
    <x v="2"/>
    <x v="2"/>
    <x v="0"/>
    <s v="Business"/>
    <x v="3"/>
    <s v="Portable Camp Stove"/>
    <n v="2"/>
    <n v="82.04"/>
    <n v="0.1"/>
    <n v="38.880000000000003"/>
    <n v="147.67200000000003"/>
    <n v="77.760000000000005"/>
    <n v="69.91200000000002"/>
    <n v="0.47342759629449055"/>
    <n v="2026"/>
    <s v="Q4"/>
    <n v="12"/>
    <s v="Dec"/>
  </r>
  <r>
    <n v="5084"/>
    <d v="2026-12-27T00:00:00"/>
    <x v="11"/>
    <x v="11"/>
    <x v="3"/>
    <n v="2026"/>
    <x v="1"/>
    <x v="11"/>
    <x v="3"/>
    <s v="Returning"/>
    <x v="2"/>
    <s v="Insulated Bottle"/>
    <n v="1"/>
    <n v="35.409999999999997"/>
    <n v="0.2"/>
    <n v="13.54"/>
    <n v="28.327999999999999"/>
    <n v="13.54"/>
    <n v="14.788"/>
    <n v="0.5220276757977973"/>
    <n v="2026"/>
    <s v="Q4"/>
    <n v="12"/>
    <s v="Dec"/>
  </r>
  <r>
    <n v="246"/>
    <d v="2026-12-28T00:00:00"/>
    <x v="11"/>
    <x v="11"/>
    <x v="3"/>
    <n v="2026"/>
    <x v="3"/>
    <x v="7"/>
    <x v="3"/>
    <s v="Business"/>
    <x v="0"/>
    <s v="Compact Repair Kit"/>
    <n v="1"/>
    <n v="41.06"/>
    <n v="0.1"/>
    <n v="16.23"/>
    <n v="36.954000000000001"/>
    <n v="16.23"/>
    <n v="20.724"/>
    <n v="0.5608053255398604"/>
    <n v="2026"/>
    <s v="Q4"/>
    <n v="12"/>
    <s v="Dec"/>
  </r>
  <r>
    <n v="537"/>
    <d v="2026-12-28T00:00:00"/>
    <x v="11"/>
    <x v="11"/>
    <x v="3"/>
    <n v="2026"/>
    <x v="3"/>
    <x v="8"/>
    <x v="1"/>
    <s v="Business"/>
    <x v="1"/>
    <s v="Hiking Daypack 20L"/>
    <n v="12"/>
    <n v="90.29"/>
    <n v="0.1"/>
    <n v="45.76"/>
    <n v="975.13200000000006"/>
    <n v="549.12"/>
    <n v="426.01200000000006"/>
    <n v="0.43687623829389255"/>
    <n v="2026"/>
    <s v="Q4"/>
    <n v="12"/>
    <s v="Dec"/>
  </r>
  <r>
    <n v="968"/>
    <d v="2026-12-28T00:00:00"/>
    <x v="11"/>
    <x v="11"/>
    <x v="3"/>
    <n v="2026"/>
    <x v="1"/>
    <x v="12"/>
    <x v="2"/>
    <s v="New"/>
    <x v="0"/>
    <s v="Cycling Pack 12L"/>
    <n v="1"/>
    <n v="103.13"/>
    <n v="0.15"/>
    <n v="50.06"/>
    <n v="87.660499999999999"/>
    <n v="50.06"/>
    <n v="37.600499999999997"/>
    <n v="0.42893321393329947"/>
    <n v="2026"/>
    <s v="Q4"/>
    <n v="12"/>
    <s v="Dec"/>
  </r>
  <r>
    <n v="1234"/>
    <d v="2026-12-28T00:00:00"/>
    <x v="11"/>
    <x v="11"/>
    <x v="3"/>
    <n v="2026"/>
    <x v="3"/>
    <x v="13"/>
    <x v="0"/>
    <s v="Returning"/>
    <x v="0"/>
    <s v="Commuter Helmet"/>
    <n v="1"/>
    <n v="81.39"/>
    <n v="0.05"/>
    <n v="43.54"/>
    <n v="77.320499999999996"/>
    <n v="43.54"/>
    <n v="33.780499999999996"/>
    <n v="0.43688931137279247"/>
    <n v="2026"/>
    <s v="Q4"/>
    <n v="12"/>
    <s v="Dec"/>
  </r>
  <r>
    <n v="2061"/>
    <d v="2026-12-28T00:00:00"/>
    <x v="11"/>
    <x v="11"/>
    <x v="3"/>
    <n v="2026"/>
    <x v="0"/>
    <x v="15"/>
    <x v="3"/>
    <s v="Returning"/>
    <x v="3"/>
    <s v="Alpine Tent 4P"/>
    <n v="2"/>
    <n v="342.78"/>
    <n v="0"/>
    <n v="197.89"/>
    <n v="685.56"/>
    <n v="395.78"/>
    <n v="289.77999999999997"/>
    <n v="0.4226909387945621"/>
    <n v="2026"/>
    <s v="Q4"/>
    <n v="12"/>
    <s v="Dec"/>
  </r>
  <r>
    <n v="2219"/>
    <d v="2026-12-28T00:00:00"/>
    <x v="11"/>
    <x v="11"/>
    <x v="3"/>
    <n v="2026"/>
    <x v="1"/>
    <x v="14"/>
    <x v="0"/>
    <s v="Returning"/>
    <x v="1"/>
    <s v="Trail Boots"/>
    <n v="1"/>
    <n v="147"/>
    <n v="0.15"/>
    <n v="79.58"/>
    <n v="124.95"/>
    <n v="79.58"/>
    <n v="45.370000000000005"/>
    <n v="0.36310524209683875"/>
    <n v="2026"/>
    <s v="Q4"/>
    <n v="12"/>
    <s v="Dec"/>
  </r>
  <r>
    <n v="2651"/>
    <d v="2026-12-28T00:00:00"/>
    <x v="11"/>
    <x v="11"/>
    <x v="3"/>
    <n v="2026"/>
    <x v="0"/>
    <x v="15"/>
    <x v="0"/>
    <s v="New"/>
    <x v="2"/>
    <s v="Packing Cube Set"/>
    <n v="1"/>
    <n v="45.69"/>
    <n v="0.2"/>
    <n v="18.829999999999998"/>
    <n v="36.552"/>
    <n v="18.829999999999998"/>
    <n v="17.722000000000001"/>
    <n v="0.48484351061501429"/>
    <n v="2026"/>
    <s v="Q4"/>
    <n v="12"/>
    <s v="Dec"/>
  </r>
  <r>
    <n v="3173"/>
    <d v="2026-12-28T00:00:00"/>
    <x v="11"/>
    <x v="11"/>
    <x v="3"/>
    <n v="2026"/>
    <x v="1"/>
    <x v="12"/>
    <x v="3"/>
    <s v="Returning"/>
    <x v="0"/>
    <s v="Compact Repair Kit"/>
    <n v="1"/>
    <n v="39.69"/>
    <n v="0"/>
    <n v="17.09"/>
    <n v="39.69"/>
    <n v="17.09"/>
    <n v="22.599999999999998"/>
    <n v="0.56941295036533135"/>
    <n v="2026"/>
    <s v="Q4"/>
    <n v="12"/>
    <s v="Dec"/>
  </r>
  <r>
    <n v="3409"/>
    <d v="2026-12-28T00:00:00"/>
    <x v="11"/>
    <x v="11"/>
    <x v="3"/>
    <n v="2026"/>
    <x v="3"/>
    <x v="4"/>
    <x v="0"/>
    <s v="New"/>
    <x v="3"/>
    <s v="Compact Sleeping Bag"/>
    <n v="5"/>
    <n v="122.42"/>
    <n v="0"/>
    <n v="60.8"/>
    <n v="612.1"/>
    <n v="304"/>
    <n v="308.10000000000002"/>
    <n v="0.50334912595981052"/>
    <n v="2026"/>
    <s v="Q4"/>
    <n v="12"/>
    <s v="Dec"/>
  </r>
  <r>
    <n v="3535"/>
    <d v="2026-12-28T00:00:00"/>
    <x v="11"/>
    <x v="11"/>
    <x v="3"/>
    <n v="2026"/>
    <x v="1"/>
    <x v="6"/>
    <x v="2"/>
    <s v="New"/>
    <x v="2"/>
    <s v="Insulated Bottle"/>
    <n v="1"/>
    <n v="37.03"/>
    <n v="0.15"/>
    <n v="13.53"/>
    <n v="31.4755"/>
    <n v="13.53"/>
    <n v="17.945500000000003"/>
    <n v="0.57014185636447401"/>
    <n v="2026"/>
    <s v="Q4"/>
    <n v="12"/>
    <s v="Dec"/>
  </r>
  <r>
    <n v="5134"/>
    <d v="2026-12-28T00:00:00"/>
    <x v="11"/>
    <x v="11"/>
    <x v="3"/>
    <n v="2026"/>
    <x v="1"/>
    <x v="14"/>
    <x v="2"/>
    <s v="Returning"/>
    <x v="1"/>
    <s v="Hiking Daypack 20L"/>
    <n v="1"/>
    <n v="90.99"/>
    <n v="0.05"/>
    <n v="44.78"/>
    <n v="86.440499999999986"/>
    <n v="44.78"/>
    <n v="41.660499999999985"/>
    <n v="0.48195579618350187"/>
    <n v="2026"/>
    <s v="Q4"/>
    <n v="12"/>
    <s v="Dec"/>
  </r>
  <r>
    <n v="2011"/>
    <d v="2026-12-29T00:00:00"/>
    <x v="11"/>
    <x v="11"/>
    <x v="3"/>
    <n v="2026"/>
    <x v="1"/>
    <x v="11"/>
    <x v="0"/>
    <s v="Returning"/>
    <x v="1"/>
    <s v="Hiking Daypack 20L"/>
    <n v="1"/>
    <n v="90.81"/>
    <n v="0.1"/>
    <n v="46.53"/>
    <n v="81.728999999999999"/>
    <n v="46.53"/>
    <n v="35.198999999999998"/>
    <n v="0.43067944059024332"/>
    <n v="2026"/>
    <s v="Q4"/>
    <n v="12"/>
    <s v="Dec"/>
  </r>
  <r>
    <n v="2477"/>
    <d v="2026-12-29T00:00:00"/>
    <x v="11"/>
    <x v="11"/>
    <x v="3"/>
    <n v="2026"/>
    <x v="0"/>
    <x v="15"/>
    <x v="2"/>
    <s v="New"/>
    <x v="0"/>
    <s v="Compact Repair Kit"/>
    <n v="1"/>
    <n v="41.28"/>
    <n v="0.15"/>
    <n v="16.41"/>
    <n v="35.088000000000001"/>
    <n v="16.41"/>
    <n v="18.678000000000001"/>
    <n v="0.53231874145006841"/>
    <n v="2026"/>
    <s v="Q4"/>
    <n v="12"/>
    <s v="Dec"/>
  </r>
  <r>
    <n v="2745"/>
    <d v="2026-12-29T00:00:00"/>
    <x v="11"/>
    <x v="11"/>
    <x v="3"/>
    <n v="2026"/>
    <x v="3"/>
    <x v="13"/>
    <x v="3"/>
    <s v="Business"/>
    <x v="2"/>
    <s v="Packing Cube Set"/>
    <n v="1"/>
    <n v="46.07"/>
    <n v="0"/>
    <n v="18.420000000000002"/>
    <n v="46.07"/>
    <n v="18.420000000000002"/>
    <n v="27.65"/>
    <n v="0.60017364879531143"/>
    <n v="2026"/>
    <s v="Q4"/>
    <n v="12"/>
    <s v="Dec"/>
  </r>
  <r>
    <n v="4427"/>
    <d v="2026-12-29T00:00:00"/>
    <x v="11"/>
    <x v="11"/>
    <x v="3"/>
    <n v="2026"/>
    <x v="1"/>
    <x v="12"/>
    <x v="2"/>
    <s v="Business"/>
    <x v="1"/>
    <s v="Trail Boots"/>
    <n v="1"/>
    <n v="147.29"/>
    <n v="0.1"/>
    <n v="78.2"/>
    <n v="132.56100000000001"/>
    <n v="78.2"/>
    <n v="54.361000000000004"/>
    <n v="0.4100829052285363"/>
    <n v="2026"/>
    <s v="Q4"/>
    <n v="12"/>
    <s v="Dec"/>
  </r>
  <r>
    <n v="377"/>
    <d v="2026-12-30T00:00:00"/>
    <x v="11"/>
    <x v="11"/>
    <x v="3"/>
    <n v="2026"/>
    <x v="3"/>
    <x v="13"/>
    <x v="0"/>
    <s v="New"/>
    <x v="0"/>
    <s v="Compact Repair Kit"/>
    <n v="1"/>
    <n v="40.82"/>
    <n v="0.1"/>
    <n v="17.2"/>
    <n v="36.738"/>
    <n v="17.2"/>
    <n v="19.538"/>
    <n v="0.53181991398551909"/>
    <n v="2026"/>
    <s v="Q4"/>
    <n v="12"/>
    <s v="Dec"/>
  </r>
  <r>
    <n v="1530"/>
    <d v="2026-12-30T00:00:00"/>
    <x v="11"/>
    <x v="11"/>
    <x v="3"/>
    <n v="2026"/>
    <x v="3"/>
    <x v="7"/>
    <x v="0"/>
    <s v="New"/>
    <x v="4"/>
    <s v="Training Mat"/>
    <n v="3"/>
    <n v="50.72"/>
    <n v="0"/>
    <n v="22.3"/>
    <n v="152.16"/>
    <n v="66.900000000000006"/>
    <n v="85.259999999999991"/>
    <n v="0.56033123028391163"/>
    <n v="2026"/>
    <s v="Q4"/>
    <n v="12"/>
    <s v="Dec"/>
  </r>
  <r>
    <n v="2135"/>
    <d v="2026-12-30T00:00:00"/>
    <x v="11"/>
    <x v="11"/>
    <x v="3"/>
    <n v="2026"/>
    <x v="1"/>
    <x v="12"/>
    <x v="3"/>
    <s v="Business"/>
    <x v="3"/>
    <s v="Trail Tent 2P"/>
    <n v="3"/>
    <n v="194.7"/>
    <n v="0.1"/>
    <n v="102.62"/>
    <n v="525.68999999999994"/>
    <n v="307.86"/>
    <n v="217.82999999999993"/>
    <n v="0.41436968555612613"/>
    <n v="2026"/>
    <s v="Q4"/>
    <n v="12"/>
    <s v="Dec"/>
  </r>
  <r>
    <n v="2916"/>
    <d v="2026-12-30T00:00:00"/>
    <x v="11"/>
    <x v="11"/>
    <x v="3"/>
    <n v="2026"/>
    <x v="1"/>
    <x v="6"/>
    <x v="2"/>
    <s v="New"/>
    <x v="2"/>
    <s v="Insulated Bottle"/>
    <n v="1"/>
    <n v="36.64"/>
    <n v="0.05"/>
    <n v="13.59"/>
    <n v="34.808"/>
    <n v="13.59"/>
    <n v="21.218"/>
    <n v="0.60957251206619167"/>
    <n v="2026"/>
    <s v="Q4"/>
    <n v="12"/>
    <s v="Dec"/>
  </r>
  <r>
    <n v="3449"/>
    <d v="2026-12-30T00:00:00"/>
    <x v="11"/>
    <x v="11"/>
    <x v="3"/>
    <n v="2026"/>
    <x v="2"/>
    <x v="10"/>
    <x v="3"/>
    <s v="Returning"/>
    <x v="3"/>
    <s v="Trail Tent 2P"/>
    <n v="6"/>
    <n v="192.9"/>
    <n v="0.2"/>
    <n v="106.89"/>
    <n v="925.92000000000007"/>
    <n v="641.34"/>
    <n v="284.58000000000004"/>
    <n v="0.30734836702954899"/>
    <n v="2026"/>
    <s v="Q4"/>
    <n v="12"/>
    <s v="Dec"/>
  </r>
  <r>
    <n v="3498"/>
    <d v="2026-12-30T00:00:00"/>
    <x v="11"/>
    <x v="11"/>
    <x v="3"/>
    <n v="2026"/>
    <x v="3"/>
    <x v="7"/>
    <x v="3"/>
    <s v="Returning"/>
    <x v="1"/>
    <s v="Trekking Poles"/>
    <n v="2"/>
    <n v="71.56"/>
    <n v="0.1"/>
    <n v="32.99"/>
    <n v="128.80800000000002"/>
    <n v="65.98"/>
    <n v="62.828000000000017"/>
    <n v="0.4877647351096206"/>
    <n v="2026"/>
    <s v="Q4"/>
    <n v="12"/>
    <s v="Dec"/>
  </r>
  <r>
    <n v="4851"/>
    <d v="2026-12-30T00:00:00"/>
    <x v="11"/>
    <x v="11"/>
    <x v="3"/>
    <n v="2026"/>
    <x v="3"/>
    <x v="13"/>
    <x v="3"/>
    <s v="New"/>
    <x v="0"/>
    <s v="Compact Repair Kit"/>
    <n v="1"/>
    <n v="40.270000000000003"/>
    <n v="0.1"/>
    <n v="16.63"/>
    <n v="36.243000000000002"/>
    <n v="16.63"/>
    <n v="19.613000000000003"/>
    <n v="0.54115277432883602"/>
    <n v="2026"/>
    <s v="Q4"/>
    <n v="12"/>
    <s v="Dec"/>
  </r>
  <r>
    <n v="4926"/>
    <d v="2026-12-30T00:00:00"/>
    <x v="11"/>
    <x v="11"/>
    <x v="3"/>
    <n v="2026"/>
    <x v="3"/>
    <x v="7"/>
    <x v="2"/>
    <s v="Business"/>
    <x v="0"/>
    <s v="Commuter Helmet"/>
    <n v="6"/>
    <n v="81.180000000000007"/>
    <n v="0.05"/>
    <n v="43.3"/>
    <n v="462.726"/>
    <n v="259.79999999999995"/>
    <n v="202.92600000000004"/>
    <n v="0.43854462468069666"/>
    <n v="2026"/>
    <s v="Q4"/>
    <n v="12"/>
    <s v="Dec"/>
  </r>
  <r>
    <n v="5035"/>
    <d v="2026-12-30T00:00:00"/>
    <x v="11"/>
    <x v="11"/>
    <x v="3"/>
    <n v="2026"/>
    <x v="1"/>
    <x v="12"/>
    <x v="0"/>
    <s v="New"/>
    <x v="0"/>
    <s v="Cycling Pack 12L"/>
    <n v="2"/>
    <n v="101.73"/>
    <n v="0.1"/>
    <n v="49.3"/>
    <n v="183.114"/>
    <n v="98.6"/>
    <n v="84.51400000000001"/>
    <n v="0.46153762137247839"/>
    <n v="2026"/>
    <s v="Q4"/>
    <n v="12"/>
    <s v="Dec"/>
  </r>
  <r>
    <n v="5135"/>
    <d v="2026-12-30T00:00:00"/>
    <x v="11"/>
    <x v="11"/>
    <x v="3"/>
    <n v="2026"/>
    <x v="2"/>
    <x v="10"/>
    <x v="0"/>
    <s v="New"/>
    <x v="0"/>
    <s v="Trail Bike Light"/>
    <n v="5"/>
    <n v="51.78"/>
    <n v="0.15"/>
    <n v="22.37"/>
    <n v="220.06499999999997"/>
    <n v="111.85000000000001"/>
    <n v="108.21499999999996"/>
    <n v="0.49174107650012483"/>
    <n v="2026"/>
    <s v="Q4"/>
    <n v="12"/>
    <s v="Dec"/>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72941E-052E-4C03-96A3-7464CAAC29D7}" name="PivotTable12"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7">
  <location ref="I10:J15" firstHeaderRow="1" firstDataRow="1" firstDataCol="1"/>
  <pivotFields count="24">
    <pivotField showAll="0"/>
    <pivotField numFmtId="164" showAll="0"/>
    <pivotField showAll="0">
      <items count="13">
        <item x="0"/>
        <item x="1"/>
        <item x="2"/>
        <item x="3"/>
        <item x="4"/>
        <item x="5"/>
        <item x="6"/>
        <item x="7"/>
        <item x="8"/>
        <item x="9"/>
        <item x="10"/>
        <item x="11"/>
        <item t="default"/>
      </items>
    </pivotField>
    <pivotField showAll="0" nonAutoSortDefault="1">
      <items count="13">
        <item x="0"/>
        <item x="1"/>
        <item x="2"/>
        <item x="3"/>
        <item x="4"/>
        <item x="5"/>
        <item x="6"/>
        <item x="7"/>
        <item x="8"/>
        <item x="9"/>
        <item x="10"/>
        <item x="11"/>
        <item t="default"/>
      </items>
    </pivotField>
    <pivotField showAll="0">
      <items count="5">
        <item h="1" x="0"/>
        <item h="1" x="1"/>
        <item h="1" x="2"/>
        <item x="3"/>
        <item t="default"/>
      </items>
    </pivotField>
    <pivotField showAll="0"/>
    <pivotField showAll="0"/>
    <pivotField showAll="0">
      <items count="18">
        <item h="1" x="6"/>
        <item h="1" x="4"/>
        <item h="1" x="1"/>
        <item h="1" x="5"/>
        <item h="1" x="10"/>
        <item h="1" x="13"/>
        <item x="12"/>
        <item h="1" x="3"/>
        <item h="1" x="15"/>
        <item h="1" x="7"/>
        <item h="1" x="16"/>
        <item h="1" x="14"/>
        <item h="1" x="9"/>
        <item h="1" x="0"/>
        <item h="1" x="2"/>
        <item h="1" x="11"/>
        <item h="1" x="8"/>
        <item t="default"/>
      </items>
    </pivotField>
    <pivotField name="Sales_channel" axis="axisRow"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8"/>
  </rowFields>
  <rowItems count="5">
    <i>
      <x/>
    </i>
    <i>
      <x v="1"/>
    </i>
    <i>
      <x v="2"/>
    </i>
    <i>
      <x v="3"/>
    </i>
    <i t="grand">
      <x/>
    </i>
  </rowItems>
  <colItems count="1">
    <i/>
  </colItems>
  <dataFields count="1">
    <dataField name="Total Revenue" fld="16" baseField="3" baseItem="0" numFmtId="169"/>
  </dataFields>
  <formats count="2">
    <format dxfId="1">
      <pivotArea outline="0" collapsedLevelsAreSubtotals="1" fieldPosition="0">
        <references count="1">
          <reference field="4294967294" count="1" selected="0">
            <x v="0"/>
          </reference>
        </references>
      </pivotArea>
    </format>
    <format dxfId="0">
      <pivotArea outline="0" collapsedLevelsAreSubtotals="1" fieldPosition="0"/>
    </format>
  </formats>
  <chartFormats count="9">
    <chartFormat chart="3" format="4"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6" format="11" series="1">
      <pivotArea type="data" outline="0" fieldPosition="0">
        <references count="1">
          <reference field="4294967294" count="1" selected="0">
            <x v="0"/>
          </reference>
        </references>
      </pivotArea>
    </chartFormat>
    <chartFormat chart="16" format="12">
      <pivotArea type="data" outline="0" fieldPosition="0">
        <references count="2">
          <reference field="4294967294" count="1" selected="0">
            <x v="0"/>
          </reference>
          <reference field="8" count="1" selected="0">
            <x v="0"/>
          </reference>
        </references>
      </pivotArea>
    </chartFormat>
    <chartFormat chart="16" format="13">
      <pivotArea type="data" outline="0" fieldPosition="0">
        <references count="2">
          <reference field="4294967294" count="1" selected="0">
            <x v="0"/>
          </reference>
          <reference field="8" count="1" selected="0">
            <x v="1"/>
          </reference>
        </references>
      </pivotArea>
    </chartFormat>
    <chartFormat chart="16" format="14">
      <pivotArea type="data" outline="0" fieldPosition="0">
        <references count="2">
          <reference field="4294967294" count="1" selected="0">
            <x v="0"/>
          </reference>
          <reference field="8" count="1" selected="0">
            <x v="2"/>
          </reference>
        </references>
      </pivotArea>
    </chartFormat>
    <chartFormat chart="16" format="15">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E2FC22-34ED-483F-8B8D-ABAF79D27A1F}" name="PivotTable9"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L3:L4" firstHeaderRow="1" firstDataRow="1" firstDataCol="0"/>
  <pivotFields count="24">
    <pivotField showAll="0"/>
    <pivotField numFmtId="164" showAll="0"/>
    <pivotField showAll="0"/>
    <pivotField showAll="0"/>
    <pivotField showAll="0">
      <items count="5">
        <item h="1" x="0"/>
        <item h="1" x="1"/>
        <item h="1" x="2"/>
        <item x="3"/>
        <item t="default"/>
      </items>
    </pivotField>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Total_COGS" fld="17" baseField="0" baseItem="0" numFmtId="167"/>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1AF92D-E409-43A2-8980-F715A6E36CDE}" name="PivotTable10"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B10:D14" firstHeaderRow="0" firstDataRow="1" firstDataCol="1"/>
  <pivotFields count="24">
    <pivotField showAll="0"/>
    <pivotField numFmtId="164" showAll="0"/>
    <pivotField showAll="0">
      <items count="13">
        <item x="0"/>
        <item x="1"/>
        <item x="2"/>
        <item x="3"/>
        <item x="4"/>
        <item x="5"/>
        <item x="6"/>
        <item x="7"/>
        <item x="8"/>
        <item x="9"/>
        <item x="10"/>
        <item x="11"/>
        <item t="default"/>
      </items>
    </pivotField>
    <pivotField name="Monthly_profit&amp;revenue" axis="axisRow" showAll="0" nonAutoSortDefault="1">
      <items count="13">
        <item x="0"/>
        <item x="1"/>
        <item x="2"/>
        <item x="3"/>
        <item x="4"/>
        <item x="5"/>
        <item x="6"/>
        <item x="7"/>
        <item x="8"/>
        <item x="9"/>
        <item x="10"/>
        <item x="11"/>
        <item t="default"/>
      </items>
    </pivotField>
    <pivotField showAll="0">
      <items count="5">
        <item h="1" x="0"/>
        <item h="1" x="1"/>
        <item h="1" x="2"/>
        <item x="3"/>
        <item t="default"/>
      </items>
    </pivotField>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 numFmtId="1" showAll="0"/>
    <pivotField showAll="0"/>
    <pivotField numFmtId="1" showAll="0"/>
    <pivotField showAll="0"/>
  </pivotFields>
  <rowFields count="1">
    <field x="3"/>
  </rowFields>
  <rowItems count="4">
    <i>
      <x v="9"/>
    </i>
    <i>
      <x v="10"/>
    </i>
    <i>
      <x v="11"/>
    </i>
    <i t="grand">
      <x/>
    </i>
  </rowItems>
  <colFields count="1">
    <field x="-2"/>
  </colFields>
  <colItems count="2">
    <i>
      <x/>
    </i>
    <i i="1">
      <x v="1"/>
    </i>
  </colItems>
  <dataFields count="2">
    <dataField name="Total Revenue" fld="16" baseField="3" baseItem="0" numFmtId="169"/>
    <dataField name="Total Gross Profit" fld="18" baseField="3" baseItem="0" numFmtId="169"/>
  </dataFields>
  <formats count="3">
    <format dxfId="5">
      <pivotArea outline="0" collapsedLevelsAreSubtotals="1" fieldPosition="0"/>
    </format>
    <format dxfId="4">
      <pivotArea outline="0" collapsedLevelsAreSubtotals="1" fieldPosition="0">
        <references count="1">
          <reference field="4294967294" count="1" selected="0">
            <x v="0"/>
          </reference>
        </references>
      </pivotArea>
    </format>
    <format dxfId="3">
      <pivotArea outline="0" collapsedLevelsAreSubtotals="1" fieldPosition="0">
        <references count="1">
          <reference field="4294967294" count="1" selected="0">
            <x v="1"/>
          </reference>
        </references>
      </pivotArea>
    </format>
  </formats>
  <chartFormats count="3">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pivotArea type="data" outline="0" fieldPosition="0">
        <references count="2">
          <reference field="4294967294" count="1" selected="0">
            <x v="0"/>
          </reference>
          <reference field="3"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99E38B-D85F-4AE6-B081-589CC5F14054}" name="PivotTable11"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F10:G28" firstHeaderRow="1" firstDataRow="1" firstDataCol="1"/>
  <pivotFields count="24">
    <pivotField showAll="0"/>
    <pivotField numFmtId="164" showAll="0"/>
    <pivotField showAll="0">
      <items count="13">
        <item x="0"/>
        <item x="1"/>
        <item x="2"/>
        <item x="3"/>
        <item x="4"/>
        <item x="5"/>
        <item x="6"/>
        <item x="7"/>
        <item x="8"/>
        <item x="9"/>
        <item x="10"/>
        <item x="11"/>
        <item t="default"/>
      </items>
    </pivotField>
    <pivotField showAll="0" nonAutoSortDefault="1">
      <items count="13">
        <item x="0"/>
        <item x="1"/>
        <item x="2"/>
        <item x="3"/>
        <item x="4"/>
        <item x="5"/>
        <item x="6"/>
        <item x="7"/>
        <item x="8"/>
        <item x="9"/>
        <item x="10"/>
        <item x="11"/>
        <item t="default"/>
      </items>
    </pivotField>
    <pivotField showAll="0">
      <items count="5">
        <item h="1" x="0"/>
        <item h="1" x="1"/>
        <item h="1" x="2"/>
        <item x="3"/>
        <item t="default"/>
      </items>
    </pivotField>
    <pivotField showAll="0"/>
    <pivotField showAll="0"/>
    <pivotField name="Country" axis="axisRow" showAll="0" defaultSubtotal="0">
      <items count="17">
        <item x="6"/>
        <item x="4"/>
        <item x="1"/>
        <item x="5"/>
        <item x="10"/>
        <item x="13"/>
        <item x="12"/>
        <item x="3"/>
        <item x="15"/>
        <item x="7"/>
        <item x="16"/>
        <item x="14"/>
        <item x="9"/>
        <item x="0"/>
        <item x="2"/>
        <item x="11"/>
        <item x="8"/>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6" baseField="3" baseItem="0" numFmtId="169"/>
  </dataFields>
  <formats count="2">
    <format dxfId="7">
      <pivotArea outline="0" collapsedLevelsAreSubtotals="1" fieldPosition="0">
        <references count="1">
          <reference field="4294967294" count="1" selected="0">
            <x v="0"/>
          </reference>
        </references>
      </pivotArea>
    </format>
    <format dxfId="6">
      <pivotArea outline="0" collapsedLevelsAreSubtotals="1" fieldPosition="0"/>
    </format>
  </formats>
  <chartFormats count="3">
    <chartFormat chart="3" format="4"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AEECEA4-E062-4679-BDC8-43E01EAE7FA9}" name="Id_count"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J3:J4" firstHeaderRow="1" firstDataRow="1" firstDataCol="0"/>
  <pivotFields count="24">
    <pivotField dataField="1" showAll="0"/>
    <pivotField numFmtId="164" showAll="0"/>
    <pivotField showAll="0"/>
    <pivotField showAll="0"/>
    <pivotField showAll="0">
      <items count="5">
        <item h="1" x="0"/>
        <item h="1" x="1"/>
        <item h="1" x="2"/>
        <item x="3"/>
        <item t="default"/>
      </items>
    </pivotField>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Total_Id" fld="0" subtotal="count" baseField="0" baseItem="9"/>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D9943C2-8E9B-40B0-837C-677B71DBCD8D}" name="Total_unit_sold"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H3:H4" firstHeaderRow="1" firstDataRow="1" firstDataCol="0"/>
  <pivotFields count="24">
    <pivotField showAll="0"/>
    <pivotField numFmtId="164" showAll="0"/>
    <pivotField showAll="0"/>
    <pivotField showAll="0"/>
    <pivotField showAll="0">
      <items count="5">
        <item h="1" x="0"/>
        <item h="1" x="1"/>
        <item h="1" x="2"/>
        <item x="3"/>
        <item t="default"/>
      </items>
    </pivotField>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Total_unit_sold" fld="12" baseField="0" baseItem="0"/>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794D568-9986-4FD5-9569-4F443778F46A}" name="PivotTable14"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N10:O28" firstHeaderRow="1" firstDataRow="1" firstDataCol="1"/>
  <pivotFields count="24">
    <pivotField showAll="0"/>
    <pivotField numFmtId="164" showAll="0"/>
    <pivotField showAll="0">
      <items count="13">
        <item x="0"/>
        <item x="1"/>
        <item x="2"/>
        <item x="3"/>
        <item x="4"/>
        <item x="5"/>
        <item x="6"/>
        <item x="7"/>
        <item x="8"/>
        <item x="9"/>
        <item x="10"/>
        <item x="11"/>
        <item t="default"/>
      </items>
    </pivotField>
    <pivotField showAll="0" nonAutoSortDefault="1">
      <items count="13">
        <item x="0"/>
        <item x="1"/>
        <item x="2"/>
        <item x="3"/>
        <item x="4"/>
        <item x="5"/>
        <item x="6"/>
        <item x="7"/>
        <item x="8"/>
        <item x="9"/>
        <item x="10"/>
        <item x="11"/>
        <item t="default"/>
      </items>
    </pivotField>
    <pivotField showAll="0">
      <items count="5">
        <item h="1" x="0"/>
        <item h="1" x="1"/>
        <item h="1" x="2"/>
        <item x="3"/>
        <item t="default"/>
      </items>
    </pivotField>
    <pivotField showAll="0"/>
    <pivotField showAll="0"/>
    <pivotField name="Country_wisw_map" axis="axisRow"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6" baseField="3" baseItem="0" numFmtId="169"/>
  </dataFields>
  <formats count="2">
    <format dxfId="11">
      <pivotArea outline="0" collapsedLevelsAreSubtotals="1" fieldPosition="0">
        <references count="1">
          <reference field="4294967294" count="1" selected="0">
            <x v="0"/>
          </reference>
        </references>
      </pivotArea>
    </format>
    <format dxfId="10">
      <pivotArea outline="0" collapsedLevelsAreSubtotals="1" fieldPosition="0"/>
    </format>
  </formats>
  <chartFormats count="3">
    <chartFormat chart="3" format="4"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27F9C58-D303-40C3-B6BA-A20E1A2F4A03}" name="PivotTable13"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0">
  <location ref="I19:J24" firstHeaderRow="1" firstDataRow="1" firstDataCol="1"/>
  <pivotFields count="24">
    <pivotField showAll="0"/>
    <pivotField numFmtId="164" showAll="0"/>
    <pivotField showAll="0">
      <items count="13">
        <item x="0"/>
        <item x="1"/>
        <item x="2"/>
        <item x="3"/>
        <item x="4"/>
        <item x="5"/>
        <item x="6"/>
        <item x="7"/>
        <item x="8"/>
        <item x="9"/>
        <item x="10"/>
        <item x="11"/>
        <item t="default"/>
      </items>
    </pivotField>
    <pivotField showAll="0" nonAutoSortDefault="1">
      <items count="13">
        <item x="0"/>
        <item x="1"/>
        <item x="2"/>
        <item x="3"/>
        <item x="4"/>
        <item x="5"/>
        <item x="6"/>
        <item x="7"/>
        <item x="8"/>
        <item x="9"/>
        <item x="10"/>
        <item x="11"/>
        <item t="default"/>
      </items>
    </pivotField>
    <pivotField showAll="0">
      <items count="5">
        <item h="1" x="0"/>
        <item h="1" x="1"/>
        <item h="1" x="2"/>
        <item x="3"/>
        <item t="default"/>
      </items>
    </pivotField>
    <pivotField showAll="0"/>
    <pivotField name="Region_wise" axis="axisRow"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6"/>
  </rowFields>
  <rowItems count="5">
    <i>
      <x/>
    </i>
    <i>
      <x v="1"/>
    </i>
    <i>
      <x v="2"/>
    </i>
    <i>
      <x v="3"/>
    </i>
    <i t="grand">
      <x/>
    </i>
  </rowItems>
  <colItems count="1">
    <i/>
  </colItems>
  <dataFields count="1">
    <dataField name="Total Revenue" fld="16" baseField="3" baseItem="0" numFmtId="169"/>
  </dataFields>
  <formats count="2">
    <format dxfId="13">
      <pivotArea outline="0" collapsedLevelsAreSubtotals="1" fieldPosition="0">
        <references count="1">
          <reference field="4294967294" count="1" selected="0">
            <x v="0"/>
          </reference>
        </references>
      </pivotArea>
    </format>
    <format dxfId="12">
      <pivotArea outline="0" collapsedLevelsAreSubtotals="1" fieldPosition="0"/>
    </format>
  </formats>
  <chartFormats count="10">
    <chartFormat chart="3" format="4"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 chart="19" format="7">
      <pivotArea type="data" outline="0" fieldPosition="0">
        <references count="2">
          <reference field="4294967294" count="1" selected="0">
            <x v="0"/>
          </reference>
          <reference field="6" count="1" selected="0">
            <x v="0"/>
          </reference>
        </references>
      </pivotArea>
    </chartFormat>
    <chartFormat chart="19" format="8">
      <pivotArea type="data" outline="0" fieldPosition="0">
        <references count="2">
          <reference field="4294967294" count="1" selected="0">
            <x v="0"/>
          </reference>
          <reference field="6" count="1" selected="0">
            <x v="1"/>
          </reference>
        </references>
      </pivotArea>
    </chartFormat>
    <chartFormat chart="19" format="9">
      <pivotArea type="data" outline="0" fieldPosition="0">
        <references count="2">
          <reference field="4294967294" count="1" selected="0">
            <x v="0"/>
          </reference>
          <reference field="6" count="1" selected="0">
            <x v="2"/>
          </reference>
        </references>
      </pivotArea>
    </chartFormat>
    <chartFormat chart="19"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C763A85-6776-4CCA-8EE0-1B1C0A62CC40}" name="Gross_profit"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3:D4" firstHeaderRow="1" firstDataRow="1" firstDataCol="0"/>
  <pivotFields count="24">
    <pivotField showAll="0"/>
    <pivotField numFmtId="164" showAll="0"/>
    <pivotField showAll="0"/>
    <pivotField showAll="0"/>
    <pivotField showAll="0">
      <items count="5">
        <item h="1" x="0"/>
        <item h="1" x="1"/>
        <item h="1" x="2"/>
        <item x="3"/>
        <item t="default"/>
      </items>
    </pivotField>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 numFmtId="1" showAll="0"/>
    <pivotField showAll="0"/>
    <pivotField numFmtId="1" showAll="0"/>
    <pivotField showAll="0"/>
  </pivotFields>
  <rowItems count="1">
    <i/>
  </rowItems>
  <colItems count="1">
    <i/>
  </colItems>
  <dataFields count="1">
    <dataField name="Total_gross_profit" fld="18" baseField="0" baseItem="0" numFmtId="167"/>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30F0F74-F7FA-46AF-B3DE-60EF686015D2}" name="Total_Revenue"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3:B4" firstHeaderRow="1" firstDataRow="1" firstDataCol="0"/>
  <pivotFields count="24">
    <pivotField showAll="0"/>
    <pivotField numFmtId="164" showAll="0"/>
    <pivotField showAll="0"/>
    <pivotField showAll="0"/>
    <pivotField showAll="0">
      <items count="5">
        <item h="1" x="0"/>
        <item h="1" x="1"/>
        <item h="1" x="2"/>
        <item x="3"/>
        <item t="default"/>
      </items>
    </pivotField>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Total_revenue" fld="16" baseField="0" baseItem="0" numFmtId="168"/>
  </dataFields>
  <formats count="1">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7BCBE221-8324-41D5-B4CD-F0335C07A973}" sourceName="Product Category">
  <pivotTables>
    <pivotTable tabId="2" name="PivotTable11"/>
    <pivotTable tabId="2" name="Gross_profit"/>
    <pivotTable tabId="2" name="Id_count"/>
    <pivotTable tabId="2" name="PivotTable10"/>
    <pivotTable tabId="2" name="PivotTable12"/>
    <pivotTable tabId="2" name="PivotTable13"/>
    <pivotTable tabId="2" name="PivotTable14"/>
    <pivotTable tabId="2" name="PivotTable9"/>
    <pivotTable tabId="2" name="Total_Revenue"/>
    <pivotTable tabId="2" name="Total_unit_sold"/>
  </pivotTables>
  <data>
    <tabular pivotCacheId="2027728266">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DAE85AA-CB07-4E0B-ABCC-B85AA78C38FC}" sourceName="Country">
  <pivotTables>
    <pivotTable tabId="2" name="Gross_profit"/>
    <pivotTable tabId="2" name="Id_count"/>
    <pivotTable tabId="2" name="PivotTable10"/>
    <pivotTable tabId="2" name="PivotTable11"/>
    <pivotTable tabId="2" name="PivotTable9"/>
    <pivotTable tabId="2" name="Total_Revenue"/>
    <pivotTable tabId="2" name="Total_unit_sold"/>
  </pivotTables>
  <data>
    <tabular pivotCacheId="2027728266">
      <items count="17">
        <i x="6" s="1"/>
        <i x="4" s="1"/>
        <i x="1" s="1"/>
        <i x="5" s="1"/>
        <i x="10" s="1"/>
        <i x="13" s="1"/>
        <i x="12" s="1"/>
        <i x="3" s="1"/>
        <i x="15" s="1"/>
        <i x="7" s="1"/>
        <i x="16" s="1"/>
        <i x="14" s="1"/>
        <i x="9" s="1"/>
        <i x="0" s="1"/>
        <i x="2"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762D8672-0CA4-48A1-B039-293698C89AB6}" sourceName="Quarter">
  <pivotTables>
    <pivotTable tabId="2" name="PivotTable11"/>
    <pivotTable tabId="2" name="Gross_profit"/>
    <pivotTable tabId="2" name="Id_count"/>
    <pivotTable tabId="2" name="PivotTable10"/>
    <pivotTable tabId="2" name="PivotTable12"/>
    <pivotTable tabId="2" name="PivotTable13"/>
    <pivotTable tabId="2" name="PivotTable14"/>
    <pivotTable tabId="2" name="PivotTable9"/>
    <pivotTable tabId="2" name="Total_Revenue"/>
    <pivotTable tabId="2" name="Total_unit_sold"/>
  </pivotTables>
  <data>
    <tabular pivotCacheId="2027728266">
      <items count="4">
        <i x="0"/>
        <i x="1"/>
        <i x="2"/>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E9E5BFFD-8697-455B-B970-DA1D607E5884}" cache="Slicer_Product_Category" caption="Product Category" rowHeight="241300"/>
  <slicer name="Country_wisw_map" xr10:uid="{9616AE6D-A88C-42CC-BBFC-E0714ABF7867}" cache="Slicer_Country" caption="Country_wisw_map" startItem="2" rowHeight="241300"/>
  <slicer name="Quarter" xr10:uid="{709B329B-19EB-4D20-8974-15CC52A7751A}" cache="Slicer_Quarter" caption="Quart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X2708" totalsRowShown="0" headerRowDxfId="41" dataDxfId="40">
  <autoFilter ref="A1:X2708" xr:uid="{00C7785C-B0DC-4149-B41F-A1291B984374}"/>
  <tableColumns count="24">
    <tableColumn id="21" xr3:uid="{6225545C-05B8-4FEB-B4C9-2C84CBF55B01}" name="ID" dataDxfId="39"/>
    <tableColumn id="2" xr3:uid="{99F5FD81-8F5C-4B7A-810D-BB7E4869701E}" name="Order Date" dataDxfId="38"/>
    <tableColumn id="22" xr3:uid="{82CE996B-2A83-45D8-ABF4-2B886A27D1DB}" name="month" dataDxfId="37">
      <calculatedColumnFormula>MONTH(SalesDataTable[[#This Row],[Order Date]])</calculatedColumnFormula>
    </tableColumn>
    <tableColumn id="23" xr3:uid="{293CCB48-6FEB-4284-B153-DE21C849E659}" name="Month_name" dataDxfId="36">
      <calculatedColumnFormula>TEXT(SalesDataTable[[#This Row],[Order Date]],"MMM")</calculatedColumnFormula>
    </tableColumn>
    <tableColumn id="24" xr3:uid="{DBF392AE-12C3-4331-9143-067CA79AE9E8}" name="Quarter" dataDxfId="35">
      <calculatedColumnFormula>"Q"&amp;ROUNDUP(MONTH(SalesDataTable[[#This Row],[Order Date]])/3,0)</calculatedColumnFormula>
    </tableColumn>
    <tableColumn id="1" xr3:uid="{72B1BE32-C72B-463A-821B-1267EEE8408D}" name="Year" dataDxfId="34">
      <calculatedColumnFormula>YEAR(SalesDataTable[[#This Row],[Order Date]])</calculatedColumnFormula>
    </tableColumn>
    <tableColumn id="3" xr3:uid="{BABD2837-4996-49F4-B8FC-F980EA4C9534}" name="Region" dataDxfId="33"/>
    <tableColumn id="4" xr3:uid="{ED840ADB-B6D0-4386-8CC3-66DEA65BED3E}" name="Country" dataDxfId="32"/>
    <tableColumn id="5" xr3:uid="{C21A7B37-6F6C-4361-82C1-4670F9FDBEC2}" name="Sales Channel" dataDxfId="31"/>
    <tableColumn id="6" xr3:uid="{84080584-6B54-4896-A4DE-A87DFF0731C6}" name="Customer Type" dataDxfId="30"/>
    <tableColumn id="7" xr3:uid="{0B005238-5F14-4C46-B503-7F3DFF36170E}" name="Product Category" dataDxfId="29"/>
    <tableColumn id="8" xr3:uid="{B930794A-6484-4BE3-BBD2-E8771691DFAD}" name="Product" dataDxfId="28"/>
    <tableColumn id="9" xr3:uid="{5CA4DF7A-9AF5-4D9D-9D5A-DDED3D0A7E80}" name="Units Sold" dataDxfId="27"/>
    <tableColumn id="10" xr3:uid="{6756035F-A4CB-4AFF-BFF3-3610B142F0EE}" name="Unit Price" dataDxfId="26"/>
    <tableColumn id="11" xr3:uid="{B694F18E-F9BD-40E2-A356-3F67136CB960}" name="Discount %" dataDxfId="25"/>
    <tableColumn id="12" xr3:uid="{15D4CF49-FA19-4C44-A023-7C629B44C0DB}" name="Unit Cost" dataDxfId="24"/>
    <tableColumn id="13" xr3:uid="{3D8A84CF-5674-491F-8F81-BB5FC7A74D30}" name="Revenue" dataDxfId="23">
      <calculatedColumnFormula>M2*N2*(1-O2)</calculatedColumnFormula>
    </tableColumn>
    <tableColumn id="14" xr3:uid="{455060E3-F1BA-493D-AC17-8D56984B9F5C}" name="COGS" dataDxfId="22">
      <calculatedColumnFormula>M2*P2</calculatedColumnFormula>
    </tableColumn>
    <tableColumn id="15" xr3:uid="{89F4A687-84DC-4069-9C8B-9548E670D916}" name="Gross Profit" dataDxfId="21">
      <calculatedColumnFormula>Q2-R2</calculatedColumnFormula>
    </tableColumn>
    <tableColumn id="16" xr3:uid="{F7B6CDDB-7E56-4D6C-91A8-8CE6DC05EA92}" name="Gross Margin %" dataDxfId="20">
      <calculatedColumnFormula>IFERROR(S2/Q2,0)</calculatedColumnFormula>
    </tableColumn>
    <tableColumn id="17" xr3:uid="{08206B5F-132F-48A2-8A7D-C8ED29DE854B}" name="Year2" dataDxfId="19">
      <calculatedColumnFormula>YEAR(SalesDataTable[[#This Row],[Order Date]])</calculatedColumnFormula>
    </tableColumn>
    <tableColumn id="18" xr3:uid="{530C4447-0E80-44A0-80E4-83BFF5397AA3}" name="Quarter2" dataDxfId="18">
      <calculatedColumnFormula>"Q"&amp;ROUNDUP(MONTH(SalesDataTable[[#This Row],[Order Date]])/3,0)</calculatedColumnFormula>
    </tableColumn>
    <tableColumn id="19" xr3:uid="{64306A9E-3E61-4C1D-8A04-5C3C05269760}" name="MonthNo" dataDxfId="17">
      <calculatedColumnFormula>MONTH(SalesDataTable[[#This Row],[Order Date]])</calculatedColumnFormula>
    </tableColumn>
    <tableColumn id="20" xr3:uid="{053C1C3B-A83C-4691-96F2-805F5CEED276}" name="Month2" dataDxfId="16">
      <calculatedColumnFormula>TEXT(SalesDataTable[[#This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X2708"/>
  <sheetViews>
    <sheetView zoomScale="70" zoomScaleNormal="70" workbookViewId="0"/>
  </sheetViews>
  <sheetFormatPr defaultColWidth="9.75" defaultRowHeight="14.25"/>
  <cols>
    <col min="1" max="1" width="8.75" bestFit="1" customWidth="1"/>
    <col min="2" max="2" width="17.5" bestFit="1" customWidth="1"/>
    <col min="3" max="3" width="9.625" customWidth="1"/>
    <col min="4" max="4" width="15.5" customWidth="1"/>
    <col min="5" max="5" width="10.25" style="16" customWidth="1"/>
    <col min="6" max="6" width="11.375" style="13" bestFit="1" customWidth="1"/>
    <col min="7" max="7" width="15.875" bestFit="1" customWidth="1"/>
    <col min="8" max="8" width="15.25" bestFit="1" customWidth="1"/>
    <col min="9" max="9" width="21" bestFit="1" customWidth="1"/>
    <col min="10" max="10" width="22.5" bestFit="1" customWidth="1"/>
    <col min="11" max="11" width="24.375" bestFit="1" customWidth="1"/>
    <col min="12" max="12" width="21.875" bestFit="1" customWidth="1"/>
    <col min="13" max="13" width="16.75" style="10" bestFit="1" customWidth="1"/>
    <col min="14" max="14" width="16.25" bestFit="1" customWidth="1"/>
    <col min="15" max="15" width="17.625" bestFit="1" customWidth="1"/>
    <col min="16" max="16" width="15.875" bestFit="1" customWidth="1"/>
    <col min="17" max="17" width="15.5" customWidth="1"/>
    <col min="18" max="18" width="12.5" bestFit="1" customWidth="1"/>
    <col min="19" max="19" width="18.875" bestFit="1" customWidth="1"/>
    <col min="20" max="20" width="22.625" bestFit="1" customWidth="1"/>
    <col min="21" max="21" width="12.5" bestFit="1" customWidth="1"/>
    <col min="22" max="22" width="15.5" style="10" bestFit="1" customWidth="1"/>
    <col min="23" max="23" width="15.625" bestFit="1" customWidth="1"/>
    <col min="24" max="24" width="14.25" bestFit="1" customWidth="1"/>
  </cols>
  <sheetData>
    <row r="1" spans="1:24" ht="21.6" customHeight="1">
      <c r="A1" s="1" t="s">
        <v>53</v>
      </c>
      <c r="B1" s="1" t="s">
        <v>54</v>
      </c>
      <c r="C1" s="11" t="s">
        <v>74</v>
      </c>
      <c r="D1" s="11" t="s">
        <v>76</v>
      </c>
      <c r="E1" s="14" t="s">
        <v>70</v>
      </c>
      <c r="F1" s="11" t="s">
        <v>69</v>
      </c>
      <c r="G1" s="1" t="s">
        <v>55</v>
      </c>
      <c r="H1" s="1" t="s">
        <v>56</v>
      </c>
      <c r="I1" s="1" t="s">
        <v>57</v>
      </c>
      <c r="J1" s="1" t="s">
        <v>58</v>
      </c>
      <c r="K1" s="1" t="s">
        <v>59</v>
      </c>
      <c r="L1" s="1" t="s">
        <v>60</v>
      </c>
      <c r="M1" s="1" t="s">
        <v>61</v>
      </c>
      <c r="N1" s="1" t="s">
        <v>62</v>
      </c>
      <c r="O1" s="1" t="s">
        <v>63</v>
      </c>
      <c r="P1" s="1" t="s">
        <v>64</v>
      </c>
      <c r="Q1" s="1" t="s">
        <v>65</v>
      </c>
      <c r="R1" s="1" t="s">
        <v>66</v>
      </c>
      <c r="S1" s="1" t="s">
        <v>67</v>
      </c>
      <c r="T1" s="1" t="s">
        <v>68</v>
      </c>
      <c r="U1" s="1" t="s">
        <v>73</v>
      </c>
      <c r="V1" s="1" t="s">
        <v>77</v>
      </c>
      <c r="W1" s="1" t="s">
        <v>71</v>
      </c>
      <c r="X1" s="1" t="s">
        <v>75</v>
      </c>
    </row>
    <row r="2" spans="1:24" ht="15">
      <c r="A2" s="2">
        <v>3392</v>
      </c>
      <c r="B2" s="3">
        <v>46023</v>
      </c>
      <c r="C2" s="12">
        <f>MONTH(SalesDataTable[[#This Row],[Order Date]])</f>
        <v>1</v>
      </c>
      <c r="D2" s="12" t="str">
        <f>TEXT(SalesDataTable[[#This Row],[Order Date]],"MMM")</f>
        <v>Jan</v>
      </c>
      <c r="E2" s="15" t="str">
        <f>"Q"&amp;ROUNDUP(MONTH(SalesDataTable[[#This Row],[Order Date]])/3,0)</f>
        <v>Q1</v>
      </c>
      <c r="F2" s="12">
        <f>YEAR(SalesDataTable[[#This Row],[Order Date]])</f>
        <v>2026</v>
      </c>
      <c r="G2" s="4" t="s">
        <v>0</v>
      </c>
      <c r="H2" s="4" t="s">
        <v>1</v>
      </c>
      <c r="I2" s="4" t="s">
        <v>2</v>
      </c>
      <c r="J2" s="4" t="s">
        <v>3</v>
      </c>
      <c r="K2" s="4" t="s">
        <v>4</v>
      </c>
      <c r="L2" s="4" t="s">
        <v>5</v>
      </c>
      <c r="M2" s="9">
        <v>2</v>
      </c>
      <c r="N2" s="6">
        <v>82.06</v>
      </c>
      <c r="O2" s="7">
        <v>0</v>
      </c>
      <c r="P2" s="6">
        <v>42.94</v>
      </c>
      <c r="Q2" s="6">
        <f t="shared" ref="Q2:Q65" si="0">M2*N2*(1-O2)</f>
        <v>164.12</v>
      </c>
      <c r="R2" s="6">
        <f t="shared" ref="R2:R65" si="1">M2*P2</f>
        <v>85.88</v>
      </c>
      <c r="S2" s="6">
        <f t="shared" ref="S2:S65" si="2">Q2-R2</f>
        <v>78.240000000000009</v>
      </c>
      <c r="T2" s="8">
        <f t="shared" ref="T2:T65" si="3">IFERROR(S2/Q2,0)</f>
        <v>0.476724348038021</v>
      </c>
      <c r="U2" s="5">
        <f>YEAR(SalesDataTable[[#This Row],[Order Date]])</f>
        <v>2026</v>
      </c>
      <c r="V2" s="8" t="str">
        <f>"Q"&amp;ROUNDUP(MONTH(SalesDataTable[[#This Row],[Order Date]])/3,0)</f>
        <v>Q1</v>
      </c>
      <c r="W2" s="9">
        <f>MONTH(SalesDataTable[[#This Row],[Order Date]])</f>
        <v>1</v>
      </c>
      <c r="X2" s="8" t="str">
        <f>TEXT(SalesDataTable[[#This Row],[Order Date]],"mmm")</f>
        <v>Jan</v>
      </c>
    </row>
    <row r="3" spans="1:24" ht="15">
      <c r="A3" s="2">
        <v>4836</v>
      </c>
      <c r="B3" s="3">
        <v>46024</v>
      </c>
      <c r="C3" s="12">
        <f>MONTH(SalesDataTable[[#This Row],[Order Date]])</f>
        <v>1</v>
      </c>
      <c r="D3" s="12" t="str">
        <f>TEXT(SalesDataTable[[#This Row],[Order Date]],"MMM")</f>
        <v>Jan</v>
      </c>
      <c r="E3" s="15" t="str">
        <f>"Q"&amp;ROUNDUP(MONTH(SalesDataTable[[#This Row],[Order Date]])/3,0)</f>
        <v>Q1</v>
      </c>
      <c r="F3" s="12">
        <f>YEAR(SalesDataTable[[#This Row],[Order Date]])</f>
        <v>2026</v>
      </c>
      <c r="G3" s="4" t="s">
        <v>6</v>
      </c>
      <c r="H3" s="4" t="s">
        <v>7</v>
      </c>
      <c r="I3" s="4" t="s">
        <v>8</v>
      </c>
      <c r="J3" s="4" t="s">
        <v>3</v>
      </c>
      <c r="K3" s="4" t="s">
        <v>9</v>
      </c>
      <c r="L3" s="4" t="s">
        <v>10</v>
      </c>
      <c r="M3" s="9">
        <v>4</v>
      </c>
      <c r="N3" s="6">
        <v>94.18</v>
      </c>
      <c r="O3" s="7">
        <v>0.15</v>
      </c>
      <c r="P3" s="6">
        <v>45.03</v>
      </c>
      <c r="Q3" s="6">
        <f t="shared" si="0"/>
        <v>320.21199999999999</v>
      </c>
      <c r="R3" s="6">
        <f t="shared" si="1"/>
        <v>180.12</v>
      </c>
      <c r="S3" s="6">
        <f t="shared" si="2"/>
        <v>140.09199999999998</v>
      </c>
      <c r="T3" s="8">
        <f t="shared" si="3"/>
        <v>0.43749765780170635</v>
      </c>
      <c r="U3" s="5">
        <f>YEAR(SalesDataTable[[#This Row],[Order Date]])</f>
        <v>2026</v>
      </c>
      <c r="V3" s="8" t="str">
        <f>"Q"&amp;ROUNDUP(MONTH(SalesDataTable[[#This Row],[Order Date]])/3,0)</f>
        <v>Q1</v>
      </c>
      <c r="W3" s="9">
        <f>MONTH(SalesDataTable[[#This Row],[Order Date]])</f>
        <v>1</v>
      </c>
      <c r="X3" s="8" t="str">
        <f>TEXT(SalesDataTable[[#This Row],[Order Date]],"mmm")</f>
        <v>Jan</v>
      </c>
    </row>
    <row r="4" spans="1:24" ht="15">
      <c r="A4" s="2">
        <v>163</v>
      </c>
      <c r="B4" s="3">
        <v>46025</v>
      </c>
      <c r="C4" s="12">
        <f>MONTH(SalesDataTable[[#This Row],[Order Date]])</f>
        <v>1</v>
      </c>
      <c r="D4" s="12" t="str">
        <f>TEXT(SalesDataTable[[#This Row],[Order Date]],"MMM")</f>
        <v>Jan</v>
      </c>
      <c r="E4" s="15" t="str">
        <f>"Q"&amp;ROUNDUP(MONTH(SalesDataTable[[#This Row],[Order Date]])/3,0)</f>
        <v>Q1</v>
      </c>
      <c r="F4" s="12">
        <f>YEAR(SalesDataTable[[#This Row],[Order Date]])</f>
        <v>2026</v>
      </c>
      <c r="G4" s="4" t="s">
        <v>11</v>
      </c>
      <c r="H4" s="4" t="s">
        <v>12</v>
      </c>
      <c r="I4" s="4" t="s">
        <v>2</v>
      </c>
      <c r="J4" s="4" t="s">
        <v>13</v>
      </c>
      <c r="K4" s="4" t="s">
        <v>14</v>
      </c>
      <c r="L4" s="4" t="s">
        <v>15</v>
      </c>
      <c r="M4" s="9">
        <v>2</v>
      </c>
      <c r="N4" s="6">
        <v>36.72</v>
      </c>
      <c r="O4" s="7">
        <v>0.05</v>
      </c>
      <c r="P4" s="6">
        <v>13.76</v>
      </c>
      <c r="Q4" s="6">
        <f t="shared" si="0"/>
        <v>69.768000000000001</v>
      </c>
      <c r="R4" s="6">
        <f t="shared" si="1"/>
        <v>27.52</v>
      </c>
      <c r="S4" s="6">
        <f t="shared" si="2"/>
        <v>42.248000000000005</v>
      </c>
      <c r="T4" s="8">
        <f t="shared" si="3"/>
        <v>0.60554982226808862</v>
      </c>
      <c r="U4" s="5">
        <f>YEAR(SalesDataTable[[#This Row],[Order Date]])</f>
        <v>2026</v>
      </c>
      <c r="V4" s="8" t="str">
        <f>"Q"&amp;ROUNDUP(MONTH(SalesDataTable[[#This Row],[Order Date]])/3,0)</f>
        <v>Q1</v>
      </c>
      <c r="W4" s="9">
        <f>MONTH(SalesDataTable[[#This Row],[Order Date]])</f>
        <v>1</v>
      </c>
      <c r="X4" s="8" t="str">
        <f>TEXT(SalesDataTable[[#This Row],[Order Date]],"mmm")</f>
        <v>Jan</v>
      </c>
    </row>
    <row r="5" spans="1:24" ht="15">
      <c r="A5" s="2">
        <v>542</v>
      </c>
      <c r="B5" s="3">
        <v>46025</v>
      </c>
      <c r="C5" s="12">
        <f>MONTH(SalesDataTable[[#This Row],[Order Date]])</f>
        <v>1</v>
      </c>
      <c r="D5" s="12" t="str">
        <f>TEXT(SalesDataTable[[#This Row],[Order Date]],"MMM")</f>
        <v>Jan</v>
      </c>
      <c r="E5" s="15" t="str">
        <f>"Q"&amp;ROUNDUP(MONTH(SalesDataTable[[#This Row],[Order Date]])/3,0)</f>
        <v>Q1</v>
      </c>
      <c r="F5" s="12">
        <f>YEAR(SalesDataTable[[#This Row],[Order Date]])</f>
        <v>2026</v>
      </c>
      <c r="G5" s="4" t="s">
        <v>0</v>
      </c>
      <c r="H5" s="4" t="s">
        <v>1</v>
      </c>
      <c r="I5" s="4" t="s">
        <v>8</v>
      </c>
      <c r="J5" s="4" t="s">
        <v>16</v>
      </c>
      <c r="K5" s="4" t="s">
        <v>9</v>
      </c>
      <c r="L5" s="4" t="s">
        <v>17</v>
      </c>
      <c r="M5" s="9">
        <v>4</v>
      </c>
      <c r="N5" s="6">
        <v>143.66999999999999</v>
      </c>
      <c r="O5" s="7">
        <v>0.1</v>
      </c>
      <c r="P5" s="6">
        <v>81.22</v>
      </c>
      <c r="Q5" s="6">
        <f t="shared" si="0"/>
        <v>517.21199999999999</v>
      </c>
      <c r="R5" s="6">
        <f t="shared" si="1"/>
        <v>324.88</v>
      </c>
      <c r="S5" s="6">
        <f t="shared" si="2"/>
        <v>192.33199999999999</v>
      </c>
      <c r="T5" s="8">
        <f t="shared" si="3"/>
        <v>0.37186298848441257</v>
      </c>
      <c r="U5" s="5">
        <f>YEAR(SalesDataTable[[#This Row],[Order Date]])</f>
        <v>2026</v>
      </c>
      <c r="V5" s="8" t="str">
        <f>"Q"&amp;ROUNDUP(MONTH(SalesDataTable[[#This Row],[Order Date]])/3,0)</f>
        <v>Q1</v>
      </c>
      <c r="W5" s="9">
        <f>MONTH(SalesDataTable[[#This Row],[Order Date]])</f>
        <v>1</v>
      </c>
      <c r="X5" s="8" t="str">
        <f>TEXT(SalesDataTable[[#This Row],[Order Date]],"mmm")</f>
        <v>Jan</v>
      </c>
    </row>
    <row r="6" spans="1:24" ht="15">
      <c r="A6" s="2">
        <v>2002</v>
      </c>
      <c r="B6" s="3">
        <v>46025</v>
      </c>
      <c r="C6" s="12">
        <f>MONTH(SalesDataTable[[#This Row],[Order Date]])</f>
        <v>1</v>
      </c>
      <c r="D6" s="12" t="str">
        <f>TEXT(SalesDataTable[[#This Row],[Order Date]],"MMM")</f>
        <v>Jan</v>
      </c>
      <c r="E6" s="15" t="str">
        <f>"Q"&amp;ROUNDUP(MONTH(SalesDataTable[[#This Row],[Order Date]])/3,0)</f>
        <v>Q1</v>
      </c>
      <c r="F6" s="12">
        <f>YEAR(SalesDataTable[[#This Row],[Order Date]])</f>
        <v>2026</v>
      </c>
      <c r="G6" s="4" t="s">
        <v>0</v>
      </c>
      <c r="H6" s="4" t="s">
        <v>1</v>
      </c>
      <c r="I6" s="4" t="s">
        <v>8</v>
      </c>
      <c r="J6" s="4" t="s">
        <v>16</v>
      </c>
      <c r="K6" s="4" t="s">
        <v>14</v>
      </c>
      <c r="L6" s="4" t="s">
        <v>15</v>
      </c>
      <c r="M6" s="9">
        <v>3</v>
      </c>
      <c r="N6" s="6">
        <v>36.53</v>
      </c>
      <c r="O6" s="7">
        <v>0.15</v>
      </c>
      <c r="P6" s="6">
        <v>13.67</v>
      </c>
      <c r="Q6" s="6">
        <f t="shared" si="0"/>
        <v>93.151499999999999</v>
      </c>
      <c r="R6" s="6">
        <f t="shared" si="1"/>
        <v>41.01</v>
      </c>
      <c r="S6" s="6">
        <f t="shared" si="2"/>
        <v>52.141500000000001</v>
      </c>
      <c r="T6" s="8">
        <f t="shared" si="3"/>
        <v>0.55974944042769037</v>
      </c>
      <c r="U6" s="5">
        <f>YEAR(SalesDataTable[[#This Row],[Order Date]])</f>
        <v>2026</v>
      </c>
      <c r="V6" s="8" t="str">
        <f>"Q"&amp;ROUNDUP(MONTH(SalesDataTable[[#This Row],[Order Date]])/3,0)</f>
        <v>Q1</v>
      </c>
      <c r="W6" s="9">
        <f>MONTH(SalesDataTable[[#This Row],[Order Date]])</f>
        <v>1</v>
      </c>
      <c r="X6" s="8" t="str">
        <f>TEXT(SalesDataTable[[#This Row],[Order Date]],"mmm")</f>
        <v>Jan</v>
      </c>
    </row>
    <row r="7" spans="1:24" ht="15">
      <c r="A7" s="2">
        <v>2005</v>
      </c>
      <c r="B7" s="3">
        <v>46025</v>
      </c>
      <c r="C7" s="12">
        <f>MONTH(SalesDataTable[[#This Row],[Order Date]])</f>
        <v>1</v>
      </c>
      <c r="D7" s="12" t="str">
        <f>TEXT(SalesDataTable[[#This Row],[Order Date]],"MMM")</f>
        <v>Jan</v>
      </c>
      <c r="E7" s="15" t="str">
        <f>"Q"&amp;ROUNDUP(MONTH(SalesDataTable[[#This Row],[Order Date]])/3,0)</f>
        <v>Q1</v>
      </c>
      <c r="F7" s="12">
        <f>YEAR(SalesDataTable[[#This Row],[Order Date]])</f>
        <v>2026</v>
      </c>
      <c r="G7" s="4" t="s">
        <v>11</v>
      </c>
      <c r="H7" s="4" t="s">
        <v>18</v>
      </c>
      <c r="I7" s="4" t="s">
        <v>19</v>
      </c>
      <c r="J7" s="4" t="s">
        <v>13</v>
      </c>
      <c r="K7" s="4" t="s">
        <v>14</v>
      </c>
      <c r="L7" s="4" t="s">
        <v>15</v>
      </c>
      <c r="M7" s="9">
        <v>1</v>
      </c>
      <c r="N7" s="6">
        <v>35.340000000000003</v>
      </c>
      <c r="O7" s="7">
        <v>0</v>
      </c>
      <c r="P7" s="6">
        <v>13.37</v>
      </c>
      <c r="Q7" s="6">
        <f t="shared" si="0"/>
        <v>35.340000000000003</v>
      </c>
      <c r="R7" s="6">
        <f t="shared" si="1"/>
        <v>13.37</v>
      </c>
      <c r="S7" s="6">
        <f t="shared" si="2"/>
        <v>21.970000000000006</v>
      </c>
      <c r="T7" s="8">
        <f t="shared" si="3"/>
        <v>0.62167515563101317</v>
      </c>
      <c r="U7" s="5">
        <f>YEAR(SalesDataTable[[#This Row],[Order Date]])</f>
        <v>2026</v>
      </c>
      <c r="V7" s="8" t="str">
        <f>"Q"&amp;ROUNDUP(MONTH(SalesDataTable[[#This Row],[Order Date]])/3,0)</f>
        <v>Q1</v>
      </c>
      <c r="W7" s="9">
        <f>MONTH(SalesDataTable[[#This Row],[Order Date]])</f>
        <v>1</v>
      </c>
      <c r="X7" s="8" t="str">
        <f>TEXT(SalesDataTable[[#This Row],[Order Date]],"mmm")</f>
        <v>Jan</v>
      </c>
    </row>
    <row r="8" spans="1:24" ht="15">
      <c r="A8" s="2">
        <v>2937</v>
      </c>
      <c r="B8" s="3">
        <v>46025</v>
      </c>
      <c r="C8" s="12">
        <f>MONTH(SalesDataTable[[#This Row],[Order Date]])</f>
        <v>1</v>
      </c>
      <c r="D8" s="12" t="str">
        <f>TEXT(SalesDataTable[[#This Row],[Order Date]],"MMM")</f>
        <v>Jan</v>
      </c>
      <c r="E8" s="15" t="str">
        <f>"Q"&amp;ROUNDUP(MONTH(SalesDataTable[[#This Row],[Order Date]])/3,0)</f>
        <v>Q1</v>
      </c>
      <c r="F8" s="12">
        <f>YEAR(SalesDataTable[[#This Row],[Order Date]])</f>
        <v>2026</v>
      </c>
      <c r="G8" s="4" t="s">
        <v>20</v>
      </c>
      <c r="H8" s="4" t="s">
        <v>21</v>
      </c>
      <c r="I8" s="4" t="s">
        <v>8</v>
      </c>
      <c r="J8" s="4" t="s">
        <v>3</v>
      </c>
      <c r="K8" s="4" t="s">
        <v>4</v>
      </c>
      <c r="L8" s="4" t="s">
        <v>22</v>
      </c>
      <c r="M8" s="9">
        <v>8</v>
      </c>
      <c r="N8" s="6">
        <v>49.6</v>
      </c>
      <c r="O8" s="7">
        <v>0.1</v>
      </c>
      <c r="P8" s="6">
        <v>23.05</v>
      </c>
      <c r="Q8" s="6">
        <f t="shared" si="0"/>
        <v>357.12</v>
      </c>
      <c r="R8" s="6">
        <f t="shared" si="1"/>
        <v>184.4</v>
      </c>
      <c r="S8" s="6">
        <f t="shared" si="2"/>
        <v>172.72</v>
      </c>
      <c r="T8" s="8">
        <f t="shared" si="3"/>
        <v>0.4836469534050179</v>
      </c>
      <c r="U8" s="5">
        <f>YEAR(SalesDataTable[[#This Row],[Order Date]])</f>
        <v>2026</v>
      </c>
      <c r="V8" s="8" t="str">
        <f>"Q"&amp;ROUNDUP(MONTH(SalesDataTable[[#This Row],[Order Date]])/3,0)</f>
        <v>Q1</v>
      </c>
      <c r="W8" s="9">
        <f>MONTH(SalesDataTable[[#This Row],[Order Date]])</f>
        <v>1</v>
      </c>
      <c r="X8" s="8" t="str">
        <f>TEXT(SalesDataTable[[#This Row],[Order Date]],"mmm")</f>
        <v>Jan</v>
      </c>
    </row>
    <row r="9" spans="1:24" ht="15">
      <c r="A9" s="2">
        <v>3326</v>
      </c>
      <c r="B9" s="3">
        <v>46025</v>
      </c>
      <c r="C9" s="12">
        <f>MONTH(SalesDataTable[[#This Row],[Order Date]])</f>
        <v>1</v>
      </c>
      <c r="D9" s="12" t="str">
        <f>TEXT(SalesDataTable[[#This Row],[Order Date]],"MMM")</f>
        <v>Jan</v>
      </c>
      <c r="E9" s="15" t="str">
        <f>"Q"&amp;ROUNDUP(MONTH(SalesDataTable[[#This Row],[Order Date]])/3,0)</f>
        <v>Q1</v>
      </c>
      <c r="F9" s="12">
        <f>YEAR(SalesDataTable[[#This Row],[Order Date]])</f>
        <v>2026</v>
      </c>
      <c r="G9" s="4" t="s">
        <v>0</v>
      </c>
      <c r="H9" s="4" t="s">
        <v>1</v>
      </c>
      <c r="I9" s="4" t="s">
        <v>19</v>
      </c>
      <c r="J9" s="4" t="s">
        <v>13</v>
      </c>
      <c r="K9" s="4" t="s">
        <v>23</v>
      </c>
      <c r="L9" s="4" t="s">
        <v>24</v>
      </c>
      <c r="M9" s="9">
        <v>2</v>
      </c>
      <c r="N9" s="6">
        <v>347.51</v>
      </c>
      <c r="O9" s="7">
        <v>0</v>
      </c>
      <c r="P9" s="6">
        <v>190.16</v>
      </c>
      <c r="Q9" s="6">
        <f t="shared" si="0"/>
        <v>695.02</v>
      </c>
      <c r="R9" s="6">
        <f t="shared" si="1"/>
        <v>380.32</v>
      </c>
      <c r="S9" s="6">
        <f t="shared" si="2"/>
        <v>314.7</v>
      </c>
      <c r="T9" s="8">
        <f t="shared" si="3"/>
        <v>0.4527927253891974</v>
      </c>
      <c r="U9" s="5">
        <f>YEAR(SalesDataTable[[#This Row],[Order Date]])</f>
        <v>2026</v>
      </c>
      <c r="V9" s="8" t="str">
        <f>"Q"&amp;ROUNDUP(MONTH(SalesDataTable[[#This Row],[Order Date]])/3,0)</f>
        <v>Q1</v>
      </c>
      <c r="W9" s="9">
        <f>MONTH(SalesDataTable[[#This Row],[Order Date]])</f>
        <v>1</v>
      </c>
      <c r="X9" s="8" t="str">
        <f>TEXT(SalesDataTable[[#This Row],[Order Date]],"mmm")</f>
        <v>Jan</v>
      </c>
    </row>
    <row r="10" spans="1:24" ht="15">
      <c r="A10" s="2">
        <v>3863</v>
      </c>
      <c r="B10" s="3">
        <v>46025</v>
      </c>
      <c r="C10" s="12">
        <f>MONTH(SalesDataTable[[#This Row],[Order Date]])</f>
        <v>1</v>
      </c>
      <c r="D10" s="12" t="str">
        <f>TEXT(SalesDataTable[[#This Row],[Order Date]],"MMM")</f>
        <v>Jan</v>
      </c>
      <c r="E10" s="15" t="str">
        <f>"Q"&amp;ROUNDUP(MONTH(SalesDataTable[[#This Row],[Order Date]])/3,0)</f>
        <v>Q1</v>
      </c>
      <c r="F10" s="12">
        <f>YEAR(SalesDataTable[[#This Row],[Order Date]])</f>
        <v>2026</v>
      </c>
      <c r="G10" s="4" t="s">
        <v>11</v>
      </c>
      <c r="H10" s="4" t="s">
        <v>25</v>
      </c>
      <c r="I10" s="4" t="s">
        <v>8</v>
      </c>
      <c r="J10" s="4" t="s">
        <v>3</v>
      </c>
      <c r="K10" s="4" t="s">
        <v>4</v>
      </c>
      <c r="L10" s="4" t="s">
        <v>26</v>
      </c>
      <c r="M10" s="9">
        <v>12</v>
      </c>
      <c r="N10" s="6">
        <v>41.22</v>
      </c>
      <c r="O10" s="7">
        <v>0.1</v>
      </c>
      <c r="P10" s="6">
        <v>16.64</v>
      </c>
      <c r="Q10" s="6">
        <f t="shared" si="0"/>
        <v>445.17599999999999</v>
      </c>
      <c r="R10" s="6">
        <f t="shared" si="1"/>
        <v>199.68</v>
      </c>
      <c r="S10" s="6">
        <f t="shared" si="2"/>
        <v>245.49599999999998</v>
      </c>
      <c r="T10" s="8">
        <f t="shared" si="3"/>
        <v>0.55145829963879456</v>
      </c>
      <c r="U10" s="5">
        <f>YEAR(SalesDataTable[[#This Row],[Order Date]])</f>
        <v>2026</v>
      </c>
      <c r="V10" s="8" t="str">
        <f>"Q"&amp;ROUNDUP(MONTH(SalesDataTable[[#This Row],[Order Date]])/3,0)</f>
        <v>Q1</v>
      </c>
      <c r="W10" s="9">
        <f>MONTH(SalesDataTable[[#This Row],[Order Date]])</f>
        <v>1</v>
      </c>
      <c r="X10" s="8" t="str">
        <f>TEXT(SalesDataTable[[#This Row],[Order Date]],"mmm")</f>
        <v>Jan</v>
      </c>
    </row>
    <row r="11" spans="1:24" ht="15">
      <c r="A11" s="2">
        <v>4910</v>
      </c>
      <c r="B11" s="3">
        <v>46025</v>
      </c>
      <c r="C11" s="12">
        <f>MONTH(SalesDataTable[[#This Row],[Order Date]])</f>
        <v>1</v>
      </c>
      <c r="D11" s="12" t="str">
        <f>TEXT(SalesDataTable[[#This Row],[Order Date]],"MMM")</f>
        <v>Jan</v>
      </c>
      <c r="E11" s="15" t="str">
        <f>"Q"&amp;ROUNDUP(MONTH(SalesDataTable[[#This Row],[Order Date]])/3,0)</f>
        <v>Q1</v>
      </c>
      <c r="F11" s="12">
        <f>YEAR(SalesDataTable[[#This Row],[Order Date]])</f>
        <v>2026</v>
      </c>
      <c r="G11" s="4" t="s">
        <v>11</v>
      </c>
      <c r="H11" s="4" t="s">
        <v>18</v>
      </c>
      <c r="I11" s="4" t="s">
        <v>19</v>
      </c>
      <c r="J11" s="4" t="s">
        <v>16</v>
      </c>
      <c r="K11" s="4" t="s">
        <v>23</v>
      </c>
      <c r="L11" s="4" t="s">
        <v>24</v>
      </c>
      <c r="M11" s="9">
        <v>1</v>
      </c>
      <c r="N11" s="6">
        <v>332.18</v>
      </c>
      <c r="O11" s="7">
        <v>0</v>
      </c>
      <c r="P11" s="6">
        <v>195.33</v>
      </c>
      <c r="Q11" s="6">
        <f t="shared" si="0"/>
        <v>332.18</v>
      </c>
      <c r="R11" s="6">
        <f t="shared" si="1"/>
        <v>195.33</v>
      </c>
      <c r="S11" s="6">
        <f t="shared" si="2"/>
        <v>136.85</v>
      </c>
      <c r="T11" s="8">
        <f t="shared" si="3"/>
        <v>0.41197543500511768</v>
      </c>
      <c r="U11" s="5">
        <f>YEAR(SalesDataTable[[#This Row],[Order Date]])</f>
        <v>2026</v>
      </c>
      <c r="V11" s="8" t="str">
        <f>"Q"&amp;ROUNDUP(MONTH(SalesDataTable[[#This Row],[Order Date]])/3,0)</f>
        <v>Q1</v>
      </c>
      <c r="W11" s="9">
        <f>MONTH(SalesDataTable[[#This Row],[Order Date]])</f>
        <v>1</v>
      </c>
      <c r="X11" s="8" t="str">
        <f>TEXT(SalesDataTable[[#This Row],[Order Date]],"mmm")</f>
        <v>Jan</v>
      </c>
    </row>
    <row r="12" spans="1:24" ht="15">
      <c r="A12" s="2">
        <v>5188</v>
      </c>
      <c r="B12" s="3">
        <v>46025</v>
      </c>
      <c r="C12" s="12">
        <f>MONTH(SalesDataTable[[#This Row],[Order Date]])</f>
        <v>1</v>
      </c>
      <c r="D12" s="12" t="str">
        <f>TEXT(SalesDataTable[[#This Row],[Order Date]],"MMM")</f>
        <v>Jan</v>
      </c>
      <c r="E12" s="15" t="str">
        <f>"Q"&amp;ROUNDUP(MONTH(SalesDataTable[[#This Row],[Order Date]])/3,0)</f>
        <v>Q1</v>
      </c>
      <c r="F12" s="12">
        <f>YEAR(SalesDataTable[[#This Row],[Order Date]])</f>
        <v>2026</v>
      </c>
      <c r="G12" s="4" t="s">
        <v>6</v>
      </c>
      <c r="H12" s="4" t="s">
        <v>27</v>
      </c>
      <c r="I12" s="4" t="s">
        <v>28</v>
      </c>
      <c r="J12" s="4" t="s">
        <v>3</v>
      </c>
      <c r="K12" s="4" t="s">
        <v>4</v>
      </c>
      <c r="L12" s="4" t="s">
        <v>22</v>
      </c>
      <c r="M12" s="9">
        <v>1</v>
      </c>
      <c r="N12" s="6">
        <v>49.71</v>
      </c>
      <c r="O12" s="7">
        <v>0</v>
      </c>
      <c r="P12" s="6">
        <v>23.15</v>
      </c>
      <c r="Q12" s="6">
        <f t="shared" si="0"/>
        <v>49.71</v>
      </c>
      <c r="R12" s="6">
        <f t="shared" si="1"/>
        <v>23.15</v>
      </c>
      <c r="S12" s="6">
        <f t="shared" si="2"/>
        <v>26.560000000000002</v>
      </c>
      <c r="T12" s="8">
        <f t="shared" si="3"/>
        <v>0.53429893381613358</v>
      </c>
      <c r="U12" s="5">
        <f>YEAR(SalesDataTable[[#This Row],[Order Date]])</f>
        <v>2026</v>
      </c>
      <c r="V12" s="8" t="str">
        <f>"Q"&amp;ROUNDUP(MONTH(SalesDataTable[[#This Row],[Order Date]])/3,0)</f>
        <v>Q1</v>
      </c>
      <c r="W12" s="9">
        <f>MONTH(SalesDataTable[[#This Row],[Order Date]])</f>
        <v>1</v>
      </c>
      <c r="X12" s="8" t="str">
        <f>TEXT(SalesDataTable[[#This Row],[Order Date]],"mmm")</f>
        <v>Jan</v>
      </c>
    </row>
    <row r="13" spans="1:24" ht="15">
      <c r="A13" s="2">
        <v>845</v>
      </c>
      <c r="B13" s="3">
        <v>46026</v>
      </c>
      <c r="C13" s="12">
        <f>MONTH(SalesDataTable[[#This Row],[Order Date]])</f>
        <v>1</v>
      </c>
      <c r="D13" s="12" t="str">
        <f>TEXT(SalesDataTable[[#This Row],[Order Date]],"MMM")</f>
        <v>Jan</v>
      </c>
      <c r="E13" s="15" t="str">
        <f>"Q"&amp;ROUNDUP(MONTH(SalesDataTable[[#This Row],[Order Date]])/3,0)</f>
        <v>Q1</v>
      </c>
      <c r="F13" s="12">
        <f>YEAR(SalesDataTable[[#This Row],[Order Date]])</f>
        <v>2026</v>
      </c>
      <c r="G13" s="4" t="s">
        <v>11</v>
      </c>
      <c r="H13" s="4" t="s">
        <v>18</v>
      </c>
      <c r="I13" s="4" t="s">
        <v>2</v>
      </c>
      <c r="J13" s="4" t="s">
        <v>72</v>
      </c>
      <c r="K13" s="4" t="s">
        <v>23</v>
      </c>
      <c r="L13" s="4" t="s">
        <v>29</v>
      </c>
      <c r="M13" s="9">
        <v>2</v>
      </c>
      <c r="N13" s="6">
        <v>194.35</v>
      </c>
      <c r="O13" s="7">
        <v>0</v>
      </c>
      <c r="P13" s="6">
        <v>104.22</v>
      </c>
      <c r="Q13" s="6">
        <f t="shared" si="0"/>
        <v>388.7</v>
      </c>
      <c r="R13" s="6">
        <f t="shared" si="1"/>
        <v>208.44</v>
      </c>
      <c r="S13" s="6">
        <f t="shared" si="2"/>
        <v>180.26</v>
      </c>
      <c r="T13" s="8">
        <f t="shared" si="3"/>
        <v>0.46375096475430921</v>
      </c>
      <c r="U13" s="5">
        <f>YEAR(SalesDataTable[[#This Row],[Order Date]])</f>
        <v>2026</v>
      </c>
      <c r="V13" s="8" t="str">
        <f>"Q"&amp;ROUNDUP(MONTH(SalesDataTable[[#This Row],[Order Date]])/3,0)</f>
        <v>Q1</v>
      </c>
      <c r="W13" s="9">
        <f>MONTH(SalesDataTable[[#This Row],[Order Date]])</f>
        <v>1</v>
      </c>
      <c r="X13" s="8" t="str">
        <f>TEXT(SalesDataTable[[#This Row],[Order Date]],"mmm")</f>
        <v>Jan</v>
      </c>
    </row>
    <row r="14" spans="1:24" ht="15">
      <c r="A14" s="2">
        <v>1077</v>
      </c>
      <c r="B14" s="3">
        <v>46026</v>
      </c>
      <c r="C14" s="12">
        <f>MONTH(SalesDataTable[[#This Row],[Order Date]])</f>
        <v>1</v>
      </c>
      <c r="D14" s="12" t="str">
        <f>TEXT(SalesDataTable[[#This Row],[Order Date]],"MMM")</f>
        <v>Jan</v>
      </c>
      <c r="E14" s="15" t="str">
        <f>"Q"&amp;ROUNDUP(MONTH(SalesDataTable[[#This Row],[Order Date]])/3,0)</f>
        <v>Q1</v>
      </c>
      <c r="F14" s="12">
        <f>YEAR(SalesDataTable[[#This Row],[Order Date]])</f>
        <v>2026</v>
      </c>
      <c r="G14" s="4" t="s">
        <v>6</v>
      </c>
      <c r="H14" s="4" t="s">
        <v>27</v>
      </c>
      <c r="I14" s="4" t="s">
        <v>2</v>
      </c>
      <c r="J14" s="4" t="s">
        <v>13</v>
      </c>
      <c r="K14" s="4" t="s">
        <v>4</v>
      </c>
      <c r="L14" s="4" t="s">
        <v>30</v>
      </c>
      <c r="M14" s="9">
        <v>3</v>
      </c>
      <c r="N14" s="6">
        <v>102.12</v>
      </c>
      <c r="O14" s="7">
        <v>0.1</v>
      </c>
      <c r="P14" s="6">
        <v>51.28</v>
      </c>
      <c r="Q14" s="6">
        <f t="shared" si="0"/>
        <v>275.72400000000005</v>
      </c>
      <c r="R14" s="6">
        <f t="shared" si="1"/>
        <v>153.84</v>
      </c>
      <c r="S14" s="6">
        <f t="shared" si="2"/>
        <v>121.88400000000004</v>
      </c>
      <c r="T14" s="8">
        <f t="shared" si="3"/>
        <v>0.44205074639857256</v>
      </c>
      <c r="U14" s="5">
        <f>YEAR(SalesDataTable[[#This Row],[Order Date]])</f>
        <v>2026</v>
      </c>
      <c r="V14" s="8" t="str">
        <f>"Q"&amp;ROUNDUP(MONTH(SalesDataTable[[#This Row],[Order Date]])/3,0)</f>
        <v>Q1</v>
      </c>
      <c r="W14" s="9">
        <f>MONTH(SalesDataTable[[#This Row],[Order Date]])</f>
        <v>1</v>
      </c>
      <c r="X14" s="8" t="str">
        <f>TEXT(SalesDataTable[[#This Row],[Order Date]],"mmm")</f>
        <v>Jan</v>
      </c>
    </row>
    <row r="15" spans="1:24" ht="15">
      <c r="A15" s="2">
        <v>1237</v>
      </c>
      <c r="B15" s="3">
        <v>46026</v>
      </c>
      <c r="C15" s="12">
        <f>MONTH(SalesDataTable[[#This Row],[Order Date]])</f>
        <v>1</v>
      </c>
      <c r="D15" s="12" t="str">
        <f>TEXT(SalesDataTable[[#This Row],[Order Date]],"MMM")</f>
        <v>Jan</v>
      </c>
      <c r="E15" s="15" t="str">
        <f>"Q"&amp;ROUNDUP(MONTH(SalesDataTable[[#This Row],[Order Date]])/3,0)</f>
        <v>Q1</v>
      </c>
      <c r="F15" s="12">
        <f>YEAR(SalesDataTable[[#This Row],[Order Date]])</f>
        <v>2026</v>
      </c>
      <c r="G15" s="4" t="s">
        <v>20</v>
      </c>
      <c r="H15" s="4" t="s">
        <v>31</v>
      </c>
      <c r="I15" s="4" t="s">
        <v>19</v>
      </c>
      <c r="J15" s="4" t="s">
        <v>16</v>
      </c>
      <c r="K15" s="4" t="s">
        <v>14</v>
      </c>
      <c r="L15" s="4" t="s">
        <v>32</v>
      </c>
      <c r="M15" s="9">
        <v>1</v>
      </c>
      <c r="N15" s="6">
        <v>46.99</v>
      </c>
      <c r="O15" s="7">
        <v>0.05</v>
      </c>
      <c r="P15" s="6">
        <v>18.11</v>
      </c>
      <c r="Q15" s="6">
        <f t="shared" si="0"/>
        <v>44.640500000000003</v>
      </c>
      <c r="R15" s="6">
        <f t="shared" si="1"/>
        <v>18.11</v>
      </c>
      <c r="S15" s="6">
        <f t="shared" si="2"/>
        <v>26.530500000000004</v>
      </c>
      <c r="T15" s="8">
        <f t="shared" si="3"/>
        <v>0.59431457980981395</v>
      </c>
      <c r="U15" s="5">
        <f>YEAR(SalesDataTable[[#This Row],[Order Date]])</f>
        <v>2026</v>
      </c>
      <c r="V15" s="8" t="str">
        <f>"Q"&amp;ROUNDUP(MONTH(SalesDataTable[[#This Row],[Order Date]])/3,0)</f>
        <v>Q1</v>
      </c>
      <c r="W15" s="9">
        <f>MONTH(SalesDataTable[[#This Row],[Order Date]])</f>
        <v>1</v>
      </c>
      <c r="X15" s="8" t="str">
        <f>TEXT(SalesDataTable[[#This Row],[Order Date]],"mmm")</f>
        <v>Jan</v>
      </c>
    </row>
    <row r="16" spans="1:24" ht="15">
      <c r="A16" s="2">
        <v>1908</v>
      </c>
      <c r="B16" s="3">
        <v>46026</v>
      </c>
      <c r="C16" s="12">
        <f>MONTH(SalesDataTable[[#This Row],[Order Date]])</f>
        <v>1</v>
      </c>
      <c r="D16" s="12" t="str">
        <f>TEXT(SalesDataTable[[#This Row],[Order Date]],"MMM")</f>
        <v>Jan</v>
      </c>
      <c r="E16" s="15" t="str">
        <f>"Q"&amp;ROUNDUP(MONTH(SalesDataTable[[#This Row],[Order Date]])/3,0)</f>
        <v>Q1</v>
      </c>
      <c r="F16" s="12">
        <f>YEAR(SalesDataTable[[#This Row],[Order Date]])</f>
        <v>2026</v>
      </c>
      <c r="G16" s="4" t="s">
        <v>20</v>
      </c>
      <c r="H16" s="4" t="s">
        <v>33</v>
      </c>
      <c r="I16" s="4" t="s">
        <v>2</v>
      </c>
      <c r="J16" s="4" t="s">
        <v>13</v>
      </c>
      <c r="K16" s="4" t="s">
        <v>34</v>
      </c>
      <c r="L16" s="4" t="s">
        <v>35</v>
      </c>
      <c r="M16" s="9">
        <v>1</v>
      </c>
      <c r="N16" s="6">
        <v>40</v>
      </c>
      <c r="O16" s="7">
        <v>0</v>
      </c>
      <c r="P16" s="6">
        <v>15.04</v>
      </c>
      <c r="Q16" s="6">
        <f t="shared" si="0"/>
        <v>40</v>
      </c>
      <c r="R16" s="6">
        <f t="shared" si="1"/>
        <v>15.04</v>
      </c>
      <c r="S16" s="6">
        <f t="shared" si="2"/>
        <v>24.96</v>
      </c>
      <c r="T16" s="8">
        <f t="shared" si="3"/>
        <v>0.624</v>
      </c>
      <c r="U16" s="5">
        <f>YEAR(SalesDataTable[[#This Row],[Order Date]])</f>
        <v>2026</v>
      </c>
      <c r="V16" s="8" t="str">
        <f>"Q"&amp;ROUNDUP(MONTH(SalesDataTable[[#This Row],[Order Date]])/3,0)</f>
        <v>Q1</v>
      </c>
      <c r="W16" s="9">
        <f>MONTH(SalesDataTable[[#This Row],[Order Date]])</f>
        <v>1</v>
      </c>
      <c r="X16" s="8" t="str">
        <f>TEXT(SalesDataTable[[#This Row],[Order Date]],"mmm")</f>
        <v>Jan</v>
      </c>
    </row>
    <row r="17" spans="1:24" ht="15">
      <c r="A17" s="2">
        <v>2245</v>
      </c>
      <c r="B17" s="3">
        <v>46026</v>
      </c>
      <c r="C17" s="12">
        <f>MONTH(SalesDataTable[[#This Row],[Order Date]])</f>
        <v>1</v>
      </c>
      <c r="D17" s="12" t="str">
        <f>TEXT(SalesDataTable[[#This Row],[Order Date]],"MMM")</f>
        <v>Jan</v>
      </c>
      <c r="E17" s="15" t="str">
        <f>"Q"&amp;ROUNDUP(MONTH(SalesDataTable[[#This Row],[Order Date]])/3,0)</f>
        <v>Q1</v>
      </c>
      <c r="F17" s="12">
        <f>YEAR(SalesDataTable[[#This Row],[Order Date]])</f>
        <v>2026</v>
      </c>
      <c r="G17" s="4" t="s">
        <v>0</v>
      </c>
      <c r="H17" s="4" t="s">
        <v>36</v>
      </c>
      <c r="I17" s="4" t="s">
        <v>2</v>
      </c>
      <c r="J17" s="4" t="s">
        <v>13</v>
      </c>
      <c r="K17" s="4" t="s">
        <v>9</v>
      </c>
      <c r="L17" s="4" t="s">
        <v>37</v>
      </c>
      <c r="M17" s="9">
        <v>1</v>
      </c>
      <c r="N17" s="6">
        <v>153.38999999999999</v>
      </c>
      <c r="O17" s="7">
        <v>0</v>
      </c>
      <c r="P17" s="6">
        <v>78.59</v>
      </c>
      <c r="Q17" s="6">
        <f t="shared" si="0"/>
        <v>153.38999999999999</v>
      </c>
      <c r="R17" s="6">
        <f t="shared" si="1"/>
        <v>78.59</v>
      </c>
      <c r="S17" s="6">
        <f t="shared" si="2"/>
        <v>74.799999999999983</v>
      </c>
      <c r="T17" s="8">
        <f t="shared" si="3"/>
        <v>0.48764587000456344</v>
      </c>
      <c r="U17" s="5">
        <f>YEAR(SalesDataTable[[#This Row],[Order Date]])</f>
        <v>2026</v>
      </c>
      <c r="V17" s="8" t="str">
        <f>"Q"&amp;ROUNDUP(MONTH(SalesDataTable[[#This Row],[Order Date]])/3,0)</f>
        <v>Q1</v>
      </c>
      <c r="W17" s="9">
        <f>MONTH(SalesDataTable[[#This Row],[Order Date]])</f>
        <v>1</v>
      </c>
      <c r="X17" s="8" t="str">
        <f>TEXT(SalesDataTable[[#This Row],[Order Date]],"mmm")</f>
        <v>Jan</v>
      </c>
    </row>
    <row r="18" spans="1:24" ht="15">
      <c r="A18" s="2">
        <v>2928</v>
      </c>
      <c r="B18" s="3">
        <v>46026</v>
      </c>
      <c r="C18" s="12">
        <f>MONTH(SalesDataTable[[#This Row],[Order Date]])</f>
        <v>1</v>
      </c>
      <c r="D18" s="12" t="str">
        <f>TEXT(SalesDataTable[[#This Row],[Order Date]],"MMM")</f>
        <v>Jan</v>
      </c>
      <c r="E18" s="15" t="str">
        <f>"Q"&amp;ROUNDUP(MONTH(SalesDataTable[[#This Row],[Order Date]])/3,0)</f>
        <v>Q1</v>
      </c>
      <c r="F18" s="12">
        <f>YEAR(SalesDataTable[[#This Row],[Order Date]])</f>
        <v>2026</v>
      </c>
      <c r="G18" s="4" t="s">
        <v>6</v>
      </c>
      <c r="H18" s="4" t="s">
        <v>27</v>
      </c>
      <c r="I18" s="4" t="s">
        <v>2</v>
      </c>
      <c r="J18" s="4" t="s">
        <v>3</v>
      </c>
      <c r="K18" s="4" t="s">
        <v>34</v>
      </c>
      <c r="L18" s="4" t="s">
        <v>38</v>
      </c>
      <c r="M18" s="9">
        <v>2</v>
      </c>
      <c r="N18" s="6">
        <v>124.97</v>
      </c>
      <c r="O18" s="7">
        <v>0.1</v>
      </c>
      <c r="P18" s="6">
        <v>67.36</v>
      </c>
      <c r="Q18" s="6">
        <f t="shared" si="0"/>
        <v>224.946</v>
      </c>
      <c r="R18" s="6">
        <f t="shared" si="1"/>
        <v>134.72</v>
      </c>
      <c r="S18" s="6">
        <f t="shared" si="2"/>
        <v>90.225999999999999</v>
      </c>
      <c r="T18" s="8">
        <f t="shared" si="3"/>
        <v>0.40110070861451191</v>
      </c>
      <c r="U18" s="5">
        <f>YEAR(SalesDataTable[[#This Row],[Order Date]])</f>
        <v>2026</v>
      </c>
      <c r="V18" s="8" t="str">
        <f>"Q"&amp;ROUNDUP(MONTH(SalesDataTable[[#This Row],[Order Date]])/3,0)</f>
        <v>Q1</v>
      </c>
      <c r="W18" s="9">
        <f>MONTH(SalesDataTable[[#This Row],[Order Date]])</f>
        <v>1</v>
      </c>
      <c r="X18" s="8" t="str">
        <f>TEXT(SalesDataTable[[#This Row],[Order Date]],"mmm")</f>
        <v>Jan</v>
      </c>
    </row>
    <row r="19" spans="1:24" ht="15">
      <c r="A19" s="2">
        <v>4249</v>
      </c>
      <c r="B19" s="3">
        <v>46026</v>
      </c>
      <c r="C19" s="12">
        <f>MONTH(SalesDataTable[[#This Row],[Order Date]])</f>
        <v>1</v>
      </c>
      <c r="D19" s="12" t="str">
        <f>TEXT(SalesDataTable[[#This Row],[Order Date]],"MMM")</f>
        <v>Jan</v>
      </c>
      <c r="E19" s="15" t="str">
        <f>"Q"&amp;ROUNDUP(MONTH(SalesDataTable[[#This Row],[Order Date]])/3,0)</f>
        <v>Q1</v>
      </c>
      <c r="F19" s="12">
        <f>YEAR(SalesDataTable[[#This Row],[Order Date]])</f>
        <v>2026</v>
      </c>
      <c r="G19" s="4" t="s">
        <v>20</v>
      </c>
      <c r="H19" s="4" t="s">
        <v>21</v>
      </c>
      <c r="I19" s="4" t="s">
        <v>28</v>
      </c>
      <c r="J19" s="4" t="s">
        <v>13</v>
      </c>
      <c r="K19" s="4" t="s">
        <v>4</v>
      </c>
      <c r="L19" s="4" t="s">
        <v>30</v>
      </c>
      <c r="M19" s="9">
        <v>2</v>
      </c>
      <c r="N19" s="6">
        <v>100.12</v>
      </c>
      <c r="O19" s="7">
        <v>0.1</v>
      </c>
      <c r="P19" s="6">
        <v>49.67</v>
      </c>
      <c r="Q19" s="6">
        <f t="shared" si="0"/>
        <v>180.21600000000001</v>
      </c>
      <c r="R19" s="6">
        <f t="shared" si="1"/>
        <v>99.34</v>
      </c>
      <c r="S19" s="6">
        <f t="shared" si="2"/>
        <v>80.876000000000005</v>
      </c>
      <c r="T19" s="8">
        <f t="shared" si="3"/>
        <v>0.44877258401029874</v>
      </c>
      <c r="U19" s="5">
        <f>YEAR(SalesDataTable[[#This Row],[Order Date]])</f>
        <v>2026</v>
      </c>
      <c r="V19" s="8" t="str">
        <f>"Q"&amp;ROUNDUP(MONTH(SalesDataTable[[#This Row],[Order Date]])/3,0)</f>
        <v>Q1</v>
      </c>
      <c r="W19" s="9">
        <f>MONTH(SalesDataTable[[#This Row],[Order Date]])</f>
        <v>1</v>
      </c>
      <c r="X19" s="8" t="str">
        <f>TEXT(SalesDataTable[[#This Row],[Order Date]],"mmm")</f>
        <v>Jan</v>
      </c>
    </row>
    <row r="20" spans="1:24" ht="15">
      <c r="A20" s="2">
        <v>1734</v>
      </c>
      <c r="B20" s="3">
        <v>46027</v>
      </c>
      <c r="C20" s="12">
        <f>MONTH(SalesDataTable[[#This Row],[Order Date]])</f>
        <v>1</v>
      </c>
      <c r="D20" s="12" t="str">
        <f>TEXT(SalesDataTable[[#This Row],[Order Date]],"MMM")</f>
        <v>Jan</v>
      </c>
      <c r="E20" s="15" t="str">
        <f>"Q"&amp;ROUNDUP(MONTH(SalesDataTable[[#This Row],[Order Date]])/3,0)</f>
        <v>Q1</v>
      </c>
      <c r="F20" s="12">
        <f>YEAR(SalesDataTable[[#This Row],[Order Date]])</f>
        <v>2026</v>
      </c>
      <c r="G20" s="4" t="s">
        <v>20</v>
      </c>
      <c r="H20" s="4" t="s">
        <v>33</v>
      </c>
      <c r="I20" s="4" t="s">
        <v>28</v>
      </c>
      <c r="J20" s="4" t="s">
        <v>3</v>
      </c>
      <c r="K20" s="4" t="s">
        <v>34</v>
      </c>
      <c r="L20" s="4" t="s">
        <v>35</v>
      </c>
      <c r="M20" s="9">
        <v>1</v>
      </c>
      <c r="N20" s="6">
        <v>40.6</v>
      </c>
      <c r="O20" s="7">
        <v>0.15</v>
      </c>
      <c r="P20" s="6">
        <v>14.61</v>
      </c>
      <c r="Q20" s="6">
        <f t="shared" si="0"/>
        <v>34.51</v>
      </c>
      <c r="R20" s="6">
        <f t="shared" si="1"/>
        <v>14.61</v>
      </c>
      <c r="S20" s="6">
        <f t="shared" si="2"/>
        <v>19.899999999999999</v>
      </c>
      <c r="T20" s="8">
        <f t="shared" si="3"/>
        <v>0.57664445088380178</v>
      </c>
      <c r="U20" s="5">
        <f>YEAR(SalesDataTable[[#This Row],[Order Date]])</f>
        <v>2026</v>
      </c>
      <c r="V20" s="8" t="str">
        <f>"Q"&amp;ROUNDUP(MONTH(SalesDataTable[[#This Row],[Order Date]])/3,0)</f>
        <v>Q1</v>
      </c>
      <c r="W20" s="9">
        <f>MONTH(SalesDataTable[[#This Row],[Order Date]])</f>
        <v>1</v>
      </c>
      <c r="X20" s="8" t="str">
        <f>TEXT(SalesDataTable[[#This Row],[Order Date]],"mmm")</f>
        <v>Jan</v>
      </c>
    </row>
    <row r="21" spans="1:24" ht="15">
      <c r="A21" s="2">
        <v>2331</v>
      </c>
      <c r="B21" s="3">
        <v>46027</v>
      </c>
      <c r="C21" s="12">
        <f>MONTH(SalesDataTable[[#This Row],[Order Date]])</f>
        <v>1</v>
      </c>
      <c r="D21" s="12" t="str">
        <f>TEXT(SalesDataTable[[#This Row],[Order Date]],"MMM")</f>
        <v>Jan</v>
      </c>
      <c r="E21" s="15" t="str">
        <f>"Q"&amp;ROUNDUP(MONTH(SalesDataTable[[#This Row],[Order Date]])/3,0)</f>
        <v>Q1</v>
      </c>
      <c r="F21" s="12">
        <f>YEAR(SalesDataTable[[#This Row],[Order Date]])</f>
        <v>2026</v>
      </c>
      <c r="G21" s="4" t="s">
        <v>20</v>
      </c>
      <c r="H21" s="4" t="s">
        <v>33</v>
      </c>
      <c r="I21" s="4" t="s">
        <v>2</v>
      </c>
      <c r="J21" s="4" t="s">
        <v>13</v>
      </c>
      <c r="K21" s="4" t="s">
        <v>4</v>
      </c>
      <c r="L21" s="4" t="s">
        <v>30</v>
      </c>
      <c r="M21" s="9">
        <v>1</v>
      </c>
      <c r="N21" s="6">
        <v>104.23</v>
      </c>
      <c r="O21" s="7">
        <v>0.1</v>
      </c>
      <c r="P21" s="6">
        <v>51.6</v>
      </c>
      <c r="Q21" s="6">
        <f t="shared" si="0"/>
        <v>93.807000000000002</v>
      </c>
      <c r="R21" s="6">
        <f t="shared" si="1"/>
        <v>51.6</v>
      </c>
      <c r="S21" s="6">
        <f t="shared" si="2"/>
        <v>42.207000000000001</v>
      </c>
      <c r="T21" s="8">
        <f t="shared" si="3"/>
        <v>0.44993443986056475</v>
      </c>
      <c r="U21" s="5">
        <f>YEAR(SalesDataTable[[#This Row],[Order Date]])</f>
        <v>2026</v>
      </c>
      <c r="V21" s="8" t="str">
        <f>"Q"&amp;ROUNDUP(MONTH(SalesDataTable[[#This Row],[Order Date]])/3,0)</f>
        <v>Q1</v>
      </c>
      <c r="W21" s="9">
        <f>MONTH(SalesDataTable[[#This Row],[Order Date]])</f>
        <v>1</v>
      </c>
      <c r="X21" s="8" t="str">
        <f>TEXT(SalesDataTable[[#This Row],[Order Date]],"mmm")</f>
        <v>Jan</v>
      </c>
    </row>
    <row r="22" spans="1:24" ht="15">
      <c r="A22" s="2">
        <v>2475</v>
      </c>
      <c r="B22" s="3">
        <v>46027</v>
      </c>
      <c r="C22" s="12">
        <f>MONTH(SalesDataTable[[#This Row],[Order Date]])</f>
        <v>1</v>
      </c>
      <c r="D22" s="12" t="str">
        <f>TEXT(SalesDataTable[[#This Row],[Order Date]],"MMM")</f>
        <v>Jan</v>
      </c>
      <c r="E22" s="15" t="str">
        <f>"Q"&amp;ROUNDUP(MONTH(SalesDataTable[[#This Row],[Order Date]])/3,0)</f>
        <v>Q1</v>
      </c>
      <c r="F22" s="12">
        <f>YEAR(SalesDataTable[[#This Row],[Order Date]])</f>
        <v>2026</v>
      </c>
      <c r="G22" s="4" t="s">
        <v>6</v>
      </c>
      <c r="H22" s="4" t="s">
        <v>7</v>
      </c>
      <c r="I22" s="4" t="s">
        <v>19</v>
      </c>
      <c r="J22" s="4" t="s">
        <v>3</v>
      </c>
      <c r="K22" s="4" t="s">
        <v>34</v>
      </c>
      <c r="L22" s="4" t="s">
        <v>38</v>
      </c>
      <c r="M22" s="9">
        <v>5</v>
      </c>
      <c r="N22" s="6">
        <v>122.87</v>
      </c>
      <c r="O22" s="7">
        <v>0.05</v>
      </c>
      <c r="P22" s="6">
        <v>69.67</v>
      </c>
      <c r="Q22" s="6">
        <f t="shared" si="0"/>
        <v>583.63250000000005</v>
      </c>
      <c r="R22" s="6">
        <f t="shared" si="1"/>
        <v>348.35</v>
      </c>
      <c r="S22" s="6">
        <f t="shared" si="2"/>
        <v>235.28250000000003</v>
      </c>
      <c r="T22" s="8">
        <f t="shared" si="3"/>
        <v>0.40313467807224584</v>
      </c>
      <c r="U22" s="5">
        <f>YEAR(SalesDataTable[[#This Row],[Order Date]])</f>
        <v>2026</v>
      </c>
      <c r="V22" s="8" t="str">
        <f>"Q"&amp;ROUNDUP(MONTH(SalesDataTable[[#This Row],[Order Date]])/3,0)</f>
        <v>Q1</v>
      </c>
      <c r="W22" s="9">
        <f>MONTH(SalesDataTable[[#This Row],[Order Date]])</f>
        <v>1</v>
      </c>
      <c r="X22" s="8" t="str">
        <f>TEXT(SalesDataTable[[#This Row],[Order Date]],"mmm")</f>
        <v>Jan</v>
      </c>
    </row>
    <row r="23" spans="1:24" ht="15">
      <c r="A23" s="2">
        <v>1433</v>
      </c>
      <c r="B23" s="3">
        <v>46028</v>
      </c>
      <c r="C23" s="12">
        <f>MONTH(SalesDataTable[[#This Row],[Order Date]])</f>
        <v>1</v>
      </c>
      <c r="D23" s="12" t="str">
        <f>TEXT(SalesDataTable[[#This Row],[Order Date]],"MMM")</f>
        <v>Jan</v>
      </c>
      <c r="E23" s="15" t="str">
        <f>"Q"&amp;ROUNDUP(MONTH(SalesDataTable[[#This Row],[Order Date]])/3,0)</f>
        <v>Q1</v>
      </c>
      <c r="F23" s="12">
        <f>YEAR(SalesDataTable[[#This Row],[Order Date]])</f>
        <v>2026</v>
      </c>
      <c r="G23" s="4" t="s">
        <v>11</v>
      </c>
      <c r="H23" s="4" t="s">
        <v>39</v>
      </c>
      <c r="I23" s="4" t="s">
        <v>2</v>
      </c>
      <c r="J23" s="4" t="s">
        <v>13</v>
      </c>
      <c r="K23" s="4" t="s">
        <v>14</v>
      </c>
      <c r="L23" s="4" t="s">
        <v>15</v>
      </c>
      <c r="M23" s="9">
        <v>2</v>
      </c>
      <c r="N23" s="6">
        <v>36.619999999999997</v>
      </c>
      <c r="O23" s="7">
        <v>0.05</v>
      </c>
      <c r="P23" s="6">
        <v>13.87</v>
      </c>
      <c r="Q23" s="6">
        <f t="shared" si="0"/>
        <v>69.577999999999989</v>
      </c>
      <c r="R23" s="6">
        <f t="shared" si="1"/>
        <v>27.74</v>
      </c>
      <c r="S23" s="6">
        <f t="shared" si="2"/>
        <v>41.837999999999994</v>
      </c>
      <c r="T23" s="8">
        <f t="shared" si="3"/>
        <v>0.60131075914800658</v>
      </c>
      <c r="U23" s="5">
        <f>YEAR(SalesDataTable[[#This Row],[Order Date]])</f>
        <v>2026</v>
      </c>
      <c r="V23" s="8" t="str">
        <f>"Q"&amp;ROUNDUP(MONTH(SalesDataTable[[#This Row],[Order Date]])/3,0)</f>
        <v>Q1</v>
      </c>
      <c r="W23" s="9">
        <f>MONTH(SalesDataTable[[#This Row],[Order Date]])</f>
        <v>1</v>
      </c>
      <c r="X23" s="8" t="str">
        <f>TEXT(SalesDataTable[[#This Row],[Order Date]],"mmm")</f>
        <v>Jan</v>
      </c>
    </row>
    <row r="24" spans="1:24" ht="15">
      <c r="A24" s="2">
        <v>3624</v>
      </c>
      <c r="B24" s="3">
        <v>46028</v>
      </c>
      <c r="C24" s="12">
        <f>MONTH(SalesDataTable[[#This Row],[Order Date]])</f>
        <v>1</v>
      </c>
      <c r="D24" s="12" t="str">
        <f>TEXT(SalesDataTable[[#This Row],[Order Date]],"MMM")</f>
        <v>Jan</v>
      </c>
      <c r="E24" s="15" t="str">
        <f>"Q"&amp;ROUNDUP(MONTH(SalesDataTable[[#This Row],[Order Date]])/3,0)</f>
        <v>Q1</v>
      </c>
      <c r="F24" s="12">
        <f>YEAR(SalesDataTable[[#This Row],[Order Date]])</f>
        <v>2026</v>
      </c>
      <c r="G24" s="4" t="s">
        <v>20</v>
      </c>
      <c r="H24" s="4" t="s">
        <v>31</v>
      </c>
      <c r="I24" s="4" t="s">
        <v>2</v>
      </c>
      <c r="J24" s="4" t="s">
        <v>13</v>
      </c>
      <c r="K24" s="4" t="s">
        <v>9</v>
      </c>
      <c r="L24" s="4" t="s">
        <v>10</v>
      </c>
      <c r="M24" s="9">
        <v>1</v>
      </c>
      <c r="N24" s="6">
        <v>93.4</v>
      </c>
      <c r="O24" s="7">
        <v>0</v>
      </c>
      <c r="P24" s="6">
        <v>46.11</v>
      </c>
      <c r="Q24" s="6">
        <f t="shared" si="0"/>
        <v>93.4</v>
      </c>
      <c r="R24" s="6">
        <f t="shared" si="1"/>
        <v>46.11</v>
      </c>
      <c r="S24" s="6">
        <f t="shared" si="2"/>
        <v>47.290000000000006</v>
      </c>
      <c r="T24" s="8">
        <f t="shared" si="3"/>
        <v>0.50631691648822275</v>
      </c>
      <c r="U24" s="5">
        <f>YEAR(SalesDataTable[[#This Row],[Order Date]])</f>
        <v>2026</v>
      </c>
      <c r="V24" s="8" t="str">
        <f>"Q"&amp;ROUNDUP(MONTH(SalesDataTable[[#This Row],[Order Date]])/3,0)</f>
        <v>Q1</v>
      </c>
      <c r="W24" s="9">
        <f>MONTH(SalesDataTable[[#This Row],[Order Date]])</f>
        <v>1</v>
      </c>
      <c r="X24" s="8" t="str">
        <f>TEXT(SalesDataTable[[#This Row],[Order Date]],"mmm")</f>
        <v>Jan</v>
      </c>
    </row>
    <row r="25" spans="1:24" ht="15">
      <c r="A25" s="2">
        <v>4680</v>
      </c>
      <c r="B25" s="3">
        <v>46028</v>
      </c>
      <c r="C25" s="12">
        <f>MONTH(SalesDataTable[[#This Row],[Order Date]])</f>
        <v>1</v>
      </c>
      <c r="D25" s="12" t="str">
        <f>TEXT(SalesDataTable[[#This Row],[Order Date]],"MMM")</f>
        <v>Jan</v>
      </c>
      <c r="E25" s="15" t="str">
        <f>"Q"&amp;ROUNDUP(MONTH(SalesDataTable[[#This Row],[Order Date]])/3,0)</f>
        <v>Q1</v>
      </c>
      <c r="F25" s="12">
        <f>YEAR(SalesDataTable[[#This Row],[Order Date]])</f>
        <v>2026</v>
      </c>
      <c r="G25" s="4" t="s">
        <v>6</v>
      </c>
      <c r="H25" s="4" t="s">
        <v>7</v>
      </c>
      <c r="I25" s="4" t="s">
        <v>28</v>
      </c>
      <c r="J25" s="4" t="s">
        <v>13</v>
      </c>
      <c r="K25" s="4" t="s">
        <v>23</v>
      </c>
      <c r="L25" s="4" t="s">
        <v>40</v>
      </c>
      <c r="M25" s="9">
        <v>2</v>
      </c>
      <c r="N25" s="6">
        <v>81.260000000000005</v>
      </c>
      <c r="O25" s="7">
        <v>0</v>
      </c>
      <c r="P25" s="6">
        <v>39.119999999999997</v>
      </c>
      <c r="Q25" s="6">
        <f t="shared" si="0"/>
        <v>162.52000000000001</v>
      </c>
      <c r="R25" s="6">
        <f t="shared" si="1"/>
        <v>78.239999999999995</v>
      </c>
      <c r="S25" s="6">
        <f t="shared" si="2"/>
        <v>84.280000000000015</v>
      </c>
      <c r="T25" s="8">
        <f t="shared" si="3"/>
        <v>0.51858232832882112</v>
      </c>
      <c r="U25" s="5">
        <f>YEAR(SalesDataTable[[#This Row],[Order Date]])</f>
        <v>2026</v>
      </c>
      <c r="V25" s="8" t="str">
        <f>"Q"&amp;ROUNDUP(MONTH(SalesDataTable[[#This Row],[Order Date]])/3,0)</f>
        <v>Q1</v>
      </c>
      <c r="W25" s="9">
        <f>MONTH(SalesDataTable[[#This Row],[Order Date]])</f>
        <v>1</v>
      </c>
      <c r="X25" s="8" t="str">
        <f>TEXT(SalesDataTable[[#This Row],[Order Date]],"mmm")</f>
        <v>Jan</v>
      </c>
    </row>
    <row r="26" spans="1:24" ht="15">
      <c r="A26" s="2">
        <v>4803</v>
      </c>
      <c r="B26" s="3">
        <v>46028</v>
      </c>
      <c r="C26" s="12">
        <f>MONTH(SalesDataTable[[#This Row],[Order Date]])</f>
        <v>1</v>
      </c>
      <c r="D26" s="12" t="str">
        <f>TEXT(SalesDataTable[[#This Row],[Order Date]],"MMM")</f>
        <v>Jan</v>
      </c>
      <c r="E26" s="15" t="str">
        <f>"Q"&amp;ROUNDUP(MONTH(SalesDataTable[[#This Row],[Order Date]])/3,0)</f>
        <v>Q1</v>
      </c>
      <c r="F26" s="12">
        <f>YEAR(SalesDataTable[[#This Row],[Order Date]])</f>
        <v>2026</v>
      </c>
      <c r="G26" s="4" t="s">
        <v>6</v>
      </c>
      <c r="H26" s="4" t="s">
        <v>41</v>
      </c>
      <c r="I26" s="4" t="s">
        <v>28</v>
      </c>
      <c r="J26" s="4" t="s">
        <v>13</v>
      </c>
      <c r="K26" s="4" t="s">
        <v>34</v>
      </c>
      <c r="L26" s="4" t="s">
        <v>42</v>
      </c>
      <c r="M26" s="9">
        <v>2</v>
      </c>
      <c r="N26" s="6">
        <v>35.78</v>
      </c>
      <c r="O26" s="7">
        <v>0</v>
      </c>
      <c r="P26" s="6">
        <v>13.84</v>
      </c>
      <c r="Q26" s="6">
        <f t="shared" si="0"/>
        <v>71.56</v>
      </c>
      <c r="R26" s="6">
        <f t="shared" si="1"/>
        <v>27.68</v>
      </c>
      <c r="S26" s="6">
        <f t="shared" si="2"/>
        <v>43.88</v>
      </c>
      <c r="T26" s="8">
        <f t="shared" si="3"/>
        <v>0.61319172722191173</v>
      </c>
      <c r="U26" s="5">
        <f>YEAR(SalesDataTable[[#This Row],[Order Date]])</f>
        <v>2026</v>
      </c>
      <c r="V26" s="8" t="str">
        <f>"Q"&amp;ROUNDUP(MONTH(SalesDataTable[[#This Row],[Order Date]])/3,0)</f>
        <v>Q1</v>
      </c>
      <c r="W26" s="9">
        <f>MONTH(SalesDataTable[[#This Row],[Order Date]])</f>
        <v>1</v>
      </c>
      <c r="X26" s="8" t="str">
        <f>TEXT(SalesDataTable[[#This Row],[Order Date]],"mmm")</f>
        <v>Jan</v>
      </c>
    </row>
    <row r="27" spans="1:24" ht="15">
      <c r="A27" s="2">
        <v>248</v>
      </c>
      <c r="B27" s="3">
        <v>46029</v>
      </c>
      <c r="C27" s="12">
        <f>MONTH(SalesDataTable[[#This Row],[Order Date]])</f>
        <v>1</v>
      </c>
      <c r="D27" s="12" t="str">
        <f>TEXT(SalesDataTable[[#This Row],[Order Date]],"MMM")</f>
        <v>Jan</v>
      </c>
      <c r="E27" s="15" t="str">
        <f>"Q"&amp;ROUNDUP(MONTH(SalesDataTable[[#This Row],[Order Date]])/3,0)</f>
        <v>Q1</v>
      </c>
      <c r="F27" s="12">
        <f>YEAR(SalesDataTable[[#This Row],[Order Date]])</f>
        <v>2026</v>
      </c>
      <c r="G27" s="4" t="s">
        <v>6</v>
      </c>
      <c r="H27" s="4" t="s">
        <v>43</v>
      </c>
      <c r="I27" s="4" t="s">
        <v>28</v>
      </c>
      <c r="J27" s="4" t="s">
        <v>13</v>
      </c>
      <c r="K27" s="4" t="s">
        <v>4</v>
      </c>
      <c r="L27" s="4" t="s">
        <v>5</v>
      </c>
      <c r="M27" s="9">
        <v>3</v>
      </c>
      <c r="N27" s="6">
        <v>81.64</v>
      </c>
      <c r="O27" s="7">
        <v>0</v>
      </c>
      <c r="P27" s="6">
        <v>43.84</v>
      </c>
      <c r="Q27" s="6">
        <f t="shared" si="0"/>
        <v>244.92000000000002</v>
      </c>
      <c r="R27" s="6">
        <f t="shared" si="1"/>
        <v>131.52000000000001</v>
      </c>
      <c r="S27" s="6">
        <f t="shared" si="2"/>
        <v>113.4</v>
      </c>
      <c r="T27" s="8">
        <f t="shared" si="3"/>
        <v>0.46300832925036745</v>
      </c>
      <c r="U27" s="5">
        <f>YEAR(SalesDataTable[[#This Row],[Order Date]])</f>
        <v>2026</v>
      </c>
      <c r="V27" s="8" t="str">
        <f>"Q"&amp;ROUNDUP(MONTH(SalesDataTable[[#This Row],[Order Date]])/3,0)</f>
        <v>Q1</v>
      </c>
      <c r="W27" s="9">
        <f>MONTH(SalesDataTable[[#This Row],[Order Date]])</f>
        <v>1</v>
      </c>
      <c r="X27" s="8" t="str">
        <f>TEXT(SalesDataTable[[#This Row],[Order Date]],"mmm")</f>
        <v>Jan</v>
      </c>
    </row>
    <row r="28" spans="1:24" ht="15">
      <c r="A28" s="2">
        <v>1118</v>
      </c>
      <c r="B28" s="3">
        <v>46029</v>
      </c>
      <c r="C28" s="12">
        <f>MONTH(SalesDataTable[[#This Row],[Order Date]])</f>
        <v>1</v>
      </c>
      <c r="D28" s="12" t="str">
        <f>TEXT(SalesDataTable[[#This Row],[Order Date]],"MMM")</f>
        <v>Jan</v>
      </c>
      <c r="E28" s="15" t="str">
        <f>"Q"&amp;ROUNDUP(MONTH(SalesDataTable[[#This Row],[Order Date]])/3,0)</f>
        <v>Q1</v>
      </c>
      <c r="F28" s="12">
        <f>YEAR(SalesDataTable[[#This Row],[Order Date]])</f>
        <v>2026</v>
      </c>
      <c r="G28" s="4" t="s">
        <v>6</v>
      </c>
      <c r="H28" s="4" t="s">
        <v>43</v>
      </c>
      <c r="I28" s="4" t="s">
        <v>2</v>
      </c>
      <c r="J28" s="4" t="s">
        <v>3</v>
      </c>
      <c r="K28" s="4" t="s">
        <v>14</v>
      </c>
      <c r="L28" s="4" t="s">
        <v>44</v>
      </c>
      <c r="M28" s="9">
        <v>2</v>
      </c>
      <c r="N28" s="6">
        <v>131.63999999999999</v>
      </c>
      <c r="O28" s="7">
        <v>0.05</v>
      </c>
      <c r="P28" s="6">
        <v>69.02</v>
      </c>
      <c r="Q28" s="6">
        <f t="shared" si="0"/>
        <v>250.11599999999996</v>
      </c>
      <c r="R28" s="6">
        <f t="shared" si="1"/>
        <v>138.04</v>
      </c>
      <c r="S28" s="6">
        <f t="shared" si="2"/>
        <v>112.07599999999996</v>
      </c>
      <c r="T28" s="8">
        <f t="shared" si="3"/>
        <v>0.44809608341729429</v>
      </c>
      <c r="U28" s="5">
        <f>YEAR(SalesDataTable[[#This Row],[Order Date]])</f>
        <v>2026</v>
      </c>
      <c r="V28" s="8" t="str">
        <f>"Q"&amp;ROUNDUP(MONTH(SalesDataTable[[#This Row],[Order Date]])/3,0)</f>
        <v>Q1</v>
      </c>
      <c r="W28" s="9">
        <f>MONTH(SalesDataTable[[#This Row],[Order Date]])</f>
        <v>1</v>
      </c>
      <c r="X28" s="8" t="str">
        <f>TEXT(SalesDataTable[[#This Row],[Order Date]],"mmm")</f>
        <v>Jan</v>
      </c>
    </row>
    <row r="29" spans="1:24" ht="15">
      <c r="A29" s="2">
        <v>3023</v>
      </c>
      <c r="B29" s="3">
        <v>46029</v>
      </c>
      <c r="C29" s="12">
        <f>MONTH(SalesDataTable[[#This Row],[Order Date]])</f>
        <v>1</v>
      </c>
      <c r="D29" s="12" t="str">
        <f>TEXT(SalesDataTable[[#This Row],[Order Date]],"MMM")</f>
        <v>Jan</v>
      </c>
      <c r="E29" s="15" t="str">
        <f>"Q"&amp;ROUNDUP(MONTH(SalesDataTable[[#This Row],[Order Date]])/3,0)</f>
        <v>Q1</v>
      </c>
      <c r="F29" s="12">
        <f>YEAR(SalesDataTable[[#This Row],[Order Date]])</f>
        <v>2026</v>
      </c>
      <c r="G29" s="4" t="s">
        <v>11</v>
      </c>
      <c r="H29" s="4" t="s">
        <v>18</v>
      </c>
      <c r="I29" s="4" t="s">
        <v>28</v>
      </c>
      <c r="J29" s="4" t="s">
        <v>13</v>
      </c>
      <c r="K29" s="4" t="s">
        <v>9</v>
      </c>
      <c r="L29" s="4" t="s">
        <v>37</v>
      </c>
      <c r="M29" s="9">
        <v>2</v>
      </c>
      <c r="N29" s="6">
        <v>155.35</v>
      </c>
      <c r="O29" s="7">
        <v>0</v>
      </c>
      <c r="P29" s="6">
        <v>80.790000000000006</v>
      </c>
      <c r="Q29" s="6">
        <f t="shared" si="0"/>
        <v>310.7</v>
      </c>
      <c r="R29" s="6">
        <f t="shared" si="1"/>
        <v>161.58000000000001</v>
      </c>
      <c r="S29" s="6">
        <f t="shared" si="2"/>
        <v>149.11999999999998</v>
      </c>
      <c r="T29" s="8">
        <f t="shared" si="3"/>
        <v>0.47994850337946565</v>
      </c>
      <c r="U29" s="5">
        <f>YEAR(SalesDataTable[[#This Row],[Order Date]])</f>
        <v>2026</v>
      </c>
      <c r="V29" s="8" t="str">
        <f>"Q"&amp;ROUNDUP(MONTH(SalesDataTable[[#This Row],[Order Date]])/3,0)</f>
        <v>Q1</v>
      </c>
      <c r="W29" s="9">
        <f>MONTH(SalesDataTable[[#This Row],[Order Date]])</f>
        <v>1</v>
      </c>
      <c r="X29" s="8" t="str">
        <f>TEXT(SalesDataTable[[#This Row],[Order Date]],"mmm")</f>
        <v>Jan</v>
      </c>
    </row>
    <row r="30" spans="1:24" ht="15">
      <c r="A30" s="2">
        <v>3903</v>
      </c>
      <c r="B30" s="3">
        <v>46029</v>
      </c>
      <c r="C30" s="12">
        <f>MONTH(SalesDataTable[[#This Row],[Order Date]])</f>
        <v>1</v>
      </c>
      <c r="D30" s="12" t="str">
        <f>TEXT(SalesDataTable[[#This Row],[Order Date]],"MMM")</f>
        <v>Jan</v>
      </c>
      <c r="E30" s="15" t="str">
        <f>"Q"&amp;ROUNDUP(MONTH(SalesDataTable[[#This Row],[Order Date]])/3,0)</f>
        <v>Q1</v>
      </c>
      <c r="F30" s="12">
        <f>YEAR(SalesDataTable[[#This Row],[Order Date]])</f>
        <v>2026</v>
      </c>
      <c r="G30" s="4" t="s">
        <v>20</v>
      </c>
      <c r="H30" s="4" t="s">
        <v>33</v>
      </c>
      <c r="I30" s="4" t="s">
        <v>2</v>
      </c>
      <c r="J30" s="4" t="s">
        <v>3</v>
      </c>
      <c r="K30" s="4" t="s">
        <v>34</v>
      </c>
      <c r="L30" s="4" t="s">
        <v>45</v>
      </c>
      <c r="M30" s="9">
        <v>2</v>
      </c>
      <c r="N30" s="6">
        <v>51.56</v>
      </c>
      <c r="O30" s="7">
        <v>0.05</v>
      </c>
      <c r="P30" s="6">
        <v>22.26</v>
      </c>
      <c r="Q30" s="6">
        <f t="shared" si="0"/>
        <v>97.963999999999999</v>
      </c>
      <c r="R30" s="6">
        <f t="shared" si="1"/>
        <v>44.52</v>
      </c>
      <c r="S30" s="6">
        <f t="shared" si="2"/>
        <v>53.443999999999996</v>
      </c>
      <c r="T30" s="8">
        <f t="shared" si="3"/>
        <v>0.54554734392225712</v>
      </c>
      <c r="U30" s="5">
        <f>YEAR(SalesDataTable[[#This Row],[Order Date]])</f>
        <v>2026</v>
      </c>
      <c r="V30" s="8" t="str">
        <f>"Q"&amp;ROUNDUP(MONTH(SalesDataTable[[#This Row],[Order Date]])/3,0)</f>
        <v>Q1</v>
      </c>
      <c r="W30" s="9">
        <f>MONTH(SalesDataTable[[#This Row],[Order Date]])</f>
        <v>1</v>
      </c>
      <c r="X30" s="8" t="str">
        <f>TEXT(SalesDataTable[[#This Row],[Order Date]],"mmm")</f>
        <v>Jan</v>
      </c>
    </row>
    <row r="31" spans="1:24" ht="15">
      <c r="A31" s="2">
        <v>62</v>
      </c>
      <c r="B31" s="3">
        <v>46030</v>
      </c>
      <c r="C31" s="12">
        <f>MONTH(SalesDataTable[[#This Row],[Order Date]])</f>
        <v>1</v>
      </c>
      <c r="D31" s="12" t="str">
        <f>TEXT(SalesDataTable[[#This Row],[Order Date]],"MMM")</f>
        <v>Jan</v>
      </c>
      <c r="E31" s="15" t="str">
        <f>"Q"&amp;ROUNDUP(MONTH(SalesDataTable[[#This Row],[Order Date]])/3,0)</f>
        <v>Q1</v>
      </c>
      <c r="F31" s="12">
        <f>YEAR(SalesDataTable[[#This Row],[Order Date]])</f>
        <v>2026</v>
      </c>
      <c r="G31" s="4" t="s">
        <v>6</v>
      </c>
      <c r="H31" s="4" t="s">
        <v>43</v>
      </c>
      <c r="I31" s="4" t="s">
        <v>2</v>
      </c>
      <c r="J31" s="4" t="s">
        <v>13</v>
      </c>
      <c r="K31" s="4" t="s">
        <v>4</v>
      </c>
      <c r="L31" s="4" t="s">
        <v>22</v>
      </c>
      <c r="M31" s="9">
        <v>2</v>
      </c>
      <c r="N31" s="6">
        <v>51.63</v>
      </c>
      <c r="O31" s="7">
        <v>0</v>
      </c>
      <c r="P31" s="6">
        <v>22.54</v>
      </c>
      <c r="Q31" s="6">
        <f t="shared" si="0"/>
        <v>103.26</v>
      </c>
      <c r="R31" s="6">
        <f t="shared" si="1"/>
        <v>45.08</v>
      </c>
      <c r="S31" s="6">
        <f t="shared" si="2"/>
        <v>58.180000000000007</v>
      </c>
      <c r="T31" s="8">
        <f t="shared" si="3"/>
        <v>0.5634321131125315</v>
      </c>
      <c r="U31" s="5">
        <f>YEAR(SalesDataTable[[#This Row],[Order Date]])</f>
        <v>2026</v>
      </c>
      <c r="V31" s="8" t="str">
        <f>"Q"&amp;ROUNDUP(MONTH(SalesDataTable[[#This Row],[Order Date]])/3,0)</f>
        <v>Q1</v>
      </c>
      <c r="W31" s="9">
        <f>MONTH(SalesDataTable[[#This Row],[Order Date]])</f>
        <v>1</v>
      </c>
      <c r="X31" s="8" t="str">
        <f>TEXT(SalesDataTable[[#This Row],[Order Date]],"mmm")</f>
        <v>Jan</v>
      </c>
    </row>
    <row r="32" spans="1:24" ht="15">
      <c r="A32" s="2">
        <v>142</v>
      </c>
      <c r="B32" s="3">
        <v>46030</v>
      </c>
      <c r="C32" s="12">
        <f>MONTH(SalesDataTable[[#This Row],[Order Date]])</f>
        <v>1</v>
      </c>
      <c r="D32" s="12" t="str">
        <f>TEXT(SalesDataTable[[#This Row],[Order Date]],"MMM")</f>
        <v>Jan</v>
      </c>
      <c r="E32" s="15" t="str">
        <f>"Q"&amp;ROUNDUP(MONTH(SalesDataTable[[#This Row],[Order Date]])/3,0)</f>
        <v>Q1</v>
      </c>
      <c r="F32" s="12">
        <f>YEAR(SalesDataTable[[#This Row],[Order Date]])</f>
        <v>2026</v>
      </c>
      <c r="G32" s="4" t="s">
        <v>0</v>
      </c>
      <c r="H32" s="4" t="s">
        <v>36</v>
      </c>
      <c r="I32" s="4" t="s">
        <v>8</v>
      </c>
      <c r="J32" s="4" t="s">
        <v>16</v>
      </c>
      <c r="K32" s="4" t="s">
        <v>23</v>
      </c>
      <c r="L32" s="4" t="s">
        <v>24</v>
      </c>
      <c r="M32" s="9">
        <v>5</v>
      </c>
      <c r="N32" s="6">
        <v>344.88</v>
      </c>
      <c r="O32" s="7">
        <v>0.15</v>
      </c>
      <c r="P32" s="6">
        <v>190.66</v>
      </c>
      <c r="Q32" s="6">
        <f t="shared" si="0"/>
        <v>1465.74</v>
      </c>
      <c r="R32" s="6">
        <f t="shared" si="1"/>
        <v>953.3</v>
      </c>
      <c r="S32" s="6">
        <f t="shared" si="2"/>
        <v>512.44000000000005</v>
      </c>
      <c r="T32" s="8">
        <f t="shared" si="3"/>
        <v>0.34961180018284282</v>
      </c>
      <c r="U32" s="5">
        <f>YEAR(SalesDataTable[[#This Row],[Order Date]])</f>
        <v>2026</v>
      </c>
      <c r="V32" s="8" t="str">
        <f>"Q"&amp;ROUNDUP(MONTH(SalesDataTable[[#This Row],[Order Date]])/3,0)</f>
        <v>Q1</v>
      </c>
      <c r="W32" s="9">
        <f>MONTH(SalesDataTable[[#This Row],[Order Date]])</f>
        <v>1</v>
      </c>
      <c r="X32" s="8" t="str">
        <f>TEXT(SalesDataTable[[#This Row],[Order Date]],"mmm")</f>
        <v>Jan</v>
      </c>
    </row>
    <row r="33" spans="1:24" ht="15">
      <c r="A33" s="2">
        <v>450</v>
      </c>
      <c r="B33" s="3">
        <v>46030</v>
      </c>
      <c r="C33" s="12">
        <f>MONTH(SalesDataTable[[#This Row],[Order Date]])</f>
        <v>1</v>
      </c>
      <c r="D33" s="12" t="str">
        <f>TEXT(SalesDataTable[[#This Row],[Order Date]],"MMM")</f>
        <v>Jan</v>
      </c>
      <c r="E33" s="15" t="str">
        <f>"Q"&amp;ROUNDUP(MONTH(SalesDataTable[[#This Row],[Order Date]])/3,0)</f>
        <v>Q1</v>
      </c>
      <c r="F33" s="12">
        <f>YEAR(SalesDataTable[[#This Row],[Order Date]])</f>
        <v>2026</v>
      </c>
      <c r="G33" s="4" t="s">
        <v>11</v>
      </c>
      <c r="H33" s="4" t="s">
        <v>18</v>
      </c>
      <c r="I33" s="4" t="s">
        <v>19</v>
      </c>
      <c r="J33" s="4" t="s">
        <v>13</v>
      </c>
      <c r="K33" s="4" t="s">
        <v>9</v>
      </c>
      <c r="L33" s="4" t="s">
        <v>10</v>
      </c>
      <c r="M33" s="9">
        <v>2</v>
      </c>
      <c r="N33" s="6">
        <v>94.06</v>
      </c>
      <c r="O33" s="7">
        <v>0.15</v>
      </c>
      <c r="P33" s="6">
        <v>46.33</v>
      </c>
      <c r="Q33" s="6">
        <f t="shared" si="0"/>
        <v>159.90199999999999</v>
      </c>
      <c r="R33" s="6">
        <f t="shared" si="1"/>
        <v>92.66</v>
      </c>
      <c r="S33" s="6">
        <f t="shared" si="2"/>
        <v>67.24199999999999</v>
      </c>
      <c r="T33" s="8">
        <f t="shared" si="3"/>
        <v>0.42052006854198193</v>
      </c>
      <c r="U33" s="5">
        <f>YEAR(SalesDataTable[[#This Row],[Order Date]])</f>
        <v>2026</v>
      </c>
      <c r="V33" s="8" t="str">
        <f>"Q"&amp;ROUNDUP(MONTH(SalesDataTable[[#This Row],[Order Date]])/3,0)</f>
        <v>Q1</v>
      </c>
      <c r="W33" s="9">
        <f>MONTH(SalesDataTable[[#This Row],[Order Date]])</f>
        <v>1</v>
      </c>
      <c r="X33" s="8" t="str">
        <f>TEXT(SalesDataTable[[#This Row],[Order Date]],"mmm")</f>
        <v>Jan</v>
      </c>
    </row>
    <row r="34" spans="1:24" ht="15">
      <c r="A34" s="2">
        <v>4397</v>
      </c>
      <c r="B34" s="3">
        <v>46030</v>
      </c>
      <c r="C34" s="12">
        <f>MONTH(SalesDataTable[[#This Row],[Order Date]])</f>
        <v>1</v>
      </c>
      <c r="D34" s="12" t="str">
        <f>TEXT(SalesDataTable[[#This Row],[Order Date]],"MMM")</f>
        <v>Jan</v>
      </c>
      <c r="E34" s="15" t="str">
        <f>"Q"&amp;ROUNDUP(MONTH(SalesDataTable[[#This Row],[Order Date]])/3,0)</f>
        <v>Q1</v>
      </c>
      <c r="F34" s="12">
        <f>YEAR(SalesDataTable[[#This Row],[Order Date]])</f>
        <v>2026</v>
      </c>
      <c r="G34" s="4" t="s">
        <v>0</v>
      </c>
      <c r="H34" s="4" t="s">
        <v>1</v>
      </c>
      <c r="I34" s="4" t="s">
        <v>2</v>
      </c>
      <c r="J34" s="4" t="s">
        <v>16</v>
      </c>
      <c r="K34" s="4" t="s">
        <v>9</v>
      </c>
      <c r="L34" s="4" t="s">
        <v>46</v>
      </c>
      <c r="M34" s="9">
        <v>1</v>
      </c>
      <c r="N34" s="6">
        <v>72.38</v>
      </c>
      <c r="O34" s="7">
        <v>0</v>
      </c>
      <c r="P34" s="6">
        <v>31.65</v>
      </c>
      <c r="Q34" s="6">
        <f t="shared" si="0"/>
        <v>72.38</v>
      </c>
      <c r="R34" s="6">
        <f t="shared" si="1"/>
        <v>31.65</v>
      </c>
      <c r="S34" s="6">
        <f t="shared" si="2"/>
        <v>40.729999999999997</v>
      </c>
      <c r="T34" s="8">
        <f t="shared" si="3"/>
        <v>0.56272450953302011</v>
      </c>
      <c r="U34" s="5">
        <f>YEAR(SalesDataTable[[#This Row],[Order Date]])</f>
        <v>2026</v>
      </c>
      <c r="V34" s="8" t="str">
        <f>"Q"&amp;ROUNDUP(MONTH(SalesDataTable[[#This Row],[Order Date]])/3,0)</f>
        <v>Q1</v>
      </c>
      <c r="W34" s="9">
        <f>MONTH(SalesDataTable[[#This Row],[Order Date]])</f>
        <v>1</v>
      </c>
      <c r="X34" s="8" t="str">
        <f>TEXT(SalesDataTable[[#This Row],[Order Date]],"mmm")</f>
        <v>Jan</v>
      </c>
    </row>
    <row r="35" spans="1:24" ht="15">
      <c r="A35" s="2">
        <v>4798</v>
      </c>
      <c r="B35" s="3">
        <v>46030</v>
      </c>
      <c r="C35" s="12">
        <f>MONTH(SalesDataTable[[#This Row],[Order Date]])</f>
        <v>1</v>
      </c>
      <c r="D35" s="12" t="str">
        <f>TEXT(SalesDataTable[[#This Row],[Order Date]],"MMM")</f>
        <v>Jan</v>
      </c>
      <c r="E35" s="15" t="str">
        <f>"Q"&amp;ROUNDUP(MONTH(SalesDataTable[[#This Row],[Order Date]])/3,0)</f>
        <v>Q1</v>
      </c>
      <c r="F35" s="12">
        <f>YEAR(SalesDataTable[[#This Row],[Order Date]])</f>
        <v>2026</v>
      </c>
      <c r="G35" s="4" t="s">
        <v>6</v>
      </c>
      <c r="H35" s="4" t="s">
        <v>27</v>
      </c>
      <c r="I35" s="4" t="s">
        <v>2</v>
      </c>
      <c r="J35" s="4" t="s">
        <v>13</v>
      </c>
      <c r="K35" s="4" t="s">
        <v>9</v>
      </c>
      <c r="L35" s="4" t="s">
        <v>37</v>
      </c>
      <c r="M35" s="9">
        <v>1</v>
      </c>
      <c r="N35" s="6">
        <v>153.69</v>
      </c>
      <c r="O35" s="7">
        <v>0</v>
      </c>
      <c r="P35" s="6">
        <v>77.47</v>
      </c>
      <c r="Q35" s="6">
        <f t="shared" si="0"/>
        <v>153.69</v>
      </c>
      <c r="R35" s="6">
        <f t="shared" si="1"/>
        <v>77.47</v>
      </c>
      <c r="S35" s="6">
        <f t="shared" si="2"/>
        <v>76.22</v>
      </c>
      <c r="T35" s="8">
        <f t="shared" si="3"/>
        <v>0.49593337237295854</v>
      </c>
      <c r="U35" s="5">
        <f>YEAR(SalesDataTable[[#This Row],[Order Date]])</f>
        <v>2026</v>
      </c>
      <c r="V35" s="8" t="str">
        <f>"Q"&amp;ROUNDUP(MONTH(SalesDataTable[[#This Row],[Order Date]])/3,0)</f>
        <v>Q1</v>
      </c>
      <c r="W35" s="9">
        <f>MONTH(SalesDataTable[[#This Row],[Order Date]])</f>
        <v>1</v>
      </c>
      <c r="X35" s="8" t="str">
        <f>TEXT(SalesDataTable[[#This Row],[Order Date]],"mmm")</f>
        <v>Jan</v>
      </c>
    </row>
    <row r="36" spans="1:24" ht="15">
      <c r="A36" s="2">
        <v>136</v>
      </c>
      <c r="B36" s="3">
        <v>46031</v>
      </c>
      <c r="C36" s="12">
        <f>MONTH(SalesDataTable[[#This Row],[Order Date]])</f>
        <v>1</v>
      </c>
      <c r="D36" s="12" t="str">
        <f>TEXT(SalesDataTable[[#This Row],[Order Date]],"MMM")</f>
        <v>Jan</v>
      </c>
      <c r="E36" s="15" t="str">
        <f>"Q"&amp;ROUNDUP(MONTH(SalesDataTable[[#This Row],[Order Date]])/3,0)</f>
        <v>Q1</v>
      </c>
      <c r="F36" s="12">
        <f>YEAR(SalesDataTable[[#This Row],[Order Date]])</f>
        <v>2026</v>
      </c>
      <c r="G36" s="4" t="s">
        <v>20</v>
      </c>
      <c r="H36" s="4" t="s">
        <v>47</v>
      </c>
      <c r="I36" s="4" t="s">
        <v>8</v>
      </c>
      <c r="J36" s="4" t="s">
        <v>16</v>
      </c>
      <c r="K36" s="4" t="s">
        <v>14</v>
      </c>
      <c r="L36" s="4" t="s">
        <v>48</v>
      </c>
      <c r="M36" s="9">
        <v>15</v>
      </c>
      <c r="N36" s="6">
        <v>168.62</v>
      </c>
      <c r="O36" s="7">
        <v>0.05</v>
      </c>
      <c r="P36" s="6">
        <v>86.09</v>
      </c>
      <c r="Q36" s="6">
        <f t="shared" si="0"/>
        <v>2402.835</v>
      </c>
      <c r="R36" s="6">
        <f t="shared" si="1"/>
        <v>1291.3500000000001</v>
      </c>
      <c r="S36" s="6">
        <f t="shared" si="2"/>
        <v>1111.4849999999999</v>
      </c>
      <c r="T36" s="8">
        <f t="shared" si="3"/>
        <v>0.46257233642759488</v>
      </c>
      <c r="U36" s="5">
        <f>YEAR(SalesDataTable[[#This Row],[Order Date]])</f>
        <v>2026</v>
      </c>
      <c r="V36" s="8" t="str">
        <f>"Q"&amp;ROUNDUP(MONTH(SalesDataTable[[#This Row],[Order Date]])/3,0)</f>
        <v>Q1</v>
      </c>
      <c r="W36" s="9">
        <f>MONTH(SalesDataTable[[#This Row],[Order Date]])</f>
        <v>1</v>
      </c>
      <c r="X36" s="8" t="str">
        <f>TEXT(SalesDataTable[[#This Row],[Order Date]],"mmm")</f>
        <v>Jan</v>
      </c>
    </row>
    <row r="37" spans="1:24" ht="15">
      <c r="A37" s="2">
        <v>2782</v>
      </c>
      <c r="B37" s="3">
        <v>46031</v>
      </c>
      <c r="C37" s="12">
        <f>MONTH(SalesDataTable[[#This Row],[Order Date]])</f>
        <v>1</v>
      </c>
      <c r="D37" s="12" t="str">
        <f>TEXT(SalesDataTable[[#This Row],[Order Date]],"MMM")</f>
        <v>Jan</v>
      </c>
      <c r="E37" s="15" t="str">
        <f>"Q"&amp;ROUNDUP(MONTH(SalesDataTable[[#This Row],[Order Date]])/3,0)</f>
        <v>Q1</v>
      </c>
      <c r="F37" s="12">
        <f>YEAR(SalesDataTable[[#This Row],[Order Date]])</f>
        <v>2026</v>
      </c>
      <c r="G37" s="4" t="s">
        <v>20</v>
      </c>
      <c r="H37" s="4" t="s">
        <v>21</v>
      </c>
      <c r="I37" s="4" t="s">
        <v>2</v>
      </c>
      <c r="J37" s="4" t="s">
        <v>13</v>
      </c>
      <c r="K37" s="4" t="s">
        <v>9</v>
      </c>
      <c r="L37" s="4" t="s">
        <v>37</v>
      </c>
      <c r="M37" s="9">
        <v>1</v>
      </c>
      <c r="N37" s="6">
        <v>152.75</v>
      </c>
      <c r="O37" s="7">
        <v>0.05</v>
      </c>
      <c r="P37" s="6">
        <v>79.88</v>
      </c>
      <c r="Q37" s="6">
        <f t="shared" si="0"/>
        <v>145.11249999999998</v>
      </c>
      <c r="R37" s="6">
        <f t="shared" si="1"/>
        <v>79.88</v>
      </c>
      <c r="S37" s="6">
        <f t="shared" si="2"/>
        <v>65.232499999999987</v>
      </c>
      <c r="T37" s="8">
        <f t="shared" si="3"/>
        <v>0.44953053665259707</v>
      </c>
      <c r="U37" s="5">
        <f>YEAR(SalesDataTable[[#This Row],[Order Date]])</f>
        <v>2026</v>
      </c>
      <c r="V37" s="8" t="str">
        <f>"Q"&amp;ROUNDUP(MONTH(SalesDataTable[[#This Row],[Order Date]])/3,0)</f>
        <v>Q1</v>
      </c>
      <c r="W37" s="9">
        <f>MONTH(SalesDataTable[[#This Row],[Order Date]])</f>
        <v>1</v>
      </c>
      <c r="X37" s="8" t="str">
        <f>TEXT(SalesDataTable[[#This Row],[Order Date]],"mmm")</f>
        <v>Jan</v>
      </c>
    </row>
    <row r="38" spans="1:24" ht="15">
      <c r="A38" s="2">
        <v>4704</v>
      </c>
      <c r="B38" s="3">
        <v>46031</v>
      </c>
      <c r="C38" s="12">
        <f>MONTH(SalesDataTable[[#This Row],[Order Date]])</f>
        <v>1</v>
      </c>
      <c r="D38" s="12" t="str">
        <f>TEXT(SalesDataTable[[#This Row],[Order Date]],"MMM")</f>
        <v>Jan</v>
      </c>
      <c r="E38" s="15" t="str">
        <f>"Q"&amp;ROUNDUP(MONTH(SalesDataTable[[#This Row],[Order Date]])/3,0)</f>
        <v>Q1</v>
      </c>
      <c r="F38" s="12">
        <f>YEAR(SalesDataTable[[#This Row],[Order Date]])</f>
        <v>2026</v>
      </c>
      <c r="G38" s="4" t="s">
        <v>6</v>
      </c>
      <c r="H38" s="4" t="s">
        <v>49</v>
      </c>
      <c r="I38" s="4" t="s">
        <v>28</v>
      </c>
      <c r="J38" s="4" t="s">
        <v>13</v>
      </c>
      <c r="K38" s="4" t="s">
        <v>34</v>
      </c>
      <c r="L38" s="4" t="s">
        <v>42</v>
      </c>
      <c r="M38" s="9">
        <v>2</v>
      </c>
      <c r="N38" s="6">
        <v>36.72</v>
      </c>
      <c r="O38" s="7">
        <v>0.05</v>
      </c>
      <c r="P38" s="6">
        <v>14.15</v>
      </c>
      <c r="Q38" s="6">
        <f t="shared" si="0"/>
        <v>69.768000000000001</v>
      </c>
      <c r="R38" s="6">
        <f t="shared" si="1"/>
        <v>28.3</v>
      </c>
      <c r="S38" s="6">
        <f t="shared" si="2"/>
        <v>41.468000000000004</v>
      </c>
      <c r="T38" s="8">
        <f t="shared" si="3"/>
        <v>0.59436991170737308</v>
      </c>
      <c r="U38" s="5">
        <f>YEAR(SalesDataTable[[#This Row],[Order Date]])</f>
        <v>2026</v>
      </c>
      <c r="V38" s="8" t="str">
        <f>"Q"&amp;ROUNDUP(MONTH(SalesDataTable[[#This Row],[Order Date]])/3,0)</f>
        <v>Q1</v>
      </c>
      <c r="W38" s="9">
        <f>MONTH(SalesDataTable[[#This Row],[Order Date]])</f>
        <v>1</v>
      </c>
      <c r="X38" s="8" t="str">
        <f>TEXT(SalesDataTable[[#This Row],[Order Date]],"mmm")</f>
        <v>Jan</v>
      </c>
    </row>
    <row r="39" spans="1:24" ht="15">
      <c r="A39" s="2">
        <v>69</v>
      </c>
      <c r="B39" s="3">
        <v>46032</v>
      </c>
      <c r="C39" s="12">
        <f>MONTH(SalesDataTable[[#This Row],[Order Date]])</f>
        <v>1</v>
      </c>
      <c r="D39" s="12" t="str">
        <f>TEXT(SalesDataTable[[#This Row],[Order Date]],"MMM")</f>
        <v>Jan</v>
      </c>
      <c r="E39" s="15" t="str">
        <f>"Q"&amp;ROUNDUP(MONTH(SalesDataTable[[#This Row],[Order Date]])/3,0)</f>
        <v>Q1</v>
      </c>
      <c r="F39" s="12">
        <f>YEAR(SalesDataTable[[#This Row],[Order Date]])</f>
        <v>2026</v>
      </c>
      <c r="G39" s="4" t="s">
        <v>0</v>
      </c>
      <c r="H39" s="4" t="s">
        <v>50</v>
      </c>
      <c r="I39" s="4" t="s">
        <v>2</v>
      </c>
      <c r="J39" s="4" t="s">
        <v>3</v>
      </c>
      <c r="K39" s="4" t="s">
        <v>9</v>
      </c>
      <c r="L39" s="4" t="s">
        <v>17</v>
      </c>
      <c r="M39" s="9">
        <v>6</v>
      </c>
      <c r="N39" s="6">
        <v>141.31</v>
      </c>
      <c r="O39" s="7">
        <v>0.05</v>
      </c>
      <c r="P39" s="6">
        <v>79.349999999999994</v>
      </c>
      <c r="Q39" s="6">
        <f t="shared" si="0"/>
        <v>805.46699999999998</v>
      </c>
      <c r="R39" s="6">
        <f t="shared" si="1"/>
        <v>476.09999999999997</v>
      </c>
      <c r="S39" s="6">
        <f t="shared" si="2"/>
        <v>329.36700000000002</v>
      </c>
      <c r="T39" s="8">
        <f t="shared" si="3"/>
        <v>0.4089143316858419</v>
      </c>
      <c r="U39" s="5">
        <f>YEAR(SalesDataTable[[#This Row],[Order Date]])</f>
        <v>2026</v>
      </c>
      <c r="V39" s="8" t="str">
        <f>"Q"&amp;ROUNDUP(MONTH(SalesDataTable[[#This Row],[Order Date]])/3,0)</f>
        <v>Q1</v>
      </c>
      <c r="W39" s="9">
        <f>MONTH(SalesDataTable[[#This Row],[Order Date]])</f>
        <v>1</v>
      </c>
      <c r="X39" s="8" t="str">
        <f>TEXT(SalesDataTable[[#This Row],[Order Date]],"mmm")</f>
        <v>Jan</v>
      </c>
    </row>
    <row r="40" spans="1:24" ht="15">
      <c r="A40" s="2">
        <v>490</v>
      </c>
      <c r="B40" s="3">
        <v>46032</v>
      </c>
      <c r="C40" s="12">
        <f>MONTH(SalesDataTable[[#This Row],[Order Date]])</f>
        <v>1</v>
      </c>
      <c r="D40" s="12" t="str">
        <f>TEXT(SalesDataTable[[#This Row],[Order Date]],"MMM")</f>
        <v>Jan</v>
      </c>
      <c r="E40" s="15" t="str">
        <f>"Q"&amp;ROUNDUP(MONTH(SalesDataTable[[#This Row],[Order Date]])/3,0)</f>
        <v>Q1</v>
      </c>
      <c r="F40" s="12">
        <f>YEAR(SalesDataTable[[#This Row],[Order Date]])</f>
        <v>2026</v>
      </c>
      <c r="G40" s="4" t="s">
        <v>11</v>
      </c>
      <c r="H40" s="4" t="s">
        <v>39</v>
      </c>
      <c r="I40" s="4" t="s">
        <v>2</v>
      </c>
      <c r="J40" s="4" t="s">
        <v>16</v>
      </c>
      <c r="K40" s="4" t="s">
        <v>23</v>
      </c>
      <c r="L40" s="4" t="s">
        <v>51</v>
      </c>
      <c r="M40" s="9">
        <v>2</v>
      </c>
      <c r="N40" s="6">
        <v>121.23</v>
      </c>
      <c r="O40" s="7">
        <v>0</v>
      </c>
      <c r="P40" s="6">
        <v>59.66</v>
      </c>
      <c r="Q40" s="6">
        <f t="shared" si="0"/>
        <v>242.46</v>
      </c>
      <c r="R40" s="6">
        <f t="shared" si="1"/>
        <v>119.32</v>
      </c>
      <c r="S40" s="6">
        <f t="shared" si="2"/>
        <v>123.14000000000001</v>
      </c>
      <c r="T40" s="8">
        <f t="shared" si="3"/>
        <v>0.50787758805576178</v>
      </c>
      <c r="U40" s="5">
        <f>YEAR(SalesDataTable[[#This Row],[Order Date]])</f>
        <v>2026</v>
      </c>
      <c r="V40" s="8" t="str">
        <f>"Q"&amp;ROUNDUP(MONTH(SalesDataTable[[#This Row],[Order Date]])/3,0)</f>
        <v>Q1</v>
      </c>
      <c r="W40" s="9">
        <f>MONTH(SalesDataTable[[#This Row],[Order Date]])</f>
        <v>1</v>
      </c>
      <c r="X40" s="8" t="str">
        <f>TEXT(SalesDataTable[[#This Row],[Order Date]],"mmm")</f>
        <v>Jan</v>
      </c>
    </row>
    <row r="41" spans="1:24" ht="15">
      <c r="A41" s="2">
        <v>3685</v>
      </c>
      <c r="B41" s="3">
        <v>46032</v>
      </c>
      <c r="C41" s="12">
        <f>MONTH(SalesDataTable[[#This Row],[Order Date]])</f>
        <v>1</v>
      </c>
      <c r="D41" s="12" t="str">
        <f>TEXT(SalesDataTable[[#This Row],[Order Date]],"MMM")</f>
        <v>Jan</v>
      </c>
      <c r="E41" s="15" t="str">
        <f>"Q"&amp;ROUNDUP(MONTH(SalesDataTable[[#This Row],[Order Date]])/3,0)</f>
        <v>Q1</v>
      </c>
      <c r="F41" s="12">
        <f>YEAR(SalesDataTable[[#This Row],[Order Date]])</f>
        <v>2026</v>
      </c>
      <c r="G41" s="4" t="s">
        <v>20</v>
      </c>
      <c r="H41" s="4" t="s">
        <v>33</v>
      </c>
      <c r="I41" s="4" t="s">
        <v>2</v>
      </c>
      <c r="J41" s="4" t="s">
        <v>13</v>
      </c>
      <c r="K41" s="4" t="s">
        <v>14</v>
      </c>
      <c r="L41" s="4" t="s">
        <v>48</v>
      </c>
      <c r="M41" s="9">
        <v>3</v>
      </c>
      <c r="N41" s="6">
        <v>161.58000000000001</v>
      </c>
      <c r="O41" s="7">
        <v>0</v>
      </c>
      <c r="P41" s="6">
        <v>85.58</v>
      </c>
      <c r="Q41" s="6">
        <f t="shared" si="0"/>
        <v>484.74</v>
      </c>
      <c r="R41" s="6">
        <f t="shared" si="1"/>
        <v>256.74</v>
      </c>
      <c r="S41" s="6">
        <f t="shared" si="2"/>
        <v>228</v>
      </c>
      <c r="T41" s="8">
        <f t="shared" si="3"/>
        <v>0.47035524198539425</v>
      </c>
      <c r="U41" s="5">
        <f>YEAR(SalesDataTable[[#This Row],[Order Date]])</f>
        <v>2026</v>
      </c>
      <c r="V41" s="8" t="str">
        <f>"Q"&amp;ROUNDUP(MONTH(SalesDataTable[[#This Row],[Order Date]])/3,0)</f>
        <v>Q1</v>
      </c>
      <c r="W41" s="9">
        <f>MONTH(SalesDataTable[[#This Row],[Order Date]])</f>
        <v>1</v>
      </c>
      <c r="X41" s="8" t="str">
        <f>TEXT(SalesDataTable[[#This Row],[Order Date]],"mmm")</f>
        <v>Jan</v>
      </c>
    </row>
    <row r="42" spans="1:24" ht="15">
      <c r="A42" s="2">
        <v>3796</v>
      </c>
      <c r="B42" s="3">
        <v>46032</v>
      </c>
      <c r="C42" s="12">
        <f>MONTH(SalesDataTable[[#This Row],[Order Date]])</f>
        <v>1</v>
      </c>
      <c r="D42" s="12" t="str">
        <f>TEXT(SalesDataTable[[#This Row],[Order Date]],"MMM")</f>
        <v>Jan</v>
      </c>
      <c r="E42" s="15" t="str">
        <f>"Q"&amp;ROUNDUP(MONTH(SalesDataTable[[#This Row],[Order Date]])/3,0)</f>
        <v>Q1</v>
      </c>
      <c r="F42" s="12">
        <f>YEAR(SalesDataTable[[#This Row],[Order Date]])</f>
        <v>2026</v>
      </c>
      <c r="G42" s="4" t="s">
        <v>20</v>
      </c>
      <c r="H42" s="4" t="s">
        <v>33</v>
      </c>
      <c r="I42" s="4" t="s">
        <v>19</v>
      </c>
      <c r="J42" s="4" t="s">
        <v>3</v>
      </c>
      <c r="K42" s="4" t="s">
        <v>14</v>
      </c>
      <c r="L42" s="4" t="s">
        <v>48</v>
      </c>
      <c r="M42" s="9">
        <v>2</v>
      </c>
      <c r="N42" s="6">
        <v>166.84</v>
      </c>
      <c r="O42" s="7">
        <v>0</v>
      </c>
      <c r="P42" s="6">
        <v>88.67</v>
      </c>
      <c r="Q42" s="6">
        <f t="shared" si="0"/>
        <v>333.68</v>
      </c>
      <c r="R42" s="6">
        <f t="shared" si="1"/>
        <v>177.34</v>
      </c>
      <c r="S42" s="6">
        <f t="shared" si="2"/>
        <v>156.34</v>
      </c>
      <c r="T42" s="8">
        <f t="shared" si="3"/>
        <v>0.4685327259649964</v>
      </c>
      <c r="U42" s="5">
        <f>YEAR(SalesDataTable[[#This Row],[Order Date]])</f>
        <v>2026</v>
      </c>
      <c r="V42" s="8" t="str">
        <f>"Q"&amp;ROUNDUP(MONTH(SalesDataTable[[#This Row],[Order Date]])/3,0)</f>
        <v>Q1</v>
      </c>
      <c r="W42" s="9">
        <f>MONTH(SalesDataTable[[#This Row],[Order Date]])</f>
        <v>1</v>
      </c>
      <c r="X42" s="8" t="str">
        <f>TEXT(SalesDataTable[[#This Row],[Order Date]],"mmm")</f>
        <v>Jan</v>
      </c>
    </row>
    <row r="43" spans="1:24" ht="15">
      <c r="A43" s="2">
        <v>387</v>
      </c>
      <c r="B43" s="3">
        <v>46033</v>
      </c>
      <c r="C43" s="12">
        <f>MONTH(SalesDataTable[[#This Row],[Order Date]])</f>
        <v>1</v>
      </c>
      <c r="D43" s="12" t="str">
        <f>TEXT(SalesDataTable[[#This Row],[Order Date]],"MMM")</f>
        <v>Jan</v>
      </c>
      <c r="E43" s="15" t="str">
        <f>"Q"&amp;ROUNDUP(MONTH(SalesDataTable[[#This Row],[Order Date]])/3,0)</f>
        <v>Q1</v>
      </c>
      <c r="F43" s="12">
        <f>YEAR(SalesDataTable[[#This Row],[Order Date]])</f>
        <v>2026</v>
      </c>
      <c r="G43" s="4" t="s">
        <v>11</v>
      </c>
      <c r="H43" s="4" t="s">
        <v>25</v>
      </c>
      <c r="I43" s="4" t="s">
        <v>2</v>
      </c>
      <c r="J43" s="4" t="s">
        <v>3</v>
      </c>
      <c r="K43" s="4" t="s">
        <v>9</v>
      </c>
      <c r="L43" s="4" t="s">
        <v>37</v>
      </c>
      <c r="M43" s="9">
        <v>1</v>
      </c>
      <c r="N43" s="6">
        <v>150.96</v>
      </c>
      <c r="O43" s="7">
        <v>0</v>
      </c>
      <c r="P43" s="6">
        <v>77.5</v>
      </c>
      <c r="Q43" s="6">
        <f t="shared" si="0"/>
        <v>150.96</v>
      </c>
      <c r="R43" s="6">
        <f t="shared" si="1"/>
        <v>77.5</v>
      </c>
      <c r="S43" s="6">
        <f t="shared" si="2"/>
        <v>73.460000000000008</v>
      </c>
      <c r="T43" s="8">
        <f t="shared" si="3"/>
        <v>0.48661897191308956</v>
      </c>
      <c r="U43" s="5">
        <f>YEAR(SalesDataTable[[#This Row],[Order Date]])</f>
        <v>2026</v>
      </c>
      <c r="V43" s="8" t="str">
        <f>"Q"&amp;ROUNDUP(MONTH(SalesDataTable[[#This Row],[Order Date]])/3,0)</f>
        <v>Q1</v>
      </c>
      <c r="W43" s="9">
        <f>MONTH(SalesDataTable[[#This Row],[Order Date]])</f>
        <v>1</v>
      </c>
      <c r="X43" s="8" t="str">
        <f>TEXT(SalesDataTable[[#This Row],[Order Date]],"mmm")</f>
        <v>Jan</v>
      </c>
    </row>
    <row r="44" spans="1:24" ht="15">
      <c r="A44" s="2">
        <v>2796</v>
      </c>
      <c r="B44" s="3">
        <v>46033</v>
      </c>
      <c r="C44" s="12">
        <f>MONTH(SalesDataTable[[#This Row],[Order Date]])</f>
        <v>1</v>
      </c>
      <c r="D44" s="12" t="str">
        <f>TEXT(SalesDataTable[[#This Row],[Order Date]],"MMM")</f>
        <v>Jan</v>
      </c>
      <c r="E44" s="15" t="str">
        <f>"Q"&amp;ROUNDUP(MONTH(SalesDataTable[[#This Row],[Order Date]])/3,0)</f>
        <v>Q1</v>
      </c>
      <c r="F44" s="12">
        <f>YEAR(SalesDataTable[[#This Row],[Order Date]])</f>
        <v>2026</v>
      </c>
      <c r="G44" s="4" t="s">
        <v>20</v>
      </c>
      <c r="H44" s="4" t="s">
        <v>31</v>
      </c>
      <c r="I44" s="4" t="s">
        <v>19</v>
      </c>
      <c r="J44" s="4" t="s">
        <v>3</v>
      </c>
      <c r="K44" s="4" t="s">
        <v>14</v>
      </c>
      <c r="L44" s="4" t="s">
        <v>15</v>
      </c>
      <c r="M44" s="9">
        <v>3</v>
      </c>
      <c r="N44" s="6">
        <v>36.33</v>
      </c>
      <c r="O44" s="7">
        <v>0.05</v>
      </c>
      <c r="P44" s="6">
        <v>13.27</v>
      </c>
      <c r="Q44" s="6">
        <f t="shared" si="0"/>
        <v>103.54049999999999</v>
      </c>
      <c r="R44" s="6">
        <f t="shared" si="1"/>
        <v>39.81</v>
      </c>
      <c r="S44" s="6">
        <f t="shared" si="2"/>
        <v>63.730499999999992</v>
      </c>
      <c r="T44" s="8">
        <f t="shared" si="3"/>
        <v>0.61551277036521934</v>
      </c>
      <c r="U44" s="5">
        <f>YEAR(SalesDataTable[[#This Row],[Order Date]])</f>
        <v>2026</v>
      </c>
      <c r="V44" s="8" t="str">
        <f>"Q"&amp;ROUNDUP(MONTH(SalesDataTable[[#This Row],[Order Date]])/3,0)</f>
        <v>Q1</v>
      </c>
      <c r="W44" s="9">
        <f>MONTH(SalesDataTable[[#This Row],[Order Date]])</f>
        <v>1</v>
      </c>
      <c r="X44" s="8" t="str">
        <f>TEXT(SalesDataTable[[#This Row],[Order Date]],"mmm")</f>
        <v>Jan</v>
      </c>
    </row>
    <row r="45" spans="1:24" ht="15">
      <c r="A45" s="2">
        <v>3703</v>
      </c>
      <c r="B45" s="3">
        <v>46033</v>
      </c>
      <c r="C45" s="12">
        <f>MONTH(SalesDataTable[[#This Row],[Order Date]])</f>
        <v>1</v>
      </c>
      <c r="D45" s="12" t="str">
        <f>TEXT(SalesDataTable[[#This Row],[Order Date]],"MMM")</f>
        <v>Jan</v>
      </c>
      <c r="E45" s="15" t="str">
        <f>"Q"&amp;ROUNDUP(MONTH(SalesDataTable[[#This Row],[Order Date]])/3,0)</f>
        <v>Q1</v>
      </c>
      <c r="F45" s="12">
        <f>YEAR(SalesDataTable[[#This Row],[Order Date]])</f>
        <v>2026</v>
      </c>
      <c r="G45" s="4" t="s">
        <v>20</v>
      </c>
      <c r="H45" s="4" t="s">
        <v>33</v>
      </c>
      <c r="I45" s="4" t="s">
        <v>2</v>
      </c>
      <c r="J45" s="4" t="s">
        <v>3</v>
      </c>
      <c r="K45" s="4" t="s">
        <v>14</v>
      </c>
      <c r="L45" s="4" t="s">
        <v>15</v>
      </c>
      <c r="M45" s="9">
        <v>1</v>
      </c>
      <c r="N45" s="6">
        <v>35.340000000000003</v>
      </c>
      <c r="O45" s="7">
        <v>0.1</v>
      </c>
      <c r="P45" s="6">
        <v>13.36</v>
      </c>
      <c r="Q45" s="6">
        <f t="shared" si="0"/>
        <v>31.806000000000004</v>
      </c>
      <c r="R45" s="6">
        <f t="shared" si="1"/>
        <v>13.36</v>
      </c>
      <c r="S45" s="6">
        <f t="shared" si="2"/>
        <v>18.446000000000005</v>
      </c>
      <c r="T45" s="8">
        <f t="shared" si="3"/>
        <v>0.5799534678991386</v>
      </c>
      <c r="U45" s="5">
        <f>YEAR(SalesDataTable[[#This Row],[Order Date]])</f>
        <v>2026</v>
      </c>
      <c r="V45" s="8" t="str">
        <f>"Q"&amp;ROUNDUP(MONTH(SalesDataTable[[#This Row],[Order Date]])/3,0)</f>
        <v>Q1</v>
      </c>
      <c r="W45" s="9">
        <f>MONTH(SalesDataTable[[#This Row],[Order Date]])</f>
        <v>1</v>
      </c>
      <c r="X45" s="8" t="str">
        <f>TEXT(SalesDataTable[[#This Row],[Order Date]],"mmm")</f>
        <v>Jan</v>
      </c>
    </row>
    <row r="46" spans="1:24" ht="15">
      <c r="A46" s="2">
        <v>4674</v>
      </c>
      <c r="B46" s="3">
        <v>46033</v>
      </c>
      <c r="C46" s="12">
        <f>MONTH(SalesDataTable[[#This Row],[Order Date]])</f>
        <v>1</v>
      </c>
      <c r="D46" s="12" t="str">
        <f>TEXT(SalesDataTable[[#This Row],[Order Date]],"MMM")</f>
        <v>Jan</v>
      </c>
      <c r="E46" s="15" t="str">
        <f>"Q"&amp;ROUNDUP(MONTH(SalesDataTable[[#This Row],[Order Date]])/3,0)</f>
        <v>Q1</v>
      </c>
      <c r="F46" s="12">
        <f>YEAR(SalesDataTable[[#This Row],[Order Date]])</f>
        <v>2026</v>
      </c>
      <c r="G46" s="4" t="s">
        <v>20</v>
      </c>
      <c r="H46" s="4" t="s">
        <v>33</v>
      </c>
      <c r="I46" s="4" t="s">
        <v>2</v>
      </c>
      <c r="J46" s="4" t="s">
        <v>3</v>
      </c>
      <c r="K46" s="4" t="s">
        <v>14</v>
      </c>
      <c r="L46" s="4" t="s">
        <v>32</v>
      </c>
      <c r="M46" s="9">
        <v>2</v>
      </c>
      <c r="N46" s="6">
        <v>46.27</v>
      </c>
      <c r="O46" s="7">
        <v>0</v>
      </c>
      <c r="P46" s="6">
        <v>18.23</v>
      </c>
      <c r="Q46" s="6">
        <f t="shared" si="0"/>
        <v>92.54</v>
      </c>
      <c r="R46" s="6">
        <f t="shared" si="1"/>
        <v>36.46</v>
      </c>
      <c r="S46" s="6">
        <f t="shared" si="2"/>
        <v>56.080000000000005</v>
      </c>
      <c r="T46" s="8">
        <f t="shared" si="3"/>
        <v>0.60600821266479366</v>
      </c>
      <c r="U46" s="5">
        <f>YEAR(SalesDataTable[[#This Row],[Order Date]])</f>
        <v>2026</v>
      </c>
      <c r="V46" s="8" t="str">
        <f>"Q"&amp;ROUNDUP(MONTH(SalesDataTable[[#This Row],[Order Date]])/3,0)</f>
        <v>Q1</v>
      </c>
      <c r="W46" s="9">
        <f>MONTH(SalesDataTable[[#This Row],[Order Date]])</f>
        <v>1</v>
      </c>
      <c r="X46" s="8" t="str">
        <f>TEXT(SalesDataTable[[#This Row],[Order Date]],"mmm")</f>
        <v>Jan</v>
      </c>
    </row>
    <row r="47" spans="1:24" ht="15">
      <c r="A47" s="2">
        <v>4789</v>
      </c>
      <c r="B47" s="3">
        <v>46033</v>
      </c>
      <c r="C47" s="12">
        <f>MONTH(SalesDataTable[[#This Row],[Order Date]])</f>
        <v>1</v>
      </c>
      <c r="D47" s="12" t="str">
        <f>TEXT(SalesDataTable[[#This Row],[Order Date]],"MMM")</f>
        <v>Jan</v>
      </c>
      <c r="E47" s="15" t="str">
        <f>"Q"&amp;ROUNDUP(MONTH(SalesDataTable[[#This Row],[Order Date]])/3,0)</f>
        <v>Q1</v>
      </c>
      <c r="F47" s="12">
        <f>YEAR(SalesDataTable[[#This Row],[Order Date]])</f>
        <v>2026</v>
      </c>
      <c r="G47" s="4" t="s">
        <v>20</v>
      </c>
      <c r="H47" s="4" t="s">
        <v>31</v>
      </c>
      <c r="I47" s="4" t="s">
        <v>2</v>
      </c>
      <c r="J47" s="4" t="s">
        <v>3</v>
      </c>
      <c r="K47" s="4" t="s">
        <v>4</v>
      </c>
      <c r="L47" s="4" t="s">
        <v>5</v>
      </c>
      <c r="M47" s="9">
        <v>1</v>
      </c>
      <c r="N47" s="6">
        <v>79.930000000000007</v>
      </c>
      <c r="O47" s="7">
        <v>0.05</v>
      </c>
      <c r="P47" s="6">
        <v>43.73</v>
      </c>
      <c r="Q47" s="6">
        <f t="shared" si="0"/>
        <v>75.933500000000009</v>
      </c>
      <c r="R47" s="6">
        <f t="shared" si="1"/>
        <v>43.73</v>
      </c>
      <c r="S47" s="6">
        <f t="shared" si="2"/>
        <v>32.203500000000012</v>
      </c>
      <c r="T47" s="8">
        <f t="shared" si="3"/>
        <v>0.42410135184075554</v>
      </c>
      <c r="U47" s="5">
        <f>YEAR(SalesDataTable[[#This Row],[Order Date]])</f>
        <v>2026</v>
      </c>
      <c r="V47" s="8" t="str">
        <f>"Q"&amp;ROUNDUP(MONTH(SalesDataTable[[#This Row],[Order Date]])/3,0)</f>
        <v>Q1</v>
      </c>
      <c r="W47" s="9">
        <f>MONTH(SalesDataTable[[#This Row],[Order Date]])</f>
        <v>1</v>
      </c>
      <c r="X47" s="8" t="str">
        <f>TEXT(SalesDataTable[[#This Row],[Order Date]],"mmm")</f>
        <v>Jan</v>
      </c>
    </row>
    <row r="48" spans="1:24" ht="15">
      <c r="A48" s="2">
        <v>804</v>
      </c>
      <c r="B48" s="3">
        <v>46034</v>
      </c>
      <c r="C48" s="12">
        <f>MONTH(SalesDataTable[[#This Row],[Order Date]])</f>
        <v>1</v>
      </c>
      <c r="D48" s="12" t="str">
        <f>TEXT(SalesDataTable[[#This Row],[Order Date]],"MMM")</f>
        <v>Jan</v>
      </c>
      <c r="E48" s="15" t="str">
        <f>"Q"&amp;ROUNDUP(MONTH(SalesDataTable[[#This Row],[Order Date]])/3,0)</f>
        <v>Q1</v>
      </c>
      <c r="F48" s="12">
        <f>YEAR(SalesDataTable[[#This Row],[Order Date]])</f>
        <v>2026</v>
      </c>
      <c r="G48" s="4" t="s">
        <v>6</v>
      </c>
      <c r="H48" s="4" t="s">
        <v>43</v>
      </c>
      <c r="I48" s="4" t="s">
        <v>19</v>
      </c>
      <c r="J48" s="4" t="s">
        <v>13</v>
      </c>
      <c r="K48" s="4" t="s">
        <v>9</v>
      </c>
      <c r="L48" s="4" t="s">
        <v>17</v>
      </c>
      <c r="M48" s="9">
        <v>1</v>
      </c>
      <c r="N48" s="6">
        <v>141.25</v>
      </c>
      <c r="O48" s="7">
        <v>0</v>
      </c>
      <c r="P48" s="6">
        <v>78.72</v>
      </c>
      <c r="Q48" s="6">
        <f t="shared" si="0"/>
        <v>141.25</v>
      </c>
      <c r="R48" s="6">
        <f t="shared" si="1"/>
        <v>78.72</v>
      </c>
      <c r="S48" s="6">
        <f t="shared" si="2"/>
        <v>62.53</v>
      </c>
      <c r="T48" s="8">
        <f t="shared" si="3"/>
        <v>0.44269026548672569</v>
      </c>
      <c r="U48" s="5">
        <f>YEAR(SalesDataTable[[#This Row],[Order Date]])</f>
        <v>2026</v>
      </c>
      <c r="V48" s="8" t="str">
        <f>"Q"&amp;ROUNDUP(MONTH(SalesDataTable[[#This Row],[Order Date]])/3,0)</f>
        <v>Q1</v>
      </c>
      <c r="W48" s="9">
        <f>MONTH(SalesDataTable[[#This Row],[Order Date]])</f>
        <v>1</v>
      </c>
      <c r="X48" s="8" t="str">
        <f>TEXT(SalesDataTable[[#This Row],[Order Date]],"mmm")</f>
        <v>Jan</v>
      </c>
    </row>
    <row r="49" spans="1:24" ht="15">
      <c r="A49" s="2">
        <v>1780</v>
      </c>
      <c r="B49" s="3">
        <v>46034</v>
      </c>
      <c r="C49" s="12">
        <f>MONTH(SalesDataTable[[#This Row],[Order Date]])</f>
        <v>1</v>
      </c>
      <c r="D49" s="12" t="str">
        <f>TEXT(SalesDataTable[[#This Row],[Order Date]],"MMM")</f>
        <v>Jan</v>
      </c>
      <c r="E49" s="15" t="str">
        <f>"Q"&amp;ROUNDUP(MONTH(SalesDataTable[[#This Row],[Order Date]])/3,0)</f>
        <v>Q1</v>
      </c>
      <c r="F49" s="12">
        <f>YEAR(SalesDataTable[[#This Row],[Order Date]])</f>
        <v>2026</v>
      </c>
      <c r="G49" s="4" t="s">
        <v>20</v>
      </c>
      <c r="H49" s="4" t="s">
        <v>33</v>
      </c>
      <c r="I49" s="4" t="s">
        <v>2</v>
      </c>
      <c r="J49" s="4" t="s">
        <v>3</v>
      </c>
      <c r="K49" s="4" t="s">
        <v>4</v>
      </c>
      <c r="L49" s="4" t="s">
        <v>30</v>
      </c>
      <c r="M49" s="9">
        <v>2</v>
      </c>
      <c r="N49" s="6">
        <v>103.64</v>
      </c>
      <c r="O49" s="7">
        <v>0.1</v>
      </c>
      <c r="P49" s="6">
        <v>50.96</v>
      </c>
      <c r="Q49" s="6">
        <f t="shared" si="0"/>
        <v>186.55199999999999</v>
      </c>
      <c r="R49" s="6">
        <f t="shared" si="1"/>
        <v>101.92</v>
      </c>
      <c r="S49" s="6">
        <f t="shared" si="2"/>
        <v>84.631999999999991</v>
      </c>
      <c r="T49" s="8">
        <f t="shared" si="3"/>
        <v>0.45366439384193147</v>
      </c>
      <c r="U49" s="5">
        <f>YEAR(SalesDataTable[[#This Row],[Order Date]])</f>
        <v>2026</v>
      </c>
      <c r="V49" s="8" t="str">
        <f>"Q"&amp;ROUNDUP(MONTH(SalesDataTable[[#This Row],[Order Date]])/3,0)</f>
        <v>Q1</v>
      </c>
      <c r="W49" s="9">
        <f>MONTH(SalesDataTable[[#This Row],[Order Date]])</f>
        <v>1</v>
      </c>
      <c r="X49" s="8" t="str">
        <f>TEXT(SalesDataTable[[#This Row],[Order Date]],"mmm")</f>
        <v>Jan</v>
      </c>
    </row>
    <row r="50" spans="1:24" ht="15">
      <c r="A50" s="2">
        <v>2844</v>
      </c>
      <c r="B50" s="3">
        <v>46034</v>
      </c>
      <c r="C50" s="12">
        <f>MONTH(SalesDataTable[[#This Row],[Order Date]])</f>
        <v>1</v>
      </c>
      <c r="D50" s="12" t="str">
        <f>TEXT(SalesDataTable[[#This Row],[Order Date]],"MMM")</f>
        <v>Jan</v>
      </c>
      <c r="E50" s="15" t="str">
        <f>"Q"&amp;ROUNDUP(MONTH(SalesDataTable[[#This Row],[Order Date]])/3,0)</f>
        <v>Q1</v>
      </c>
      <c r="F50" s="12">
        <f>YEAR(SalesDataTable[[#This Row],[Order Date]])</f>
        <v>2026</v>
      </c>
      <c r="G50" s="4" t="s">
        <v>0</v>
      </c>
      <c r="H50" s="4" t="s">
        <v>1</v>
      </c>
      <c r="I50" s="4" t="s">
        <v>2</v>
      </c>
      <c r="J50" s="4" t="s">
        <v>13</v>
      </c>
      <c r="K50" s="4" t="s">
        <v>14</v>
      </c>
      <c r="L50" s="4" t="s">
        <v>44</v>
      </c>
      <c r="M50" s="9">
        <v>1</v>
      </c>
      <c r="N50" s="6">
        <v>136.18</v>
      </c>
      <c r="O50" s="7">
        <v>0</v>
      </c>
      <c r="P50" s="6">
        <v>68.34</v>
      </c>
      <c r="Q50" s="6">
        <f t="shared" si="0"/>
        <v>136.18</v>
      </c>
      <c r="R50" s="6">
        <f t="shared" si="1"/>
        <v>68.34</v>
      </c>
      <c r="S50" s="6">
        <f t="shared" si="2"/>
        <v>67.84</v>
      </c>
      <c r="T50" s="8">
        <f t="shared" si="3"/>
        <v>0.498164194448524</v>
      </c>
      <c r="U50" s="5">
        <f>YEAR(SalesDataTable[[#This Row],[Order Date]])</f>
        <v>2026</v>
      </c>
      <c r="V50" s="8" t="str">
        <f>"Q"&amp;ROUNDUP(MONTH(SalesDataTable[[#This Row],[Order Date]])/3,0)</f>
        <v>Q1</v>
      </c>
      <c r="W50" s="9">
        <f>MONTH(SalesDataTable[[#This Row],[Order Date]])</f>
        <v>1</v>
      </c>
      <c r="X50" s="8" t="str">
        <f>TEXT(SalesDataTable[[#This Row],[Order Date]],"mmm")</f>
        <v>Jan</v>
      </c>
    </row>
    <row r="51" spans="1:24" ht="15">
      <c r="A51" s="2">
        <v>3068</v>
      </c>
      <c r="B51" s="3">
        <v>46034</v>
      </c>
      <c r="C51" s="12">
        <f>MONTH(SalesDataTable[[#This Row],[Order Date]])</f>
        <v>1</v>
      </c>
      <c r="D51" s="12" t="str">
        <f>TEXT(SalesDataTable[[#This Row],[Order Date]],"MMM")</f>
        <v>Jan</v>
      </c>
      <c r="E51" s="15" t="str">
        <f>"Q"&amp;ROUNDUP(MONTH(SalesDataTable[[#This Row],[Order Date]])/3,0)</f>
        <v>Q1</v>
      </c>
      <c r="F51" s="12">
        <f>YEAR(SalesDataTable[[#This Row],[Order Date]])</f>
        <v>2026</v>
      </c>
      <c r="G51" s="4" t="s">
        <v>11</v>
      </c>
      <c r="H51" s="4" t="s">
        <v>12</v>
      </c>
      <c r="I51" s="4" t="s">
        <v>28</v>
      </c>
      <c r="J51" s="4" t="s">
        <v>13</v>
      </c>
      <c r="K51" s="4" t="s">
        <v>34</v>
      </c>
      <c r="L51" s="4" t="s">
        <v>42</v>
      </c>
      <c r="M51" s="9">
        <v>1</v>
      </c>
      <c r="N51" s="6">
        <v>36.43</v>
      </c>
      <c r="O51" s="7">
        <v>0</v>
      </c>
      <c r="P51" s="6">
        <v>14.33</v>
      </c>
      <c r="Q51" s="6">
        <f t="shared" si="0"/>
        <v>36.43</v>
      </c>
      <c r="R51" s="6">
        <f t="shared" si="1"/>
        <v>14.33</v>
      </c>
      <c r="S51" s="6">
        <f t="shared" si="2"/>
        <v>22.1</v>
      </c>
      <c r="T51" s="8">
        <f t="shared" si="3"/>
        <v>0.60664287674993145</v>
      </c>
      <c r="U51" s="5">
        <f>YEAR(SalesDataTable[[#This Row],[Order Date]])</f>
        <v>2026</v>
      </c>
      <c r="V51" s="8" t="str">
        <f>"Q"&amp;ROUNDUP(MONTH(SalesDataTable[[#This Row],[Order Date]])/3,0)</f>
        <v>Q1</v>
      </c>
      <c r="W51" s="9">
        <f>MONTH(SalesDataTable[[#This Row],[Order Date]])</f>
        <v>1</v>
      </c>
      <c r="X51" s="8" t="str">
        <f>TEXT(SalesDataTable[[#This Row],[Order Date]],"mmm")</f>
        <v>Jan</v>
      </c>
    </row>
    <row r="52" spans="1:24" ht="15">
      <c r="A52" s="2">
        <v>3096</v>
      </c>
      <c r="B52" s="3">
        <v>46034</v>
      </c>
      <c r="C52" s="12">
        <f>MONTH(SalesDataTable[[#This Row],[Order Date]])</f>
        <v>1</v>
      </c>
      <c r="D52" s="12" t="str">
        <f>TEXT(SalesDataTable[[#This Row],[Order Date]],"MMM")</f>
        <v>Jan</v>
      </c>
      <c r="E52" s="15" t="str">
        <f>"Q"&amp;ROUNDUP(MONTH(SalesDataTable[[#This Row],[Order Date]])/3,0)</f>
        <v>Q1</v>
      </c>
      <c r="F52" s="12">
        <f>YEAR(SalesDataTable[[#This Row],[Order Date]])</f>
        <v>2026</v>
      </c>
      <c r="G52" s="4" t="s">
        <v>20</v>
      </c>
      <c r="H52" s="4" t="s">
        <v>31</v>
      </c>
      <c r="I52" s="4" t="s">
        <v>2</v>
      </c>
      <c r="J52" s="4" t="s">
        <v>13</v>
      </c>
      <c r="K52" s="4" t="s">
        <v>34</v>
      </c>
      <c r="L52" s="4" t="s">
        <v>45</v>
      </c>
      <c r="M52" s="9">
        <v>2</v>
      </c>
      <c r="N52" s="6">
        <v>50.51</v>
      </c>
      <c r="O52" s="7">
        <v>0.1</v>
      </c>
      <c r="P52" s="6">
        <v>21.84</v>
      </c>
      <c r="Q52" s="6">
        <f t="shared" si="0"/>
        <v>90.917999999999992</v>
      </c>
      <c r="R52" s="6">
        <f t="shared" si="1"/>
        <v>43.68</v>
      </c>
      <c r="S52" s="6">
        <f t="shared" si="2"/>
        <v>47.237999999999992</v>
      </c>
      <c r="T52" s="8">
        <f t="shared" si="3"/>
        <v>0.5195670824259222</v>
      </c>
      <c r="U52" s="5">
        <f>YEAR(SalesDataTable[[#This Row],[Order Date]])</f>
        <v>2026</v>
      </c>
      <c r="V52" s="8" t="str">
        <f>"Q"&amp;ROUNDUP(MONTH(SalesDataTable[[#This Row],[Order Date]])/3,0)</f>
        <v>Q1</v>
      </c>
      <c r="W52" s="9">
        <f>MONTH(SalesDataTable[[#This Row],[Order Date]])</f>
        <v>1</v>
      </c>
      <c r="X52" s="8" t="str">
        <f>TEXT(SalesDataTable[[#This Row],[Order Date]],"mmm")</f>
        <v>Jan</v>
      </c>
    </row>
    <row r="53" spans="1:24" ht="15">
      <c r="A53" s="2">
        <v>3129</v>
      </c>
      <c r="B53" s="3">
        <v>46034</v>
      </c>
      <c r="C53" s="12">
        <f>MONTH(SalesDataTable[[#This Row],[Order Date]])</f>
        <v>1</v>
      </c>
      <c r="D53" s="12" t="str">
        <f>TEXT(SalesDataTable[[#This Row],[Order Date]],"MMM")</f>
        <v>Jan</v>
      </c>
      <c r="E53" s="15" t="str">
        <f>"Q"&amp;ROUNDUP(MONTH(SalesDataTable[[#This Row],[Order Date]])/3,0)</f>
        <v>Q1</v>
      </c>
      <c r="F53" s="12">
        <f>YEAR(SalesDataTable[[#This Row],[Order Date]])</f>
        <v>2026</v>
      </c>
      <c r="G53" s="4" t="s">
        <v>20</v>
      </c>
      <c r="H53" s="4" t="s">
        <v>47</v>
      </c>
      <c r="I53" s="4" t="s">
        <v>19</v>
      </c>
      <c r="J53" s="4" t="s">
        <v>3</v>
      </c>
      <c r="K53" s="4" t="s">
        <v>34</v>
      </c>
      <c r="L53" s="4" t="s">
        <v>38</v>
      </c>
      <c r="M53" s="9">
        <v>1</v>
      </c>
      <c r="N53" s="6">
        <v>123</v>
      </c>
      <c r="O53" s="7">
        <v>0</v>
      </c>
      <c r="P53" s="6">
        <v>67.3</v>
      </c>
      <c r="Q53" s="6">
        <f t="shared" si="0"/>
        <v>123</v>
      </c>
      <c r="R53" s="6">
        <f t="shared" si="1"/>
        <v>67.3</v>
      </c>
      <c r="S53" s="6">
        <f t="shared" si="2"/>
        <v>55.7</v>
      </c>
      <c r="T53" s="8">
        <f t="shared" si="3"/>
        <v>0.45284552845528458</v>
      </c>
      <c r="U53" s="5">
        <f>YEAR(SalesDataTable[[#This Row],[Order Date]])</f>
        <v>2026</v>
      </c>
      <c r="V53" s="8" t="str">
        <f>"Q"&amp;ROUNDUP(MONTH(SalesDataTable[[#This Row],[Order Date]])/3,0)</f>
        <v>Q1</v>
      </c>
      <c r="W53" s="9">
        <f>MONTH(SalesDataTable[[#This Row],[Order Date]])</f>
        <v>1</v>
      </c>
      <c r="X53" s="8" t="str">
        <f>TEXT(SalesDataTable[[#This Row],[Order Date]],"mmm")</f>
        <v>Jan</v>
      </c>
    </row>
    <row r="54" spans="1:24" ht="15">
      <c r="A54" s="2">
        <v>3948</v>
      </c>
      <c r="B54" s="3">
        <v>46034</v>
      </c>
      <c r="C54" s="12">
        <f>MONTH(SalesDataTable[[#This Row],[Order Date]])</f>
        <v>1</v>
      </c>
      <c r="D54" s="12" t="str">
        <f>TEXT(SalesDataTable[[#This Row],[Order Date]],"MMM")</f>
        <v>Jan</v>
      </c>
      <c r="E54" s="15" t="str">
        <f>"Q"&amp;ROUNDUP(MONTH(SalesDataTable[[#This Row],[Order Date]])/3,0)</f>
        <v>Q1</v>
      </c>
      <c r="F54" s="12">
        <f>YEAR(SalesDataTable[[#This Row],[Order Date]])</f>
        <v>2026</v>
      </c>
      <c r="G54" s="4" t="s">
        <v>6</v>
      </c>
      <c r="H54" s="4" t="s">
        <v>49</v>
      </c>
      <c r="I54" s="4" t="s">
        <v>2</v>
      </c>
      <c r="J54" s="4" t="s">
        <v>13</v>
      </c>
      <c r="K54" s="4" t="s">
        <v>9</v>
      </c>
      <c r="L54" s="4" t="s">
        <v>46</v>
      </c>
      <c r="M54" s="9">
        <v>2</v>
      </c>
      <c r="N54" s="6">
        <v>72.239999999999995</v>
      </c>
      <c r="O54" s="7">
        <v>0</v>
      </c>
      <c r="P54" s="6">
        <v>32.94</v>
      </c>
      <c r="Q54" s="6">
        <f t="shared" si="0"/>
        <v>144.47999999999999</v>
      </c>
      <c r="R54" s="6">
        <f t="shared" si="1"/>
        <v>65.88</v>
      </c>
      <c r="S54" s="6">
        <f t="shared" si="2"/>
        <v>78.599999999999994</v>
      </c>
      <c r="T54" s="8">
        <f t="shared" si="3"/>
        <v>0.54401993355481726</v>
      </c>
      <c r="U54" s="5">
        <f>YEAR(SalesDataTable[[#This Row],[Order Date]])</f>
        <v>2026</v>
      </c>
      <c r="V54" s="8" t="str">
        <f>"Q"&amp;ROUNDUP(MONTH(SalesDataTable[[#This Row],[Order Date]])/3,0)</f>
        <v>Q1</v>
      </c>
      <c r="W54" s="9">
        <f>MONTH(SalesDataTable[[#This Row],[Order Date]])</f>
        <v>1</v>
      </c>
      <c r="X54" s="8" t="str">
        <f>TEXT(SalesDataTable[[#This Row],[Order Date]],"mmm")</f>
        <v>Jan</v>
      </c>
    </row>
    <row r="55" spans="1:24" ht="15">
      <c r="A55" s="2">
        <v>5036</v>
      </c>
      <c r="B55" s="3">
        <v>46034</v>
      </c>
      <c r="C55" s="12">
        <f>MONTH(SalesDataTable[[#This Row],[Order Date]])</f>
        <v>1</v>
      </c>
      <c r="D55" s="12" t="str">
        <f>TEXT(SalesDataTable[[#This Row],[Order Date]],"MMM")</f>
        <v>Jan</v>
      </c>
      <c r="E55" s="15" t="str">
        <f>"Q"&amp;ROUNDUP(MONTH(SalesDataTable[[#This Row],[Order Date]])/3,0)</f>
        <v>Q1</v>
      </c>
      <c r="F55" s="12">
        <f>YEAR(SalesDataTable[[#This Row],[Order Date]])</f>
        <v>2026</v>
      </c>
      <c r="G55" s="4" t="s">
        <v>11</v>
      </c>
      <c r="H55" s="4" t="s">
        <v>18</v>
      </c>
      <c r="I55" s="4" t="s">
        <v>19</v>
      </c>
      <c r="J55" s="4" t="s">
        <v>3</v>
      </c>
      <c r="K55" s="4" t="s">
        <v>9</v>
      </c>
      <c r="L55" s="4" t="s">
        <v>37</v>
      </c>
      <c r="M55" s="9">
        <v>1</v>
      </c>
      <c r="N55" s="6">
        <v>151.11000000000001</v>
      </c>
      <c r="O55" s="7">
        <v>0.15</v>
      </c>
      <c r="P55" s="6">
        <v>79.650000000000006</v>
      </c>
      <c r="Q55" s="6">
        <f t="shared" si="0"/>
        <v>128.4435</v>
      </c>
      <c r="R55" s="6">
        <f t="shared" si="1"/>
        <v>79.650000000000006</v>
      </c>
      <c r="S55" s="6">
        <f t="shared" si="2"/>
        <v>48.793499999999995</v>
      </c>
      <c r="T55" s="8">
        <f t="shared" si="3"/>
        <v>0.37988298356865075</v>
      </c>
      <c r="U55" s="5">
        <f>YEAR(SalesDataTable[[#This Row],[Order Date]])</f>
        <v>2026</v>
      </c>
      <c r="V55" s="8" t="str">
        <f>"Q"&amp;ROUNDUP(MONTH(SalesDataTable[[#This Row],[Order Date]])/3,0)</f>
        <v>Q1</v>
      </c>
      <c r="W55" s="9">
        <f>MONTH(SalesDataTable[[#This Row],[Order Date]])</f>
        <v>1</v>
      </c>
      <c r="X55" s="8" t="str">
        <f>TEXT(SalesDataTable[[#This Row],[Order Date]],"mmm")</f>
        <v>Jan</v>
      </c>
    </row>
    <row r="56" spans="1:24" ht="15">
      <c r="A56" s="2">
        <v>2681</v>
      </c>
      <c r="B56" s="3">
        <v>46035</v>
      </c>
      <c r="C56" s="12">
        <f>MONTH(SalesDataTable[[#This Row],[Order Date]])</f>
        <v>1</v>
      </c>
      <c r="D56" s="12" t="str">
        <f>TEXT(SalesDataTable[[#This Row],[Order Date]],"MMM")</f>
        <v>Jan</v>
      </c>
      <c r="E56" s="15" t="str">
        <f>"Q"&amp;ROUNDUP(MONTH(SalesDataTable[[#This Row],[Order Date]])/3,0)</f>
        <v>Q1</v>
      </c>
      <c r="F56" s="12">
        <f>YEAR(SalesDataTable[[#This Row],[Order Date]])</f>
        <v>2026</v>
      </c>
      <c r="G56" s="4" t="s">
        <v>20</v>
      </c>
      <c r="H56" s="4" t="s">
        <v>21</v>
      </c>
      <c r="I56" s="4" t="s">
        <v>2</v>
      </c>
      <c r="J56" s="4" t="s">
        <v>13</v>
      </c>
      <c r="K56" s="4" t="s">
        <v>9</v>
      </c>
      <c r="L56" s="4" t="s">
        <v>10</v>
      </c>
      <c r="M56" s="9">
        <v>1</v>
      </c>
      <c r="N56" s="6">
        <v>94.32</v>
      </c>
      <c r="O56" s="7">
        <v>0</v>
      </c>
      <c r="P56" s="6">
        <v>45.93</v>
      </c>
      <c r="Q56" s="6">
        <f t="shared" si="0"/>
        <v>94.32</v>
      </c>
      <c r="R56" s="6">
        <f t="shared" si="1"/>
        <v>45.93</v>
      </c>
      <c r="S56" s="6">
        <f t="shared" si="2"/>
        <v>48.389999999999993</v>
      </c>
      <c r="T56" s="8">
        <f t="shared" si="3"/>
        <v>0.51304071246819338</v>
      </c>
      <c r="U56" s="5">
        <f>YEAR(SalesDataTable[[#This Row],[Order Date]])</f>
        <v>2026</v>
      </c>
      <c r="V56" s="8" t="str">
        <f>"Q"&amp;ROUNDUP(MONTH(SalesDataTable[[#This Row],[Order Date]])/3,0)</f>
        <v>Q1</v>
      </c>
      <c r="W56" s="9">
        <f>MONTH(SalesDataTable[[#This Row],[Order Date]])</f>
        <v>1</v>
      </c>
      <c r="X56" s="8" t="str">
        <f>TEXT(SalesDataTable[[#This Row],[Order Date]],"mmm")</f>
        <v>Jan</v>
      </c>
    </row>
    <row r="57" spans="1:24" ht="15">
      <c r="A57" s="2">
        <v>5101</v>
      </c>
      <c r="B57" s="3">
        <v>46035</v>
      </c>
      <c r="C57" s="12">
        <f>MONTH(SalesDataTable[[#This Row],[Order Date]])</f>
        <v>1</v>
      </c>
      <c r="D57" s="12" t="str">
        <f>TEXT(SalesDataTable[[#This Row],[Order Date]],"MMM")</f>
        <v>Jan</v>
      </c>
      <c r="E57" s="15" t="str">
        <f>"Q"&amp;ROUNDUP(MONTH(SalesDataTable[[#This Row],[Order Date]])/3,0)</f>
        <v>Q1</v>
      </c>
      <c r="F57" s="12">
        <f>YEAR(SalesDataTable[[#This Row],[Order Date]])</f>
        <v>2026</v>
      </c>
      <c r="G57" s="4" t="s">
        <v>6</v>
      </c>
      <c r="H57" s="4" t="s">
        <v>43</v>
      </c>
      <c r="I57" s="4" t="s">
        <v>2</v>
      </c>
      <c r="J57" s="4" t="s">
        <v>3</v>
      </c>
      <c r="K57" s="4" t="s">
        <v>4</v>
      </c>
      <c r="L57" s="4" t="s">
        <v>22</v>
      </c>
      <c r="M57" s="9">
        <v>3</v>
      </c>
      <c r="N57" s="6">
        <v>51.52</v>
      </c>
      <c r="O57" s="7">
        <v>0</v>
      </c>
      <c r="P57" s="6">
        <v>21.92</v>
      </c>
      <c r="Q57" s="6">
        <f t="shared" si="0"/>
        <v>154.56</v>
      </c>
      <c r="R57" s="6">
        <f t="shared" si="1"/>
        <v>65.760000000000005</v>
      </c>
      <c r="S57" s="6">
        <f t="shared" si="2"/>
        <v>88.8</v>
      </c>
      <c r="T57" s="8">
        <f t="shared" si="3"/>
        <v>0.57453416149068315</v>
      </c>
      <c r="U57" s="5">
        <f>YEAR(SalesDataTable[[#This Row],[Order Date]])</f>
        <v>2026</v>
      </c>
      <c r="V57" s="8" t="str">
        <f>"Q"&amp;ROUNDUP(MONTH(SalesDataTable[[#This Row],[Order Date]])/3,0)</f>
        <v>Q1</v>
      </c>
      <c r="W57" s="9">
        <f>MONTH(SalesDataTable[[#This Row],[Order Date]])</f>
        <v>1</v>
      </c>
      <c r="X57" s="8" t="str">
        <f>TEXT(SalesDataTable[[#This Row],[Order Date]],"mmm")</f>
        <v>Jan</v>
      </c>
    </row>
    <row r="58" spans="1:24" ht="15">
      <c r="A58" s="2">
        <v>3871</v>
      </c>
      <c r="B58" s="3">
        <v>46036</v>
      </c>
      <c r="C58" s="12">
        <f>MONTH(SalesDataTable[[#This Row],[Order Date]])</f>
        <v>1</v>
      </c>
      <c r="D58" s="12" t="str">
        <f>TEXT(SalesDataTable[[#This Row],[Order Date]],"MMM")</f>
        <v>Jan</v>
      </c>
      <c r="E58" s="15" t="str">
        <f>"Q"&amp;ROUNDUP(MONTH(SalesDataTable[[#This Row],[Order Date]])/3,0)</f>
        <v>Q1</v>
      </c>
      <c r="F58" s="12">
        <f>YEAR(SalesDataTable[[#This Row],[Order Date]])</f>
        <v>2026</v>
      </c>
      <c r="G58" s="4" t="s">
        <v>0</v>
      </c>
      <c r="H58" s="4" t="s">
        <v>50</v>
      </c>
      <c r="I58" s="4" t="s">
        <v>2</v>
      </c>
      <c r="J58" s="4" t="s">
        <v>13</v>
      </c>
      <c r="K58" s="4" t="s">
        <v>9</v>
      </c>
      <c r="L58" s="4" t="s">
        <v>17</v>
      </c>
      <c r="M58" s="9">
        <v>2</v>
      </c>
      <c r="N58" s="6">
        <v>146.4</v>
      </c>
      <c r="O58" s="7">
        <v>0.05</v>
      </c>
      <c r="P58" s="6">
        <v>81.72</v>
      </c>
      <c r="Q58" s="6">
        <f t="shared" si="0"/>
        <v>278.16000000000003</v>
      </c>
      <c r="R58" s="6">
        <f t="shared" si="1"/>
        <v>163.44</v>
      </c>
      <c r="S58" s="6">
        <f t="shared" si="2"/>
        <v>114.72000000000003</v>
      </c>
      <c r="T58" s="8">
        <f t="shared" si="3"/>
        <v>0.4124245038826575</v>
      </c>
      <c r="U58" s="5">
        <f>YEAR(SalesDataTable[[#This Row],[Order Date]])</f>
        <v>2026</v>
      </c>
      <c r="V58" s="8" t="str">
        <f>"Q"&amp;ROUNDUP(MONTH(SalesDataTable[[#This Row],[Order Date]])/3,0)</f>
        <v>Q1</v>
      </c>
      <c r="W58" s="9">
        <f>MONTH(SalesDataTable[[#This Row],[Order Date]])</f>
        <v>1</v>
      </c>
      <c r="X58" s="8" t="str">
        <f>TEXT(SalesDataTable[[#This Row],[Order Date]],"mmm")</f>
        <v>Jan</v>
      </c>
    </row>
    <row r="59" spans="1:24" ht="15">
      <c r="A59" s="2">
        <v>4643</v>
      </c>
      <c r="B59" s="3">
        <v>46036</v>
      </c>
      <c r="C59" s="12">
        <f>MONTH(SalesDataTable[[#This Row],[Order Date]])</f>
        <v>1</v>
      </c>
      <c r="D59" s="12" t="str">
        <f>TEXT(SalesDataTable[[#This Row],[Order Date]],"MMM")</f>
        <v>Jan</v>
      </c>
      <c r="E59" s="15" t="str">
        <f>"Q"&amp;ROUNDUP(MONTH(SalesDataTable[[#This Row],[Order Date]])/3,0)</f>
        <v>Q1</v>
      </c>
      <c r="F59" s="12">
        <f>YEAR(SalesDataTable[[#This Row],[Order Date]])</f>
        <v>2026</v>
      </c>
      <c r="G59" s="4" t="s">
        <v>0</v>
      </c>
      <c r="H59" s="4" t="s">
        <v>1</v>
      </c>
      <c r="I59" s="4" t="s">
        <v>8</v>
      </c>
      <c r="J59" s="4" t="s">
        <v>16</v>
      </c>
      <c r="K59" s="4" t="s">
        <v>14</v>
      </c>
      <c r="L59" s="4" t="s">
        <v>32</v>
      </c>
      <c r="M59" s="9">
        <v>3</v>
      </c>
      <c r="N59" s="6">
        <v>47.32</v>
      </c>
      <c r="O59" s="7">
        <v>0.1</v>
      </c>
      <c r="P59" s="6">
        <v>18.420000000000002</v>
      </c>
      <c r="Q59" s="6">
        <f t="shared" si="0"/>
        <v>127.76400000000001</v>
      </c>
      <c r="R59" s="6">
        <f t="shared" si="1"/>
        <v>55.260000000000005</v>
      </c>
      <c r="S59" s="6">
        <f t="shared" si="2"/>
        <v>72.504000000000005</v>
      </c>
      <c r="T59" s="8">
        <f t="shared" si="3"/>
        <v>0.56748379825302897</v>
      </c>
      <c r="U59" s="5">
        <f>YEAR(SalesDataTable[[#This Row],[Order Date]])</f>
        <v>2026</v>
      </c>
      <c r="V59" s="8" t="str">
        <f>"Q"&amp;ROUNDUP(MONTH(SalesDataTable[[#This Row],[Order Date]])/3,0)</f>
        <v>Q1</v>
      </c>
      <c r="W59" s="9">
        <f>MONTH(SalesDataTable[[#This Row],[Order Date]])</f>
        <v>1</v>
      </c>
      <c r="X59" s="8" t="str">
        <f>TEXT(SalesDataTable[[#This Row],[Order Date]],"mmm")</f>
        <v>Jan</v>
      </c>
    </row>
    <row r="60" spans="1:24" ht="15">
      <c r="A60" s="2">
        <v>4703</v>
      </c>
      <c r="B60" s="3">
        <v>46036</v>
      </c>
      <c r="C60" s="12">
        <f>MONTH(SalesDataTable[[#This Row],[Order Date]])</f>
        <v>1</v>
      </c>
      <c r="D60" s="12" t="str">
        <f>TEXT(SalesDataTable[[#This Row],[Order Date]],"MMM")</f>
        <v>Jan</v>
      </c>
      <c r="E60" s="15" t="str">
        <f>"Q"&amp;ROUNDUP(MONTH(SalesDataTable[[#This Row],[Order Date]])/3,0)</f>
        <v>Q1</v>
      </c>
      <c r="F60" s="12">
        <f>YEAR(SalesDataTable[[#This Row],[Order Date]])</f>
        <v>2026</v>
      </c>
      <c r="G60" s="4" t="s">
        <v>20</v>
      </c>
      <c r="H60" s="4" t="s">
        <v>47</v>
      </c>
      <c r="I60" s="4" t="s">
        <v>19</v>
      </c>
      <c r="J60" s="4" t="s">
        <v>16</v>
      </c>
      <c r="K60" s="4" t="s">
        <v>34</v>
      </c>
      <c r="L60" s="4" t="s">
        <v>35</v>
      </c>
      <c r="M60" s="9">
        <v>2</v>
      </c>
      <c r="N60" s="6">
        <v>40.450000000000003</v>
      </c>
      <c r="O60" s="7">
        <v>0.05</v>
      </c>
      <c r="P60" s="6">
        <v>15.14</v>
      </c>
      <c r="Q60" s="6">
        <f t="shared" si="0"/>
        <v>76.855000000000004</v>
      </c>
      <c r="R60" s="6">
        <f t="shared" si="1"/>
        <v>30.28</v>
      </c>
      <c r="S60" s="6">
        <f t="shared" si="2"/>
        <v>46.575000000000003</v>
      </c>
      <c r="T60" s="8">
        <f t="shared" si="3"/>
        <v>0.60601132001821612</v>
      </c>
      <c r="U60" s="5">
        <f>YEAR(SalesDataTable[[#This Row],[Order Date]])</f>
        <v>2026</v>
      </c>
      <c r="V60" s="8" t="str">
        <f>"Q"&amp;ROUNDUP(MONTH(SalesDataTable[[#This Row],[Order Date]])/3,0)</f>
        <v>Q1</v>
      </c>
      <c r="W60" s="9">
        <f>MONTH(SalesDataTable[[#This Row],[Order Date]])</f>
        <v>1</v>
      </c>
      <c r="X60" s="8" t="str">
        <f>TEXT(SalesDataTable[[#This Row],[Order Date]],"mmm")</f>
        <v>Jan</v>
      </c>
    </row>
    <row r="61" spans="1:24" ht="15">
      <c r="A61" s="2">
        <v>5068</v>
      </c>
      <c r="B61" s="3">
        <v>46036</v>
      </c>
      <c r="C61" s="12">
        <f>MONTH(SalesDataTable[[#This Row],[Order Date]])</f>
        <v>1</v>
      </c>
      <c r="D61" s="12" t="str">
        <f>TEXT(SalesDataTable[[#This Row],[Order Date]],"MMM")</f>
        <v>Jan</v>
      </c>
      <c r="E61" s="15" t="str">
        <f>"Q"&amp;ROUNDUP(MONTH(SalesDataTable[[#This Row],[Order Date]])/3,0)</f>
        <v>Q1</v>
      </c>
      <c r="F61" s="12">
        <f>YEAR(SalesDataTable[[#This Row],[Order Date]])</f>
        <v>2026</v>
      </c>
      <c r="G61" s="4" t="s">
        <v>0</v>
      </c>
      <c r="H61" s="4" t="s">
        <v>1</v>
      </c>
      <c r="I61" s="4" t="s">
        <v>2</v>
      </c>
      <c r="J61" s="4" t="s">
        <v>3</v>
      </c>
      <c r="K61" s="4" t="s">
        <v>14</v>
      </c>
      <c r="L61" s="4" t="s">
        <v>32</v>
      </c>
      <c r="M61" s="9">
        <v>2</v>
      </c>
      <c r="N61" s="6">
        <v>47.05</v>
      </c>
      <c r="O61" s="7">
        <v>0.1</v>
      </c>
      <c r="P61" s="6">
        <v>18.8</v>
      </c>
      <c r="Q61" s="6">
        <f t="shared" si="0"/>
        <v>84.69</v>
      </c>
      <c r="R61" s="6">
        <f t="shared" si="1"/>
        <v>37.6</v>
      </c>
      <c r="S61" s="6">
        <f t="shared" si="2"/>
        <v>47.089999999999996</v>
      </c>
      <c r="T61" s="8">
        <f t="shared" si="3"/>
        <v>0.55602786633604906</v>
      </c>
      <c r="U61" s="5">
        <f>YEAR(SalesDataTable[[#This Row],[Order Date]])</f>
        <v>2026</v>
      </c>
      <c r="V61" s="8" t="str">
        <f>"Q"&amp;ROUNDUP(MONTH(SalesDataTable[[#This Row],[Order Date]])/3,0)</f>
        <v>Q1</v>
      </c>
      <c r="W61" s="9">
        <f>MONTH(SalesDataTable[[#This Row],[Order Date]])</f>
        <v>1</v>
      </c>
      <c r="X61" s="8" t="str">
        <f>TEXT(SalesDataTable[[#This Row],[Order Date]],"mmm")</f>
        <v>Jan</v>
      </c>
    </row>
    <row r="62" spans="1:24" ht="15">
      <c r="A62" s="2">
        <v>1539</v>
      </c>
      <c r="B62" s="3">
        <v>46037</v>
      </c>
      <c r="C62" s="12">
        <f>MONTH(SalesDataTable[[#This Row],[Order Date]])</f>
        <v>1</v>
      </c>
      <c r="D62" s="12" t="str">
        <f>TEXT(SalesDataTable[[#This Row],[Order Date]],"MMM")</f>
        <v>Jan</v>
      </c>
      <c r="E62" s="15" t="str">
        <f>"Q"&amp;ROUNDUP(MONTH(SalesDataTable[[#This Row],[Order Date]])/3,0)</f>
        <v>Q1</v>
      </c>
      <c r="F62" s="12">
        <f>YEAR(SalesDataTable[[#This Row],[Order Date]])</f>
        <v>2026</v>
      </c>
      <c r="G62" s="4" t="s">
        <v>20</v>
      </c>
      <c r="H62" s="4" t="s">
        <v>33</v>
      </c>
      <c r="I62" s="4" t="s">
        <v>19</v>
      </c>
      <c r="J62" s="4" t="s">
        <v>16</v>
      </c>
      <c r="K62" s="4" t="s">
        <v>34</v>
      </c>
      <c r="L62" s="4" t="s">
        <v>38</v>
      </c>
      <c r="M62" s="9">
        <v>3</v>
      </c>
      <c r="N62" s="6">
        <v>123.14</v>
      </c>
      <c r="O62" s="7">
        <v>0.05</v>
      </c>
      <c r="P62" s="6">
        <v>70.67</v>
      </c>
      <c r="Q62" s="6">
        <f t="shared" si="0"/>
        <v>350.94900000000001</v>
      </c>
      <c r="R62" s="6">
        <f t="shared" si="1"/>
        <v>212.01</v>
      </c>
      <c r="S62" s="6">
        <f t="shared" si="2"/>
        <v>138.93900000000002</v>
      </c>
      <c r="T62" s="8">
        <f t="shared" si="3"/>
        <v>0.39589513006163296</v>
      </c>
      <c r="U62" s="5">
        <f>YEAR(SalesDataTable[[#This Row],[Order Date]])</f>
        <v>2026</v>
      </c>
      <c r="V62" s="8" t="str">
        <f>"Q"&amp;ROUNDUP(MONTH(SalesDataTable[[#This Row],[Order Date]])/3,0)</f>
        <v>Q1</v>
      </c>
      <c r="W62" s="9">
        <f>MONTH(SalesDataTable[[#This Row],[Order Date]])</f>
        <v>1</v>
      </c>
      <c r="X62" s="8" t="str">
        <f>TEXT(SalesDataTable[[#This Row],[Order Date]],"mmm")</f>
        <v>Jan</v>
      </c>
    </row>
    <row r="63" spans="1:24" ht="15">
      <c r="A63" s="2">
        <v>1709</v>
      </c>
      <c r="B63" s="3">
        <v>46037</v>
      </c>
      <c r="C63" s="12">
        <f>MONTH(SalesDataTable[[#This Row],[Order Date]])</f>
        <v>1</v>
      </c>
      <c r="D63" s="12" t="str">
        <f>TEXT(SalesDataTable[[#This Row],[Order Date]],"MMM")</f>
        <v>Jan</v>
      </c>
      <c r="E63" s="15" t="str">
        <f>"Q"&amp;ROUNDUP(MONTH(SalesDataTable[[#This Row],[Order Date]])/3,0)</f>
        <v>Q1</v>
      </c>
      <c r="F63" s="12">
        <f>YEAR(SalesDataTable[[#This Row],[Order Date]])</f>
        <v>2026</v>
      </c>
      <c r="G63" s="4" t="s">
        <v>20</v>
      </c>
      <c r="H63" s="4" t="s">
        <v>47</v>
      </c>
      <c r="I63" s="4" t="s">
        <v>2</v>
      </c>
      <c r="J63" s="4" t="s">
        <v>3</v>
      </c>
      <c r="K63" s="4" t="s">
        <v>9</v>
      </c>
      <c r="L63" s="4" t="s">
        <v>37</v>
      </c>
      <c r="M63" s="9">
        <v>2</v>
      </c>
      <c r="N63" s="6">
        <v>151.33000000000001</v>
      </c>
      <c r="O63" s="7">
        <v>0.1</v>
      </c>
      <c r="P63" s="6">
        <v>78.44</v>
      </c>
      <c r="Q63" s="6">
        <f t="shared" si="0"/>
        <v>272.39400000000001</v>
      </c>
      <c r="R63" s="6">
        <f t="shared" si="1"/>
        <v>156.88</v>
      </c>
      <c r="S63" s="6">
        <f t="shared" si="2"/>
        <v>115.51400000000001</v>
      </c>
      <c r="T63" s="8">
        <f t="shared" si="3"/>
        <v>0.42406954631893512</v>
      </c>
      <c r="U63" s="5">
        <f>YEAR(SalesDataTable[[#This Row],[Order Date]])</f>
        <v>2026</v>
      </c>
      <c r="V63" s="8" t="str">
        <f>"Q"&amp;ROUNDUP(MONTH(SalesDataTable[[#This Row],[Order Date]])/3,0)</f>
        <v>Q1</v>
      </c>
      <c r="W63" s="9">
        <f>MONTH(SalesDataTable[[#This Row],[Order Date]])</f>
        <v>1</v>
      </c>
      <c r="X63" s="8" t="str">
        <f>TEXT(SalesDataTable[[#This Row],[Order Date]],"mmm")</f>
        <v>Jan</v>
      </c>
    </row>
    <row r="64" spans="1:24" ht="15">
      <c r="A64" s="2">
        <v>2702</v>
      </c>
      <c r="B64" s="3">
        <v>46037</v>
      </c>
      <c r="C64" s="12">
        <f>MONTH(SalesDataTable[[#This Row],[Order Date]])</f>
        <v>1</v>
      </c>
      <c r="D64" s="12" t="str">
        <f>TEXT(SalesDataTable[[#This Row],[Order Date]],"MMM")</f>
        <v>Jan</v>
      </c>
      <c r="E64" s="15" t="str">
        <f>"Q"&amp;ROUNDUP(MONTH(SalesDataTable[[#This Row],[Order Date]])/3,0)</f>
        <v>Q1</v>
      </c>
      <c r="F64" s="12">
        <f>YEAR(SalesDataTable[[#This Row],[Order Date]])</f>
        <v>2026</v>
      </c>
      <c r="G64" s="4" t="s">
        <v>6</v>
      </c>
      <c r="H64" s="4" t="s">
        <v>49</v>
      </c>
      <c r="I64" s="4" t="s">
        <v>2</v>
      </c>
      <c r="J64" s="4" t="s">
        <v>3</v>
      </c>
      <c r="K64" s="4" t="s">
        <v>9</v>
      </c>
      <c r="L64" s="4" t="s">
        <v>17</v>
      </c>
      <c r="M64" s="9">
        <v>5</v>
      </c>
      <c r="N64" s="6">
        <v>144.01</v>
      </c>
      <c r="O64" s="7">
        <v>0.05</v>
      </c>
      <c r="P64" s="6">
        <v>79.64</v>
      </c>
      <c r="Q64" s="6">
        <f t="shared" si="0"/>
        <v>684.0474999999999</v>
      </c>
      <c r="R64" s="6">
        <f t="shared" si="1"/>
        <v>398.2</v>
      </c>
      <c r="S64" s="6">
        <f t="shared" si="2"/>
        <v>285.84749999999991</v>
      </c>
      <c r="T64" s="8">
        <f t="shared" si="3"/>
        <v>0.41787668254032062</v>
      </c>
      <c r="U64" s="5">
        <f>YEAR(SalesDataTable[[#This Row],[Order Date]])</f>
        <v>2026</v>
      </c>
      <c r="V64" s="8" t="str">
        <f>"Q"&amp;ROUNDUP(MONTH(SalesDataTable[[#This Row],[Order Date]])/3,0)</f>
        <v>Q1</v>
      </c>
      <c r="W64" s="9">
        <f>MONTH(SalesDataTable[[#This Row],[Order Date]])</f>
        <v>1</v>
      </c>
      <c r="X64" s="8" t="str">
        <f>TEXT(SalesDataTable[[#This Row],[Order Date]],"mmm")</f>
        <v>Jan</v>
      </c>
    </row>
    <row r="65" spans="1:24" ht="15">
      <c r="A65" s="2">
        <v>3176</v>
      </c>
      <c r="B65" s="3">
        <v>46037</v>
      </c>
      <c r="C65" s="12">
        <f>MONTH(SalesDataTable[[#This Row],[Order Date]])</f>
        <v>1</v>
      </c>
      <c r="D65" s="12" t="str">
        <f>TEXT(SalesDataTable[[#This Row],[Order Date]],"MMM")</f>
        <v>Jan</v>
      </c>
      <c r="E65" s="15" t="str">
        <f>"Q"&amp;ROUNDUP(MONTH(SalesDataTable[[#This Row],[Order Date]])/3,0)</f>
        <v>Q1</v>
      </c>
      <c r="F65" s="12">
        <f>YEAR(SalesDataTable[[#This Row],[Order Date]])</f>
        <v>2026</v>
      </c>
      <c r="G65" s="4" t="s">
        <v>20</v>
      </c>
      <c r="H65" s="4" t="s">
        <v>33</v>
      </c>
      <c r="I65" s="4" t="s">
        <v>2</v>
      </c>
      <c r="J65" s="4" t="s">
        <v>3</v>
      </c>
      <c r="K65" s="4" t="s">
        <v>9</v>
      </c>
      <c r="L65" s="4" t="s">
        <v>10</v>
      </c>
      <c r="M65" s="9">
        <v>3</v>
      </c>
      <c r="N65" s="6">
        <v>91.19</v>
      </c>
      <c r="O65" s="7">
        <v>0</v>
      </c>
      <c r="P65" s="6">
        <v>44.47</v>
      </c>
      <c r="Q65" s="6">
        <f t="shared" si="0"/>
        <v>273.57</v>
      </c>
      <c r="R65" s="6">
        <f t="shared" si="1"/>
        <v>133.41</v>
      </c>
      <c r="S65" s="6">
        <f t="shared" si="2"/>
        <v>140.16</v>
      </c>
      <c r="T65" s="8">
        <f t="shared" si="3"/>
        <v>0.5123368790437548</v>
      </c>
      <c r="U65" s="5">
        <f>YEAR(SalesDataTable[[#This Row],[Order Date]])</f>
        <v>2026</v>
      </c>
      <c r="V65" s="8" t="str">
        <f>"Q"&amp;ROUNDUP(MONTH(SalesDataTable[[#This Row],[Order Date]])/3,0)</f>
        <v>Q1</v>
      </c>
      <c r="W65" s="9">
        <f>MONTH(SalesDataTable[[#This Row],[Order Date]])</f>
        <v>1</v>
      </c>
      <c r="X65" s="8" t="str">
        <f>TEXT(SalesDataTable[[#This Row],[Order Date]],"mmm")</f>
        <v>Jan</v>
      </c>
    </row>
    <row r="66" spans="1:24" ht="15">
      <c r="A66" s="2">
        <v>3705</v>
      </c>
      <c r="B66" s="3">
        <v>46037</v>
      </c>
      <c r="C66" s="12">
        <f>MONTH(SalesDataTable[[#This Row],[Order Date]])</f>
        <v>1</v>
      </c>
      <c r="D66" s="12" t="str">
        <f>TEXT(SalesDataTable[[#This Row],[Order Date]],"MMM")</f>
        <v>Jan</v>
      </c>
      <c r="E66" s="15" t="str">
        <f>"Q"&amp;ROUNDUP(MONTH(SalesDataTable[[#This Row],[Order Date]])/3,0)</f>
        <v>Q1</v>
      </c>
      <c r="F66" s="12">
        <f>YEAR(SalesDataTable[[#This Row],[Order Date]])</f>
        <v>2026</v>
      </c>
      <c r="G66" s="4" t="s">
        <v>20</v>
      </c>
      <c r="H66" s="4" t="s">
        <v>31</v>
      </c>
      <c r="I66" s="4" t="s">
        <v>19</v>
      </c>
      <c r="J66" s="4" t="s">
        <v>13</v>
      </c>
      <c r="K66" s="4" t="s">
        <v>14</v>
      </c>
      <c r="L66" s="4" t="s">
        <v>32</v>
      </c>
      <c r="M66" s="9">
        <v>2</v>
      </c>
      <c r="N66" s="6">
        <v>45.45</v>
      </c>
      <c r="O66" s="7">
        <v>0</v>
      </c>
      <c r="P66" s="6">
        <v>18.190000000000001</v>
      </c>
      <c r="Q66" s="6">
        <f t="shared" ref="Q66:Q129" si="4">M66*N66*(1-O66)</f>
        <v>90.9</v>
      </c>
      <c r="R66" s="6">
        <f t="shared" ref="R66:R129" si="5">M66*P66</f>
        <v>36.380000000000003</v>
      </c>
      <c r="S66" s="6">
        <f t="shared" ref="S66:S129" si="6">Q66-R66</f>
        <v>54.52</v>
      </c>
      <c r="T66" s="8">
        <f t="shared" ref="T66:T129" si="7">IFERROR(S66/Q66,0)</f>
        <v>0.59977997799779981</v>
      </c>
      <c r="U66" s="5">
        <f>YEAR(SalesDataTable[[#This Row],[Order Date]])</f>
        <v>2026</v>
      </c>
      <c r="V66" s="8" t="str">
        <f>"Q"&amp;ROUNDUP(MONTH(SalesDataTable[[#This Row],[Order Date]])/3,0)</f>
        <v>Q1</v>
      </c>
      <c r="W66" s="9">
        <f>MONTH(SalesDataTable[[#This Row],[Order Date]])</f>
        <v>1</v>
      </c>
      <c r="X66" s="8" t="str">
        <f>TEXT(SalesDataTable[[#This Row],[Order Date]],"mmm")</f>
        <v>Jan</v>
      </c>
    </row>
    <row r="67" spans="1:24" ht="15">
      <c r="A67" s="2">
        <v>3736</v>
      </c>
      <c r="B67" s="3">
        <v>46037</v>
      </c>
      <c r="C67" s="12">
        <f>MONTH(SalesDataTable[[#This Row],[Order Date]])</f>
        <v>1</v>
      </c>
      <c r="D67" s="12" t="str">
        <f>TEXT(SalesDataTable[[#This Row],[Order Date]],"MMM")</f>
        <v>Jan</v>
      </c>
      <c r="E67" s="15" t="str">
        <f>"Q"&amp;ROUNDUP(MONTH(SalesDataTable[[#This Row],[Order Date]])/3,0)</f>
        <v>Q1</v>
      </c>
      <c r="F67" s="12">
        <f>YEAR(SalesDataTable[[#This Row],[Order Date]])</f>
        <v>2026</v>
      </c>
      <c r="G67" s="4" t="s">
        <v>6</v>
      </c>
      <c r="H67" s="4" t="s">
        <v>7</v>
      </c>
      <c r="I67" s="4" t="s">
        <v>28</v>
      </c>
      <c r="J67" s="4" t="s">
        <v>13</v>
      </c>
      <c r="K67" s="4" t="s">
        <v>34</v>
      </c>
      <c r="L67" s="4" t="s">
        <v>35</v>
      </c>
      <c r="M67" s="9">
        <v>1</v>
      </c>
      <c r="N67" s="6">
        <v>40.72</v>
      </c>
      <c r="O67" s="7">
        <v>0</v>
      </c>
      <c r="P67" s="6">
        <v>14.94</v>
      </c>
      <c r="Q67" s="6">
        <f t="shared" si="4"/>
        <v>40.72</v>
      </c>
      <c r="R67" s="6">
        <f t="shared" si="5"/>
        <v>14.94</v>
      </c>
      <c r="S67" s="6">
        <f t="shared" si="6"/>
        <v>25.78</v>
      </c>
      <c r="T67" s="8">
        <f t="shared" si="7"/>
        <v>0.6331041257367388</v>
      </c>
      <c r="U67" s="5">
        <f>YEAR(SalesDataTable[[#This Row],[Order Date]])</f>
        <v>2026</v>
      </c>
      <c r="V67" s="8" t="str">
        <f>"Q"&amp;ROUNDUP(MONTH(SalesDataTable[[#This Row],[Order Date]])/3,0)</f>
        <v>Q1</v>
      </c>
      <c r="W67" s="9">
        <f>MONTH(SalesDataTable[[#This Row],[Order Date]])</f>
        <v>1</v>
      </c>
      <c r="X67" s="8" t="str">
        <f>TEXT(SalesDataTable[[#This Row],[Order Date]],"mmm")</f>
        <v>Jan</v>
      </c>
    </row>
    <row r="68" spans="1:24" ht="15">
      <c r="A68" s="2">
        <v>3967</v>
      </c>
      <c r="B68" s="3">
        <v>46037</v>
      </c>
      <c r="C68" s="12">
        <f>MONTH(SalesDataTable[[#This Row],[Order Date]])</f>
        <v>1</v>
      </c>
      <c r="D68" s="12" t="str">
        <f>TEXT(SalesDataTable[[#This Row],[Order Date]],"MMM")</f>
        <v>Jan</v>
      </c>
      <c r="E68" s="15" t="str">
        <f>"Q"&amp;ROUNDUP(MONTH(SalesDataTable[[#This Row],[Order Date]])/3,0)</f>
        <v>Q1</v>
      </c>
      <c r="F68" s="12">
        <f>YEAR(SalesDataTable[[#This Row],[Order Date]])</f>
        <v>2026</v>
      </c>
      <c r="G68" s="4" t="s">
        <v>6</v>
      </c>
      <c r="H68" s="4" t="s">
        <v>43</v>
      </c>
      <c r="I68" s="4" t="s">
        <v>2</v>
      </c>
      <c r="J68" s="4" t="s">
        <v>16</v>
      </c>
      <c r="K68" s="4" t="s">
        <v>14</v>
      </c>
      <c r="L68" s="4" t="s">
        <v>15</v>
      </c>
      <c r="M68" s="9">
        <v>2</v>
      </c>
      <c r="N68" s="6">
        <v>37.090000000000003</v>
      </c>
      <c r="O68" s="7">
        <v>0</v>
      </c>
      <c r="P68" s="6">
        <v>13.29</v>
      </c>
      <c r="Q68" s="6">
        <f t="shared" si="4"/>
        <v>74.180000000000007</v>
      </c>
      <c r="R68" s="6">
        <f t="shared" si="5"/>
        <v>26.58</v>
      </c>
      <c r="S68" s="6">
        <f t="shared" si="6"/>
        <v>47.600000000000009</v>
      </c>
      <c r="T68" s="8">
        <f t="shared" si="7"/>
        <v>0.64168239417632789</v>
      </c>
      <c r="U68" s="5">
        <f>YEAR(SalesDataTable[[#This Row],[Order Date]])</f>
        <v>2026</v>
      </c>
      <c r="V68" s="8" t="str">
        <f>"Q"&amp;ROUNDUP(MONTH(SalesDataTable[[#This Row],[Order Date]])/3,0)</f>
        <v>Q1</v>
      </c>
      <c r="W68" s="9">
        <f>MONTH(SalesDataTable[[#This Row],[Order Date]])</f>
        <v>1</v>
      </c>
      <c r="X68" s="8" t="str">
        <f>TEXT(SalesDataTable[[#This Row],[Order Date]],"mmm")</f>
        <v>Jan</v>
      </c>
    </row>
    <row r="69" spans="1:24" ht="15">
      <c r="A69" s="2">
        <v>170</v>
      </c>
      <c r="B69" s="3">
        <v>46038</v>
      </c>
      <c r="C69" s="12">
        <f>MONTH(SalesDataTable[[#This Row],[Order Date]])</f>
        <v>1</v>
      </c>
      <c r="D69" s="12" t="str">
        <f>TEXT(SalesDataTable[[#This Row],[Order Date]],"MMM")</f>
        <v>Jan</v>
      </c>
      <c r="E69" s="15" t="str">
        <f>"Q"&amp;ROUNDUP(MONTH(SalesDataTable[[#This Row],[Order Date]])/3,0)</f>
        <v>Q1</v>
      </c>
      <c r="F69" s="12">
        <f>YEAR(SalesDataTable[[#This Row],[Order Date]])</f>
        <v>2026</v>
      </c>
      <c r="G69" s="4" t="s">
        <v>11</v>
      </c>
      <c r="H69" s="4" t="s">
        <v>39</v>
      </c>
      <c r="I69" s="4" t="s">
        <v>2</v>
      </c>
      <c r="J69" s="4" t="s">
        <v>13</v>
      </c>
      <c r="K69" s="4" t="s">
        <v>23</v>
      </c>
      <c r="L69" s="4" t="s">
        <v>51</v>
      </c>
      <c r="M69" s="9">
        <v>1</v>
      </c>
      <c r="N69" s="6">
        <v>124.45</v>
      </c>
      <c r="O69" s="7">
        <v>0.15</v>
      </c>
      <c r="P69" s="6">
        <v>59.77</v>
      </c>
      <c r="Q69" s="6">
        <f t="shared" si="4"/>
        <v>105.7825</v>
      </c>
      <c r="R69" s="6">
        <f t="shared" si="5"/>
        <v>59.77</v>
      </c>
      <c r="S69" s="6">
        <f t="shared" si="6"/>
        <v>46.012499999999996</v>
      </c>
      <c r="T69" s="8">
        <f t="shared" si="7"/>
        <v>0.43497270342447941</v>
      </c>
      <c r="U69" s="5">
        <f>YEAR(SalesDataTable[[#This Row],[Order Date]])</f>
        <v>2026</v>
      </c>
      <c r="V69" s="8" t="str">
        <f>"Q"&amp;ROUNDUP(MONTH(SalesDataTable[[#This Row],[Order Date]])/3,0)</f>
        <v>Q1</v>
      </c>
      <c r="W69" s="9">
        <f>MONTH(SalesDataTable[[#This Row],[Order Date]])</f>
        <v>1</v>
      </c>
      <c r="X69" s="8" t="str">
        <f>TEXT(SalesDataTable[[#This Row],[Order Date]],"mmm")</f>
        <v>Jan</v>
      </c>
    </row>
    <row r="70" spans="1:24" ht="15">
      <c r="A70" s="2">
        <v>1040</v>
      </c>
      <c r="B70" s="3">
        <v>46038</v>
      </c>
      <c r="C70" s="12">
        <f>MONTH(SalesDataTable[[#This Row],[Order Date]])</f>
        <v>1</v>
      </c>
      <c r="D70" s="12" t="str">
        <f>TEXT(SalesDataTable[[#This Row],[Order Date]],"MMM")</f>
        <v>Jan</v>
      </c>
      <c r="E70" s="15" t="str">
        <f>"Q"&amp;ROUNDUP(MONTH(SalesDataTable[[#This Row],[Order Date]])/3,0)</f>
        <v>Q1</v>
      </c>
      <c r="F70" s="12">
        <f>YEAR(SalesDataTable[[#This Row],[Order Date]])</f>
        <v>2026</v>
      </c>
      <c r="G70" s="4" t="s">
        <v>0</v>
      </c>
      <c r="H70" s="4" t="s">
        <v>1</v>
      </c>
      <c r="I70" s="4" t="s">
        <v>19</v>
      </c>
      <c r="J70" s="4" t="s">
        <v>13</v>
      </c>
      <c r="K70" s="4" t="s">
        <v>14</v>
      </c>
      <c r="L70" s="4" t="s">
        <v>15</v>
      </c>
      <c r="M70" s="9">
        <v>1</v>
      </c>
      <c r="N70" s="6">
        <v>35.93</v>
      </c>
      <c r="O70" s="7">
        <v>0.05</v>
      </c>
      <c r="P70" s="6">
        <v>13.33</v>
      </c>
      <c r="Q70" s="6">
        <f t="shared" si="4"/>
        <v>34.133499999999998</v>
      </c>
      <c r="R70" s="6">
        <f t="shared" si="5"/>
        <v>13.33</v>
      </c>
      <c r="S70" s="6">
        <f t="shared" si="6"/>
        <v>20.8035</v>
      </c>
      <c r="T70" s="8">
        <f t="shared" si="7"/>
        <v>0.60947456311248482</v>
      </c>
      <c r="U70" s="5">
        <f>YEAR(SalesDataTable[[#This Row],[Order Date]])</f>
        <v>2026</v>
      </c>
      <c r="V70" s="8" t="str">
        <f>"Q"&amp;ROUNDUP(MONTH(SalesDataTable[[#This Row],[Order Date]])/3,0)</f>
        <v>Q1</v>
      </c>
      <c r="W70" s="9">
        <f>MONTH(SalesDataTable[[#This Row],[Order Date]])</f>
        <v>1</v>
      </c>
      <c r="X70" s="8" t="str">
        <f>TEXT(SalesDataTable[[#This Row],[Order Date]],"mmm")</f>
        <v>Jan</v>
      </c>
    </row>
    <row r="71" spans="1:24" ht="15">
      <c r="A71" s="2">
        <v>2380</v>
      </c>
      <c r="B71" s="3">
        <v>46038</v>
      </c>
      <c r="C71" s="12">
        <f>MONTH(SalesDataTable[[#This Row],[Order Date]])</f>
        <v>1</v>
      </c>
      <c r="D71" s="12" t="str">
        <f>TEXT(SalesDataTable[[#This Row],[Order Date]],"MMM")</f>
        <v>Jan</v>
      </c>
      <c r="E71" s="15" t="str">
        <f>"Q"&amp;ROUNDUP(MONTH(SalesDataTable[[#This Row],[Order Date]])/3,0)</f>
        <v>Q1</v>
      </c>
      <c r="F71" s="12">
        <f>YEAR(SalesDataTable[[#This Row],[Order Date]])</f>
        <v>2026</v>
      </c>
      <c r="G71" s="4" t="s">
        <v>20</v>
      </c>
      <c r="H71" s="4" t="s">
        <v>47</v>
      </c>
      <c r="I71" s="4" t="s">
        <v>2</v>
      </c>
      <c r="J71" s="4" t="s">
        <v>3</v>
      </c>
      <c r="K71" s="4" t="s">
        <v>23</v>
      </c>
      <c r="L71" s="4" t="s">
        <v>51</v>
      </c>
      <c r="M71" s="9">
        <v>4</v>
      </c>
      <c r="N71" s="6">
        <v>121.8</v>
      </c>
      <c r="O71" s="7">
        <v>0.05</v>
      </c>
      <c r="P71" s="6">
        <v>59.57</v>
      </c>
      <c r="Q71" s="6">
        <f t="shared" si="4"/>
        <v>462.84</v>
      </c>
      <c r="R71" s="6">
        <f t="shared" si="5"/>
        <v>238.28</v>
      </c>
      <c r="S71" s="6">
        <f t="shared" si="6"/>
        <v>224.55999999999997</v>
      </c>
      <c r="T71" s="8">
        <f t="shared" si="7"/>
        <v>0.48517846339987897</v>
      </c>
      <c r="U71" s="5">
        <f>YEAR(SalesDataTable[[#This Row],[Order Date]])</f>
        <v>2026</v>
      </c>
      <c r="V71" s="8" t="str">
        <f>"Q"&amp;ROUNDUP(MONTH(SalesDataTable[[#This Row],[Order Date]])/3,0)</f>
        <v>Q1</v>
      </c>
      <c r="W71" s="9">
        <f>MONTH(SalesDataTable[[#This Row],[Order Date]])</f>
        <v>1</v>
      </c>
      <c r="X71" s="8" t="str">
        <f>TEXT(SalesDataTable[[#This Row],[Order Date]],"mmm")</f>
        <v>Jan</v>
      </c>
    </row>
    <row r="72" spans="1:24" ht="15">
      <c r="A72" s="2">
        <v>3219</v>
      </c>
      <c r="B72" s="3">
        <v>46038</v>
      </c>
      <c r="C72" s="12">
        <f>MONTH(SalesDataTable[[#This Row],[Order Date]])</f>
        <v>1</v>
      </c>
      <c r="D72" s="12" t="str">
        <f>TEXT(SalesDataTable[[#This Row],[Order Date]],"MMM")</f>
        <v>Jan</v>
      </c>
      <c r="E72" s="15" t="str">
        <f>"Q"&amp;ROUNDUP(MONTH(SalesDataTable[[#This Row],[Order Date]])/3,0)</f>
        <v>Q1</v>
      </c>
      <c r="F72" s="12">
        <f>YEAR(SalesDataTable[[#This Row],[Order Date]])</f>
        <v>2026</v>
      </c>
      <c r="G72" s="4" t="s">
        <v>6</v>
      </c>
      <c r="H72" s="4" t="s">
        <v>41</v>
      </c>
      <c r="I72" s="4" t="s">
        <v>19</v>
      </c>
      <c r="J72" s="4" t="s">
        <v>3</v>
      </c>
      <c r="K72" s="4" t="s">
        <v>9</v>
      </c>
      <c r="L72" s="4" t="s">
        <v>10</v>
      </c>
      <c r="M72" s="9">
        <v>1</v>
      </c>
      <c r="N72" s="6">
        <v>92.6</v>
      </c>
      <c r="O72" s="7">
        <v>0.05</v>
      </c>
      <c r="P72" s="6">
        <v>44.15</v>
      </c>
      <c r="Q72" s="6">
        <f t="shared" si="4"/>
        <v>87.969999999999985</v>
      </c>
      <c r="R72" s="6">
        <f t="shared" si="5"/>
        <v>44.15</v>
      </c>
      <c r="S72" s="6">
        <f t="shared" si="6"/>
        <v>43.819999999999986</v>
      </c>
      <c r="T72" s="8">
        <f t="shared" si="7"/>
        <v>0.4981243605774695</v>
      </c>
      <c r="U72" s="5">
        <f>YEAR(SalesDataTable[[#This Row],[Order Date]])</f>
        <v>2026</v>
      </c>
      <c r="V72" s="8" t="str">
        <f>"Q"&amp;ROUNDUP(MONTH(SalesDataTable[[#This Row],[Order Date]])/3,0)</f>
        <v>Q1</v>
      </c>
      <c r="W72" s="9">
        <f>MONTH(SalesDataTable[[#This Row],[Order Date]])</f>
        <v>1</v>
      </c>
      <c r="X72" s="8" t="str">
        <f>TEXT(SalesDataTable[[#This Row],[Order Date]],"mmm")</f>
        <v>Jan</v>
      </c>
    </row>
    <row r="73" spans="1:24" ht="15">
      <c r="A73" s="2">
        <v>4425</v>
      </c>
      <c r="B73" s="3">
        <v>46038</v>
      </c>
      <c r="C73" s="12">
        <f>MONTH(SalesDataTable[[#This Row],[Order Date]])</f>
        <v>1</v>
      </c>
      <c r="D73" s="12" t="str">
        <f>TEXT(SalesDataTable[[#This Row],[Order Date]],"MMM")</f>
        <v>Jan</v>
      </c>
      <c r="E73" s="15" t="str">
        <f>"Q"&amp;ROUNDUP(MONTH(SalesDataTable[[#This Row],[Order Date]])/3,0)</f>
        <v>Q1</v>
      </c>
      <c r="F73" s="12">
        <f>YEAR(SalesDataTable[[#This Row],[Order Date]])</f>
        <v>2026</v>
      </c>
      <c r="G73" s="4" t="s">
        <v>6</v>
      </c>
      <c r="H73" s="4" t="s">
        <v>43</v>
      </c>
      <c r="I73" s="4" t="s">
        <v>8</v>
      </c>
      <c r="J73" s="4" t="s">
        <v>16</v>
      </c>
      <c r="K73" s="4" t="s">
        <v>4</v>
      </c>
      <c r="L73" s="4" t="s">
        <v>30</v>
      </c>
      <c r="M73" s="9">
        <v>10</v>
      </c>
      <c r="N73" s="6">
        <v>102.68</v>
      </c>
      <c r="O73" s="7">
        <v>0.15</v>
      </c>
      <c r="P73" s="6">
        <v>51.07</v>
      </c>
      <c r="Q73" s="6">
        <f t="shared" si="4"/>
        <v>872.78000000000009</v>
      </c>
      <c r="R73" s="6">
        <f t="shared" si="5"/>
        <v>510.7</v>
      </c>
      <c r="S73" s="6">
        <f t="shared" si="6"/>
        <v>362.0800000000001</v>
      </c>
      <c r="T73" s="8">
        <f t="shared" si="7"/>
        <v>0.41485826897958256</v>
      </c>
      <c r="U73" s="5">
        <f>YEAR(SalesDataTable[[#This Row],[Order Date]])</f>
        <v>2026</v>
      </c>
      <c r="V73" s="8" t="str">
        <f>"Q"&amp;ROUNDUP(MONTH(SalesDataTable[[#This Row],[Order Date]])/3,0)</f>
        <v>Q1</v>
      </c>
      <c r="W73" s="9">
        <f>MONTH(SalesDataTable[[#This Row],[Order Date]])</f>
        <v>1</v>
      </c>
      <c r="X73" s="8" t="str">
        <f>TEXT(SalesDataTable[[#This Row],[Order Date]],"mmm")</f>
        <v>Jan</v>
      </c>
    </row>
    <row r="74" spans="1:24" ht="15">
      <c r="A74" s="2">
        <v>4508</v>
      </c>
      <c r="B74" s="3">
        <v>46038</v>
      </c>
      <c r="C74" s="12">
        <f>MONTH(SalesDataTable[[#This Row],[Order Date]])</f>
        <v>1</v>
      </c>
      <c r="D74" s="12" t="str">
        <f>TEXT(SalesDataTable[[#This Row],[Order Date]],"MMM")</f>
        <v>Jan</v>
      </c>
      <c r="E74" s="15" t="str">
        <f>"Q"&amp;ROUNDUP(MONTH(SalesDataTable[[#This Row],[Order Date]])/3,0)</f>
        <v>Q1</v>
      </c>
      <c r="F74" s="12">
        <f>YEAR(SalesDataTable[[#This Row],[Order Date]])</f>
        <v>2026</v>
      </c>
      <c r="G74" s="4" t="s">
        <v>20</v>
      </c>
      <c r="H74" s="4" t="s">
        <v>47</v>
      </c>
      <c r="I74" s="4" t="s">
        <v>28</v>
      </c>
      <c r="J74" s="4" t="s">
        <v>13</v>
      </c>
      <c r="K74" s="4" t="s">
        <v>4</v>
      </c>
      <c r="L74" s="4" t="s">
        <v>26</v>
      </c>
      <c r="M74" s="9">
        <v>3</v>
      </c>
      <c r="N74" s="6">
        <v>40.92</v>
      </c>
      <c r="O74" s="7">
        <v>0.15</v>
      </c>
      <c r="P74" s="6">
        <v>16.71</v>
      </c>
      <c r="Q74" s="6">
        <f t="shared" si="4"/>
        <v>104.346</v>
      </c>
      <c r="R74" s="6">
        <f t="shared" si="5"/>
        <v>50.13</v>
      </c>
      <c r="S74" s="6">
        <f t="shared" si="6"/>
        <v>54.216000000000001</v>
      </c>
      <c r="T74" s="8">
        <f t="shared" si="7"/>
        <v>0.51957909263412105</v>
      </c>
      <c r="U74" s="5">
        <f>YEAR(SalesDataTable[[#This Row],[Order Date]])</f>
        <v>2026</v>
      </c>
      <c r="V74" s="8" t="str">
        <f>"Q"&amp;ROUNDUP(MONTH(SalesDataTable[[#This Row],[Order Date]])/3,0)</f>
        <v>Q1</v>
      </c>
      <c r="W74" s="9">
        <f>MONTH(SalesDataTable[[#This Row],[Order Date]])</f>
        <v>1</v>
      </c>
      <c r="X74" s="8" t="str">
        <f>TEXT(SalesDataTable[[#This Row],[Order Date]],"mmm")</f>
        <v>Jan</v>
      </c>
    </row>
    <row r="75" spans="1:24" ht="15">
      <c r="A75" s="2">
        <v>4806</v>
      </c>
      <c r="B75" s="3">
        <v>46038</v>
      </c>
      <c r="C75" s="12">
        <f>MONTH(SalesDataTable[[#This Row],[Order Date]])</f>
        <v>1</v>
      </c>
      <c r="D75" s="12" t="str">
        <f>TEXT(SalesDataTable[[#This Row],[Order Date]],"MMM")</f>
        <v>Jan</v>
      </c>
      <c r="E75" s="15" t="str">
        <f>"Q"&amp;ROUNDUP(MONTH(SalesDataTable[[#This Row],[Order Date]])/3,0)</f>
        <v>Q1</v>
      </c>
      <c r="F75" s="12">
        <f>YEAR(SalesDataTable[[#This Row],[Order Date]])</f>
        <v>2026</v>
      </c>
      <c r="G75" s="4" t="s">
        <v>11</v>
      </c>
      <c r="H75" s="4" t="s">
        <v>52</v>
      </c>
      <c r="I75" s="4" t="s">
        <v>19</v>
      </c>
      <c r="J75" s="4" t="s">
        <v>13</v>
      </c>
      <c r="K75" s="4" t="s">
        <v>4</v>
      </c>
      <c r="L75" s="4" t="s">
        <v>30</v>
      </c>
      <c r="M75" s="9">
        <v>4</v>
      </c>
      <c r="N75" s="6">
        <v>102.68</v>
      </c>
      <c r="O75" s="7">
        <v>0</v>
      </c>
      <c r="P75" s="6">
        <v>50.83</v>
      </c>
      <c r="Q75" s="6">
        <f t="shared" si="4"/>
        <v>410.72</v>
      </c>
      <c r="R75" s="6">
        <f t="shared" si="5"/>
        <v>203.32</v>
      </c>
      <c r="S75" s="6">
        <f t="shared" si="6"/>
        <v>207.40000000000003</v>
      </c>
      <c r="T75" s="8">
        <f t="shared" si="7"/>
        <v>0.50496688741721862</v>
      </c>
      <c r="U75" s="5">
        <f>YEAR(SalesDataTable[[#This Row],[Order Date]])</f>
        <v>2026</v>
      </c>
      <c r="V75" s="8" t="str">
        <f>"Q"&amp;ROUNDUP(MONTH(SalesDataTable[[#This Row],[Order Date]])/3,0)</f>
        <v>Q1</v>
      </c>
      <c r="W75" s="9">
        <f>MONTH(SalesDataTable[[#This Row],[Order Date]])</f>
        <v>1</v>
      </c>
      <c r="X75" s="8" t="str">
        <f>TEXT(SalesDataTable[[#This Row],[Order Date]],"mmm")</f>
        <v>Jan</v>
      </c>
    </row>
    <row r="76" spans="1:24" ht="15">
      <c r="A76" s="2">
        <v>755</v>
      </c>
      <c r="B76" s="3">
        <v>46039</v>
      </c>
      <c r="C76" s="12">
        <f>MONTH(SalesDataTable[[#This Row],[Order Date]])</f>
        <v>1</v>
      </c>
      <c r="D76" s="12" t="str">
        <f>TEXT(SalesDataTable[[#This Row],[Order Date]],"MMM")</f>
        <v>Jan</v>
      </c>
      <c r="E76" s="15" t="str">
        <f>"Q"&amp;ROUNDUP(MONTH(SalesDataTable[[#This Row],[Order Date]])/3,0)</f>
        <v>Q1</v>
      </c>
      <c r="F76" s="12">
        <f>YEAR(SalesDataTable[[#This Row],[Order Date]])</f>
        <v>2026</v>
      </c>
      <c r="G76" s="4" t="s">
        <v>0</v>
      </c>
      <c r="H76" s="4" t="s">
        <v>36</v>
      </c>
      <c r="I76" s="4" t="s">
        <v>28</v>
      </c>
      <c r="J76" s="4" t="s">
        <v>13</v>
      </c>
      <c r="K76" s="4" t="s">
        <v>14</v>
      </c>
      <c r="L76" s="4" t="s">
        <v>48</v>
      </c>
      <c r="M76" s="9">
        <v>2</v>
      </c>
      <c r="N76" s="6">
        <v>164.38</v>
      </c>
      <c r="O76" s="7">
        <v>0.05</v>
      </c>
      <c r="P76" s="6">
        <v>85.93</v>
      </c>
      <c r="Q76" s="6">
        <f t="shared" si="4"/>
        <v>312.322</v>
      </c>
      <c r="R76" s="6">
        <f t="shared" si="5"/>
        <v>171.86</v>
      </c>
      <c r="S76" s="6">
        <f t="shared" si="6"/>
        <v>140.46199999999999</v>
      </c>
      <c r="T76" s="8">
        <f t="shared" si="7"/>
        <v>0.44973456881039436</v>
      </c>
      <c r="U76" s="5">
        <f>YEAR(SalesDataTable[[#This Row],[Order Date]])</f>
        <v>2026</v>
      </c>
      <c r="V76" s="8" t="str">
        <f>"Q"&amp;ROUNDUP(MONTH(SalesDataTable[[#This Row],[Order Date]])/3,0)</f>
        <v>Q1</v>
      </c>
      <c r="W76" s="9">
        <f>MONTH(SalesDataTable[[#This Row],[Order Date]])</f>
        <v>1</v>
      </c>
      <c r="X76" s="8" t="str">
        <f>TEXT(SalesDataTable[[#This Row],[Order Date]],"mmm")</f>
        <v>Jan</v>
      </c>
    </row>
    <row r="77" spans="1:24" ht="15">
      <c r="A77" s="2">
        <v>3171</v>
      </c>
      <c r="B77" s="3">
        <v>46039</v>
      </c>
      <c r="C77" s="12">
        <f>MONTH(SalesDataTable[[#This Row],[Order Date]])</f>
        <v>1</v>
      </c>
      <c r="D77" s="12" t="str">
        <f>TEXT(SalesDataTable[[#This Row],[Order Date]],"MMM")</f>
        <v>Jan</v>
      </c>
      <c r="E77" s="15" t="str">
        <f>"Q"&amp;ROUNDUP(MONTH(SalesDataTable[[#This Row],[Order Date]])/3,0)</f>
        <v>Q1</v>
      </c>
      <c r="F77" s="12">
        <f>YEAR(SalesDataTable[[#This Row],[Order Date]])</f>
        <v>2026</v>
      </c>
      <c r="G77" s="4" t="s">
        <v>0</v>
      </c>
      <c r="H77" s="4" t="s">
        <v>50</v>
      </c>
      <c r="I77" s="4" t="s">
        <v>19</v>
      </c>
      <c r="J77" s="4" t="s">
        <v>3</v>
      </c>
      <c r="K77" s="4" t="s">
        <v>4</v>
      </c>
      <c r="L77" s="4" t="s">
        <v>22</v>
      </c>
      <c r="M77" s="9">
        <v>1</v>
      </c>
      <c r="N77" s="6">
        <v>51.78</v>
      </c>
      <c r="O77" s="7">
        <v>0</v>
      </c>
      <c r="P77" s="6">
        <v>22.64</v>
      </c>
      <c r="Q77" s="6">
        <f t="shared" si="4"/>
        <v>51.78</v>
      </c>
      <c r="R77" s="6">
        <f t="shared" si="5"/>
        <v>22.64</v>
      </c>
      <c r="S77" s="6">
        <f t="shared" si="6"/>
        <v>29.14</v>
      </c>
      <c r="T77" s="8">
        <f t="shared" si="7"/>
        <v>0.56276554654306687</v>
      </c>
      <c r="U77" s="5">
        <f>YEAR(SalesDataTable[[#This Row],[Order Date]])</f>
        <v>2026</v>
      </c>
      <c r="V77" s="8" t="str">
        <f>"Q"&amp;ROUNDUP(MONTH(SalesDataTable[[#This Row],[Order Date]])/3,0)</f>
        <v>Q1</v>
      </c>
      <c r="W77" s="9">
        <f>MONTH(SalesDataTable[[#This Row],[Order Date]])</f>
        <v>1</v>
      </c>
      <c r="X77" s="8" t="str">
        <f>TEXT(SalesDataTable[[#This Row],[Order Date]],"mmm")</f>
        <v>Jan</v>
      </c>
    </row>
    <row r="78" spans="1:24" ht="15">
      <c r="A78" s="2">
        <v>4277</v>
      </c>
      <c r="B78" s="3">
        <v>46039</v>
      </c>
      <c r="C78" s="12">
        <f>MONTH(SalesDataTable[[#This Row],[Order Date]])</f>
        <v>1</v>
      </c>
      <c r="D78" s="12" t="str">
        <f>TEXT(SalesDataTable[[#This Row],[Order Date]],"MMM")</f>
        <v>Jan</v>
      </c>
      <c r="E78" s="15" t="str">
        <f>"Q"&amp;ROUNDUP(MONTH(SalesDataTable[[#This Row],[Order Date]])/3,0)</f>
        <v>Q1</v>
      </c>
      <c r="F78" s="12">
        <f>YEAR(SalesDataTable[[#This Row],[Order Date]])</f>
        <v>2026</v>
      </c>
      <c r="G78" s="4" t="s">
        <v>6</v>
      </c>
      <c r="H78" s="4" t="s">
        <v>41</v>
      </c>
      <c r="I78" s="4" t="s">
        <v>19</v>
      </c>
      <c r="J78" s="4" t="s">
        <v>3</v>
      </c>
      <c r="K78" s="4" t="s">
        <v>34</v>
      </c>
      <c r="L78" s="4" t="s">
        <v>45</v>
      </c>
      <c r="M78" s="9">
        <v>1</v>
      </c>
      <c r="N78" s="6">
        <v>50.52</v>
      </c>
      <c r="O78" s="7">
        <v>0.05</v>
      </c>
      <c r="P78" s="6">
        <v>22.37</v>
      </c>
      <c r="Q78" s="6">
        <f t="shared" si="4"/>
        <v>47.994</v>
      </c>
      <c r="R78" s="6">
        <f t="shared" si="5"/>
        <v>22.37</v>
      </c>
      <c r="S78" s="6">
        <f t="shared" si="6"/>
        <v>25.623999999999999</v>
      </c>
      <c r="T78" s="8">
        <f t="shared" si="7"/>
        <v>0.5339000708421886</v>
      </c>
      <c r="U78" s="5">
        <f>YEAR(SalesDataTable[[#This Row],[Order Date]])</f>
        <v>2026</v>
      </c>
      <c r="V78" s="8" t="str">
        <f>"Q"&amp;ROUNDUP(MONTH(SalesDataTable[[#This Row],[Order Date]])/3,0)</f>
        <v>Q1</v>
      </c>
      <c r="W78" s="9">
        <f>MONTH(SalesDataTable[[#This Row],[Order Date]])</f>
        <v>1</v>
      </c>
      <c r="X78" s="8" t="str">
        <f>TEXT(SalesDataTable[[#This Row],[Order Date]],"mmm")</f>
        <v>Jan</v>
      </c>
    </row>
    <row r="79" spans="1:24" ht="15">
      <c r="A79" s="2">
        <v>4648</v>
      </c>
      <c r="B79" s="3">
        <v>46039</v>
      </c>
      <c r="C79" s="12">
        <f>MONTH(SalesDataTable[[#This Row],[Order Date]])</f>
        <v>1</v>
      </c>
      <c r="D79" s="12" t="str">
        <f>TEXT(SalesDataTable[[#This Row],[Order Date]],"MMM")</f>
        <v>Jan</v>
      </c>
      <c r="E79" s="15" t="str">
        <f>"Q"&amp;ROUNDUP(MONTH(SalesDataTable[[#This Row],[Order Date]])/3,0)</f>
        <v>Q1</v>
      </c>
      <c r="F79" s="12">
        <f>YEAR(SalesDataTable[[#This Row],[Order Date]])</f>
        <v>2026</v>
      </c>
      <c r="G79" s="4" t="s">
        <v>6</v>
      </c>
      <c r="H79" s="4" t="s">
        <v>49</v>
      </c>
      <c r="I79" s="4" t="s">
        <v>28</v>
      </c>
      <c r="J79" s="4" t="s">
        <v>13</v>
      </c>
      <c r="K79" s="4" t="s">
        <v>23</v>
      </c>
      <c r="L79" s="4" t="s">
        <v>29</v>
      </c>
      <c r="M79" s="9">
        <v>1</v>
      </c>
      <c r="N79" s="6">
        <v>199.02</v>
      </c>
      <c r="O79" s="7">
        <v>0</v>
      </c>
      <c r="P79" s="6">
        <v>106.49</v>
      </c>
      <c r="Q79" s="6">
        <f t="shared" si="4"/>
        <v>199.02</v>
      </c>
      <c r="R79" s="6">
        <f t="shared" si="5"/>
        <v>106.49</v>
      </c>
      <c r="S79" s="6">
        <f t="shared" si="6"/>
        <v>92.530000000000015</v>
      </c>
      <c r="T79" s="8">
        <f t="shared" si="7"/>
        <v>0.46492814792483173</v>
      </c>
      <c r="U79" s="5">
        <f>YEAR(SalesDataTable[[#This Row],[Order Date]])</f>
        <v>2026</v>
      </c>
      <c r="V79" s="8" t="str">
        <f>"Q"&amp;ROUNDUP(MONTH(SalesDataTable[[#This Row],[Order Date]])/3,0)</f>
        <v>Q1</v>
      </c>
      <c r="W79" s="9">
        <f>MONTH(SalesDataTable[[#This Row],[Order Date]])</f>
        <v>1</v>
      </c>
      <c r="X79" s="8" t="str">
        <f>TEXT(SalesDataTable[[#This Row],[Order Date]],"mmm")</f>
        <v>Jan</v>
      </c>
    </row>
    <row r="80" spans="1:24" ht="15">
      <c r="A80" s="2">
        <v>157</v>
      </c>
      <c r="B80" s="3">
        <v>46040</v>
      </c>
      <c r="C80" s="12">
        <f>MONTH(SalesDataTable[[#This Row],[Order Date]])</f>
        <v>1</v>
      </c>
      <c r="D80" s="12" t="str">
        <f>TEXT(SalesDataTable[[#This Row],[Order Date]],"MMM")</f>
        <v>Jan</v>
      </c>
      <c r="E80" s="15" t="str">
        <f>"Q"&amp;ROUNDUP(MONTH(SalesDataTable[[#This Row],[Order Date]])/3,0)</f>
        <v>Q1</v>
      </c>
      <c r="F80" s="12">
        <f>YEAR(SalesDataTable[[#This Row],[Order Date]])</f>
        <v>2026</v>
      </c>
      <c r="G80" s="4" t="s">
        <v>20</v>
      </c>
      <c r="H80" s="4" t="s">
        <v>33</v>
      </c>
      <c r="I80" s="4" t="s">
        <v>19</v>
      </c>
      <c r="J80" s="4" t="s">
        <v>3</v>
      </c>
      <c r="K80" s="4" t="s">
        <v>23</v>
      </c>
      <c r="L80" s="4" t="s">
        <v>40</v>
      </c>
      <c r="M80" s="9">
        <v>3</v>
      </c>
      <c r="N80" s="6">
        <v>80.27</v>
      </c>
      <c r="O80" s="7">
        <v>0.1</v>
      </c>
      <c r="P80" s="6">
        <v>39.26</v>
      </c>
      <c r="Q80" s="6">
        <f t="shared" si="4"/>
        <v>216.72900000000001</v>
      </c>
      <c r="R80" s="6">
        <f t="shared" si="5"/>
        <v>117.78</v>
      </c>
      <c r="S80" s="6">
        <f t="shared" si="6"/>
        <v>98.949000000000012</v>
      </c>
      <c r="T80" s="8">
        <f t="shared" si="7"/>
        <v>0.45655634455933447</v>
      </c>
      <c r="U80" s="5">
        <f>YEAR(SalesDataTable[[#This Row],[Order Date]])</f>
        <v>2026</v>
      </c>
      <c r="V80" s="8" t="str">
        <f>"Q"&amp;ROUNDUP(MONTH(SalesDataTable[[#This Row],[Order Date]])/3,0)</f>
        <v>Q1</v>
      </c>
      <c r="W80" s="9">
        <f>MONTH(SalesDataTable[[#This Row],[Order Date]])</f>
        <v>1</v>
      </c>
      <c r="X80" s="8" t="str">
        <f>TEXT(SalesDataTable[[#This Row],[Order Date]],"mmm")</f>
        <v>Jan</v>
      </c>
    </row>
    <row r="81" spans="1:24" ht="15">
      <c r="A81" s="2">
        <v>2271</v>
      </c>
      <c r="B81" s="3">
        <v>46040</v>
      </c>
      <c r="C81" s="12">
        <f>MONTH(SalesDataTable[[#This Row],[Order Date]])</f>
        <v>1</v>
      </c>
      <c r="D81" s="12" t="str">
        <f>TEXT(SalesDataTable[[#This Row],[Order Date]],"MMM")</f>
        <v>Jan</v>
      </c>
      <c r="E81" s="15" t="str">
        <f>"Q"&amp;ROUNDUP(MONTH(SalesDataTable[[#This Row],[Order Date]])/3,0)</f>
        <v>Q1</v>
      </c>
      <c r="F81" s="12">
        <f>YEAR(SalesDataTable[[#This Row],[Order Date]])</f>
        <v>2026</v>
      </c>
      <c r="G81" s="4" t="s">
        <v>6</v>
      </c>
      <c r="H81" s="4" t="s">
        <v>7</v>
      </c>
      <c r="I81" s="4" t="s">
        <v>19</v>
      </c>
      <c r="J81" s="4" t="s">
        <v>13</v>
      </c>
      <c r="K81" s="4" t="s">
        <v>23</v>
      </c>
      <c r="L81" s="4" t="s">
        <v>24</v>
      </c>
      <c r="M81" s="9">
        <v>4</v>
      </c>
      <c r="N81" s="6">
        <v>333.28</v>
      </c>
      <c r="O81" s="7">
        <v>0</v>
      </c>
      <c r="P81" s="6">
        <v>195.76</v>
      </c>
      <c r="Q81" s="6">
        <f t="shared" si="4"/>
        <v>1333.12</v>
      </c>
      <c r="R81" s="6">
        <f t="shared" si="5"/>
        <v>783.04</v>
      </c>
      <c r="S81" s="6">
        <f t="shared" si="6"/>
        <v>550.07999999999993</v>
      </c>
      <c r="T81" s="8">
        <f t="shared" si="7"/>
        <v>0.41262602016322608</v>
      </c>
      <c r="U81" s="5">
        <f>YEAR(SalesDataTable[[#This Row],[Order Date]])</f>
        <v>2026</v>
      </c>
      <c r="V81" s="8" t="str">
        <f>"Q"&amp;ROUNDUP(MONTH(SalesDataTable[[#This Row],[Order Date]])/3,0)</f>
        <v>Q1</v>
      </c>
      <c r="W81" s="9">
        <f>MONTH(SalesDataTable[[#This Row],[Order Date]])</f>
        <v>1</v>
      </c>
      <c r="X81" s="8" t="str">
        <f>TEXT(SalesDataTable[[#This Row],[Order Date]],"mmm")</f>
        <v>Jan</v>
      </c>
    </row>
    <row r="82" spans="1:24" ht="15">
      <c r="A82" s="2">
        <v>3330</v>
      </c>
      <c r="B82" s="3">
        <v>46040</v>
      </c>
      <c r="C82" s="12">
        <f>MONTH(SalesDataTable[[#This Row],[Order Date]])</f>
        <v>1</v>
      </c>
      <c r="D82" s="12" t="str">
        <f>TEXT(SalesDataTable[[#This Row],[Order Date]],"MMM")</f>
        <v>Jan</v>
      </c>
      <c r="E82" s="15" t="str">
        <f>"Q"&amp;ROUNDUP(MONTH(SalesDataTable[[#This Row],[Order Date]])/3,0)</f>
        <v>Q1</v>
      </c>
      <c r="F82" s="12">
        <f>YEAR(SalesDataTable[[#This Row],[Order Date]])</f>
        <v>2026</v>
      </c>
      <c r="G82" s="4" t="s">
        <v>20</v>
      </c>
      <c r="H82" s="4" t="s">
        <v>47</v>
      </c>
      <c r="I82" s="4" t="s">
        <v>28</v>
      </c>
      <c r="J82" s="4" t="s">
        <v>13</v>
      </c>
      <c r="K82" s="4" t="s">
        <v>4</v>
      </c>
      <c r="L82" s="4" t="s">
        <v>30</v>
      </c>
      <c r="M82" s="9">
        <v>1</v>
      </c>
      <c r="N82" s="6">
        <v>104.36</v>
      </c>
      <c r="O82" s="7">
        <v>0</v>
      </c>
      <c r="P82" s="6">
        <v>51.63</v>
      </c>
      <c r="Q82" s="6">
        <f t="shared" si="4"/>
        <v>104.36</v>
      </c>
      <c r="R82" s="6">
        <f t="shared" si="5"/>
        <v>51.63</v>
      </c>
      <c r="S82" s="6">
        <f t="shared" si="6"/>
        <v>52.73</v>
      </c>
      <c r="T82" s="8">
        <f t="shared" si="7"/>
        <v>0.50527021847451126</v>
      </c>
      <c r="U82" s="5">
        <f>YEAR(SalesDataTable[[#This Row],[Order Date]])</f>
        <v>2026</v>
      </c>
      <c r="V82" s="8" t="str">
        <f>"Q"&amp;ROUNDUP(MONTH(SalesDataTable[[#This Row],[Order Date]])/3,0)</f>
        <v>Q1</v>
      </c>
      <c r="W82" s="9">
        <f>MONTH(SalesDataTable[[#This Row],[Order Date]])</f>
        <v>1</v>
      </c>
      <c r="X82" s="8" t="str">
        <f>TEXT(SalesDataTable[[#This Row],[Order Date]],"mmm")</f>
        <v>Jan</v>
      </c>
    </row>
    <row r="83" spans="1:24" ht="15">
      <c r="A83" s="2">
        <v>4547</v>
      </c>
      <c r="B83" s="3">
        <v>46040</v>
      </c>
      <c r="C83" s="12">
        <f>MONTH(SalesDataTable[[#This Row],[Order Date]])</f>
        <v>1</v>
      </c>
      <c r="D83" s="12" t="str">
        <f>TEXT(SalesDataTable[[#This Row],[Order Date]],"MMM")</f>
        <v>Jan</v>
      </c>
      <c r="E83" s="15" t="str">
        <f>"Q"&amp;ROUNDUP(MONTH(SalesDataTable[[#This Row],[Order Date]])/3,0)</f>
        <v>Q1</v>
      </c>
      <c r="F83" s="12">
        <f>YEAR(SalesDataTable[[#This Row],[Order Date]])</f>
        <v>2026</v>
      </c>
      <c r="G83" s="4" t="s">
        <v>11</v>
      </c>
      <c r="H83" s="4" t="s">
        <v>25</v>
      </c>
      <c r="I83" s="4" t="s">
        <v>28</v>
      </c>
      <c r="J83" s="4" t="s">
        <v>13</v>
      </c>
      <c r="K83" s="4" t="s">
        <v>4</v>
      </c>
      <c r="L83" s="4" t="s">
        <v>5</v>
      </c>
      <c r="M83" s="9">
        <v>1</v>
      </c>
      <c r="N83" s="6">
        <v>83.52</v>
      </c>
      <c r="O83" s="7">
        <v>0.05</v>
      </c>
      <c r="P83" s="6">
        <v>42.97</v>
      </c>
      <c r="Q83" s="6">
        <f t="shared" si="4"/>
        <v>79.343999999999994</v>
      </c>
      <c r="R83" s="6">
        <f t="shared" si="5"/>
        <v>42.97</v>
      </c>
      <c r="S83" s="6">
        <f t="shared" si="6"/>
        <v>36.373999999999995</v>
      </c>
      <c r="T83" s="8">
        <f t="shared" si="7"/>
        <v>0.45843416011292598</v>
      </c>
      <c r="U83" s="5">
        <f>YEAR(SalesDataTable[[#This Row],[Order Date]])</f>
        <v>2026</v>
      </c>
      <c r="V83" s="8" t="str">
        <f>"Q"&amp;ROUNDUP(MONTH(SalesDataTable[[#This Row],[Order Date]])/3,0)</f>
        <v>Q1</v>
      </c>
      <c r="W83" s="9">
        <f>MONTH(SalesDataTable[[#This Row],[Order Date]])</f>
        <v>1</v>
      </c>
      <c r="X83" s="8" t="str">
        <f>TEXT(SalesDataTable[[#This Row],[Order Date]],"mmm")</f>
        <v>Jan</v>
      </c>
    </row>
    <row r="84" spans="1:24" ht="15">
      <c r="A84" s="2">
        <v>1840</v>
      </c>
      <c r="B84" s="3">
        <v>46041</v>
      </c>
      <c r="C84" s="12">
        <f>MONTH(SalesDataTable[[#This Row],[Order Date]])</f>
        <v>1</v>
      </c>
      <c r="D84" s="12" t="str">
        <f>TEXT(SalesDataTable[[#This Row],[Order Date]],"MMM")</f>
        <v>Jan</v>
      </c>
      <c r="E84" s="15" t="str">
        <f>"Q"&amp;ROUNDUP(MONTH(SalesDataTable[[#This Row],[Order Date]])/3,0)</f>
        <v>Q1</v>
      </c>
      <c r="F84" s="12">
        <f>YEAR(SalesDataTable[[#This Row],[Order Date]])</f>
        <v>2026</v>
      </c>
      <c r="G84" s="4" t="s">
        <v>11</v>
      </c>
      <c r="H84" s="4" t="s">
        <v>39</v>
      </c>
      <c r="I84" s="4" t="s">
        <v>2</v>
      </c>
      <c r="J84" s="4" t="s">
        <v>13</v>
      </c>
      <c r="K84" s="4" t="s">
        <v>34</v>
      </c>
      <c r="L84" s="4" t="s">
        <v>38</v>
      </c>
      <c r="M84" s="9">
        <v>2</v>
      </c>
      <c r="N84" s="6">
        <v>125.93</v>
      </c>
      <c r="O84" s="7">
        <v>0</v>
      </c>
      <c r="P84" s="6">
        <v>69.150000000000006</v>
      </c>
      <c r="Q84" s="6">
        <f t="shared" si="4"/>
        <v>251.86</v>
      </c>
      <c r="R84" s="6">
        <f t="shared" si="5"/>
        <v>138.30000000000001</v>
      </c>
      <c r="S84" s="6">
        <f t="shared" si="6"/>
        <v>113.56</v>
      </c>
      <c r="T84" s="8">
        <f t="shared" si="7"/>
        <v>0.45088541253077102</v>
      </c>
      <c r="U84" s="5">
        <f>YEAR(SalesDataTable[[#This Row],[Order Date]])</f>
        <v>2026</v>
      </c>
      <c r="V84" s="8" t="str">
        <f>"Q"&amp;ROUNDUP(MONTH(SalesDataTable[[#This Row],[Order Date]])/3,0)</f>
        <v>Q1</v>
      </c>
      <c r="W84" s="9">
        <f>MONTH(SalesDataTable[[#This Row],[Order Date]])</f>
        <v>1</v>
      </c>
      <c r="X84" s="8" t="str">
        <f>TEXT(SalesDataTable[[#This Row],[Order Date]],"mmm")</f>
        <v>Jan</v>
      </c>
    </row>
    <row r="85" spans="1:24" ht="15">
      <c r="A85" s="2">
        <v>1850</v>
      </c>
      <c r="B85" s="3">
        <v>46041</v>
      </c>
      <c r="C85" s="12">
        <f>MONTH(SalesDataTable[[#This Row],[Order Date]])</f>
        <v>1</v>
      </c>
      <c r="D85" s="12" t="str">
        <f>TEXT(SalesDataTable[[#This Row],[Order Date]],"MMM")</f>
        <v>Jan</v>
      </c>
      <c r="E85" s="15" t="str">
        <f>"Q"&amp;ROUNDUP(MONTH(SalesDataTable[[#This Row],[Order Date]])/3,0)</f>
        <v>Q1</v>
      </c>
      <c r="F85" s="12">
        <f>YEAR(SalesDataTable[[#This Row],[Order Date]])</f>
        <v>2026</v>
      </c>
      <c r="G85" s="4" t="s">
        <v>6</v>
      </c>
      <c r="H85" s="4" t="s">
        <v>27</v>
      </c>
      <c r="I85" s="4" t="s">
        <v>2</v>
      </c>
      <c r="J85" s="4" t="s">
        <v>16</v>
      </c>
      <c r="K85" s="4" t="s">
        <v>4</v>
      </c>
      <c r="L85" s="4" t="s">
        <v>22</v>
      </c>
      <c r="M85" s="9">
        <v>1</v>
      </c>
      <c r="N85" s="6">
        <v>49.85</v>
      </c>
      <c r="O85" s="7">
        <v>0</v>
      </c>
      <c r="P85" s="6">
        <v>23.07</v>
      </c>
      <c r="Q85" s="6">
        <f t="shared" si="4"/>
        <v>49.85</v>
      </c>
      <c r="R85" s="6">
        <f t="shared" si="5"/>
        <v>23.07</v>
      </c>
      <c r="S85" s="6">
        <f t="shared" si="6"/>
        <v>26.78</v>
      </c>
      <c r="T85" s="8">
        <f t="shared" si="7"/>
        <v>0.53721163490471413</v>
      </c>
      <c r="U85" s="5">
        <f>YEAR(SalesDataTable[[#This Row],[Order Date]])</f>
        <v>2026</v>
      </c>
      <c r="V85" s="8" t="str">
        <f>"Q"&amp;ROUNDUP(MONTH(SalesDataTable[[#This Row],[Order Date]])/3,0)</f>
        <v>Q1</v>
      </c>
      <c r="W85" s="9">
        <f>MONTH(SalesDataTable[[#This Row],[Order Date]])</f>
        <v>1</v>
      </c>
      <c r="X85" s="8" t="str">
        <f>TEXT(SalesDataTable[[#This Row],[Order Date]],"mmm")</f>
        <v>Jan</v>
      </c>
    </row>
    <row r="86" spans="1:24" ht="15">
      <c r="A86" s="2">
        <v>1858</v>
      </c>
      <c r="B86" s="3">
        <v>46041</v>
      </c>
      <c r="C86" s="12">
        <f>MONTH(SalesDataTable[[#This Row],[Order Date]])</f>
        <v>1</v>
      </c>
      <c r="D86" s="12" t="str">
        <f>TEXT(SalesDataTable[[#This Row],[Order Date]],"MMM")</f>
        <v>Jan</v>
      </c>
      <c r="E86" s="15" t="str">
        <f>"Q"&amp;ROUNDUP(MONTH(SalesDataTable[[#This Row],[Order Date]])/3,0)</f>
        <v>Q1</v>
      </c>
      <c r="F86" s="12">
        <f>YEAR(SalesDataTable[[#This Row],[Order Date]])</f>
        <v>2026</v>
      </c>
      <c r="G86" s="4" t="s">
        <v>6</v>
      </c>
      <c r="H86" s="4" t="s">
        <v>7</v>
      </c>
      <c r="I86" s="4" t="s">
        <v>2</v>
      </c>
      <c r="J86" s="4" t="s">
        <v>3</v>
      </c>
      <c r="K86" s="4" t="s">
        <v>14</v>
      </c>
      <c r="L86" s="4" t="s">
        <v>15</v>
      </c>
      <c r="M86" s="9">
        <v>1</v>
      </c>
      <c r="N86" s="6">
        <v>36.130000000000003</v>
      </c>
      <c r="O86" s="7">
        <v>0</v>
      </c>
      <c r="P86" s="6">
        <v>13.39</v>
      </c>
      <c r="Q86" s="6">
        <f t="shared" si="4"/>
        <v>36.130000000000003</v>
      </c>
      <c r="R86" s="6">
        <f t="shared" si="5"/>
        <v>13.39</v>
      </c>
      <c r="S86" s="6">
        <f t="shared" si="6"/>
        <v>22.740000000000002</v>
      </c>
      <c r="T86" s="8">
        <f t="shared" si="7"/>
        <v>0.62939385552172711</v>
      </c>
      <c r="U86" s="5">
        <f>YEAR(SalesDataTable[[#This Row],[Order Date]])</f>
        <v>2026</v>
      </c>
      <c r="V86" s="8" t="str">
        <f>"Q"&amp;ROUNDUP(MONTH(SalesDataTable[[#This Row],[Order Date]])/3,0)</f>
        <v>Q1</v>
      </c>
      <c r="W86" s="9">
        <f>MONTH(SalesDataTable[[#This Row],[Order Date]])</f>
        <v>1</v>
      </c>
      <c r="X86" s="8" t="str">
        <f>TEXT(SalesDataTable[[#This Row],[Order Date]],"mmm")</f>
        <v>Jan</v>
      </c>
    </row>
    <row r="87" spans="1:24" ht="15">
      <c r="A87" s="2">
        <v>2910</v>
      </c>
      <c r="B87" s="3">
        <v>46041</v>
      </c>
      <c r="C87" s="12">
        <f>MONTH(SalesDataTable[[#This Row],[Order Date]])</f>
        <v>1</v>
      </c>
      <c r="D87" s="12" t="str">
        <f>TEXT(SalesDataTable[[#This Row],[Order Date]],"MMM")</f>
        <v>Jan</v>
      </c>
      <c r="E87" s="15" t="str">
        <f>"Q"&amp;ROUNDUP(MONTH(SalesDataTable[[#This Row],[Order Date]])/3,0)</f>
        <v>Q1</v>
      </c>
      <c r="F87" s="12">
        <f>YEAR(SalesDataTable[[#This Row],[Order Date]])</f>
        <v>2026</v>
      </c>
      <c r="G87" s="4" t="s">
        <v>20</v>
      </c>
      <c r="H87" s="4" t="s">
        <v>47</v>
      </c>
      <c r="I87" s="4" t="s">
        <v>19</v>
      </c>
      <c r="J87" s="4" t="s">
        <v>3</v>
      </c>
      <c r="K87" s="4" t="s">
        <v>4</v>
      </c>
      <c r="L87" s="4" t="s">
        <v>30</v>
      </c>
      <c r="M87" s="9">
        <v>1</v>
      </c>
      <c r="N87" s="6">
        <v>104.83</v>
      </c>
      <c r="O87" s="7">
        <v>0.05</v>
      </c>
      <c r="P87" s="6">
        <v>51.06</v>
      </c>
      <c r="Q87" s="6">
        <f t="shared" si="4"/>
        <v>99.588499999999996</v>
      </c>
      <c r="R87" s="6">
        <f t="shared" si="5"/>
        <v>51.06</v>
      </c>
      <c r="S87" s="6">
        <f t="shared" si="6"/>
        <v>48.528499999999994</v>
      </c>
      <c r="T87" s="8">
        <f t="shared" si="7"/>
        <v>0.48729019916958277</v>
      </c>
      <c r="U87" s="5">
        <f>YEAR(SalesDataTable[[#This Row],[Order Date]])</f>
        <v>2026</v>
      </c>
      <c r="V87" s="8" t="str">
        <f>"Q"&amp;ROUNDUP(MONTH(SalesDataTable[[#This Row],[Order Date]])/3,0)</f>
        <v>Q1</v>
      </c>
      <c r="W87" s="9">
        <f>MONTH(SalesDataTable[[#This Row],[Order Date]])</f>
        <v>1</v>
      </c>
      <c r="X87" s="8" t="str">
        <f>TEXT(SalesDataTable[[#This Row],[Order Date]],"mmm")</f>
        <v>Jan</v>
      </c>
    </row>
    <row r="88" spans="1:24" ht="15">
      <c r="A88" s="2">
        <v>3694</v>
      </c>
      <c r="B88" s="3">
        <v>46041</v>
      </c>
      <c r="C88" s="12">
        <f>MONTH(SalesDataTable[[#This Row],[Order Date]])</f>
        <v>1</v>
      </c>
      <c r="D88" s="12" t="str">
        <f>TEXT(SalesDataTable[[#This Row],[Order Date]],"MMM")</f>
        <v>Jan</v>
      </c>
      <c r="E88" s="15" t="str">
        <f>"Q"&amp;ROUNDUP(MONTH(SalesDataTable[[#This Row],[Order Date]])/3,0)</f>
        <v>Q1</v>
      </c>
      <c r="F88" s="12">
        <f>YEAR(SalesDataTable[[#This Row],[Order Date]])</f>
        <v>2026</v>
      </c>
      <c r="G88" s="4" t="s">
        <v>0</v>
      </c>
      <c r="H88" s="4" t="s">
        <v>1</v>
      </c>
      <c r="I88" s="4" t="s">
        <v>19</v>
      </c>
      <c r="J88" s="4" t="s">
        <v>3</v>
      </c>
      <c r="K88" s="4" t="s">
        <v>14</v>
      </c>
      <c r="L88" s="4" t="s">
        <v>15</v>
      </c>
      <c r="M88" s="9">
        <v>1</v>
      </c>
      <c r="N88" s="6">
        <v>35.46</v>
      </c>
      <c r="O88" s="7">
        <v>0.05</v>
      </c>
      <c r="P88" s="6">
        <v>13.81</v>
      </c>
      <c r="Q88" s="6">
        <f t="shared" si="4"/>
        <v>33.686999999999998</v>
      </c>
      <c r="R88" s="6">
        <f t="shared" si="5"/>
        <v>13.81</v>
      </c>
      <c r="S88" s="6">
        <f t="shared" si="6"/>
        <v>19.876999999999995</v>
      </c>
      <c r="T88" s="8">
        <f t="shared" si="7"/>
        <v>0.59004957401965141</v>
      </c>
      <c r="U88" s="5">
        <f>YEAR(SalesDataTable[[#This Row],[Order Date]])</f>
        <v>2026</v>
      </c>
      <c r="V88" s="8" t="str">
        <f>"Q"&amp;ROUNDUP(MONTH(SalesDataTable[[#This Row],[Order Date]])/3,0)</f>
        <v>Q1</v>
      </c>
      <c r="W88" s="9">
        <f>MONTH(SalesDataTable[[#This Row],[Order Date]])</f>
        <v>1</v>
      </c>
      <c r="X88" s="8" t="str">
        <f>TEXT(SalesDataTable[[#This Row],[Order Date]],"mmm")</f>
        <v>Jan</v>
      </c>
    </row>
    <row r="89" spans="1:24" ht="15">
      <c r="A89" s="2">
        <v>631</v>
      </c>
      <c r="B89" s="3">
        <v>46042</v>
      </c>
      <c r="C89" s="12">
        <f>MONTH(SalesDataTable[[#This Row],[Order Date]])</f>
        <v>1</v>
      </c>
      <c r="D89" s="12" t="str">
        <f>TEXT(SalesDataTable[[#This Row],[Order Date]],"MMM")</f>
        <v>Jan</v>
      </c>
      <c r="E89" s="15" t="str">
        <f>"Q"&amp;ROUNDUP(MONTH(SalesDataTable[[#This Row],[Order Date]])/3,0)</f>
        <v>Q1</v>
      </c>
      <c r="F89" s="12">
        <f>YEAR(SalesDataTable[[#This Row],[Order Date]])</f>
        <v>2026</v>
      </c>
      <c r="G89" s="4" t="s">
        <v>20</v>
      </c>
      <c r="H89" s="4" t="s">
        <v>33</v>
      </c>
      <c r="I89" s="4" t="s">
        <v>28</v>
      </c>
      <c r="J89" s="4" t="s">
        <v>3</v>
      </c>
      <c r="K89" s="4" t="s">
        <v>14</v>
      </c>
      <c r="L89" s="4" t="s">
        <v>48</v>
      </c>
      <c r="M89" s="9">
        <v>1</v>
      </c>
      <c r="N89" s="6">
        <v>165.42</v>
      </c>
      <c r="O89" s="7">
        <v>0</v>
      </c>
      <c r="P89" s="6">
        <v>85.69</v>
      </c>
      <c r="Q89" s="6">
        <f t="shared" si="4"/>
        <v>165.42</v>
      </c>
      <c r="R89" s="6">
        <f t="shared" si="5"/>
        <v>85.69</v>
      </c>
      <c r="S89" s="6">
        <f t="shared" si="6"/>
        <v>79.72999999999999</v>
      </c>
      <c r="T89" s="8">
        <f t="shared" si="7"/>
        <v>0.48198524966751299</v>
      </c>
      <c r="U89" s="5">
        <f>YEAR(SalesDataTable[[#This Row],[Order Date]])</f>
        <v>2026</v>
      </c>
      <c r="V89" s="8" t="str">
        <f>"Q"&amp;ROUNDUP(MONTH(SalesDataTable[[#This Row],[Order Date]])/3,0)</f>
        <v>Q1</v>
      </c>
      <c r="W89" s="9">
        <f>MONTH(SalesDataTable[[#This Row],[Order Date]])</f>
        <v>1</v>
      </c>
      <c r="X89" s="8" t="str">
        <f>TEXT(SalesDataTable[[#This Row],[Order Date]],"mmm")</f>
        <v>Jan</v>
      </c>
    </row>
    <row r="90" spans="1:24" ht="15">
      <c r="A90" s="2">
        <v>1113</v>
      </c>
      <c r="B90" s="3">
        <v>46042</v>
      </c>
      <c r="C90" s="12">
        <f>MONTH(SalesDataTable[[#This Row],[Order Date]])</f>
        <v>1</v>
      </c>
      <c r="D90" s="12" t="str">
        <f>TEXT(SalesDataTable[[#This Row],[Order Date]],"MMM")</f>
        <v>Jan</v>
      </c>
      <c r="E90" s="15" t="str">
        <f>"Q"&amp;ROUNDUP(MONTH(SalesDataTable[[#This Row],[Order Date]])/3,0)</f>
        <v>Q1</v>
      </c>
      <c r="F90" s="12">
        <f>YEAR(SalesDataTable[[#This Row],[Order Date]])</f>
        <v>2026</v>
      </c>
      <c r="G90" s="4" t="s">
        <v>11</v>
      </c>
      <c r="H90" s="4" t="s">
        <v>25</v>
      </c>
      <c r="I90" s="4" t="s">
        <v>2</v>
      </c>
      <c r="J90" s="4" t="s">
        <v>3</v>
      </c>
      <c r="K90" s="4" t="s">
        <v>23</v>
      </c>
      <c r="L90" s="4" t="s">
        <v>51</v>
      </c>
      <c r="M90" s="9">
        <v>1</v>
      </c>
      <c r="N90" s="6">
        <v>122.86</v>
      </c>
      <c r="O90" s="7">
        <v>0.05</v>
      </c>
      <c r="P90" s="6">
        <v>60.36</v>
      </c>
      <c r="Q90" s="6">
        <f t="shared" si="4"/>
        <v>116.717</v>
      </c>
      <c r="R90" s="6">
        <f t="shared" si="5"/>
        <v>60.36</v>
      </c>
      <c r="S90" s="6">
        <f t="shared" si="6"/>
        <v>56.356999999999999</v>
      </c>
      <c r="T90" s="8">
        <f t="shared" si="7"/>
        <v>0.48285168398776529</v>
      </c>
      <c r="U90" s="5">
        <f>YEAR(SalesDataTable[[#This Row],[Order Date]])</f>
        <v>2026</v>
      </c>
      <c r="V90" s="8" t="str">
        <f>"Q"&amp;ROUNDUP(MONTH(SalesDataTable[[#This Row],[Order Date]])/3,0)</f>
        <v>Q1</v>
      </c>
      <c r="W90" s="9">
        <f>MONTH(SalesDataTable[[#This Row],[Order Date]])</f>
        <v>1</v>
      </c>
      <c r="X90" s="8" t="str">
        <f>TEXT(SalesDataTable[[#This Row],[Order Date]],"mmm")</f>
        <v>Jan</v>
      </c>
    </row>
    <row r="91" spans="1:24" ht="15">
      <c r="A91" s="2">
        <v>1525</v>
      </c>
      <c r="B91" s="3">
        <v>46042</v>
      </c>
      <c r="C91" s="12">
        <f>MONTH(SalesDataTable[[#This Row],[Order Date]])</f>
        <v>1</v>
      </c>
      <c r="D91" s="12" t="str">
        <f>TEXT(SalesDataTable[[#This Row],[Order Date]],"MMM")</f>
        <v>Jan</v>
      </c>
      <c r="E91" s="15" t="str">
        <f>"Q"&amp;ROUNDUP(MONTH(SalesDataTable[[#This Row],[Order Date]])/3,0)</f>
        <v>Q1</v>
      </c>
      <c r="F91" s="12">
        <f>YEAR(SalesDataTable[[#This Row],[Order Date]])</f>
        <v>2026</v>
      </c>
      <c r="G91" s="4" t="s">
        <v>0</v>
      </c>
      <c r="H91" s="4" t="s">
        <v>1</v>
      </c>
      <c r="I91" s="4" t="s">
        <v>19</v>
      </c>
      <c r="J91" s="4" t="s">
        <v>3</v>
      </c>
      <c r="K91" s="4" t="s">
        <v>34</v>
      </c>
      <c r="L91" s="4" t="s">
        <v>42</v>
      </c>
      <c r="M91" s="9">
        <v>2</v>
      </c>
      <c r="N91" s="6">
        <v>35.82</v>
      </c>
      <c r="O91" s="7">
        <v>0</v>
      </c>
      <c r="P91" s="6">
        <v>14.09</v>
      </c>
      <c r="Q91" s="6">
        <f t="shared" si="4"/>
        <v>71.64</v>
      </c>
      <c r="R91" s="6">
        <f t="shared" si="5"/>
        <v>28.18</v>
      </c>
      <c r="S91" s="6">
        <f t="shared" si="6"/>
        <v>43.46</v>
      </c>
      <c r="T91" s="8">
        <f t="shared" si="7"/>
        <v>0.60664433277498608</v>
      </c>
      <c r="U91" s="5">
        <f>YEAR(SalesDataTable[[#This Row],[Order Date]])</f>
        <v>2026</v>
      </c>
      <c r="V91" s="8" t="str">
        <f>"Q"&amp;ROUNDUP(MONTH(SalesDataTable[[#This Row],[Order Date]])/3,0)</f>
        <v>Q1</v>
      </c>
      <c r="W91" s="9">
        <f>MONTH(SalesDataTable[[#This Row],[Order Date]])</f>
        <v>1</v>
      </c>
      <c r="X91" s="8" t="str">
        <f>TEXT(SalesDataTable[[#This Row],[Order Date]],"mmm")</f>
        <v>Jan</v>
      </c>
    </row>
    <row r="92" spans="1:24" ht="15">
      <c r="A92" s="2">
        <v>3233</v>
      </c>
      <c r="B92" s="3">
        <v>46042</v>
      </c>
      <c r="C92" s="12">
        <f>MONTH(SalesDataTable[[#This Row],[Order Date]])</f>
        <v>1</v>
      </c>
      <c r="D92" s="12" t="str">
        <f>TEXT(SalesDataTable[[#This Row],[Order Date]],"MMM")</f>
        <v>Jan</v>
      </c>
      <c r="E92" s="15" t="str">
        <f>"Q"&amp;ROUNDUP(MONTH(SalesDataTable[[#This Row],[Order Date]])/3,0)</f>
        <v>Q1</v>
      </c>
      <c r="F92" s="12">
        <f>YEAR(SalesDataTable[[#This Row],[Order Date]])</f>
        <v>2026</v>
      </c>
      <c r="G92" s="4" t="s">
        <v>0</v>
      </c>
      <c r="H92" s="4" t="s">
        <v>1</v>
      </c>
      <c r="I92" s="4" t="s">
        <v>2</v>
      </c>
      <c r="J92" s="4" t="s">
        <v>13</v>
      </c>
      <c r="K92" s="4" t="s">
        <v>23</v>
      </c>
      <c r="L92" s="4" t="s">
        <v>51</v>
      </c>
      <c r="M92" s="9">
        <v>3</v>
      </c>
      <c r="N92" s="6">
        <v>120.29</v>
      </c>
      <c r="O92" s="7">
        <v>0.1</v>
      </c>
      <c r="P92" s="6">
        <v>62.41</v>
      </c>
      <c r="Q92" s="6">
        <f t="shared" si="4"/>
        <v>324.78300000000002</v>
      </c>
      <c r="R92" s="6">
        <f t="shared" si="5"/>
        <v>187.23</v>
      </c>
      <c r="S92" s="6">
        <f t="shared" si="6"/>
        <v>137.55300000000003</v>
      </c>
      <c r="T92" s="8">
        <f t="shared" si="7"/>
        <v>0.42352278290427769</v>
      </c>
      <c r="U92" s="5">
        <f>YEAR(SalesDataTable[[#This Row],[Order Date]])</f>
        <v>2026</v>
      </c>
      <c r="V92" s="8" t="str">
        <f>"Q"&amp;ROUNDUP(MONTH(SalesDataTable[[#This Row],[Order Date]])/3,0)</f>
        <v>Q1</v>
      </c>
      <c r="W92" s="9">
        <f>MONTH(SalesDataTable[[#This Row],[Order Date]])</f>
        <v>1</v>
      </c>
      <c r="X92" s="8" t="str">
        <f>TEXT(SalesDataTable[[#This Row],[Order Date]],"mmm")</f>
        <v>Jan</v>
      </c>
    </row>
    <row r="93" spans="1:24" ht="15">
      <c r="A93" s="2">
        <v>4455</v>
      </c>
      <c r="B93" s="3">
        <v>46042</v>
      </c>
      <c r="C93" s="12">
        <f>MONTH(SalesDataTable[[#This Row],[Order Date]])</f>
        <v>1</v>
      </c>
      <c r="D93" s="12" t="str">
        <f>TEXT(SalesDataTable[[#This Row],[Order Date]],"MMM")</f>
        <v>Jan</v>
      </c>
      <c r="E93" s="15" t="str">
        <f>"Q"&amp;ROUNDUP(MONTH(SalesDataTable[[#This Row],[Order Date]])/3,0)</f>
        <v>Q1</v>
      </c>
      <c r="F93" s="12">
        <f>YEAR(SalesDataTable[[#This Row],[Order Date]])</f>
        <v>2026</v>
      </c>
      <c r="G93" s="4" t="s">
        <v>6</v>
      </c>
      <c r="H93" s="4" t="s">
        <v>41</v>
      </c>
      <c r="I93" s="4" t="s">
        <v>28</v>
      </c>
      <c r="J93" s="4" t="s">
        <v>3</v>
      </c>
      <c r="K93" s="4" t="s">
        <v>23</v>
      </c>
      <c r="L93" s="4" t="s">
        <v>40</v>
      </c>
      <c r="M93" s="9">
        <v>1</v>
      </c>
      <c r="N93" s="6">
        <v>80.239999999999995</v>
      </c>
      <c r="O93" s="7">
        <v>0.1</v>
      </c>
      <c r="P93" s="6">
        <v>39.950000000000003</v>
      </c>
      <c r="Q93" s="6">
        <f t="shared" si="4"/>
        <v>72.215999999999994</v>
      </c>
      <c r="R93" s="6">
        <f t="shared" si="5"/>
        <v>39.950000000000003</v>
      </c>
      <c r="S93" s="6">
        <f t="shared" si="6"/>
        <v>32.265999999999991</v>
      </c>
      <c r="T93" s="8">
        <f t="shared" si="7"/>
        <v>0.44679849340866279</v>
      </c>
      <c r="U93" s="5">
        <f>YEAR(SalesDataTable[[#This Row],[Order Date]])</f>
        <v>2026</v>
      </c>
      <c r="V93" s="8" t="str">
        <f>"Q"&amp;ROUNDUP(MONTH(SalesDataTable[[#This Row],[Order Date]])/3,0)</f>
        <v>Q1</v>
      </c>
      <c r="W93" s="9">
        <f>MONTH(SalesDataTable[[#This Row],[Order Date]])</f>
        <v>1</v>
      </c>
      <c r="X93" s="8" t="str">
        <f>TEXT(SalesDataTable[[#This Row],[Order Date]],"mmm")</f>
        <v>Jan</v>
      </c>
    </row>
    <row r="94" spans="1:24" ht="15">
      <c r="A94" s="2">
        <v>1769</v>
      </c>
      <c r="B94" s="3">
        <v>46043</v>
      </c>
      <c r="C94" s="12">
        <f>MONTH(SalesDataTable[[#This Row],[Order Date]])</f>
        <v>1</v>
      </c>
      <c r="D94" s="12" t="str">
        <f>TEXT(SalesDataTable[[#This Row],[Order Date]],"MMM")</f>
        <v>Jan</v>
      </c>
      <c r="E94" s="15" t="str">
        <f>"Q"&amp;ROUNDUP(MONTH(SalesDataTable[[#This Row],[Order Date]])/3,0)</f>
        <v>Q1</v>
      </c>
      <c r="F94" s="12">
        <f>YEAR(SalesDataTable[[#This Row],[Order Date]])</f>
        <v>2026</v>
      </c>
      <c r="G94" s="4" t="s">
        <v>0</v>
      </c>
      <c r="H94" s="4" t="s">
        <v>50</v>
      </c>
      <c r="I94" s="4" t="s">
        <v>19</v>
      </c>
      <c r="J94" s="4" t="s">
        <v>13</v>
      </c>
      <c r="K94" s="4" t="s">
        <v>34</v>
      </c>
      <c r="L94" s="4" t="s">
        <v>42</v>
      </c>
      <c r="M94" s="9">
        <v>2</v>
      </c>
      <c r="N94" s="6">
        <v>35.97</v>
      </c>
      <c r="O94" s="7">
        <v>0</v>
      </c>
      <c r="P94" s="6">
        <v>13.55</v>
      </c>
      <c r="Q94" s="6">
        <f t="shared" si="4"/>
        <v>71.94</v>
      </c>
      <c r="R94" s="6">
        <f t="shared" si="5"/>
        <v>27.1</v>
      </c>
      <c r="S94" s="6">
        <f t="shared" si="6"/>
        <v>44.839999999999996</v>
      </c>
      <c r="T94" s="8">
        <f t="shared" si="7"/>
        <v>0.62329719210453149</v>
      </c>
      <c r="U94" s="5">
        <f>YEAR(SalesDataTable[[#This Row],[Order Date]])</f>
        <v>2026</v>
      </c>
      <c r="V94" s="8" t="str">
        <f>"Q"&amp;ROUNDUP(MONTH(SalesDataTable[[#This Row],[Order Date]])/3,0)</f>
        <v>Q1</v>
      </c>
      <c r="W94" s="9">
        <f>MONTH(SalesDataTable[[#This Row],[Order Date]])</f>
        <v>1</v>
      </c>
      <c r="X94" s="8" t="str">
        <f>TEXT(SalesDataTable[[#This Row],[Order Date]],"mmm")</f>
        <v>Jan</v>
      </c>
    </row>
    <row r="95" spans="1:24" ht="15">
      <c r="A95" s="2">
        <v>3467</v>
      </c>
      <c r="B95" s="3">
        <v>46043</v>
      </c>
      <c r="C95" s="12">
        <f>MONTH(SalesDataTable[[#This Row],[Order Date]])</f>
        <v>1</v>
      </c>
      <c r="D95" s="12" t="str">
        <f>TEXT(SalesDataTable[[#This Row],[Order Date]],"MMM")</f>
        <v>Jan</v>
      </c>
      <c r="E95" s="15" t="str">
        <f>"Q"&amp;ROUNDUP(MONTH(SalesDataTable[[#This Row],[Order Date]])/3,0)</f>
        <v>Q1</v>
      </c>
      <c r="F95" s="12">
        <f>YEAR(SalesDataTable[[#This Row],[Order Date]])</f>
        <v>2026</v>
      </c>
      <c r="G95" s="4" t="s">
        <v>6</v>
      </c>
      <c r="H95" s="4" t="s">
        <v>41</v>
      </c>
      <c r="I95" s="4" t="s">
        <v>2</v>
      </c>
      <c r="J95" s="4" t="s">
        <v>13</v>
      </c>
      <c r="K95" s="4" t="s">
        <v>9</v>
      </c>
      <c r="L95" s="4" t="s">
        <v>46</v>
      </c>
      <c r="M95" s="9">
        <v>1</v>
      </c>
      <c r="N95" s="6">
        <v>72.239999999999995</v>
      </c>
      <c r="O95" s="7">
        <v>0</v>
      </c>
      <c r="P95" s="6">
        <v>33.26</v>
      </c>
      <c r="Q95" s="6">
        <f t="shared" si="4"/>
        <v>72.239999999999995</v>
      </c>
      <c r="R95" s="6">
        <f t="shared" si="5"/>
        <v>33.26</v>
      </c>
      <c r="S95" s="6">
        <f t="shared" si="6"/>
        <v>38.979999999999997</v>
      </c>
      <c r="T95" s="8">
        <f t="shared" si="7"/>
        <v>0.53959025470653377</v>
      </c>
      <c r="U95" s="5">
        <f>YEAR(SalesDataTable[[#This Row],[Order Date]])</f>
        <v>2026</v>
      </c>
      <c r="V95" s="8" t="str">
        <f>"Q"&amp;ROUNDUP(MONTH(SalesDataTable[[#This Row],[Order Date]])/3,0)</f>
        <v>Q1</v>
      </c>
      <c r="W95" s="9">
        <f>MONTH(SalesDataTable[[#This Row],[Order Date]])</f>
        <v>1</v>
      </c>
      <c r="X95" s="8" t="str">
        <f>TEXT(SalesDataTable[[#This Row],[Order Date]],"mmm")</f>
        <v>Jan</v>
      </c>
    </row>
    <row r="96" spans="1:24" ht="15">
      <c r="A96" s="2">
        <v>3911</v>
      </c>
      <c r="B96" s="3">
        <v>46043</v>
      </c>
      <c r="C96" s="12">
        <f>MONTH(SalesDataTable[[#This Row],[Order Date]])</f>
        <v>1</v>
      </c>
      <c r="D96" s="12" t="str">
        <f>TEXT(SalesDataTable[[#This Row],[Order Date]],"MMM")</f>
        <v>Jan</v>
      </c>
      <c r="E96" s="15" t="str">
        <f>"Q"&amp;ROUNDUP(MONTH(SalesDataTable[[#This Row],[Order Date]])/3,0)</f>
        <v>Q1</v>
      </c>
      <c r="F96" s="12">
        <f>YEAR(SalesDataTable[[#This Row],[Order Date]])</f>
        <v>2026</v>
      </c>
      <c r="G96" s="4" t="s">
        <v>0</v>
      </c>
      <c r="H96" s="4" t="s">
        <v>50</v>
      </c>
      <c r="I96" s="4" t="s">
        <v>2</v>
      </c>
      <c r="J96" s="4" t="s">
        <v>3</v>
      </c>
      <c r="K96" s="4" t="s">
        <v>9</v>
      </c>
      <c r="L96" s="4" t="s">
        <v>37</v>
      </c>
      <c r="M96" s="9">
        <v>5</v>
      </c>
      <c r="N96" s="6">
        <v>152.81</v>
      </c>
      <c r="O96" s="7">
        <v>0</v>
      </c>
      <c r="P96" s="6">
        <v>78.989999999999995</v>
      </c>
      <c r="Q96" s="6">
        <f t="shared" si="4"/>
        <v>764.05</v>
      </c>
      <c r="R96" s="6">
        <f t="shared" si="5"/>
        <v>394.95</v>
      </c>
      <c r="S96" s="6">
        <f t="shared" si="6"/>
        <v>369.09999999999997</v>
      </c>
      <c r="T96" s="8">
        <f t="shared" si="7"/>
        <v>0.48308356782933054</v>
      </c>
      <c r="U96" s="5">
        <f>YEAR(SalesDataTable[[#This Row],[Order Date]])</f>
        <v>2026</v>
      </c>
      <c r="V96" s="8" t="str">
        <f>"Q"&amp;ROUNDUP(MONTH(SalesDataTable[[#This Row],[Order Date]])/3,0)</f>
        <v>Q1</v>
      </c>
      <c r="W96" s="9">
        <f>MONTH(SalesDataTable[[#This Row],[Order Date]])</f>
        <v>1</v>
      </c>
      <c r="X96" s="8" t="str">
        <f>TEXT(SalesDataTable[[#This Row],[Order Date]],"mmm")</f>
        <v>Jan</v>
      </c>
    </row>
    <row r="97" spans="1:24" ht="15">
      <c r="A97" s="2">
        <v>4401</v>
      </c>
      <c r="B97" s="3">
        <v>46043</v>
      </c>
      <c r="C97" s="12">
        <f>MONTH(SalesDataTable[[#This Row],[Order Date]])</f>
        <v>1</v>
      </c>
      <c r="D97" s="12" t="str">
        <f>TEXT(SalesDataTable[[#This Row],[Order Date]],"MMM")</f>
        <v>Jan</v>
      </c>
      <c r="E97" s="15" t="str">
        <f>"Q"&amp;ROUNDUP(MONTH(SalesDataTable[[#This Row],[Order Date]])/3,0)</f>
        <v>Q1</v>
      </c>
      <c r="F97" s="12">
        <f>YEAR(SalesDataTable[[#This Row],[Order Date]])</f>
        <v>2026</v>
      </c>
      <c r="G97" s="4" t="s">
        <v>0</v>
      </c>
      <c r="H97" s="4" t="s">
        <v>50</v>
      </c>
      <c r="I97" s="4" t="s">
        <v>2</v>
      </c>
      <c r="J97" s="4" t="s">
        <v>13</v>
      </c>
      <c r="K97" s="4" t="s">
        <v>4</v>
      </c>
      <c r="L97" s="4" t="s">
        <v>5</v>
      </c>
      <c r="M97" s="9">
        <v>3</v>
      </c>
      <c r="N97" s="6">
        <v>83.34</v>
      </c>
      <c r="O97" s="7">
        <v>0</v>
      </c>
      <c r="P97" s="6">
        <v>41.44</v>
      </c>
      <c r="Q97" s="6">
        <f t="shared" si="4"/>
        <v>250.02</v>
      </c>
      <c r="R97" s="6">
        <f t="shared" si="5"/>
        <v>124.32</v>
      </c>
      <c r="S97" s="6">
        <f t="shared" si="6"/>
        <v>125.70000000000002</v>
      </c>
      <c r="T97" s="8">
        <f t="shared" si="7"/>
        <v>0.50275977921766268</v>
      </c>
      <c r="U97" s="5">
        <f>YEAR(SalesDataTable[[#This Row],[Order Date]])</f>
        <v>2026</v>
      </c>
      <c r="V97" s="8" t="str">
        <f>"Q"&amp;ROUNDUP(MONTH(SalesDataTable[[#This Row],[Order Date]])/3,0)</f>
        <v>Q1</v>
      </c>
      <c r="W97" s="9">
        <f>MONTH(SalesDataTable[[#This Row],[Order Date]])</f>
        <v>1</v>
      </c>
      <c r="X97" s="8" t="str">
        <f>TEXT(SalesDataTable[[#This Row],[Order Date]],"mmm")</f>
        <v>Jan</v>
      </c>
    </row>
    <row r="98" spans="1:24" ht="15">
      <c r="A98" s="2">
        <v>4864</v>
      </c>
      <c r="B98" s="3">
        <v>46043</v>
      </c>
      <c r="C98" s="12">
        <f>MONTH(SalesDataTable[[#This Row],[Order Date]])</f>
        <v>1</v>
      </c>
      <c r="D98" s="12" t="str">
        <f>TEXT(SalesDataTable[[#This Row],[Order Date]],"MMM")</f>
        <v>Jan</v>
      </c>
      <c r="E98" s="15" t="str">
        <f>"Q"&amp;ROUNDUP(MONTH(SalesDataTable[[#This Row],[Order Date]])/3,0)</f>
        <v>Q1</v>
      </c>
      <c r="F98" s="12">
        <f>YEAR(SalesDataTable[[#This Row],[Order Date]])</f>
        <v>2026</v>
      </c>
      <c r="G98" s="4" t="s">
        <v>20</v>
      </c>
      <c r="H98" s="4" t="s">
        <v>47</v>
      </c>
      <c r="I98" s="4" t="s">
        <v>2</v>
      </c>
      <c r="J98" s="4" t="s">
        <v>3</v>
      </c>
      <c r="K98" s="4" t="s">
        <v>34</v>
      </c>
      <c r="L98" s="4" t="s">
        <v>42</v>
      </c>
      <c r="M98" s="9">
        <v>1</v>
      </c>
      <c r="N98" s="6">
        <v>35.869999999999997</v>
      </c>
      <c r="O98" s="7">
        <v>0</v>
      </c>
      <c r="P98" s="6">
        <v>13.64</v>
      </c>
      <c r="Q98" s="6">
        <f t="shared" si="4"/>
        <v>35.869999999999997</v>
      </c>
      <c r="R98" s="6">
        <f t="shared" si="5"/>
        <v>13.64</v>
      </c>
      <c r="S98" s="6">
        <f t="shared" si="6"/>
        <v>22.229999999999997</v>
      </c>
      <c r="T98" s="8">
        <f t="shared" si="7"/>
        <v>0.61973794257039305</v>
      </c>
      <c r="U98" s="5">
        <f>YEAR(SalesDataTable[[#This Row],[Order Date]])</f>
        <v>2026</v>
      </c>
      <c r="V98" s="8" t="str">
        <f>"Q"&amp;ROUNDUP(MONTH(SalesDataTable[[#This Row],[Order Date]])/3,0)</f>
        <v>Q1</v>
      </c>
      <c r="W98" s="9">
        <f>MONTH(SalesDataTable[[#This Row],[Order Date]])</f>
        <v>1</v>
      </c>
      <c r="X98" s="8" t="str">
        <f>TEXT(SalesDataTable[[#This Row],[Order Date]],"mmm")</f>
        <v>Jan</v>
      </c>
    </row>
    <row r="99" spans="1:24" ht="15">
      <c r="A99" s="2">
        <v>347</v>
      </c>
      <c r="B99" s="3">
        <v>46044</v>
      </c>
      <c r="C99" s="12">
        <f>MONTH(SalesDataTable[[#This Row],[Order Date]])</f>
        <v>1</v>
      </c>
      <c r="D99" s="12" t="str">
        <f>TEXT(SalesDataTable[[#This Row],[Order Date]],"MMM")</f>
        <v>Jan</v>
      </c>
      <c r="E99" s="15" t="str">
        <f>"Q"&amp;ROUNDUP(MONTH(SalesDataTable[[#This Row],[Order Date]])/3,0)</f>
        <v>Q1</v>
      </c>
      <c r="F99" s="12">
        <f>YEAR(SalesDataTable[[#This Row],[Order Date]])</f>
        <v>2026</v>
      </c>
      <c r="G99" s="4" t="s">
        <v>20</v>
      </c>
      <c r="H99" s="4" t="s">
        <v>21</v>
      </c>
      <c r="I99" s="4" t="s">
        <v>28</v>
      </c>
      <c r="J99" s="4" t="s">
        <v>13</v>
      </c>
      <c r="K99" s="4" t="s">
        <v>23</v>
      </c>
      <c r="L99" s="4" t="s">
        <v>29</v>
      </c>
      <c r="M99" s="9">
        <v>1</v>
      </c>
      <c r="N99" s="6">
        <v>199.42</v>
      </c>
      <c r="O99" s="7">
        <v>0.05</v>
      </c>
      <c r="P99" s="6">
        <v>101.82</v>
      </c>
      <c r="Q99" s="6">
        <f t="shared" si="4"/>
        <v>189.44899999999998</v>
      </c>
      <c r="R99" s="6">
        <f t="shared" si="5"/>
        <v>101.82</v>
      </c>
      <c r="S99" s="6">
        <f t="shared" si="6"/>
        <v>87.628999999999991</v>
      </c>
      <c r="T99" s="8">
        <f t="shared" si="7"/>
        <v>0.46254664843836601</v>
      </c>
      <c r="U99" s="5">
        <f>YEAR(SalesDataTable[[#This Row],[Order Date]])</f>
        <v>2026</v>
      </c>
      <c r="V99" s="8" t="str">
        <f>"Q"&amp;ROUNDUP(MONTH(SalesDataTable[[#This Row],[Order Date]])/3,0)</f>
        <v>Q1</v>
      </c>
      <c r="W99" s="9">
        <f>MONTH(SalesDataTable[[#This Row],[Order Date]])</f>
        <v>1</v>
      </c>
      <c r="X99" s="8" t="str">
        <f>TEXT(SalesDataTable[[#This Row],[Order Date]],"mmm")</f>
        <v>Jan</v>
      </c>
    </row>
    <row r="100" spans="1:24" ht="15">
      <c r="A100" s="2">
        <v>2051</v>
      </c>
      <c r="B100" s="3">
        <v>46044</v>
      </c>
      <c r="C100" s="12">
        <f>MONTH(SalesDataTable[[#This Row],[Order Date]])</f>
        <v>1</v>
      </c>
      <c r="D100" s="12" t="str">
        <f>TEXT(SalesDataTable[[#This Row],[Order Date]],"MMM")</f>
        <v>Jan</v>
      </c>
      <c r="E100" s="15" t="str">
        <f>"Q"&amp;ROUNDUP(MONTH(SalesDataTable[[#This Row],[Order Date]])/3,0)</f>
        <v>Q1</v>
      </c>
      <c r="F100" s="12">
        <f>YEAR(SalesDataTable[[#This Row],[Order Date]])</f>
        <v>2026</v>
      </c>
      <c r="G100" s="4" t="s">
        <v>11</v>
      </c>
      <c r="H100" s="4" t="s">
        <v>25</v>
      </c>
      <c r="I100" s="4" t="s">
        <v>2</v>
      </c>
      <c r="J100" s="4" t="s">
        <v>13</v>
      </c>
      <c r="K100" s="4" t="s">
        <v>23</v>
      </c>
      <c r="L100" s="4" t="s">
        <v>24</v>
      </c>
      <c r="M100" s="9">
        <v>3</v>
      </c>
      <c r="N100" s="6">
        <v>347.41</v>
      </c>
      <c r="O100" s="7">
        <v>0.1</v>
      </c>
      <c r="P100" s="6">
        <v>192.13</v>
      </c>
      <c r="Q100" s="6">
        <f t="shared" si="4"/>
        <v>938.00700000000006</v>
      </c>
      <c r="R100" s="6">
        <f t="shared" si="5"/>
        <v>576.39</v>
      </c>
      <c r="S100" s="6">
        <f t="shared" si="6"/>
        <v>361.61700000000008</v>
      </c>
      <c r="T100" s="8">
        <f t="shared" si="7"/>
        <v>0.38551631277804971</v>
      </c>
      <c r="U100" s="5">
        <f>YEAR(SalesDataTable[[#This Row],[Order Date]])</f>
        <v>2026</v>
      </c>
      <c r="V100" s="8" t="str">
        <f>"Q"&amp;ROUNDUP(MONTH(SalesDataTable[[#This Row],[Order Date]])/3,0)</f>
        <v>Q1</v>
      </c>
      <c r="W100" s="9">
        <f>MONTH(SalesDataTable[[#This Row],[Order Date]])</f>
        <v>1</v>
      </c>
      <c r="X100" s="8" t="str">
        <f>TEXT(SalesDataTable[[#This Row],[Order Date]],"mmm")</f>
        <v>Jan</v>
      </c>
    </row>
    <row r="101" spans="1:24" ht="15">
      <c r="A101" s="2">
        <v>2314</v>
      </c>
      <c r="B101" s="3">
        <v>46044</v>
      </c>
      <c r="C101" s="12">
        <f>MONTH(SalesDataTable[[#This Row],[Order Date]])</f>
        <v>1</v>
      </c>
      <c r="D101" s="12" t="str">
        <f>TEXT(SalesDataTable[[#This Row],[Order Date]],"MMM")</f>
        <v>Jan</v>
      </c>
      <c r="E101" s="15" t="str">
        <f>"Q"&amp;ROUNDUP(MONTH(SalesDataTable[[#This Row],[Order Date]])/3,0)</f>
        <v>Q1</v>
      </c>
      <c r="F101" s="12">
        <f>YEAR(SalesDataTable[[#This Row],[Order Date]])</f>
        <v>2026</v>
      </c>
      <c r="G101" s="4" t="s">
        <v>0</v>
      </c>
      <c r="H101" s="4" t="s">
        <v>36</v>
      </c>
      <c r="I101" s="4" t="s">
        <v>2</v>
      </c>
      <c r="J101" s="4" t="s">
        <v>13</v>
      </c>
      <c r="K101" s="4" t="s">
        <v>4</v>
      </c>
      <c r="L101" s="4" t="s">
        <v>26</v>
      </c>
      <c r="M101" s="9">
        <v>1</v>
      </c>
      <c r="N101" s="6">
        <v>40.28</v>
      </c>
      <c r="O101" s="7">
        <v>0</v>
      </c>
      <c r="P101" s="6">
        <v>16.79</v>
      </c>
      <c r="Q101" s="6">
        <f t="shared" si="4"/>
        <v>40.28</v>
      </c>
      <c r="R101" s="6">
        <f t="shared" si="5"/>
        <v>16.79</v>
      </c>
      <c r="S101" s="6">
        <f t="shared" si="6"/>
        <v>23.490000000000002</v>
      </c>
      <c r="T101" s="8">
        <f t="shared" si="7"/>
        <v>0.58316782522343602</v>
      </c>
      <c r="U101" s="5">
        <f>YEAR(SalesDataTable[[#This Row],[Order Date]])</f>
        <v>2026</v>
      </c>
      <c r="V101" s="8" t="str">
        <f>"Q"&amp;ROUNDUP(MONTH(SalesDataTable[[#This Row],[Order Date]])/3,0)</f>
        <v>Q1</v>
      </c>
      <c r="W101" s="9">
        <f>MONTH(SalesDataTable[[#This Row],[Order Date]])</f>
        <v>1</v>
      </c>
      <c r="X101" s="8" t="str">
        <f>TEXT(SalesDataTable[[#This Row],[Order Date]],"mmm")</f>
        <v>Jan</v>
      </c>
    </row>
    <row r="102" spans="1:24" ht="15">
      <c r="A102" s="2">
        <v>3861</v>
      </c>
      <c r="B102" s="3">
        <v>46044</v>
      </c>
      <c r="C102" s="12">
        <f>MONTH(SalesDataTable[[#This Row],[Order Date]])</f>
        <v>1</v>
      </c>
      <c r="D102" s="12" t="str">
        <f>TEXT(SalesDataTable[[#This Row],[Order Date]],"MMM")</f>
        <v>Jan</v>
      </c>
      <c r="E102" s="15" t="str">
        <f>"Q"&amp;ROUNDUP(MONTH(SalesDataTable[[#This Row],[Order Date]])/3,0)</f>
        <v>Q1</v>
      </c>
      <c r="F102" s="12">
        <f>YEAR(SalesDataTable[[#This Row],[Order Date]])</f>
        <v>2026</v>
      </c>
      <c r="G102" s="4" t="s">
        <v>20</v>
      </c>
      <c r="H102" s="4" t="s">
        <v>47</v>
      </c>
      <c r="I102" s="4" t="s">
        <v>2</v>
      </c>
      <c r="J102" s="4" t="s">
        <v>3</v>
      </c>
      <c r="K102" s="4" t="s">
        <v>23</v>
      </c>
      <c r="L102" s="4" t="s">
        <v>29</v>
      </c>
      <c r="M102" s="9">
        <v>3</v>
      </c>
      <c r="N102" s="6">
        <v>195.49</v>
      </c>
      <c r="O102" s="7">
        <v>0.05</v>
      </c>
      <c r="P102" s="6">
        <v>106.38</v>
      </c>
      <c r="Q102" s="6">
        <f t="shared" si="4"/>
        <v>557.14649999999995</v>
      </c>
      <c r="R102" s="6">
        <f t="shared" si="5"/>
        <v>319.14</v>
      </c>
      <c r="S102" s="6">
        <f t="shared" si="6"/>
        <v>238.00649999999996</v>
      </c>
      <c r="T102" s="8">
        <f t="shared" si="7"/>
        <v>0.42718836069148775</v>
      </c>
      <c r="U102" s="5">
        <f>YEAR(SalesDataTable[[#This Row],[Order Date]])</f>
        <v>2026</v>
      </c>
      <c r="V102" s="8" t="str">
        <f>"Q"&amp;ROUNDUP(MONTH(SalesDataTable[[#This Row],[Order Date]])/3,0)</f>
        <v>Q1</v>
      </c>
      <c r="W102" s="9">
        <f>MONTH(SalesDataTable[[#This Row],[Order Date]])</f>
        <v>1</v>
      </c>
      <c r="X102" s="8" t="str">
        <f>TEXT(SalesDataTable[[#This Row],[Order Date]],"mmm")</f>
        <v>Jan</v>
      </c>
    </row>
    <row r="103" spans="1:24" ht="15">
      <c r="A103" s="2">
        <v>843</v>
      </c>
      <c r="B103" s="3">
        <v>46045</v>
      </c>
      <c r="C103" s="12">
        <f>MONTH(SalesDataTable[[#This Row],[Order Date]])</f>
        <v>1</v>
      </c>
      <c r="D103" s="12" t="str">
        <f>TEXT(SalesDataTable[[#This Row],[Order Date]],"MMM")</f>
        <v>Jan</v>
      </c>
      <c r="E103" s="15" t="str">
        <f>"Q"&amp;ROUNDUP(MONTH(SalesDataTable[[#This Row],[Order Date]])/3,0)</f>
        <v>Q1</v>
      </c>
      <c r="F103" s="12">
        <f>YEAR(SalesDataTable[[#This Row],[Order Date]])</f>
        <v>2026</v>
      </c>
      <c r="G103" s="4" t="s">
        <v>6</v>
      </c>
      <c r="H103" s="4" t="s">
        <v>41</v>
      </c>
      <c r="I103" s="4" t="s">
        <v>2</v>
      </c>
      <c r="J103" s="4" t="s">
        <v>3</v>
      </c>
      <c r="K103" s="4" t="s">
        <v>34</v>
      </c>
      <c r="L103" s="4" t="s">
        <v>42</v>
      </c>
      <c r="M103" s="9">
        <v>2</v>
      </c>
      <c r="N103" s="6">
        <v>35.75</v>
      </c>
      <c r="O103" s="7">
        <v>0</v>
      </c>
      <c r="P103" s="6">
        <v>13.94</v>
      </c>
      <c r="Q103" s="6">
        <f t="shared" si="4"/>
        <v>71.5</v>
      </c>
      <c r="R103" s="6">
        <f t="shared" si="5"/>
        <v>27.88</v>
      </c>
      <c r="S103" s="6">
        <f t="shared" si="6"/>
        <v>43.620000000000005</v>
      </c>
      <c r="T103" s="8">
        <f t="shared" si="7"/>
        <v>0.61006993006993016</v>
      </c>
      <c r="U103" s="5">
        <f>YEAR(SalesDataTable[[#This Row],[Order Date]])</f>
        <v>2026</v>
      </c>
      <c r="V103" s="8" t="str">
        <f>"Q"&amp;ROUNDUP(MONTH(SalesDataTable[[#This Row],[Order Date]])/3,0)</f>
        <v>Q1</v>
      </c>
      <c r="W103" s="9">
        <f>MONTH(SalesDataTable[[#This Row],[Order Date]])</f>
        <v>1</v>
      </c>
      <c r="X103" s="8" t="str">
        <f>TEXT(SalesDataTable[[#This Row],[Order Date]],"mmm")</f>
        <v>Jan</v>
      </c>
    </row>
    <row r="104" spans="1:24" ht="15">
      <c r="A104" s="2">
        <v>868</v>
      </c>
      <c r="B104" s="3">
        <v>46045</v>
      </c>
      <c r="C104" s="12">
        <f>MONTH(SalesDataTable[[#This Row],[Order Date]])</f>
        <v>1</v>
      </c>
      <c r="D104" s="12" t="str">
        <f>TEXT(SalesDataTable[[#This Row],[Order Date]],"MMM")</f>
        <v>Jan</v>
      </c>
      <c r="E104" s="15" t="str">
        <f>"Q"&amp;ROUNDUP(MONTH(SalesDataTable[[#This Row],[Order Date]])/3,0)</f>
        <v>Q1</v>
      </c>
      <c r="F104" s="12">
        <f>YEAR(SalesDataTable[[#This Row],[Order Date]])</f>
        <v>2026</v>
      </c>
      <c r="G104" s="4" t="s">
        <v>0</v>
      </c>
      <c r="H104" s="4" t="s">
        <v>50</v>
      </c>
      <c r="I104" s="4" t="s">
        <v>2</v>
      </c>
      <c r="J104" s="4" t="s">
        <v>3</v>
      </c>
      <c r="K104" s="4" t="s">
        <v>4</v>
      </c>
      <c r="L104" s="4" t="s">
        <v>30</v>
      </c>
      <c r="M104" s="9">
        <v>1</v>
      </c>
      <c r="N104" s="6">
        <v>103.39</v>
      </c>
      <c r="O104" s="7">
        <v>0</v>
      </c>
      <c r="P104" s="6">
        <v>51.32</v>
      </c>
      <c r="Q104" s="6">
        <f t="shared" si="4"/>
        <v>103.39</v>
      </c>
      <c r="R104" s="6">
        <f t="shared" si="5"/>
        <v>51.32</v>
      </c>
      <c r="S104" s="6">
        <f t="shared" si="6"/>
        <v>52.07</v>
      </c>
      <c r="T104" s="8">
        <f t="shared" si="7"/>
        <v>0.50362704323435536</v>
      </c>
      <c r="U104" s="5">
        <f>YEAR(SalesDataTable[[#This Row],[Order Date]])</f>
        <v>2026</v>
      </c>
      <c r="V104" s="8" t="str">
        <f>"Q"&amp;ROUNDUP(MONTH(SalesDataTable[[#This Row],[Order Date]])/3,0)</f>
        <v>Q1</v>
      </c>
      <c r="W104" s="9">
        <f>MONTH(SalesDataTable[[#This Row],[Order Date]])</f>
        <v>1</v>
      </c>
      <c r="X104" s="8" t="str">
        <f>TEXT(SalesDataTable[[#This Row],[Order Date]],"mmm")</f>
        <v>Jan</v>
      </c>
    </row>
    <row r="105" spans="1:24" ht="15">
      <c r="A105" s="2">
        <v>890</v>
      </c>
      <c r="B105" s="3">
        <v>46045</v>
      </c>
      <c r="C105" s="12">
        <f>MONTH(SalesDataTable[[#This Row],[Order Date]])</f>
        <v>1</v>
      </c>
      <c r="D105" s="12" t="str">
        <f>TEXT(SalesDataTable[[#This Row],[Order Date]],"MMM")</f>
        <v>Jan</v>
      </c>
      <c r="E105" s="15" t="str">
        <f>"Q"&amp;ROUNDUP(MONTH(SalesDataTable[[#This Row],[Order Date]])/3,0)</f>
        <v>Q1</v>
      </c>
      <c r="F105" s="12">
        <f>YEAR(SalesDataTable[[#This Row],[Order Date]])</f>
        <v>2026</v>
      </c>
      <c r="G105" s="4" t="s">
        <v>0</v>
      </c>
      <c r="H105" s="4" t="s">
        <v>50</v>
      </c>
      <c r="I105" s="4" t="s">
        <v>2</v>
      </c>
      <c r="J105" s="4" t="s">
        <v>13</v>
      </c>
      <c r="K105" s="4" t="s">
        <v>23</v>
      </c>
      <c r="L105" s="4" t="s">
        <v>40</v>
      </c>
      <c r="M105" s="9">
        <v>3</v>
      </c>
      <c r="N105" s="6">
        <v>81.98</v>
      </c>
      <c r="O105" s="7">
        <v>0.1</v>
      </c>
      <c r="P105" s="6">
        <v>40.229999999999997</v>
      </c>
      <c r="Q105" s="6">
        <f t="shared" si="4"/>
        <v>221.346</v>
      </c>
      <c r="R105" s="6">
        <f t="shared" si="5"/>
        <v>120.69</v>
      </c>
      <c r="S105" s="6">
        <f t="shared" si="6"/>
        <v>100.65600000000001</v>
      </c>
      <c r="T105" s="8">
        <f t="shared" si="7"/>
        <v>0.45474505977067581</v>
      </c>
      <c r="U105" s="5">
        <f>YEAR(SalesDataTable[[#This Row],[Order Date]])</f>
        <v>2026</v>
      </c>
      <c r="V105" s="8" t="str">
        <f>"Q"&amp;ROUNDUP(MONTH(SalesDataTable[[#This Row],[Order Date]])/3,0)</f>
        <v>Q1</v>
      </c>
      <c r="W105" s="9">
        <f>MONTH(SalesDataTable[[#This Row],[Order Date]])</f>
        <v>1</v>
      </c>
      <c r="X105" s="8" t="str">
        <f>TEXT(SalesDataTable[[#This Row],[Order Date]],"mmm")</f>
        <v>Jan</v>
      </c>
    </row>
    <row r="106" spans="1:24" ht="15">
      <c r="A106" s="2">
        <v>2185</v>
      </c>
      <c r="B106" s="3">
        <v>46045</v>
      </c>
      <c r="C106" s="12">
        <f>MONTH(SalesDataTable[[#This Row],[Order Date]])</f>
        <v>1</v>
      </c>
      <c r="D106" s="12" t="str">
        <f>TEXT(SalesDataTable[[#This Row],[Order Date]],"MMM")</f>
        <v>Jan</v>
      </c>
      <c r="E106" s="15" t="str">
        <f>"Q"&amp;ROUNDUP(MONTH(SalesDataTable[[#This Row],[Order Date]])/3,0)</f>
        <v>Q1</v>
      </c>
      <c r="F106" s="12">
        <f>YEAR(SalesDataTable[[#This Row],[Order Date]])</f>
        <v>2026</v>
      </c>
      <c r="G106" s="4" t="s">
        <v>11</v>
      </c>
      <c r="H106" s="4" t="s">
        <v>12</v>
      </c>
      <c r="I106" s="4" t="s">
        <v>8</v>
      </c>
      <c r="J106" s="4" t="s">
        <v>16</v>
      </c>
      <c r="K106" s="4" t="s">
        <v>23</v>
      </c>
      <c r="L106" s="4" t="s">
        <v>24</v>
      </c>
      <c r="M106" s="9">
        <v>10</v>
      </c>
      <c r="N106" s="6">
        <v>337.69</v>
      </c>
      <c r="O106" s="7">
        <v>0.1</v>
      </c>
      <c r="P106" s="6">
        <v>200.27</v>
      </c>
      <c r="Q106" s="6">
        <f t="shared" si="4"/>
        <v>3039.21</v>
      </c>
      <c r="R106" s="6">
        <f t="shared" si="5"/>
        <v>2002.7</v>
      </c>
      <c r="S106" s="6">
        <f t="shared" si="6"/>
        <v>1036.51</v>
      </c>
      <c r="T106" s="8">
        <f t="shared" si="7"/>
        <v>0.34104586389226149</v>
      </c>
      <c r="U106" s="5">
        <f>YEAR(SalesDataTable[[#This Row],[Order Date]])</f>
        <v>2026</v>
      </c>
      <c r="V106" s="8" t="str">
        <f>"Q"&amp;ROUNDUP(MONTH(SalesDataTable[[#This Row],[Order Date]])/3,0)</f>
        <v>Q1</v>
      </c>
      <c r="W106" s="9">
        <f>MONTH(SalesDataTable[[#This Row],[Order Date]])</f>
        <v>1</v>
      </c>
      <c r="X106" s="8" t="str">
        <f>TEXT(SalesDataTable[[#This Row],[Order Date]],"mmm")</f>
        <v>Jan</v>
      </c>
    </row>
    <row r="107" spans="1:24" ht="15">
      <c r="A107" s="2">
        <v>2335</v>
      </c>
      <c r="B107" s="3">
        <v>46045</v>
      </c>
      <c r="C107" s="12">
        <f>MONTH(SalesDataTable[[#This Row],[Order Date]])</f>
        <v>1</v>
      </c>
      <c r="D107" s="12" t="str">
        <f>TEXT(SalesDataTable[[#This Row],[Order Date]],"MMM")</f>
        <v>Jan</v>
      </c>
      <c r="E107" s="15" t="str">
        <f>"Q"&amp;ROUNDUP(MONTH(SalesDataTable[[#This Row],[Order Date]])/3,0)</f>
        <v>Q1</v>
      </c>
      <c r="F107" s="12">
        <f>YEAR(SalesDataTable[[#This Row],[Order Date]])</f>
        <v>2026</v>
      </c>
      <c r="G107" s="4" t="s">
        <v>20</v>
      </c>
      <c r="H107" s="4" t="s">
        <v>33</v>
      </c>
      <c r="I107" s="4" t="s">
        <v>2</v>
      </c>
      <c r="J107" s="4" t="s">
        <v>13</v>
      </c>
      <c r="K107" s="4" t="s">
        <v>23</v>
      </c>
      <c r="L107" s="4" t="s">
        <v>24</v>
      </c>
      <c r="M107" s="9">
        <v>2</v>
      </c>
      <c r="N107" s="6">
        <v>333.29</v>
      </c>
      <c r="O107" s="7">
        <v>0</v>
      </c>
      <c r="P107" s="6">
        <v>197.18</v>
      </c>
      <c r="Q107" s="6">
        <f t="shared" si="4"/>
        <v>666.58</v>
      </c>
      <c r="R107" s="6">
        <f t="shared" si="5"/>
        <v>394.36</v>
      </c>
      <c r="S107" s="6">
        <f t="shared" si="6"/>
        <v>272.22000000000003</v>
      </c>
      <c r="T107" s="8">
        <f t="shared" si="7"/>
        <v>0.40838308980167426</v>
      </c>
      <c r="U107" s="5">
        <f>YEAR(SalesDataTable[[#This Row],[Order Date]])</f>
        <v>2026</v>
      </c>
      <c r="V107" s="8" t="str">
        <f>"Q"&amp;ROUNDUP(MONTH(SalesDataTable[[#This Row],[Order Date]])/3,0)</f>
        <v>Q1</v>
      </c>
      <c r="W107" s="9">
        <f>MONTH(SalesDataTable[[#This Row],[Order Date]])</f>
        <v>1</v>
      </c>
      <c r="X107" s="8" t="str">
        <f>TEXT(SalesDataTable[[#This Row],[Order Date]],"mmm")</f>
        <v>Jan</v>
      </c>
    </row>
    <row r="108" spans="1:24" ht="15">
      <c r="A108" s="2">
        <v>2784</v>
      </c>
      <c r="B108" s="3">
        <v>46045</v>
      </c>
      <c r="C108" s="12">
        <f>MONTH(SalesDataTable[[#This Row],[Order Date]])</f>
        <v>1</v>
      </c>
      <c r="D108" s="12" t="str">
        <f>TEXT(SalesDataTable[[#This Row],[Order Date]],"MMM")</f>
        <v>Jan</v>
      </c>
      <c r="E108" s="15" t="str">
        <f>"Q"&amp;ROUNDUP(MONTH(SalesDataTable[[#This Row],[Order Date]])/3,0)</f>
        <v>Q1</v>
      </c>
      <c r="F108" s="12">
        <f>YEAR(SalesDataTable[[#This Row],[Order Date]])</f>
        <v>2026</v>
      </c>
      <c r="G108" s="4" t="s">
        <v>0</v>
      </c>
      <c r="H108" s="4" t="s">
        <v>50</v>
      </c>
      <c r="I108" s="4" t="s">
        <v>19</v>
      </c>
      <c r="J108" s="4" t="s">
        <v>13</v>
      </c>
      <c r="K108" s="4" t="s">
        <v>4</v>
      </c>
      <c r="L108" s="4" t="s">
        <v>5</v>
      </c>
      <c r="M108" s="9">
        <v>1</v>
      </c>
      <c r="N108" s="6">
        <v>80.11</v>
      </c>
      <c r="O108" s="7">
        <v>0.05</v>
      </c>
      <c r="P108" s="6">
        <v>43.54</v>
      </c>
      <c r="Q108" s="6">
        <f t="shared" si="4"/>
        <v>76.104500000000002</v>
      </c>
      <c r="R108" s="6">
        <f t="shared" si="5"/>
        <v>43.54</v>
      </c>
      <c r="S108" s="6">
        <f t="shared" si="6"/>
        <v>32.564500000000002</v>
      </c>
      <c r="T108" s="8">
        <f t="shared" si="7"/>
        <v>0.42789191177919839</v>
      </c>
      <c r="U108" s="5">
        <f>YEAR(SalesDataTable[[#This Row],[Order Date]])</f>
        <v>2026</v>
      </c>
      <c r="V108" s="8" t="str">
        <f>"Q"&amp;ROUNDUP(MONTH(SalesDataTable[[#This Row],[Order Date]])/3,0)</f>
        <v>Q1</v>
      </c>
      <c r="W108" s="9">
        <f>MONTH(SalesDataTable[[#This Row],[Order Date]])</f>
        <v>1</v>
      </c>
      <c r="X108" s="8" t="str">
        <f>TEXT(SalesDataTable[[#This Row],[Order Date]],"mmm")</f>
        <v>Jan</v>
      </c>
    </row>
    <row r="109" spans="1:24" ht="15">
      <c r="A109" s="2">
        <v>3820</v>
      </c>
      <c r="B109" s="3">
        <v>46045</v>
      </c>
      <c r="C109" s="12">
        <f>MONTH(SalesDataTable[[#This Row],[Order Date]])</f>
        <v>1</v>
      </c>
      <c r="D109" s="12" t="str">
        <f>TEXT(SalesDataTable[[#This Row],[Order Date]],"MMM")</f>
        <v>Jan</v>
      </c>
      <c r="E109" s="15" t="str">
        <f>"Q"&amp;ROUNDUP(MONTH(SalesDataTable[[#This Row],[Order Date]])/3,0)</f>
        <v>Q1</v>
      </c>
      <c r="F109" s="12">
        <f>YEAR(SalesDataTable[[#This Row],[Order Date]])</f>
        <v>2026</v>
      </c>
      <c r="G109" s="4" t="s">
        <v>20</v>
      </c>
      <c r="H109" s="4" t="s">
        <v>47</v>
      </c>
      <c r="I109" s="4" t="s">
        <v>19</v>
      </c>
      <c r="J109" s="4" t="s">
        <v>13</v>
      </c>
      <c r="K109" s="4" t="s">
        <v>23</v>
      </c>
      <c r="L109" s="4" t="s">
        <v>40</v>
      </c>
      <c r="M109" s="9">
        <v>1</v>
      </c>
      <c r="N109" s="6">
        <v>82.6</v>
      </c>
      <c r="O109" s="7">
        <v>0.05</v>
      </c>
      <c r="P109" s="6">
        <v>38.299999999999997</v>
      </c>
      <c r="Q109" s="6">
        <f t="shared" si="4"/>
        <v>78.469999999999985</v>
      </c>
      <c r="R109" s="6">
        <f t="shared" si="5"/>
        <v>38.299999999999997</v>
      </c>
      <c r="S109" s="6">
        <f t="shared" si="6"/>
        <v>40.169999999999987</v>
      </c>
      <c r="T109" s="8">
        <f t="shared" si="7"/>
        <v>0.51191538167452522</v>
      </c>
      <c r="U109" s="5">
        <f>YEAR(SalesDataTable[[#This Row],[Order Date]])</f>
        <v>2026</v>
      </c>
      <c r="V109" s="8" t="str">
        <f>"Q"&amp;ROUNDUP(MONTH(SalesDataTable[[#This Row],[Order Date]])/3,0)</f>
        <v>Q1</v>
      </c>
      <c r="W109" s="9">
        <f>MONTH(SalesDataTable[[#This Row],[Order Date]])</f>
        <v>1</v>
      </c>
      <c r="X109" s="8" t="str">
        <f>TEXT(SalesDataTable[[#This Row],[Order Date]],"mmm")</f>
        <v>Jan</v>
      </c>
    </row>
    <row r="110" spans="1:24" ht="15">
      <c r="A110" s="2">
        <v>994</v>
      </c>
      <c r="B110" s="3">
        <v>46046</v>
      </c>
      <c r="C110" s="12">
        <f>MONTH(SalesDataTable[[#This Row],[Order Date]])</f>
        <v>1</v>
      </c>
      <c r="D110" s="12" t="str">
        <f>TEXT(SalesDataTable[[#This Row],[Order Date]],"MMM")</f>
        <v>Jan</v>
      </c>
      <c r="E110" s="15" t="str">
        <f>"Q"&amp;ROUNDUP(MONTH(SalesDataTable[[#This Row],[Order Date]])/3,0)</f>
        <v>Q1</v>
      </c>
      <c r="F110" s="12">
        <f>YEAR(SalesDataTable[[#This Row],[Order Date]])</f>
        <v>2026</v>
      </c>
      <c r="G110" s="4" t="s">
        <v>0</v>
      </c>
      <c r="H110" s="4" t="s">
        <v>50</v>
      </c>
      <c r="I110" s="4" t="s">
        <v>2</v>
      </c>
      <c r="J110" s="4" t="s">
        <v>3</v>
      </c>
      <c r="K110" s="4" t="s">
        <v>9</v>
      </c>
      <c r="L110" s="4" t="s">
        <v>10</v>
      </c>
      <c r="M110" s="9">
        <v>1</v>
      </c>
      <c r="N110" s="6">
        <v>94.07</v>
      </c>
      <c r="O110" s="7">
        <v>0</v>
      </c>
      <c r="P110" s="6">
        <v>46.28</v>
      </c>
      <c r="Q110" s="6">
        <f t="shared" si="4"/>
        <v>94.07</v>
      </c>
      <c r="R110" s="6">
        <f t="shared" si="5"/>
        <v>46.28</v>
      </c>
      <c r="S110" s="6">
        <f t="shared" si="6"/>
        <v>47.789999999999992</v>
      </c>
      <c r="T110" s="8">
        <f t="shared" si="7"/>
        <v>0.50802593813117891</v>
      </c>
      <c r="U110" s="5">
        <f>YEAR(SalesDataTable[[#This Row],[Order Date]])</f>
        <v>2026</v>
      </c>
      <c r="V110" s="8" t="str">
        <f>"Q"&amp;ROUNDUP(MONTH(SalesDataTable[[#This Row],[Order Date]])/3,0)</f>
        <v>Q1</v>
      </c>
      <c r="W110" s="9">
        <f>MONTH(SalesDataTable[[#This Row],[Order Date]])</f>
        <v>1</v>
      </c>
      <c r="X110" s="8" t="str">
        <f>TEXT(SalesDataTable[[#This Row],[Order Date]],"mmm")</f>
        <v>Jan</v>
      </c>
    </row>
    <row r="111" spans="1:24" ht="15">
      <c r="A111" s="2">
        <v>1643</v>
      </c>
      <c r="B111" s="3">
        <v>46046</v>
      </c>
      <c r="C111" s="12">
        <f>MONTH(SalesDataTable[[#This Row],[Order Date]])</f>
        <v>1</v>
      </c>
      <c r="D111" s="12" t="str">
        <f>TEXT(SalesDataTable[[#This Row],[Order Date]],"MMM")</f>
        <v>Jan</v>
      </c>
      <c r="E111" s="15" t="str">
        <f>"Q"&amp;ROUNDUP(MONTH(SalesDataTable[[#This Row],[Order Date]])/3,0)</f>
        <v>Q1</v>
      </c>
      <c r="F111" s="12">
        <f>YEAR(SalesDataTable[[#This Row],[Order Date]])</f>
        <v>2026</v>
      </c>
      <c r="G111" s="4" t="s">
        <v>0</v>
      </c>
      <c r="H111" s="4" t="s">
        <v>50</v>
      </c>
      <c r="I111" s="4" t="s">
        <v>2</v>
      </c>
      <c r="J111" s="4" t="s">
        <v>3</v>
      </c>
      <c r="K111" s="4" t="s">
        <v>14</v>
      </c>
      <c r="L111" s="4" t="s">
        <v>48</v>
      </c>
      <c r="M111" s="9">
        <v>1</v>
      </c>
      <c r="N111" s="6">
        <v>163.71</v>
      </c>
      <c r="O111" s="7">
        <v>0</v>
      </c>
      <c r="P111" s="6">
        <v>90.06</v>
      </c>
      <c r="Q111" s="6">
        <f t="shared" si="4"/>
        <v>163.71</v>
      </c>
      <c r="R111" s="6">
        <f t="shared" si="5"/>
        <v>90.06</v>
      </c>
      <c r="S111" s="6">
        <f t="shared" si="6"/>
        <v>73.650000000000006</v>
      </c>
      <c r="T111" s="8">
        <f t="shared" si="7"/>
        <v>0.44988088693421296</v>
      </c>
      <c r="U111" s="5">
        <f>YEAR(SalesDataTable[[#This Row],[Order Date]])</f>
        <v>2026</v>
      </c>
      <c r="V111" s="8" t="str">
        <f>"Q"&amp;ROUNDUP(MONTH(SalesDataTable[[#This Row],[Order Date]])/3,0)</f>
        <v>Q1</v>
      </c>
      <c r="W111" s="9">
        <f>MONTH(SalesDataTable[[#This Row],[Order Date]])</f>
        <v>1</v>
      </c>
      <c r="X111" s="8" t="str">
        <f>TEXT(SalesDataTable[[#This Row],[Order Date]],"mmm")</f>
        <v>Jan</v>
      </c>
    </row>
    <row r="112" spans="1:24" ht="15">
      <c r="A112" s="2">
        <v>1971</v>
      </c>
      <c r="B112" s="3">
        <v>46046</v>
      </c>
      <c r="C112" s="12">
        <f>MONTH(SalesDataTable[[#This Row],[Order Date]])</f>
        <v>1</v>
      </c>
      <c r="D112" s="12" t="str">
        <f>TEXT(SalesDataTable[[#This Row],[Order Date]],"MMM")</f>
        <v>Jan</v>
      </c>
      <c r="E112" s="15" t="str">
        <f>"Q"&amp;ROUNDUP(MONTH(SalesDataTable[[#This Row],[Order Date]])/3,0)</f>
        <v>Q1</v>
      </c>
      <c r="F112" s="12">
        <f>YEAR(SalesDataTable[[#This Row],[Order Date]])</f>
        <v>2026</v>
      </c>
      <c r="G112" s="4" t="s">
        <v>20</v>
      </c>
      <c r="H112" s="4" t="s">
        <v>33</v>
      </c>
      <c r="I112" s="4" t="s">
        <v>19</v>
      </c>
      <c r="J112" s="4" t="s">
        <v>3</v>
      </c>
      <c r="K112" s="4" t="s">
        <v>23</v>
      </c>
      <c r="L112" s="4" t="s">
        <v>29</v>
      </c>
      <c r="M112" s="9">
        <v>4</v>
      </c>
      <c r="N112" s="6">
        <v>191.43</v>
      </c>
      <c r="O112" s="7">
        <v>0</v>
      </c>
      <c r="P112" s="6">
        <v>106.82</v>
      </c>
      <c r="Q112" s="6">
        <f t="shared" si="4"/>
        <v>765.72</v>
      </c>
      <c r="R112" s="6">
        <f t="shared" si="5"/>
        <v>427.28</v>
      </c>
      <c r="S112" s="6">
        <f t="shared" si="6"/>
        <v>338.44000000000005</v>
      </c>
      <c r="T112" s="8">
        <f t="shared" si="7"/>
        <v>0.441989238886277</v>
      </c>
      <c r="U112" s="5">
        <f>YEAR(SalesDataTable[[#This Row],[Order Date]])</f>
        <v>2026</v>
      </c>
      <c r="V112" s="8" t="str">
        <f>"Q"&amp;ROUNDUP(MONTH(SalesDataTable[[#This Row],[Order Date]])/3,0)</f>
        <v>Q1</v>
      </c>
      <c r="W112" s="9">
        <f>MONTH(SalesDataTable[[#This Row],[Order Date]])</f>
        <v>1</v>
      </c>
      <c r="X112" s="8" t="str">
        <f>TEXT(SalesDataTable[[#This Row],[Order Date]],"mmm")</f>
        <v>Jan</v>
      </c>
    </row>
    <row r="113" spans="1:24" ht="15">
      <c r="A113" s="2">
        <v>2828</v>
      </c>
      <c r="B113" s="3">
        <v>46046</v>
      </c>
      <c r="C113" s="12">
        <f>MONTH(SalesDataTable[[#This Row],[Order Date]])</f>
        <v>1</v>
      </c>
      <c r="D113" s="12" t="str">
        <f>TEXT(SalesDataTable[[#This Row],[Order Date]],"MMM")</f>
        <v>Jan</v>
      </c>
      <c r="E113" s="15" t="str">
        <f>"Q"&amp;ROUNDUP(MONTH(SalesDataTable[[#This Row],[Order Date]])/3,0)</f>
        <v>Q1</v>
      </c>
      <c r="F113" s="12">
        <f>YEAR(SalesDataTable[[#This Row],[Order Date]])</f>
        <v>2026</v>
      </c>
      <c r="G113" s="4" t="s">
        <v>6</v>
      </c>
      <c r="H113" s="4" t="s">
        <v>41</v>
      </c>
      <c r="I113" s="4" t="s">
        <v>8</v>
      </c>
      <c r="J113" s="4" t="s">
        <v>16</v>
      </c>
      <c r="K113" s="4" t="s">
        <v>14</v>
      </c>
      <c r="L113" s="4" t="s">
        <v>32</v>
      </c>
      <c r="M113" s="9">
        <v>3</v>
      </c>
      <c r="N113" s="6">
        <v>46.94</v>
      </c>
      <c r="O113" s="7">
        <v>0.05</v>
      </c>
      <c r="P113" s="6">
        <v>18.18</v>
      </c>
      <c r="Q113" s="6">
        <f t="shared" si="4"/>
        <v>133.779</v>
      </c>
      <c r="R113" s="6">
        <f t="shared" si="5"/>
        <v>54.54</v>
      </c>
      <c r="S113" s="6">
        <f t="shared" si="6"/>
        <v>79.239000000000004</v>
      </c>
      <c r="T113" s="8">
        <f t="shared" si="7"/>
        <v>0.59231269481757232</v>
      </c>
      <c r="U113" s="5">
        <f>YEAR(SalesDataTable[[#This Row],[Order Date]])</f>
        <v>2026</v>
      </c>
      <c r="V113" s="8" t="str">
        <f>"Q"&amp;ROUNDUP(MONTH(SalesDataTable[[#This Row],[Order Date]])/3,0)</f>
        <v>Q1</v>
      </c>
      <c r="W113" s="9">
        <f>MONTH(SalesDataTable[[#This Row],[Order Date]])</f>
        <v>1</v>
      </c>
      <c r="X113" s="8" t="str">
        <f>TEXT(SalesDataTable[[#This Row],[Order Date]],"mmm")</f>
        <v>Jan</v>
      </c>
    </row>
    <row r="114" spans="1:24" ht="15">
      <c r="A114" s="2">
        <v>5175</v>
      </c>
      <c r="B114" s="3">
        <v>46046</v>
      </c>
      <c r="C114" s="12">
        <f>MONTH(SalesDataTable[[#This Row],[Order Date]])</f>
        <v>1</v>
      </c>
      <c r="D114" s="12" t="str">
        <f>TEXT(SalesDataTable[[#This Row],[Order Date]],"MMM")</f>
        <v>Jan</v>
      </c>
      <c r="E114" s="15" t="str">
        <f>"Q"&amp;ROUNDUP(MONTH(SalesDataTable[[#This Row],[Order Date]])/3,0)</f>
        <v>Q1</v>
      </c>
      <c r="F114" s="12">
        <f>YEAR(SalesDataTable[[#This Row],[Order Date]])</f>
        <v>2026</v>
      </c>
      <c r="G114" s="4" t="s">
        <v>20</v>
      </c>
      <c r="H114" s="4" t="s">
        <v>31</v>
      </c>
      <c r="I114" s="4" t="s">
        <v>2</v>
      </c>
      <c r="J114" s="4" t="s">
        <v>3</v>
      </c>
      <c r="K114" s="4" t="s">
        <v>9</v>
      </c>
      <c r="L114" s="4" t="s">
        <v>17</v>
      </c>
      <c r="M114" s="9">
        <v>1</v>
      </c>
      <c r="N114" s="6">
        <v>147.21</v>
      </c>
      <c r="O114" s="7">
        <v>0</v>
      </c>
      <c r="P114" s="6">
        <v>79.510000000000005</v>
      </c>
      <c r="Q114" s="6">
        <f t="shared" si="4"/>
        <v>147.21</v>
      </c>
      <c r="R114" s="6">
        <f t="shared" si="5"/>
        <v>79.510000000000005</v>
      </c>
      <c r="S114" s="6">
        <f t="shared" si="6"/>
        <v>67.7</v>
      </c>
      <c r="T114" s="8">
        <f t="shared" si="7"/>
        <v>0.45988723592147274</v>
      </c>
      <c r="U114" s="5">
        <f>YEAR(SalesDataTable[[#This Row],[Order Date]])</f>
        <v>2026</v>
      </c>
      <c r="V114" s="8" t="str">
        <f>"Q"&amp;ROUNDUP(MONTH(SalesDataTable[[#This Row],[Order Date]])/3,0)</f>
        <v>Q1</v>
      </c>
      <c r="W114" s="9">
        <f>MONTH(SalesDataTable[[#This Row],[Order Date]])</f>
        <v>1</v>
      </c>
      <c r="X114" s="8" t="str">
        <f>TEXT(SalesDataTable[[#This Row],[Order Date]],"mmm")</f>
        <v>Jan</v>
      </c>
    </row>
    <row r="115" spans="1:24" ht="15">
      <c r="A115" s="2">
        <v>1874</v>
      </c>
      <c r="B115" s="3">
        <v>46047</v>
      </c>
      <c r="C115" s="12">
        <f>MONTH(SalesDataTable[[#This Row],[Order Date]])</f>
        <v>1</v>
      </c>
      <c r="D115" s="12" t="str">
        <f>TEXT(SalesDataTable[[#This Row],[Order Date]],"MMM")</f>
        <v>Jan</v>
      </c>
      <c r="E115" s="15" t="str">
        <f>"Q"&amp;ROUNDUP(MONTH(SalesDataTable[[#This Row],[Order Date]])/3,0)</f>
        <v>Q1</v>
      </c>
      <c r="F115" s="12">
        <f>YEAR(SalesDataTable[[#This Row],[Order Date]])</f>
        <v>2026</v>
      </c>
      <c r="G115" s="4" t="s">
        <v>0</v>
      </c>
      <c r="H115" s="4" t="s">
        <v>1</v>
      </c>
      <c r="I115" s="4" t="s">
        <v>2</v>
      </c>
      <c r="J115" s="4" t="s">
        <v>16</v>
      </c>
      <c r="K115" s="4" t="s">
        <v>14</v>
      </c>
      <c r="L115" s="4" t="s">
        <v>15</v>
      </c>
      <c r="M115" s="9">
        <v>1</v>
      </c>
      <c r="N115" s="6">
        <v>35.729999999999997</v>
      </c>
      <c r="O115" s="7">
        <v>0</v>
      </c>
      <c r="P115" s="6">
        <v>13.57</v>
      </c>
      <c r="Q115" s="6">
        <f t="shared" si="4"/>
        <v>35.729999999999997</v>
      </c>
      <c r="R115" s="6">
        <f t="shared" si="5"/>
        <v>13.57</v>
      </c>
      <c r="S115" s="6">
        <f t="shared" si="6"/>
        <v>22.159999999999997</v>
      </c>
      <c r="T115" s="8">
        <f t="shared" si="7"/>
        <v>0.62020710887209629</v>
      </c>
      <c r="U115" s="5">
        <f>YEAR(SalesDataTable[[#This Row],[Order Date]])</f>
        <v>2026</v>
      </c>
      <c r="V115" s="8" t="str">
        <f>"Q"&amp;ROUNDUP(MONTH(SalesDataTable[[#This Row],[Order Date]])/3,0)</f>
        <v>Q1</v>
      </c>
      <c r="W115" s="9">
        <f>MONTH(SalesDataTable[[#This Row],[Order Date]])</f>
        <v>1</v>
      </c>
      <c r="X115" s="8" t="str">
        <f>TEXT(SalesDataTable[[#This Row],[Order Date]],"mmm")</f>
        <v>Jan</v>
      </c>
    </row>
    <row r="116" spans="1:24" ht="15">
      <c r="A116" s="2">
        <v>2490</v>
      </c>
      <c r="B116" s="3">
        <v>46047</v>
      </c>
      <c r="C116" s="12">
        <f>MONTH(SalesDataTable[[#This Row],[Order Date]])</f>
        <v>1</v>
      </c>
      <c r="D116" s="12" t="str">
        <f>TEXT(SalesDataTable[[#This Row],[Order Date]],"MMM")</f>
        <v>Jan</v>
      </c>
      <c r="E116" s="15" t="str">
        <f>"Q"&amp;ROUNDUP(MONTH(SalesDataTable[[#This Row],[Order Date]])/3,0)</f>
        <v>Q1</v>
      </c>
      <c r="F116" s="12">
        <f>YEAR(SalesDataTable[[#This Row],[Order Date]])</f>
        <v>2026</v>
      </c>
      <c r="G116" s="4" t="s">
        <v>6</v>
      </c>
      <c r="H116" s="4" t="s">
        <v>49</v>
      </c>
      <c r="I116" s="4" t="s">
        <v>2</v>
      </c>
      <c r="J116" s="4" t="s">
        <v>13</v>
      </c>
      <c r="K116" s="4" t="s">
        <v>4</v>
      </c>
      <c r="L116" s="4" t="s">
        <v>30</v>
      </c>
      <c r="M116" s="9">
        <v>2</v>
      </c>
      <c r="N116" s="6">
        <v>103.99</v>
      </c>
      <c r="O116" s="7">
        <v>0.15</v>
      </c>
      <c r="P116" s="6">
        <v>51.94</v>
      </c>
      <c r="Q116" s="6">
        <f t="shared" si="4"/>
        <v>176.78299999999999</v>
      </c>
      <c r="R116" s="6">
        <f t="shared" si="5"/>
        <v>103.88</v>
      </c>
      <c r="S116" s="6">
        <f t="shared" si="6"/>
        <v>72.902999999999992</v>
      </c>
      <c r="T116" s="8">
        <f t="shared" si="7"/>
        <v>0.41238693765803269</v>
      </c>
      <c r="U116" s="5">
        <f>YEAR(SalesDataTable[[#This Row],[Order Date]])</f>
        <v>2026</v>
      </c>
      <c r="V116" s="8" t="str">
        <f>"Q"&amp;ROUNDUP(MONTH(SalesDataTable[[#This Row],[Order Date]])/3,0)</f>
        <v>Q1</v>
      </c>
      <c r="W116" s="9">
        <f>MONTH(SalesDataTable[[#This Row],[Order Date]])</f>
        <v>1</v>
      </c>
      <c r="X116" s="8" t="str">
        <f>TEXT(SalesDataTable[[#This Row],[Order Date]],"mmm")</f>
        <v>Jan</v>
      </c>
    </row>
    <row r="117" spans="1:24" ht="15">
      <c r="A117" s="2">
        <v>5078</v>
      </c>
      <c r="B117" s="3">
        <v>46047</v>
      </c>
      <c r="C117" s="12">
        <f>MONTH(SalesDataTable[[#This Row],[Order Date]])</f>
        <v>1</v>
      </c>
      <c r="D117" s="12" t="str">
        <f>TEXT(SalesDataTable[[#This Row],[Order Date]],"MMM")</f>
        <v>Jan</v>
      </c>
      <c r="E117" s="15" t="str">
        <f>"Q"&amp;ROUNDUP(MONTH(SalesDataTable[[#This Row],[Order Date]])/3,0)</f>
        <v>Q1</v>
      </c>
      <c r="F117" s="12">
        <f>YEAR(SalesDataTable[[#This Row],[Order Date]])</f>
        <v>2026</v>
      </c>
      <c r="G117" s="4" t="s">
        <v>6</v>
      </c>
      <c r="H117" s="4" t="s">
        <v>43</v>
      </c>
      <c r="I117" s="4" t="s">
        <v>2</v>
      </c>
      <c r="J117" s="4" t="s">
        <v>3</v>
      </c>
      <c r="K117" s="4" t="s">
        <v>9</v>
      </c>
      <c r="L117" s="4" t="s">
        <v>46</v>
      </c>
      <c r="M117" s="9">
        <v>2</v>
      </c>
      <c r="N117" s="6">
        <v>72.739999999999995</v>
      </c>
      <c r="O117" s="7">
        <v>0</v>
      </c>
      <c r="P117" s="6">
        <v>31.96</v>
      </c>
      <c r="Q117" s="6">
        <f t="shared" si="4"/>
        <v>145.47999999999999</v>
      </c>
      <c r="R117" s="6">
        <f t="shared" si="5"/>
        <v>63.92</v>
      </c>
      <c r="S117" s="6">
        <f t="shared" si="6"/>
        <v>81.559999999999988</v>
      </c>
      <c r="T117" s="8">
        <f t="shared" si="7"/>
        <v>0.56062689029419843</v>
      </c>
      <c r="U117" s="5">
        <f>YEAR(SalesDataTable[[#This Row],[Order Date]])</f>
        <v>2026</v>
      </c>
      <c r="V117" s="8" t="str">
        <f>"Q"&amp;ROUNDUP(MONTH(SalesDataTable[[#This Row],[Order Date]])/3,0)</f>
        <v>Q1</v>
      </c>
      <c r="W117" s="9">
        <f>MONTH(SalesDataTable[[#This Row],[Order Date]])</f>
        <v>1</v>
      </c>
      <c r="X117" s="8" t="str">
        <f>TEXT(SalesDataTable[[#This Row],[Order Date]],"mmm")</f>
        <v>Jan</v>
      </c>
    </row>
    <row r="118" spans="1:24" ht="15">
      <c r="A118" s="2">
        <v>230</v>
      </c>
      <c r="B118" s="3">
        <v>46048</v>
      </c>
      <c r="C118" s="12">
        <f>MONTH(SalesDataTable[[#This Row],[Order Date]])</f>
        <v>1</v>
      </c>
      <c r="D118" s="12" t="str">
        <f>TEXT(SalesDataTable[[#This Row],[Order Date]],"MMM")</f>
        <v>Jan</v>
      </c>
      <c r="E118" s="15" t="str">
        <f>"Q"&amp;ROUNDUP(MONTH(SalesDataTable[[#This Row],[Order Date]])/3,0)</f>
        <v>Q1</v>
      </c>
      <c r="F118" s="12">
        <f>YEAR(SalesDataTable[[#This Row],[Order Date]])</f>
        <v>2026</v>
      </c>
      <c r="G118" s="4" t="s">
        <v>11</v>
      </c>
      <c r="H118" s="4" t="s">
        <v>39</v>
      </c>
      <c r="I118" s="4" t="s">
        <v>19</v>
      </c>
      <c r="J118" s="4" t="s">
        <v>3</v>
      </c>
      <c r="K118" s="4" t="s">
        <v>4</v>
      </c>
      <c r="L118" s="4" t="s">
        <v>30</v>
      </c>
      <c r="M118" s="9">
        <v>1</v>
      </c>
      <c r="N118" s="6">
        <v>100.01</v>
      </c>
      <c r="O118" s="7">
        <v>0.05</v>
      </c>
      <c r="P118" s="6">
        <v>49.41</v>
      </c>
      <c r="Q118" s="6">
        <f t="shared" si="4"/>
        <v>95.009500000000003</v>
      </c>
      <c r="R118" s="6">
        <f t="shared" si="5"/>
        <v>49.41</v>
      </c>
      <c r="S118" s="6">
        <f t="shared" si="6"/>
        <v>45.599500000000006</v>
      </c>
      <c r="T118" s="8">
        <f t="shared" si="7"/>
        <v>0.47994674216788852</v>
      </c>
      <c r="U118" s="5">
        <f>YEAR(SalesDataTable[[#This Row],[Order Date]])</f>
        <v>2026</v>
      </c>
      <c r="V118" s="8" t="str">
        <f>"Q"&amp;ROUNDUP(MONTH(SalesDataTable[[#This Row],[Order Date]])/3,0)</f>
        <v>Q1</v>
      </c>
      <c r="W118" s="9">
        <f>MONTH(SalesDataTable[[#This Row],[Order Date]])</f>
        <v>1</v>
      </c>
      <c r="X118" s="8" t="str">
        <f>TEXT(SalesDataTable[[#This Row],[Order Date]],"mmm")</f>
        <v>Jan</v>
      </c>
    </row>
    <row r="119" spans="1:24" ht="15">
      <c r="A119" s="2">
        <v>1757</v>
      </c>
      <c r="B119" s="3">
        <v>46048</v>
      </c>
      <c r="C119" s="12">
        <f>MONTH(SalesDataTable[[#This Row],[Order Date]])</f>
        <v>1</v>
      </c>
      <c r="D119" s="12" t="str">
        <f>TEXT(SalesDataTable[[#This Row],[Order Date]],"MMM")</f>
        <v>Jan</v>
      </c>
      <c r="E119" s="15" t="str">
        <f>"Q"&amp;ROUNDUP(MONTH(SalesDataTable[[#This Row],[Order Date]])/3,0)</f>
        <v>Q1</v>
      </c>
      <c r="F119" s="12">
        <f>YEAR(SalesDataTable[[#This Row],[Order Date]])</f>
        <v>2026</v>
      </c>
      <c r="G119" s="4" t="s">
        <v>20</v>
      </c>
      <c r="H119" s="4" t="s">
        <v>31</v>
      </c>
      <c r="I119" s="4" t="s">
        <v>2</v>
      </c>
      <c r="J119" s="4" t="s">
        <v>16</v>
      </c>
      <c r="K119" s="4" t="s">
        <v>14</v>
      </c>
      <c r="L119" s="4" t="s">
        <v>32</v>
      </c>
      <c r="M119" s="9">
        <v>2</v>
      </c>
      <c r="N119" s="6">
        <v>45.73</v>
      </c>
      <c r="O119" s="7">
        <v>0</v>
      </c>
      <c r="P119" s="6">
        <v>18.11</v>
      </c>
      <c r="Q119" s="6">
        <f t="shared" si="4"/>
        <v>91.46</v>
      </c>
      <c r="R119" s="6">
        <f t="shared" si="5"/>
        <v>36.22</v>
      </c>
      <c r="S119" s="6">
        <f t="shared" si="6"/>
        <v>55.239999999999995</v>
      </c>
      <c r="T119" s="8">
        <f t="shared" si="7"/>
        <v>0.60397988191559149</v>
      </c>
      <c r="U119" s="5">
        <f>YEAR(SalesDataTable[[#This Row],[Order Date]])</f>
        <v>2026</v>
      </c>
      <c r="V119" s="8" t="str">
        <f>"Q"&amp;ROUNDUP(MONTH(SalesDataTable[[#This Row],[Order Date]])/3,0)</f>
        <v>Q1</v>
      </c>
      <c r="W119" s="9">
        <f>MONTH(SalesDataTable[[#This Row],[Order Date]])</f>
        <v>1</v>
      </c>
      <c r="X119" s="8" t="str">
        <f>TEXT(SalesDataTable[[#This Row],[Order Date]],"mmm")</f>
        <v>Jan</v>
      </c>
    </row>
    <row r="120" spans="1:24" ht="15">
      <c r="A120" s="2">
        <v>1944</v>
      </c>
      <c r="B120" s="3">
        <v>46048</v>
      </c>
      <c r="C120" s="12">
        <f>MONTH(SalesDataTable[[#This Row],[Order Date]])</f>
        <v>1</v>
      </c>
      <c r="D120" s="12" t="str">
        <f>TEXT(SalesDataTable[[#This Row],[Order Date]],"MMM")</f>
        <v>Jan</v>
      </c>
      <c r="E120" s="15" t="str">
        <f>"Q"&amp;ROUNDUP(MONTH(SalesDataTable[[#This Row],[Order Date]])/3,0)</f>
        <v>Q1</v>
      </c>
      <c r="F120" s="12">
        <f>YEAR(SalesDataTable[[#This Row],[Order Date]])</f>
        <v>2026</v>
      </c>
      <c r="G120" s="4" t="s">
        <v>11</v>
      </c>
      <c r="H120" s="4" t="s">
        <v>52</v>
      </c>
      <c r="I120" s="4" t="s">
        <v>2</v>
      </c>
      <c r="J120" s="4" t="s">
        <v>3</v>
      </c>
      <c r="K120" s="4" t="s">
        <v>9</v>
      </c>
      <c r="L120" s="4" t="s">
        <v>17</v>
      </c>
      <c r="M120" s="9">
        <v>2</v>
      </c>
      <c r="N120" s="6">
        <v>143.66</v>
      </c>
      <c r="O120" s="7">
        <v>0.15</v>
      </c>
      <c r="P120" s="6">
        <v>78.14</v>
      </c>
      <c r="Q120" s="6">
        <f t="shared" si="4"/>
        <v>244.22199999999998</v>
      </c>
      <c r="R120" s="6">
        <f t="shared" si="5"/>
        <v>156.28</v>
      </c>
      <c r="S120" s="6">
        <f t="shared" si="6"/>
        <v>87.941999999999979</v>
      </c>
      <c r="T120" s="8">
        <f t="shared" si="7"/>
        <v>0.36009040954541355</v>
      </c>
      <c r="U120" s="5">
        <f>YEAR(SalesDataTable[[#This Row],[Order Date]])</f>
        <v>2026</v>
      </c>
      <c r="V120" s="8" t="str">
        <f>"Q"&amp;ROUNDUP(MONTH(SalesDataTable[[#This Row],[Order Date]])/3,0)</f>
        <v>Q1</v>
      </c>
      <c r="W120" s="9">
        <f>MONTH(SalesDataTable[[#This Row],[Order Date]])</f>
        <v>1</v>
      </c>
      <c r="X120" s="8" t="str">
        <f>TEXT(SalesDataTable[[#This Row],[Order Date]],"mmm")</f>
        <v>Jan</v>
      </c>
    </row>
    <row r="121" spans="1:24" ht="15">
      <c r="A121" s="2">
        <v>3485</v>
      </c>
      <c r="B121" s="3">
        <v>46048</v>
      </c>
      <c r="C121" s="12">
        <f>MONTH(SalesDataTable[[#This Row],[Order Date]])</f>
        <v>1</v>
      </c>
      <c r="D121" s="12" t="str">
        <f>TEXT(SalesDataTable[[#This Row],[Order Date]],"MMM")</f>
        <v>Jan</v>
      </c>
      <c r="E121" s="15" t="str">
        <f>"Q"&amp;ROUNDUP(MONTH(SalesDataTable[[#This Row],[Order Date]])/3,0)</f>
        <v>Q1</v>
      </c>
      <c r="F121" s="12">
        <f>YEAR(SalesDataTable[[#This Row],[Order Date]])</f>
        <v>2026</v>
      </c>
      <c r="G121" s="4" t="s">
        <v>11</v>
      </c>
      <c r="H121" s="4" t="s">
        <v>39</v>
      </c>
      <c r="I121" s="4" t="s">
        <v>2</v>
      </c>
      <c r="J121" s="4" t="s">
        <v>16</v>
      </c>
      <c r="K121" s="4" t="s">
        <v>23</v>
      </c>
      <c r="L121" s="4" t="s">
        <v>51</v>
      </c>
      <c r="M121" s="9">
        <v>2</v>
      </c>
      <c r="N121" s="6">
        <v>121.88</v>
      </c>
      <c r="O121" s="7">
        <v>0.05</v>
      </c>
      <c r="P121" s="6">
        <v>62.17</v>
      </c>
      <c r="Q121" s="6">
        <f t="shared" si="4"/>
        <v>231.57199999999997</v>
      </c>
      <c r="R121" s="6">
        <f t="shared" si="5"/>
        <v>124.34</v>
      </c>
      <c r="S121" s="6">
        <f t="shared" si="6"/>
        <v>107.23199999999997</v>
      </c>
      <c r="T121" s="8">
        <f t="shared" si="7"/>
        <v>0.46306116456220953</v>
      </c>
      <c r="U121" s="5">
        <f>YEAR(SalesDataTable[[#This Row],[Order Date]])</f>
        <v>2026</v>
      </c>
      <c r="V121" s="8" t="str">
        <f>"Q"&amp;ROUNDUP(MONTH(SalesDataTable[[#This Row],[Order Date]])/3,0)</f>
        <v>Q1</v>
      </c>
      <c r="W121" s="9">
        <f>MONTH(SalesDataTable[[#This Row],[Order Date]])</f>
        <v>1</v>
      </c>
      <c r="X121" s="8" t="str">
        <f>TEXT(SalesDataTable[[#This Row],[Order Date]],"mmm")</f>
        <v>Jan</v>
      </c>
    </row>
    <row r="122" spans="1:24" ht="15">
      <c r="A122" s="2">
        <v>4002</v>
      </c>
      <c r="B122" s="3">
        <v>46048</v>
      </c>
      <c r="C122" s="12">
        <f>MONTH(SalesDataTable[[#This Row],[Order Date]])</f>
        <v>1</v>
      </c>
      <c r="D122" s="12" t="str">
        <f>TEXT(SalesDataTable[[#This Row],[Order Date]],"MMM")</f>
        <v>Jan</v>
      </c>
      <c r="E122" s="15" t="str">
        <f>"Q"&amp;ROUNDUP(MONTH(SalesDataTable[[#This Row],[Order Date]])/3,0)</f>
        <v>Q1</v>
      </c>
      <c r="F122" s="12">
        <f>YEAR(SalesDataTable[[#This Row],[Order Date]])</f>
        <v>2026</v>
      </c>
      <c r="G122" s="4" t="s">
        <v>0</v>
      </c>
      <c r="H122" s="4" t="s">
        <v>50</v>
      </c>
      <c r="I122" s="4" t="s">
        <v>2</v>
      </c>
      <c r="J122" s="4" t="s">
        <v>3</v>
      </c>
      <c r="K122" s="4" t="s">
        <v>34</v>
      </c>
      <c r="L122" s="4" t="s">
        <v>45</v>
      </c>
      <c r="M122" s="9">
        <v>3</v>
      </c>
      <c r="N122" s="6">
        <v>50.92</v>
      </c>
      <c r="O122" s="7">
        <v>0.05</v>
      </c>
      <c r="P122" s="6">
        <v>21.87</v>
      </c>
      <c r="Q122" s="6">
        <f t="shared" si="4"/>
        <v>145.12199999999999</v>
      </c>
      <c r="R122" s="6">
        <f t="shared" si="5"/>
        <v>65.61</v>
      </c>
      <c r="S122" s="6">
        <f t="shared" si="6"/>
        <v>79.511999999999986</v>
      </c>
      <c r="T122" s="8">
        <f t="shared" si="7"/>
        <v>0.54789763095877941</v>
      </c>
      <c r="U122" s="5">
        <f>YEAR(SalesDataTable[[#This Row],[Order Date]])</f>
        <v>2026</v>
      </c>
      <c r="V122" s="8" t="str">
        <f>"Q"&amp;ROUNDUP(MONTH(SalesDataTable[[#This Row],[Order Date]])/3,0)</f>
        <v>Q1</v>
      </c>
      <c r="W122" s="9">
        <f>MONTH(SalesDataTable[[#This Row],[Order Date]])</f>
        <v>1</v>
      </c>
      <c r="X122" s="8" t="str">
        <f>TEXT(SalesDataTable[[#This Row],[Order Date]],"mmm")</f>
        <v>Jan</v>
      </c>
    </row>
    <row r="123" spans="1:24" ht="15">
      <c r="A123" s="2">
        <v>818</v>
      </c>
      <c r="B123" s="3">
        <v>46049</v>
      </c>
      <c r="C123" s="12">
        <f>MONTH(SalesDataTable[[#This Row],[Order Date]])</f>
        <v>1</v>
      </c>
      <c r="D123" s="12" t="str">
        <f>TEXT(SalesDataTable[[#This Row],[Order Date]],"MMM")</f>
        <v>Jan</v>
      </c>
      <c r="E123" s="15" t="str">
        <f>"Q"&amp;ROUNDUP(MONTH(SalesDataTable[[#This Row],[Order Date]])/3,0)</f>
        <v>Q1</v>
      </c>
      <c r="F123" s="12">
        <f>YEAR(SalesDataTable[[#This Row],[Order Date]])</f>
        <v>2026</v>
      </c>
      <c r="G123" s="4" t="s">
        <v>0</v>
      </c>
      <c r="H123" s="4" t="s">
        <v>1</v>
      </c>
      <c r="I123" s="4" t="s">
        <v>2</v>
      </c>
      <c r="J123" s="4" t="s">
        <v>3</v>
      </c>
      <c r="K123" s="4" t="s">
        <v>4</v>
      </c>
      <c r="L123" s="4" t="s">
        <v>30</v>
      </c>
      <c r="M123" s="9">
        <v>1</v>
      </c>
      <c r="N123" s="6">
        <v>103.78</v>
      </c>
      <c r="O123" s="7">
        <v>0</v>
      </c>
      <c r="P123" s="6">
        <v>49.36</v>
      </c>
      <c r="Q123" s="6">
        <f t="shared" si="4"/>
        <v>103.78</v>
      </c>
      <c r="R123" s="6">
        <f t="shared" si="5"/>
        <v>49.36</v>
      </c>
      <c r="S123" s="6">
        <f t="shared" si="6"/>
        <v>54.42</v>
      </c>
      <c r="T123" s="8">
        <f t="shared" si="7"/>
        <v>0.52437849296588934</v>
      </c>
      <c r="U123" s="5">
        <f>YEAR(SalesDataTable[[#This Row],[Order Date]])</f>
        <v>2026</v>
      </c>
      <c r="V123" s="8" t="str">
        <f>"Q"&amp;ROUNDUP(MONTH(SalesDataTable[[#This Row],[Order Date]])/3,0)</f>
        <v>Q1</v>
      </c>
      <c r="W123" s="9">
        <f>MONTH(SalesDataTable[[#This Row],[Order Date]])</f>
        <v>1</v>
      </c>
      <c r="X123" s="8" t="str">
        <f>TEXT(SalesDataTable[[#This Row],[Order Date]],"mmm")</f>
        <v>Jan</v>
      </c>
    </row>
    <row r="124" spans="1:24" ht="15">
      <c r="A124" s="2">
        <v>1439</v>
      </c>
      <c r="B124" s="3">
        <v>46049</v>
      </c>
      <c r="C124" s="12">
        <f>MONTH(SalesDataTable[[#This Row],[Order Date]])</f>
        <v>1</v>
      </c>
      <c r="D124" s="12" t="str">
        <f>TEXT(SalesDataTable[[#This Row],[Order Date]],"MMM")</f>
        <v>Jan</v>
      </c>
      <c r="E124" s="15" t="str">
        <f>"Q"&amp;ROUNDUP(MONTH(SalesDataTable[[#This Row],[Order Date]])/3,0)</f>
        <v>Q1</v>
      </c>
      <c r="F124" s="12">
        <f>YEAR(SalesDataTable[[#This Row],[Order Date]])</f>
        <v>2026</v>
      </c>
      <c r="G124" s="4" t="s">
        <v>6</v>
      </c>
      <c r="H124" s="4" t="s">
        <v>27</v>
      </c>
      <c r="I124" s="4" t="s">
        <v>28</v>
      </c>
      <c r="J124" s="4" t="s">
        <v>13</v>
      </c>
      <c r="K124" s="4" t="s">
        <v>9</v>
      </c>
      <c r="L124" s="4" t="s">
        <v>37</v>
      </c>
      <c r="M124" s="9">
        <v>2</v>
      </c>
      <c r="N124" s="6">
        <v>157.16999999999999</v>
      </c>
      <c r="O124" s="7">
        <v>0</v>
      </c>
      <c r="P124" s="6">
        <v>81.260000000000005</v>
      </c>
      <c r="Q124" s="6">
        <f t="shared" si="4"/>
        <v>314.33999999999997</v>
      </c>
      <c r="R124" s="6">
        <f t="shared" si="5"/>
        <v>162.52000000000001</v>
      </c>
      <c r="S124" s="6">
        <f t="shared" si="6"/>
        <v>151.81999999999996</v>
      </c>
      <c r="T124" s="8">
        <f t="shared" si="7"/>
        <v>0.4829802125087484</v>
      </c>
      <c r="U124" s="5">
        <f>YEAR(SalesDataTable[[#This Row],[Order Date]])</f>
        <v>2026</v>
      </c>
      <c r="V124" s="8" t="str">
        <f>"Q"&amp;ROUNDUP(MONTH(SalesDataTable[[#This Row],[Order Date]])/3,0)</f>
        <v>Q1</v>
      </c>
      <c r="W124" s="9">
        <f>MONTH(SalesDataTable[[#This Row],[Order Date]])</f>
        <v>1</v>
      </c>
      <c r="X124" s="8" t="str">
        <f>TEXT(SalesDataTable[[#This Row],[Order Date]],"mmm")</f>
        <v>Jan</v>
      </c>
    </row>
    <row r="125" spans="1:24" ht="15">
      <c r="A125" s="2">
        <v>1616</v>
      </c>
      <c r="B125" s="3">
        <v>46049</v>
      </c>
      <c r="C125" s="12">
        <f>MONTH(SalesDataTable[[#This Row],[Order Date]])</f>
        <v>1</v>
      </c>
      <c r="D125" s="12" t="str">
        <f>TEXT(SalesDataTable[[#This Row],[Order Date]],"MMM")</f>
        <v>Jan</v>
      </c>
      <c r="E125" s="15" t="str">
        <f>"Q"&amp;ROUNDUP(MONTH(SalesDataTable[[#This Row],[Order Date]])/3,0)</f>
        <v>Q1</v>
      </c>
      <c r="F125" s="12">
        <f>YEAR(SalesDataTable[[#This Row],[Order Date]])</f>
        <v>2026</v>
      </c>
      <c r="G125" s="4" t="s">
        <v>6</v>
      </c>
      <c r="H125" s="4" t="s">
        <v>43</v>
      </c>
      <c r="I125" s="4" t="s">
        <v>2</v>
      </c>
      <c r="J125" s="4" t="s">
        <v>16</v>
      </c>
      <c r="K125" s="4" t="s">
        <v>14</v>
      </c>
      <c r="L125" s="4" t="s">
        <v>44</v>
      </c>
      <c r="M125" s="9">
        <v>2</v>
      </c>
      <c r="N125" s="6">
        <v>132.91999999999999</v>
      </c>
      <c r="O125" s="7">
        <v>0</v>
      </c>
      <c r="P125" s="6">
        <v>69.02</v>
      </c>
      <c r="Q125" s="6">
        <f t="shared" si="4"/>
        <v>265.83999999999997</v>
      </c>
      <c r="R125" s="6">
        <f t="shared" si="5"/>
        <v>138.04</v>
      </c>
      <c r="S125" s="6">
        <f t="shared" si="6"/>
        <v>127.79999999999998</v>
      </c>
      <c r="T125" s="8">
        <f t="shared" si="7"/>
        <v>0.48074029491423409</v>
      </c>
      <c r="U125" s="5">
        <f>YEAR(SalesDataTable[[#This Row],[Order Date]])</f>
        <v>2026</v>
      </c>
      <c r="V125" s="8" t="str">
        <f>"Q"&amp;ROUNDUP(MONTH(SalesDataTable[[#This Row],[Order Date]])/3,0)</f>
        <v>Q1</v>
      </c>
      <c r="W125" s="9">
        <f>MONTH(SalesDataTable[[#This Row],[Order Date]])</f>
        <v>1</v>
      </c>
      <c r="X125" s="8" t="str">
        <f>TEXT(SalesDataTable[[#This Row],[Order Date]],"mmm")</f>
        <v>Jan</v>
      </c>
    </row>
    <row r="126" spans="1:24" ht="15">
      <c r="A126" s="2">
        <v>1798</v>
      </c>
      <c r="B126" s="3">
        <v>46049</v>
      </c>
      <c r="C126" s="12">
        <f>MONTH(SalesDataTable[[#This Row],[Order Date]])</f>
        <v>1</v>
      </c>
      <c r="D126" s="12" t="str">
        <f>TEXT(SalesDataTable[[#This Row],[Order Date]],"MMM")</f>
        <v>Jan</v>
      </c>
      <c r="E126" s="15" t="str">
        <f>"Q"&amp;ROUNDUP(MONTH(SalesDataTable[[#This Row],[Order Date]])/3,0)</f>
        <v>Q1</v>
      </c>
      <c r="F126" s="12">
        <f>YEAR(SalesDataTable[[#This Row],[Order Date]])</f>
        <v>2026</v>
      </c>
      <c r="G126" s="4" t="s">
        <v>20</v>
      </c>
      <c r="H126" s="4" t="s">
        <v>33</v>
      </c>
      <c r="I126" s="4" t="s">
        <v>19</v>
      </c>
      <c r="J126" s="4" t="s">
        <v>3</v>
      </c>
      <c r="K126" s="4" t="s">
        <v>9</v>
      </c>
      <c r="L126" s="4" t="s">
        <v>46</v>
      </c>
      <c r="M126" s="9">
        <v>1</v>
      </c>
      <c r="N126" s="6">
        <v>71.41</v>
      </c>
      <c r="O126" s="7">
        <v>0.05</v>
      </c>
      <c r="P126" s="6">
        <v>32.28</v>
      </c>
      <c r="Q126" s="6">
        <f t="shared" si="4"/>
        <v>67.839499999999987</v>
      </c>
      <c r="R126" s="6">
        <f t="shared" si="5"/>
        <v>32.28</v>
      </c>
      <c r="S126" s="6">
        <f t="shared" si="6"/>
        <v>35.559499999999986</v>
      </c>
      <c r="T126" s="8">
        <f t="shared" si="7"/>
        <v>0.52417102130764515</v>
      </c>
      <c r="U126" s="5">
        <f>YEAR(SalesDataTable[[#This Row],[Order Date]])</f>
        <v>2026</v>
      </c>
      <c r="V126" s="8" t="str">
        <f>"Q"&amp;ROUNDUP(MONTH(SalesDataTable[[#This Row],[Order Date]])/3,0)</f>
        <v>Q1</v>
      </c>
      <c r="W126" s="9">
        <f>MONTH(SalesDataTable[[#This Row],[Order Date]])</f>
        <v>1</v>
      </c>
      <c r="X126" s="8" t="str">
        <f>TEXT(SalesDataTable[[#This Row],[Order Date]],"mmm")</f>
        <v>Jan</v>
      </c>
    </row>
    <row r="127" spans="1:24" ht="15">
      <c r="A127" s="2">
        <v>4449</v>
      </c>
      <c r="B127" s="3">
        <v>46049</v>
      </c>
      <c r="C127" s="12">
        <f>MONTH(SalesDataTable[[#This Row],[Order Date]])</f>
        <v>1</v>
      </c>
      <c r="D127" s="12" t="str">
        <f>TEXT(SalesDataTable[[#This Row],[Order Date]],"MMM")</f>
        <v>Jan</v>
      </c>
      <c r="E127" s="15" t="str">
        <f>"Q"&amp;ROUNDUP(MONTH(SalesDataTable[[#This Row],[Order Date]])/3,0)</f>
        <v>Q1</v>
      </c>
      <c r="F127" s="12">
        <f>YEAR(SalesDataTable[[#This Row],[Order Date]])</f>
        <v>2026</v>
      </c>
      <c r="G127" s="4" t="s">
        <v>20</v>
      </c>
      <c r="H127" s="4" t="s">
        <v>33</v>
      </c>
      <c r="I127" s="4" t="s">
        <v>2</v>
      </c>
      <c r="J127" s="4" t="s">
        <v>13</v>
      </c>
      <c r="K127" s="4" t="s">
        <v>23</v>
      </c>
      <c r="L127" s="4" t="s">
        <v>29</v>
      </c>
      <c r="M127" s="9">
        <v>1</v>
      </c>
      <c r="N127" s="6">
        <v>199.67</v>
      </c>
      <c r="O127" s="7">
        <v>0</v>
      </c>
      <c r="P127" s="6">
        <v>103.81</v>
      </c>
      <c r="Q127" s="6">
        <f t="shared" si="4"/>
        <v>199.67</v>
      </c>
      <c r="R127" s="6">
        <f t="shared" si="5"/>
        <v>103.81</v>
      </c>
      <c r="S127" s="6">
        <f t="shared" si="6"/>
        <v>95.859999999999985</v>
      </c>
      <c r="T127" s="8">
        <f t="shared" si="7"/>
        <v>0.4800921520508839</v>
      </c>
      <c r="U127" s="5">
        <f>YEAR(SalesDataTable[[#This Row],[Order Date]])</f>
        <v>2026</v>
      </c>
      <c r="V127" s="8" t="str">
        <f>"Q"&amp;ROUNDUP(MONTH(SalesDataTable[[#This Row],[Order Date]])/3,0)</f>
        <v>Q1</v>
      </c>
      <c r="W127" s="9">
        <f>MONTH(SalesDataTable[[#This Row],[Order Date]])</f>
        <v>1</v>
      </c>
      <c r="X127" s="8" t="str">
        <f>TEXT(SalesDataTable[[#This Row],[Order Date]],"mmm")</f>
        <v>Jan</v>
      </c>
    </row>
    <row r="128" spans="1:24" ht="15">
      <c r="A128" s="2">
        <v>4473</v>
      </c>
      <c r="B128" s="3">
        <v>46049</v>
      </c>
      <c r="C128" s="12">
        <f>MONTH(SalesDataTable[[#This Row],[Order Date]])</f>
        <v>1</v>
      </c>
      <c r="D128" s="12" t="str">
        <f>TEXT(SalesDataTable[[#This Row],[Order Date]],"MMM")</f>
        <v>Jan</v>
      </c>
      <c r="E128" s="15" t="str">
        <f>"Q"&amp;ROUNDUP(MONTH(SalesDataTable[[#This Row],[Order Date]])/3,0)</f>
        <v>Q1</v>
      </c>
      <c r="F128" s="12">
        <f>YEAR(SalesDataTable[[#This Row],[Order Date]])</f>
        <v>2026</v>
      </c>
      <c r="G128" s="4" t="s">
        <v>0</v>
      </c>
      <c r="H128" s="4" t="s">
        <v>1</v>
      </c>
      <c r="I128" s="4" t="s">
        <v>19</v>
      </c>
      <c r="J128" s="4" t="s">
        <v>3</v>
      </c>
      <c r="K128" s="4" t="s">
        <v>23</v>
      </c>
      <c r="L128" s="4" t="s">
        <v>29</v>
      </c>
      <c r="M128" s="9">
        <v>1</v>
      </c>
      <c r="N128" s="6">
        <v>196.88</v>
      </c>
      <c r="O128" s="7">
        <v>0</v>
      </c>
      <c r="P128" s="6">
        <v>102.76</v>
      </c>
      <c r="Q128" s="6">
        <f t="shared" si="4"/>
        <v>196.88</v>
      </c>
      <c r="R128" s="6">
        <f t="shared" si="5"/>
        <v>102.76</v>
      </c>
      <c r="S128" s="6">
        <f t="shared" si="6"/>
        <v>94.11999999999999</v>
      </c>
      <c r="T128" s="8">
        <f t="shared" si="7"/>
        <v>0.47805770012190163</v>
      </c>
      <c r="U128" s="5">
        <f>YEAR(SalesDataTable[[#This Row],[Order Date]])</f>
        <v>2026</v>
      </c>
      <c r="V128" s="8" t="str">
        <f>"Q"&amp;ROUNDUP(MONTH(SalesDataTable[[#This Row],[Order Date]])/3,0)</f>
        <v>Q1</v>
      </c>
      <c r="W128" s="9">
        <f>MONTH(SalesDataTable[[#This Row],[Order Date]])</f>
        <v>1</v>
      </c>
      <c r="X128" s="8" t="str">
        <f>TEXT(SalesDataTable[[#This Row],[Order Date]],"mmm")</f>
        <v>Jan</v>
      </c>
    </row>
    <row r="129" spans="1:24" ht="15">
      <c r="A129" s="2">
        <v>203</v>
      </c>
      <c r="B129" s="3">
        <v>46050</v>
      </c>
      <c r="C129" s="12">
        <f>MONTH(SalesDataTable[[#This Row],[Order Date]])</f>
        <v>1</v>
      </c>
      <c r="D129" s="12" t="str">
        <f>TEXT(SalesDataTable[[#This Row],[Order Date]],"MMM")</f>
        <v>Jan</v>
      </c>
      <c r="E129" s="15" t="str">
        <f>"Q"&amp;ROUNDUP(MONTH(SalesDataTable[[#This Row],[Order Date]])/3,0)</f>
        <v>Q1</v>
      </c>
      <c r="F129" s="12">
        <f>YEAR(SalesDataTable[[#This Row],[Order Date]])</f>
        <v>2026</v>
      </c>
      <c r="G129" s="4" t="s">
        <v>20</v>
      </c>
      <c r="H129" s="4" t="s">
        <v>31</v>
      </c>
      <c r="I129" s="4" t="s">
        <v>2</v>
      </c>
      <c r="J129" s="4" t="s">
        <v>3</v>
      </c>
      <c r="K129" s="4" t="s">
        <v>4</v>
      </c>
      <c r="L129" s="4" t="s">
        <v>22</v>
      </c>
      <c r="M129" s="9">
        <v>3</v>
      </c>
      <c r="N129" s="6">
        <v>49.95</v>
      </c>
      <c r="O129" s="7">
        <v>0</v>
      </c>
      <c r="P129" s="6">
        <v>22.55</v>
      </c>
      <c r="Q129" s="6">
        <f t="shared" si="4"/>
        <v>149.85000000000002</v>
      </c>
      <c r="R129" s="6">
        <f t="shared" si="5"/>
        <v>67.650000000000006</v>
      </c>
      <c r="S129" s="6">
        <f t="shared" si="6"/>
        <v>82.200000000000017</v>
      </c>
      <c r="T129" s="8">
        <f t="shared" si="7"/>
        <v>0.54854854854854862</v>
      </c>
      <c r="U129" s="5">
        <f>YEAR(SalesDataTable[[#This Row],[Order Date]])</f>
        <v>2026</v>
      </c>
      <c r="V129" s="8" t="str">
        <f>"Q"&amp;ROUNDUP(MONTH(SalesDataTable[[#This Row],[Order Date]])/3,0)</f>
        <v>Q1</v>
      </c>
      <c r="W129" s="9">
        <f>MONTH(SalesDataTable[[#This Row],[Order Date]])</f>
        <v>1</v>
      </c>
      <c r="X129" s="8" t="str">
        <f>TEXT(SalesDataTable[[#This Row],[Order Date]],"mmm")</f>
        <v>Jan</v>
      </c>
    </row>
    <row r="130" spans="1:24" ht="15">
      <c r="A130" s="2">
        <v>1654</v>
      </c>
      <c r="B130" s="3">
        <v>46050</v>
      </c>
      <c r="C130" s="12">
        <f>MONTH(SalesDataTable[[#This Row],[Order Date]])</f>
        <v>1</v>
      </c>
      <c r="D130" s="12" t="str">
        <f>TEXT(SalesDataTable[[#This Row],[Order Date]],"MMM")</f>
        <v>Jan</v>
      </c>
      <c r="E130" s="15" t="str">
        <f>"Q"&amp;ROUNDUP(MONTH(SalesDataTable[[#This Row],[Order Date]])/3,0)</f>
        <v>Q1</v>
      </c>
      <c r="F130" s="12">
        <f>YEAR(SalesDataTable[[#This Row],[Order Date]])</f>
        <v>2026</v>
      </c>
      <c r="G130" s="4" t="s">
        <v>6</v>
      </c>
      <c r="H130" s="4" t="s">
        <v>27</v>
      </c>
      <c r="I130" s="4" t="s">
        <v>28</v>
      </c>
      <c r="J130" s="4" t="s">
        <v>16</v>
      </c>
      <c r="K130" s="4" t="s">
        <v>9</v>
      </c>
      <c r="L130" s="4" t="s">
        <v>46</v>
      </c>
      <c r="M130" s="9">
        <v>1</v>
      </c>
      <c r="N130" s="6">
        <v>70.41</v>
      </c>
      <c r="O130" s="7">
        <v>0</v>
      </c>
      <c r="P130" s="6">
        <v>32.74</v>
      </c>
      <c r="Q130" s="6">
        <f t="shared" ref="Q130:Q193" si="8">M130*N130*(1-O130)</f>
        <v>70.41</v>
      </c>
      <c r="R130" s="6">
        <f t="shared" ref="R130:R193" si="9">M130*P130</f>
        <v>32.74</v>
      </c>
      <c r="S130" s="6">
        <f t="shared" ref="S130:S193" si="10">Q130-R130</f>
        <v>37.669999999999995</v>
      </c>
      <c r="T130" s="8">
        <f t="shared" ref="T130:T193" si="11">IFERROR(S130/Q130,0)</f>
        <v>0.53500923164323244</v>
      </c>
      <c r="U130" s="5">
        <f>YEAR(SalesDataTable[[#This Row],[Order Date]])</f>
        <v>2026</v>
      </c>
      <c r="V130" s="8" t="str">
        <f>"Q"&amp;ROUNDUP(MONTH(SalesDataTable[[#This Row],[Order Date]])/3,0)</f>
        <v>Q1</v>
      </c>
      <c r="W130" s="9">
        <f>MONTH(SalesDataTable[[#This Row],[Order Date]])</f>
        <v>1</v>
      </c>
      <c r="X130" s="8" t="str">
        <f>TEXT(SalesDataTable[[#This Row],[Order Date]],"mmm")</f>
        <v>Jan</v>
      </c>
    </row>
    <row r="131" spans="1:24" ht="15">
      <c r="A131" s="2">
        <v>2203</v>
      </c>
      <c r="B131" s="3">
        <v>46050</v>
      </c>
      <c r="C131" s="12">
        <f>MONTH(SalesDataTable[[#This Row],[Order Date]])</f>
        <v>1</v>
      </c>
      <c r="D131" s="12" t="str">
        <f>TEXT(SalesDataTable[[#This Row],[Order Date]],"MMM")</f>
        <v>Jan</v>
      </c>
      <c r="E131" s="15" t="str">
        <f>"Q"&amp;ROUNDUP(MONTH(SalesDataTable[[#This Row],[Order Date]])/3,0)</f>
        <v>Q1</v>
      </c>
      <c r="F131" s="12">
        <f>YEAR(SalesDataTable[[#This Row],[Order Date]])</f>
        <v>2026</v>
      </c>
      <c r="G131" s="4" t="s">
        <v>11</v>
      </c>
      <c r="H131" s="4" t="s">
        <v>52</v>
      </c>
      <c r="I131" s="4" t="s">
        <v>28</v>
      </c>
      <c r="J131" s="4" t="s">
        <v>3</v>
      </c>
      <c r="K131" s="4" t="s">
        <v>9</v>
      </c>
      <c r="L131" s="4" t="s">
        <v>46</v>
      </c>
      <c r="M131" s="9">
        <v>2</v>
      </c>
      <c r="N131" s="6">
        <v>70.290000000000006</v>
      </c>
      <c r="O131" s="7">
        <v>0.15</v>
      </c>
      <c r="P131" s="6">
        <v>31.84</v>
      </c>
      <c r="Q131" s="6">
        <f t="shared" si="8"/>
        <v>119.49300000000001</v>
      </c>
      <c r="R131" s="6">
        <f t="shared" si="9"/>
        <v>63.68</v>
      </c>
      <c r="S131" s="6">
        <f t="shared" si="10"/>
        <v>55.813000000000009</v>
      </c>
      <c r="T131" s="8">
        <f t="shared" si="11"/>
        <v>0.46708175374289712</v>
      </c>
      <c r="U131" s="5">
        <f>YEAR(SalesDataTable[[#This Row],[Order Date]])</f>
        <v>2026</v>
      </c>
      <c r="V131" s="8" t="str">
        <f>"Q"&amp;ROUNDUP(MONTH(SalesDataTable[[#This Row],[Order Date]])/3,0)</f>
        <v>Q1</v>
      </c>
      <c r="W131" s="9">
        <f>MONTH(SalesDataTable[[#This Row],[Order Date]])</f>
        <v>1</v>
      </c>
      <c r="X131" s="8" t="str">
        <f>TEXT(SalesDataTable[[#This Row],[Order Date]],"mmm")</f>
        <v>Jan</v>
      </c>
    </row>
    <row r="132" spans="1:24" ht="15">
      <c r="A132" s="2">
        <v>3352</v>
      </c>
      <c r="B132" s="3">
        <v>46050</v>
      </c>
      <c r="C132" s="12">
        <f>MONTH(SalesDataTable[[#This Row],[Order Date]])</f>
        <v>1</v>
      </c>
      <c r="D132" s="12" t="str">
        <f>TEXT(SalesDataTable[[#This Row],[Order Date]],"MMM")</f>
        <v>Jan</v>
      </c>
      <c r="E132" s="15" t="str">
        <f>"Q"&amp;ROUNDUP(MONTH(SalesDataTable[[#This Row],[Order Date]])/3,0)</f>
        <v>Q1</v>
      </c>
      <c r="F132" s="12">
        <f>YEAR(SalesDataTable[[#This Row],[Order Date]])</f>
        <v>2026</v>
      </c>
      <c r="G132" s="4" t="s">
        <v>11</v>
      </c>
      <c r="H132" s="4" t="s">
        <v>52</v>
      </c>
      <c r="I132" s="4" t="s">
        <v>2</v>
      </c>
      <c r="J132" s="4" t="s">
        <v>16</v>
      </c>
      <c r="K132" s="4" t="s">
        <v>9</v>
      </c>
      <c r="L132" s="4" t="s">
        <v>10</v>
      </c>
      <c r="M132" s="9">
        <v>4</v>
      </c>
      <c r="N132" s="6">
        <v>91.46</v>
      </c>
      <c r="O132" s="7">
        <v>0</v>
      </c>
      <c r="P132" s="6">
        <v>44.04</v>
      </c>
      <c r="Q132" s="6">
        <f t="shared" si="8"/>
        <v>365.84</v>
      </c>
      <c r="R132" s="6">
        <f t="shared" si="9"/>
        <v>176.16</v>
      </c>
      <c r="S132" s="6">
        <f t="shared" si="10"/>
        <v>189.67999999999998</v>
      </c>
      <c r="T132" s="8">
        <f t="shared" si="11"/>
        <v>0.51847802317953207</v>
      </c>
      <c r="U132" s="5">
        <f>YEAR(SalesDataTable[[#This Row],[Order Date]])</f>
        <v>2026</v>
      </c>
      <c r="V132" s="8" t="str">
        <f>"Q"&amp;ROUNDUP(MONTH(SalesDataTable[[#This Row],[Order Date]])/3,0)</f>
        <v>Q1</v>
      </c>
      <c r="W132" s="9">
        <f>MONTH(SalesDataTable[[#This Row],[Order Date]])</f>
        <v>1</v>
      </c>
      <c r="X132" s="8" t="str">
        <f>TEXT(SalesDataTable[[#This Row],[Order Date]],"mmm")</f>
        <v>Jan</v>
      </c>
    </row>
    <row r="133" spans="1:24" ht="15">
      <c r="A133" s="2">
        <v>183</v>
      </c>
      <c r="B133" s="3">
        <v>46051</v>
      </c>
      <c r="C133" s="12">
        <f>MONTH(SalesDataTable[[#This Row],[Order Date]])</f>
        <v>1</v>
      </c>
      <c r="D133" s="12" t="str">
        <f>TEXT(SalesDataTable[[#This Row],[Order Date]],"MMM")</f>
        <v>Jan</v>
      </c>
      <c r="E133" s="15" t="str">
        <f>"Q"&amp;ROUNDUP(MONTH(SalesDataTable[[#This Row],[Order Date]])/3,0)</f>
        <v>Q1</v>
      </c>
      <c r="F133" s="12">
        <f>YEAR(SalesDataTable[[#This Row],[Order Date]])</f>
        <v>2026</v>
      </c>
      <c r="G133" s="4" t="s">
        <v>6</v>
      </c>
      <c r="H133" s="4" t="s">
        <v>43</v>
      </c>
      <c r="I133" s="4" t="s">
        <v>2</v>
      </c>
      <c r="J133" s="4" t="s">
        <v>13</v>
      </c>
      <c r="K133" s="4" t="s">
        <v>23</v>
      </c>
      <c r="L133" s="4" t="s">
        <v>51</v>
      </c>
      <c r="M133" s="9">
        <v>2</v>
      </c>
      <c r="N133" s="6">
        <v>123.27</v>
      </c>
      <c r="O133" s="7">
        <v>0</v>
      </c>
      <c r="P133" s="6">
        <v>60.26</v>
      </c>
      <c r="Q133" s="6">
        <f t="shared" si="8"/>
        <v>246.54</v>
      </c>
      <c r="R133" s="6">
        <f t="shared" si="9"/>
        <v>120.52</v>
      </c>
      <c r="S133" s="6">
        <f t="shared" si="10"/>
        <v>126.02</v>
      </c>
      <c r="T133" s="8">
        <f t="shared" si="11"/>
        <v>0.51115437657175311</v>
      </c>
      <c r="U133" s="5">
        <f>YEAR(SalesDataTable[[#This Row],[Order Date]])</f>
        <v>2026</v>
      </c>
      <c r="V133" s="8" t="str">
        <f>"Q"&amp;ROUNDUP(MONTH(SalesDataTable[[#This Row],[Order Date]])/3,0)</f>
        <v>Q1</v>
      </c>
      <c r="W133" s="9">
        <f>MONTH(SalesDataTable[[#This Row],[Order Date]])</f>
        <v>1</v>
      </c>
      <c r="X133" s="8" t="str">
        <f>TEXT(SalesDataTable[[#This Row],[Order Date]],"mmm")</f>
        <v>Jan</v>
      </c>
    </row>
    <row r="134" spans="1:24" ht="15">
      <c r="A134" s="2">
        <v>3525</v>
      </c>
      <c r="B134" s="3">
        <v>46051</v>
      </c>
      <c r="C134" s="12">
        <f>MONTH(SalesDataTable[[#This Row],[Order Date]])</f>
        <v>1</v>
      </c>
      <c r="D134" s="12" t="str">
        <f>TEXT(SalesDataTable[[#This Row],[Order Date]],"MMM")</f>
        <v>Jan</v>
      </c>
      <c r="E134" s="15" t="str">
        <f>"Q"&amp;ROUNDUP(MONTH(SalesDataTable[[#This Row],[Order Date]])/3,0)</f>
        <v>Q1</v>
      </c>
      <c r="F134" s="12">
        <f>YEAR(SalesDataTable[[#This Row],[Order Date]])</f>
        <v>2026</v>
      </c>
      <c r="G134" s="4" t="s">
        <v>11</v>
      </c>
      <c r="H134" s="4" t="s">
        <v>25</v>
      </c>
      <c r="I134" s="4" t="s">
        <v>8</v>
      </c>
      <c r="J134" s="4" t="s">
        <v>16</v>
      </c>
      <c r="K134" s="4" t="s">
        <v>34</v>
      </c>
      <c r="L134" s="4" t="s">
        <v>45</v>
      </c>
      <c r="M134" s="9">
        <v>3</v>
      </c>
      <c r="N134" s="6">
        <v>49.63</v>
      </c>
      <c r="O134" s="7">
        <v>0.1</v>
      </c>
      <c r="P134" s="6">
        <v>22.06</v>
      </c>
      <c r="Q134" s="6">
        <f t="shared" si="8"/>
        <v>134.001</v>
      </c>
      <c r="R134" s="6">
        <f t="shared" si="9"/>
        <v>66.179999999999993</v>
      </c>
      <c r="S134" s="6">
        <f t="shared" si="10"/>
        <v>67.821000000000012</v>
      </c>
      <c r="T134" s="8">
        <f t="shared" si="11"/>
        <v>0.50612308863366695</v>
      </c>
      <c r="U134" s="5">
        <f>YEAR(SalesDataTable[[#This Row],[Order Date]])</f>
        <v>2026</v>
      </c>
      <c r="V134" s="8" t="str">
        <f>"Q"&amp;ROUNDUP(MONTH(SalesDataTable[[#This Row],[Order Date]])/3,0)</f>
        <v>Q1</v>
      </c>
      <c r="W134" s="9">
        <f>MONTH(SalesDataTable[[#This Row],[Order Date]])</f>
        <v>1</v>
      </c>
      <c r="X134" s="8" t="str">
        <f>TEXT(SalesDataTable[[#This Row],[Order Date]],"mmm")</f>
        <v>Jan</v>
      </c>
    </row>
    <row r="135" spans="1:24" ht="15">
      <c r="A135" s="2">
        <v>4299</v>
      </c>
      <c r="B135" s="3">
        <v>46051</v>
      </c>
      <c r="C135" s="12">
        <f>MONTH(SalesDataTable[[#This Row],[Order Date]])</f>
        <v>1</v>
      </c>
      <c r="D135" s="12" t="str">
        <f>TEXT(SalesDataTable[[#This Row],[Order Date]],"MMM")</f>
        <v>Jan</v>
      </c>
      <c r="E135" s="15" t="str">
        <f>"Q"&amp;ROUNDUP(MONTH(SalesDataTable[[#This Row],[Order Date]])/3,0)</f>
        <v>Q1</v>
      </c>
      <c r="F135" s="12">
        <f>YEAR(SalesDataTable[[#This Row],[Order Date]])</f>
        <v>2026</v>
      </c>
      <c r="G135" s="4" t="s">
        <v>0</v>
      </c>
      <c r="H135" s="4" t="s">
        <v>36</v>
      </c>
      <c r="I135" s="4" t="s">
        <v>8</v>
      </c>
      <c r="J135" s="4" t="s">
        <v>16</v>
      </c>
      <c r="K135" s="4" t="s">
        <v>14</v>
      </c>
      <c r="L135" s="4" t="s">
        <v>44</v>
      </c>
      <c r="M135" s="9">
        <v>12</v>
      </c>
      <c r="N135" s="6">
        <v>132.21</v>
      </c>
      <c r="O135" s="7">
        <v>0.1</v>
      </c>
      <c r="P135" s="6">
        <v>68.95</v>
      </c>
      <c r="Q135" s="6">
        <f t="shared" si="8"/>
        <v>1427.8679999999999</v>
      </c>
      <c r="R135" s="6">
        <f t="shared" si="9"/>
        <v>827.40000000000009</v>
      </c>
      <c r="S135" s="6">
        <f t="shared" si="10"/>
        <v>600.46799999999985</v>
      </c>
      <c r="T135" s="8">
        <f t="shared" si="11"/>
        <v>0.42053467127213429</v>
      </c>
      <c r="U135" s="5">
        <f>YEAR(SalesDataTable[[#This Row],[Order Date]])</f>
        <v>2026</v>
      </c>
      <c r="V135" s="8" t="str">
        <f>"Q"&amp;ROUNDUP(MONTH(SalesDataTable[[#This Row],[Order Date]])/3,0)</f>
        <v>Q1</v>
      </c>
      <c r="W135" s="9">
        <f>MONTH(SalesDataTable[[#This Row],[Order Date]])</f>
        <v>1</v>
      </c>
      <c r="X135" s="8" t="str">
        <f>TEXT(SalesDataTable[[#This Row],[Order Date]],"mmm")</f>
        <v>Jan</v>
      </c>
    </row>
    <row r="136" spans="1:24" ht="15">
      <c r="A136" s="2">
        <v>748</v>
      </c>
      <c r="B136" s="3">
        <v>46052</v>
      </c>
      <c r="C136" s="12">
        <f>MONTH(SalesDataTable[[#This Row],[Order Date]])</f>
        <v>1</v>
      </c>
      <c r="D136" s="12" t="str">
        <f>TEXT(SalesDataTable[[#This Row],[Order Date]],"MMM")</f>
        <v>Jan</v>
      </c>
      <c r="E136" s="15" t="str">
        <f>"Q"&amp;ROUNDUP(MONTH(SalesDataTable[[#This Row],[Order Date]])/3,0)</f>
        <v>Q1</v>
      </c>
      <c r="F136" s="12">
        <f>YEAR(SalesDataTable[[#This Row],[Order Date]])</f>
        <v>2026</v>
      </c>
      <c r="G136" s="4" t="s">
        <v>6</v>
      </c>
      <c r="H136" s="4" t="s">
        <v>7</v>
      </c>
      <c r="I136" s="4" t="s">
        <v>19</v>
      </c>
      <c r="J136" s="4" t="s">
        <v>16</v>
      </c>
      <c r="K136" s="4" t="s">
        <v>4</v>
      </c>
      <c r="L136" s="4" t="s">
        <v>26</v>
      </c>
      <c r="M136" s="9">
        <v>1</v>
      </c>
      <c r="N136" s="6">
        <v>39.549999999999997</v>
      </c>
      <c r="O136" s="7">
        <v>0</v>
      </c>
      <c r="P136" s="6">
        <v>17.059999999999999</v>
      </c>
      <c r="Q136" s="6">
        <f t="shared" si="8"/>
        <v>39.549999999999997</v>
      </c>
      <c r="R136" s="6">
        <f t="shared" si="9"/>
        <v>17.059999999999999</v>
      </c>
      <c r="S136" s="6">
        <f t="shared" si="10"/>
        <v>22.49</v>
      </c>
      <c r="T136" s="8">
        <f t="shared" si="11"/>
        <v>0.56864728192161818</v>
      </c>
      <c r="U136" s="5">
        <f>YEAR(SalesDataTable[[#This Row],[Order Date]])</f>
        <v>2026</v>
      </c>
      <c r="V136" s="8" t="str">
        <f>"Q"&amp;ROUNDUP(MONTH(SalesDataTable[[#This Row],[Order Date]])/3,0)</f>
        <v>Q1</v>
      </c>
      <c r="W136" s="9">
        <f>MONTH(SalesDataTable[[#This Row],[Order Date]])</f>
        <v>1</v>
      </c>
      <c r="X136" s="8" t="str">
        <f>TEXT(SalesDataTable[[#This Row],[Order Date]],"mmm")</f>
        <v>Jan</v>
      </c>
    </row>
    <row r="137" spans="1:24" ht="15">
      <c r="A137" s="2">
        <v>3117</v>
      </c>
      <c r="B137" s="3">
        <v>46052</v>
      </c>
      <c r="C137" s="12">
        <f>MONTH(SalesDataTable[[#This Row],[Order Date]])</f>
        <v>1</v>
      </c>
      <c r="D137" s="12" t="str">
        <f>TEXT(SalesDataTable[[#This Row],[Order Date]],"MMM")</f>
        <v>Jan</v>
      </c>
      <c r="E137" s="15" t="str">
        <f>"Q"&amp;ROUNDUP(MONTH(SalesDataTable[[#This Row],[Order Date]])/3,0)</f>
        <v>Q1</v>
      </c>
      <c r="F137" s="12">
        <f>YEAR(SalesDataTable[[#This Row],[Order Date]])</f>
        <v>2026</v>
      </c>
      <c r="G137" s="4" t="s">
        <v>6</v>
      </c>
      <c r="H137" s="4" t="s">
        <v>43</v>
      </c>
      <c r="I137" s="4" t="s">
        <v>2</v>
      </c>
      <c r="J137" s="4" t="s">
        <v>13</v>
      </c>
      <c r="K137" s="4" t="s">
        <v>23</v>
      </c>
      <c r="L137" s="4" t="s">
        <v>40</v>
      </c>
      <c r="M137" s="9">
        <v>3</v>
      </c>
      <c r="N137" s="6">
        <v>80.08</v>
      </c>
      <c r="O137" s="7">
        <v>0</v>
      </c>
      <c r="P137" s="6">
        <v>39.450000000000003</v>
      </c>
      <c r="Q137" s="6">
        <f t="shared" si="8"/>
        <v>240.24</v>
      </c>
      <c r="R137" s="6">
        <f t="shared" si="9"/>
        <v>118.35000000000001</v>
      </c>
      <c r="S137" s="6">
        <f t="shared" si="10"/>
        <v>121.89</v>
      </c>
      <c r="T137" s="8">
        <f t="shared" si="11"/>
        <v>0.50736763236763238</v>
      </c>
      <c r="U137" s="5">
        <f>YEAR(SalesDataTable[[#This Row],[Order Date]])</f>
        <v>2026</v>
      </c>
      <c r="V137" s="8" t="str">
        <f>"Q"&amp;ROUNDUP(MONTH(SalesDataTable[[#This Row],[Order Date]])/3,0)</f>
        <v>Q1</v>
      </c>
      <c r="W137" s="9">
        <f>MONTH(SalesDataTable[[#This Row],[Order Date]])</f>
        <v>1</v>
      </c>
      <c r="X137" s="8" t="str">
        <f>TEXT(SalesDataTable[[#This Row],[Order Date]],"mmm")</f>
        <v>Jan</v>
      </c>
    </row>
    <row r="138" spans="1:24" ht="15">
      <c r="A138" s="2">
        <v>3328</v>
      </c>
      <c r="B138" s="3">
        <v>46052</v>
      </c>
      <c r="C138" s="12">
        <f>MONTH(SalesDataTable[[#This Row],[Order Date]])</f>
        <v>1</v>
      </c>
      <c r="D138" s="12" t="str">
        <f>TEXT(SalesDataTable[[#This Row],[Order Date]],"MMM")</f>
        <v>Jan</v>
      </c>
      <c r="E138" s="15" t="str">
        <f>"Q"&amp;ROUNDUP(MONTH(SalesDataTable[[#This Row],[Order Date]])/3,0)</f>
        <v>Q1</v>
      </c>
      <c r="F138" s="12">
        <f>YEAR(SalesDataTable[[#This Row],[Order Date]])</f>
        <v>2026</v>
      </c>
      <c r="G138" s="4" t="s">
        <v>11</v>
      </c>
      <c r="H138" s="4" t="s">
        <v>25</v>
      </c>
      <c r="I138" s="4" t="s">
        <v>19</v>
      </c>
      <c r="J138" s="4" t="s">
        <v>3</v>
      </c>
      <c r="K138" s="4" t="s">
        <v>34</v>
      </c>
      <c r="L138" s="4" t="s">
        <v>38</v>
      </c>
      <c r="M138" s="9">
        <v>1</v>
      </c>
      <c r="N138" s="6">
        <v>120.48</v>
      </c>
      <c r="O138" s="7">
        <v>0</v>
      </c>
      <c r="P138" s="6">
        <v>69.55</v>
      </c>
      <c r="Q138" s="6">
        <f t="shared" si="8"/>
        <v>120.48</v>
      </c>
      <c r="R138" s="6">
        <f t="shared" si="9"/>
        <v>69.55</v>
      </c>
      <c r="S138" s="6">
        <f t="shared" si="10"/>
        <v>50.930000000000007</v>
      </c>
      <c r="T138" s="8">
        <f t="shared" si="11"/>
        <v>0.42272576361221786</v>
      </c>
      <c r="U138" s="5">
        <f>YEAR(SalesDataTable[[#This Row],[Order Date]])</f>
        <v>2026</v>
      </c>
      <c r="V138" s="8" t="str">
        <f>"Q"&amp;ROUNDUP(MONTH(SalesDataTable[[#This Row],[Order Date]])/3,0)</f>
        <v>Q1</v>
      </c>
      <c r="W138" s="9">
        <f>MONTH(SalesDataTable[[#This Row],[Order Date]])</f>
        <v>1</v>
      </c>
      <c r="X138" s="8" t="str">
        <f>TEXT(SalesDataTable[[#This Row],[Order Date]],"mmm")</f>
        <v>Jan</v>
      </c>
    </row>
    <row r="139" spans="1:24" ht="15">
      <c r="A139" s="2">
        <v>3822</v>
      </c>
      <c r="B139" s="3">
        <v>46052</v>
      </c>
      <c r="C139" s="12">
        <f>MONTH(SalesDataTable[[#This Row],[Order Date]])</f>
        <v>1</v>
      </c>
      <c r="D139" s="12" t="str">
        <f>TEXT(SalesDataTable[[#This Row],[Order Date]],"MMM")</f>
        <v>Jan</v>
      </c>
      <c r="E139" s="15" t="str">
        <f>"Q"&amp;ROUNDUP(MONTH(SalesDataTable[[#This Row],[Order Date]])/3,0)</f>
        <v>Q1</v>
      </c>
      <c r="F139" s="12">
        <f>YEAR(SalesDataTable[[#This Row],[Order Date]])</f>
        <v>2026</v>
      </c>
      <c r="G139" s="4" t="s">
        <v>20</v>
      </c>
      <c r="H139" s="4" t="s">
        <v>31</v>
      </c>
      <c r="I139" s="4" t="s">
        <v>2</v>
      </c>
      <c r="J139" s="4" t="s">
        <v>3</v>
      </c>
      <c r="K139" s="4" t="s">
        <v>34</v>
      </c>
      <c r="L139" s="4" t="s">
        <v>35</v>
      </c>
      <c r="M139" s="9">
        <v>1</v>
      </c>
      <c r="N139" s="6">
        <v>39.369999999999997</v>
      </c>
      <c r="O139" s="7">
        <v>0.05</v>
      </c>
      <c r="P139" s="6">
        <v>14.66</v>
      </c>
      <c r="Q139" s="6">
        <f t="shared" si="8"/>
        <v>37.401499999999999</v>
      </c>
      <c r="R139" s="6">
        <f t="shared" si="9"/>
        <v>14.66</v>
      </c>
      <c r="S139" s="6">
        <f t="shared" si="10"/>
        <v>22.741499999999998</v>
      </c>
      <c r="T139" s="8">
        <f t="shared" si="11"/>
        <v>0.60803711081106371</v>
      </c>
      <c r="U139" s="5">
        <f>YEAR(SalesDataTable[[#This Row],[Order Date]])</f>
        <v>2026</v>
      </c>
      <c r="V139" s="8" t="str">
        <f>"Q"&amp;ROUNDUP(MONTH(SalesDataTable[[#This Row],[Order Date]])/3,0)</f>
        <v>Q1</v>
      </c>
      <c r="W139" s="9">
        <f>MONTH(SalesDataTable[[#This Row],[Order Date]])</f>
        <v>1</v>
      </c>
      <c r="X139" s="8" t="str">
        <f>TEXT(SalesDataTable[[#This Row],[Order Date]],"mmm")</f>
        <v>Jan</v>
      </c>
    </row>
    <row r="140" spans="1:24" ht="15">
      <c r="A140" s="2">
        <v>4125</v>
      </c>
      <c r="B140" s="3">
        <v>46052</v>
      </c>
      <c r="C140" s="12">
        <f>MONTH(SalesDataTable[[#This Row],[Order Date]])</f>
        <v>1</v>
      </c>
      <c r="D140" s="12" t="str">
        <f>TEXT(SalesDataTable[[#This Row],[Order Date]],"MMM")</f>
        <v>Jan</v>
      </c>
      <c r="E140" s="15" t="str">
        <f>"Q"&amp;ROUNDUP(MONTH(SalesDataTable[[#This Row],[Order Date]])/3,0)</f>
        <v>Q1</v>
      </c>
      <c r="F140" s="12">
        <f>YEAR(SalesDataTable[[#This Row],[Order Date]])</f>
        <v>2026</v>
      </c>
      <c r="G140" s="4" t="s">
        <v>6</v>
      </c>
      <c r="H140" s="4" t="s">
        <v>43</v>
      </c>
      <c r="I140" s="4" t="s">
        <v>8</v>
      </c>
      <c r="J140" s="4" t="s">
        <v>16</v>
      </c>
      <c r="K140" s="4" t="s">
        <v>23</v>
      </c>
      <c r="L140" s="4" t="s">
        <v>40</v>
      </c>
      <c r="M140" s="9">
        <v>8</v>
      </c>
      <c r="N140" s="6">
        <v>81.06</v>
      </c>
      <c r="O140" s="7">
        <v>0.15</v>
      </c>
      <c r="P140" s="6">
        <v>39.549999999999997</v>
      </c>
      <c r="Q140" s="6">
        <f t="shared" si="8"/>
        <v>551.20799999999997</v>
      </c>
      <c r="R140" s="6">
        <f t="shared" si="9"/>
        <v>316.39999999999998</v>
      </c>
      <c r="S140" s="6">
        <f t="shared" si="10"/>
        <v>234.80799999999999</v>
      </c>
      <c r="T140" s="8">
        <f t="shared" si="11"/>
        <v>0.42598801178502488</v>
      </c>
      <c r="U140" s="5">
        <f>YEAR(SalesDataTable[[#This Row],[Order Date]])</f>
        <v>2026</v>
      </c>
      <c r="V140" s="8" t="str">
        <f>"Q"&amp;ROUNDUP(MONTH(SalesDataTable[[#This Row],[Order Date]])/3,0)</f>
        <v>Q1</v>
      </c>
      <c r="W140" s="9">
        <f>MONTH(SalesDataTable[[#This Row],[Order Date]])</f>
        <v>1</v>
      </c>
      <c r="X140" s="8" t="str">
        <f>TEXT(SalesDataTable[[#This Row],[Order Date]],"mmm")</f>
        <v>Jan</v>
      </c>
    </row>
    <row r="141" spans="1:24" ht="15">
      <c r="A141" s="2">
        <v>4592</v>
      </c>
      <c r="B141" s="3">
        <v>46052</v>
      </c>
      <c r="C141" s="12">
        <f>MONTH(SalesDataTable[[#This Row],[Order Date]])</f>
        <v>1</v>
      </c>
      <c r="D141" s="12" t="str">
        <f>TEXT(SalesDataTable[[#This Row],[Order Date]],"MMM")</f>
        <v>Jan</v>
      </c>
      <c r="E141" s="15" t="str">
        <f>"Q"&amp;ROUNDUP(MONTH(SalesDataTable[[#This Row],[Order Date]])/3,0)</f>
        <v>Q1</v>
      </c>
      <c r="F141" s="12">
        <f>YEAR(SalesDataTable[[#This Row],[Order Date]])</f>
        <v>2026</v>
      </c>
      <c r="G141" s="4" t="s">
        <v>6</v>
      </c>
      <c r="H141" s="4" t="s">
        <v>43</v>
      </c>
      <c r="I141" s="4" t="s">
        <v>28</v>
      </c>
      <c r="J141" s="4" t="s">
        <v>3</v>
      </c>
      <c r="K141" s="4" t="s">
        <v>34</v>
      </c>
      <c r="L141" s="4" t="s">
        <v>38</v>
      </c>
      <c r="M141" s="9">
        <v>5</v>
      </c>
      <c r="N141" s="6">
        <v>120.4</v>
      </c>
      <c r="O141" s="7">
        <v>0</v>
      </c>
      <c r="P141" s="6">
        <v>69.510000000000005</v>
      </c>
      <c r="Q141" s="6">
        <f t="shared" si="8"/>
        <v>602</v>
      </c>
      <c r="R141" s="6">
        <f t="shared" si="9"/>
        <v>347.55</v>
      </c>
      <c r="S141" s="6">
        <f t="shared" si="10"/>
        <v>254.45</v>
      </c>
      <c r="T141" s="8">
        <f t="shared" si="11"/>
        <v>0.42267441860465116</v>
      </c>
      <c r="U141" s="5">
        <f>YEAR(SalesDataTable[[#This Row],[Order Date]])</f>
        <v>2026</v>
      </c>
      <c r="V141" s="8" t="str">
        <f>"Q"&amp;ROUNDUP(MONTH(SalesDataTable[[#This Row],[Order Date]])/3,0)</f>
        <v>Q1</v>
      </c>
      <c r="W141" s="9">
        <f>MONTH(SalesDataTable[[#This Row],[Order Date]])</f>
        <v>1</v>
      </c>
      <c r="X141" s="8" t="str">
        <f>TEXT(SalesDataTable[[#This Row],[Order Date]],"mmm")</f>
        <v>Jan</v>
      </c>
    </row>
    <row r="142" spans="1:24" ht="15">
      <c r="A142" s="2">
        <v>373</v>
      </c>
      <c r="B142" s="3">
        <v>46053</v>
      </c>
      <c r="C142" s="12">
        <f>MONTH(SalesDataTable[[#This Row],[Order Date]])</f>
        <v>1</v>
      </c>
      <c r="D142" s="12" t="str">
        <f>TEXT(SalesDataTable[[#This Row],[Order Date]],"MMM")</f>
        <v>Jan</v>
      </c>
      <c r="E142" s="15" t="str">
        <f>"Q"&amp;ROUNDUP(MONTH(SalesDataTable[[#This Row],[Order Date]])/3,0)</f>
        <v>Q1</v>
      </c>
      <c r="F142" s="12">
        <f>YEAR(SalesDataTable[[#This Row],[Order Date]])</f>
        <v>2026</v>
      </c>
      <c r="G142" s="4" t="s">
        <v>11</v>
      </c>
      <c r="H142" s="4" t="s">
        <v>39</v>
      </c>
      <c r="I142" s="4" t="s">
        <v>8</v>
      </c>
      <c r="J142" s="4" t="s">
        <v>16</v>
      </c>
      <c r="K142" s="4" t="s">
        <v>14</v>
      </c>
      <c r="L142" s="4" t="s">
        <v>32</v>
      </c>
      <c r="M142" s="9">
        <v>10</v>
      </c>
      <c r="N142" s="6">
        <v>47.71</v>
      </c>
      <c r="O142" s="7">
        <v>0.1</v>
      </c>
      <c r="P142" s="6">
        <v>18.649999999999999</v>
      </c>
      <c r="Q142" s="6">
        <f t="shared" si="8"/>
        <v>429.39000000000004</v>
      </c>
      <c r="R142" s="6">
        <f t="shared" si="9"/>
        <v>186.5</v>
      </c>
      <c r="S142" s="6">
        <f t="shared" si="10"/>
        <v>242.89000000000004</v>
      </c>
      <c r="T142" s="8">
        <f t="shared" si="11"/>
        <v>0.56566291716155481</v>
      </c>
      <c r="U142" s="5">
        <f>YEAR(SalesDataTable[[#This Row],[Order Date]])</f>
        <v>2026</v>
      </c>
      <c r="V142" s="8" t="str">
        <f>"Q"&amp;ROUNDUP(MONTH(SalesDataTable[[#This Row],[Order Date]])/3,0)</f>
        <v>Q1</v>
      </c>
      <c r="W142" s="9">
        <f>MONTH(SalesDataTable[[#This Row],[Order Date]])</f>
        <v>1</v>
      </c>
      <c r="X142" s="8" t="str">
        <f>TEXT(SalesDataTable[[#This Row],[Order Date]],"mmm")</f>
        <v>Jan</v>
      </c>
    </row>
    <row r="143" spans="1:24" ht="15">
      <c r="A143" s="2">
        <v>672</v>
      </c>
      <c r="B143" s="3">
        <v>46053</v>
      </c>
      <c r="C143" s="12">
        <f>MONTH(SalesDataTable[[#This Row],[Order Date]])</f>
        <v>1</v>
      </c>
      <c r="D143" s="12" t="str">
        <f>TEXT(SalesDataTable[[#This Row],[Order Date]],"MMM")</f>
        <v>Jan</v>
      </c>
      <c r="E143" s="15" t="str">
        <f>"Q"&amp;ROUNDUP(MONTH(SalesDataTable[[#This Row],[Order Date]])/3,0)</f>
        <v>Q1</v>
      </c>
      <c r="F143" s="12">
        <f>YEAR(SalesDataTable[[#This Row],[Order Date]])</f>
        <v>2026</v>
      </c>
      <c r="G143" s="4" t="s">
        <v>0</v>
      </c>
      <c r="H143" s="4" t="s">
        <v>36</v>
      </c>
      <c r="I143" s="4" t="s">
        <v>2</v>
      </c>
      <c r="J143" s="4" t="s">
        <v>16</v>
      </c>
      <c r="K143" s="4" t="s">
        <v>4</v>
      </c>
      <c r="L143" s="4" t="s">
        <v>30</v>
      </c>
      <c r="M143" s="9">
        <v>1</v>
      </c>
      <c r="N143" s="6">
        <v>102.92</v>
      </c>
      <c r="O143" s="7">
        <v>0.05</v>
      </c>
      <c r="P143" s="6">
        <v>50.92</v>
      </c>
      <c r="Q143" s="6">
        <f t="shared" si="8"/>
        <v>97.774000000000001</v>
      </c>
      <c r="R143" s="6">
        <f t="shared" si="9"/>
        <v>50.92</v>
      </c>
      <c r="S143" s="6">
        <f t="shared" si="10"/>
        <v>46.853999999999999</v>
      </c>
      <c r="T143" s="8">
        <f t="shared" si="11"/>
        <v>0.4792071511853867</v>
      </c>
      <c r="U143" s="5">
        <f>YEAR(SalesDataTable[[#This Row],[Order Date]])</f>
        <v>2026</v>
      </c>
      <c r="V143" s="8" t="str">
        <f>"Q"&amp;ROUNDUP(MONTH(SalesDataTable[[#This Row],[Order Date]])/3,0)</f>
        <v>Q1</v>
      </c>
      <c r="W143" s="9">
        <f>MONTH(SalesDataTable[[#This Row],[Order Date]])</f>
        <v>1</v>
      </c>
      <c r="X143" s="8" t="str">
        <f>TEXT(SalesDataTable[[#This Row],[Order Date]],"mmm")</f>
        <v>Jan</v>
      </c>
    </row>
    <row r="144" spans="1:24" ht="15">
      <c r="A144" s="2">
        <v>1125</v>
      </c>
      <c r="B144" s="3">
        <v>46053</v>
      </c>
      <c r="C144" s="12">
        <f>MONTH(SalesDataTable[[#This Row],[Order Date]])</f>
        <v>1</v>
      </c>
      <c r="D144" s="12" t="str">
        <f>TEXT(SalesDataTable[[#This Row],[Order Date]],"MMM")</f>
        <v>Jan</v>
      </c>
      <c r="E144" s="15" t="str">
        <f>"Q"&amp;ROUNDUP(MONTH(SalesDataTable[[#This Row],[Order Date]])/3,0)</f>
        <v>Q1</v>
      </c>
      <c r="F144" s="12">
        <f>YEAR(SalesDataTable[[#This Row],[Order Date]])</f>
        <v>2026</v>
      </c>
      <c r="G144" s="4" t="s">
        <v>6</v>
      </c>
      <c r="H144" s="4" t="s">
        <v>7</v>
      </c>
      <c r="I144" s="4" t="s">
        <v>2</v>
      </c>
      <c r="J144" s="4" t="s">
        <v>3</v>
      </c>
      <c r="K144" s="4" t="s">
        <v>9</v>
      </c>
      <c r="L144" s="4" t="s">
        <v>46</v>
      </c>
      <c r="M144" s="9">
        <v>1</v>
      </c>
      <c r="N144" s="6">
        <v>72.69</v>
      </c>
      <c r="O144" s="7">
        <v>0.1</v>
      </c>
      <c r="P144" s="6">
        <v>32.67</v>
      </c>
      <c r="Q144" s="6">
        <f t="shared" si="8"/>
        <v>65.421000000000006</v>
      </c>
      <c r="R144" s="6">
        <f t="shared" si="9"/>
        <v>32.67</v>
      </c>
      <c r="S144" s="6">
        <f t="shared" si="10"/>
        <v>32.751000000000005</v>
      </c>
      <c r="T144" s="8">
        <f t="shared" si="11"/>
        <v>0.50061906727197691</v>
      </c>
      <c r="U144" s="5">
        <f>YEAR(SalesDataTable[[#This Row],[Order Date]])</f>
        <v>2026</v>
      </c>
      <c r="V144" s="8" t="str">
        <f>"Q"&amp;ROUNDUP(MONTH(SalesDataTable[[#This Row],[Order Date]])/3,0)</f>
        <v>Q1</v>
      </c>
      <c r="W144" s="9">
        <f>MONTH(SalesDataTable[[#This Row],[Order Date]])</f>
        <v>1</v>
      </c>
      <c r="X144" s="8" t="str">
        <f>TEXT(SalesDataTable[[#This Row],[Order Date]],"mmm")</f>
        <v>Jan</v>
      </c>
    </row>
    <row r="145" spans="1:24" ht="15">
      <c r="A145" s="2">
        <v>1164</v>
      </c>
      <c r="B145" s="3">
        <v>46053</v>
      </c>
      <c r="C145" s="12">
        <f>MONTH(SalesDataTable[[#This Row],[Order Date]])</f>
        <v>1</v>
      </c>
      <c r="D145" s="12" t="str">
        <f>TEXT(SalesDataTable[[#This Row],[Order Date]],"MMM")</f>
        <v>Jan</v>
      </c>
      <c r="E145" s="15" t="str">
        <f>"Q"&amp;ROUNDUP(MONTH(SalesDataTable[[#This Row],[Order Date]])/3,0)</f>
        <v>Q1</v>
      </c>
      <c r="F145" s="12">
        <f>YEAR(SalesDataTable[[#This Row],[Order Date]])</f>
        <v>2026</v>
      </c>
      <c r="G145" s="4" t="s">
        <v>0</v>
      </c>
      <c r="H145" s="4" t="s">
        <v>1</v>
      </c>
      <c r="I145" s="4" t="s">
        <v>2</v>
      </c>
      <c r="J145" s="4" t="s">
        <v>13</v>
      </c>
      <c r="K145" s="4" t="s">
        <v>4</v>
      </c>
      <c r="L145" s="4" t="s">
        <v>5</v>
      </c>
      <c r="M145" s="9">
        <v>1</v>
      </c>
      <c r="N145" s="6">
        <v>79.989999999999995</v>
      </c>
      <c r="O145" s="7">
        <v>0.05</v>
      </c>
      <c r="P145" s="6">
        <v>43.02</v>
      </c>
      <c r="Q145" s="6">
        <f t="shared" si="8"/>
        <v>75.990499999999997</v>
      </c>
      <c r="R145" s="6">
        <f t="shared" si="9"/>
        <v>43.02</v>
      </c>
      <c r="S145" s="6">
        <f t="shared" si="10"/>
        <v>32.970499999999994</v>
      </c>
      <c r="T145" s="8">
        <f t="shared" si="11"/>
        <v>0.43387660299642711</v>
      </c>
      <c r="U145" s="5">
        <f>YEAR(SalesDataTable[[#This Row],[Order Date]])</f>
        <v>2026</v>
      </c>
      <c r="V145" s="8" t="str">
        <f>"Q"&amp;ROUNDUP(MONTH(SalesDataTable[[#This Row],[Order Date]])/3,0)</f>
        <v>Q1</v>
      </c>
      <c r="W145" s="9">
        <f>MONTH(SalesDataTable[[#This Row],[Order Date]])</f>
        <v>1</v>
      </c>
      <c r="X145" s="8" t="str">
        <f>TEXT(SalesDataTable[[#This Row],[Order Date]],"mmm")</f>
        <v>Jan</v>
      </c>
    </row>
    <row r="146" spans="1:24" ht="15">
      <c r="A146" s="2">
        <v>1613</v>
      </c>
      <c r="B146" s="3">
        <v>46053</v>
      </c>
      <c r="C146" s="12">
        <f>MONTH(SalesDataTable[[#This Row],[Order Date]])</f>
        <v>1</v>
      </c>
      <c r="D146" s="12" t="str">
        <f>TEXT(SalesDataTable[[#This Row],[Order Date]],"MMM")</f>
        <v>Jan</v>
      </c>
      <c r="E146" s="15" t="str">
        <f>"Q"&amp;ROUNDUP(MONTH(SalesDataTable[[#This Row],[Order Date]])/3,0)</f>
        <v>Q1</v>
      </c>
      <c r="F146" s="12">
        <f>YEAR(SalesDataTable[[#This Row],[Order Date]])</f>
        <v>2026</v>
      </c>
      <c r="G146" s="4" t="s">
        <v>6</v>
      </c>
      <c r="H146" s="4" t="s">
        <v>27</v>
      </c>
      <c r="I146" s="4" t="s">
        <v>8</v>
      </c>
      <c r="J146" s="4" t="s">
        <v>16</v>
      </c>
      <c r="K146" s="4" t="s">
        <v>34</v>
      </c>
      <c r="L146" s="4" t="s">
        <v>45</v>
      </c>
      <c r="M146" s="9">
        <v>4</v>
      </c>
      <c r="N146" s="6">
        <v>51.11</v>
      </c>
      <c r="O146" s="7">
        <v>0.15</v>
      </c>
      <c r="P146" s="6">
        <v>22.25</v>
      </c>
      <c r="Q146" s="6">
        <f t="shared" si="8"/>
        <v>173.774</v>
      </c>
      <c r="R146" s="6">
        <f t="shared" si="9"/>
        <v>89</v>
      </c>
      <c r="S146" s="6">
        <f t="shared" si="10"/>
        <v>84.774000000000001</v>
      </c>
      <c r="T146" s="8">
        <f t="shared" si="11"/>
        <v>0.48784052850253778</v>
      </c>
      <c r="U146" s="5">
        <f>YEAR(SalesDataTable[[#This Row],[Order Date]])</f>
        <v>2026</v>
      </c>
      <c r="V146" s="8" t="str">
        <f>"Q"&amp;ROUNDUP(MONTH(SalesDataTable[[#This Row],[Order Date]])/3,0)</f>
        <v>Q1</v>
      </c>
      <c r="W146" s="9">
        <f>MONTH(SalesDataTable[[#This Row],[Order Date]])</f>
        <v>1</v>
      </c>
      <c r="X146" s="8" t="str">
        <f>TEXT(SalesDataTable[[#This Row],[Order Date]],"mmm")</f>
        <v>Jan</v>
      </c>
    </row>
    <row r="147" spans="1:24" ht="15">
      <c r="A147" s="2">
        <v>2149</v>
      </c>
      <c r="B147" s="3">
        <v>46053</v>
      </c>
      <c r="C147" s="12">
        <f>MONTH(SalesDataTable[[#This Row],[Order Date]])</f>
        <v>1</v>
      </c>
      <c r="D147" s="12" t="str">
        <f>TEXT(SalesDataTable[[#This Row],[Order Date]],"MMM")</f>
        <v>Jan</v>
      </c>
      <c r="E147" s="15" t="str">
        <f>"Q"&amp;ROUNDUP(MONTH(SalesDataTable[[#This Row],[Order Date]])/3,0)</f>
        <v>Q1</v>
      </c>
      <c r="F147" s="12">
        <f>YEAR(SalesDataTable[[#This Row],[Order Date]])</f>
        <v>2026</v>
      </c>
      <c r="G147" s="4" t="s">
        <v>0</v>
      </c>
      <c r="H147" s="4" t="s">
        <v>50</v>
      </c>
      <c r="I147" s="4" t="s">
        <v>2</v>
      </c>
      <c r="J147" s="4" t="s">
        <v>3</v>
      </c>
      <c r="K147" s="4" t="s">
        <v>34</v>
      </c>
      <c r="L147" s="4" t="s">
        <v>38</v>
      </c>
      <c r="M147" s="9">
        <v>2</v>
      </c>
      <c r="N147" s="6">
        <v>124.83</v>
      </c>
      <c r="O147" s="7">
        <v>0</v>
      </c>
      <c r="P147" s="6">
        <v>70.91</v>
      </c>
      <c r="Q147" s="6">
        <f t="shared" si="8"/>
        <v>249.66</v>
      </c>
      <c r="R147" s="6">
        <f t="shared" si="9"/>
        <v>141.82</v>
      </c>
      <c r="S147" s="6">
        <f t="shared" si="10"/>
        <v>107.84</v>
      </c>
      <c r="T147" s="8">
        <f t="shared" si="11"/>
        <v>0.43194744853000083</v>
      </c>
      <c r="U147" s="5">
        <f>YEAR(SalesDataTable[[#This Row],[Order Date]])</f>
        <v>2026</v>
      </c>
      <c r="V147" s="8" t="str">
        <f>"Q"&amp;ROUNDUP(MONTH(SalesDataTable[[#This Row],[Order Date]])/3,0)</f>
        <v>Q1</v>
      </c>
      <c r="W147" s="9">
        <f>MONTH(SalesDataTable[[#This Row],[Order Date]])</f>
        <v>1</v>
      </c>
      <c r="X147" s="8" t="str">
        <f>TEXT(SalesDataTable[[#This Row],[Order Date]],"mmm")</f>
        <v>Jan</v>
      </c>
    </row>
    <row r="148" spans="1:24" ht="15">
      <c r="A148" s="2">
        <v>2593</v>
      </c>
      <c r="B148" s="3">
        <v>46053</v>
      </c>
      <c r="C148" s="12">
        <f>MONTH(SalesDataTable[[#This Row],[Order Date]])</f>
        <v>1</v>
      </c>
      <c r="D148" s="12" t="str">
        <f>TEXT(SalesDataTable[[#This Row],[Order Date]],"MMM")</f>
        <v>Jan</v>
      </c>
      <c r="E148" s="15" t="str">
        <f>"Q"&amp;ROUNDUP(MONTH(SalesDataTable[[#This Row],[Order Date]])/3,0)</f>
        <v>Q1</v>
      </c>
      <c r="F148" s="12">
        <f>YEAR(SalesDataTable[[#This Row],[Order Date]])</f>
        <v>2026</v>
      </c>
      <c r="G148" s="4" t="s">
        <v>6</v>
      </c>
      <c r="H148" s="4" t="s">
        <v>41</v>
      </c>
      <c r="I148" s="4" t="s">
        <v>19</v>
      </c>
      <c r="J148" s="4" t="s">
        <v>13</v>
      </c>
      <c r="K148" s="4" t="s">
        <v>4</v>
      </c>
      <c r="L148" s="4" t="s">
        <v>26</v>
      </c>
      <c r="M148" s="9">
        <v>6</v>
      </c>
      <c r="N148" s="6">
        <v>41.07</v>
      </c>
      <c r="O148" s="7">
        <v>0.1</v>
      </c>
      <c r="P148" s="6">
        <v>16.29</v>
      </c>
      <c r="Q148" s="6">
        <f t="shared" si="8"/>
        <v>221.77800000000002</v>
      </c>
      <c r="R148" s="6">
        <f t="shared" si="9"/>
        <v>97.74</v>
      </c>
      <c r="S148" s="6">
        <f t="shared" si="10"/>
        <v>124.03800000000003</v>
      </c>
      <c r="T148" s="8">
        <f t="shared" si="11"/>
        <v>0.55928901874847825</v>
      </c>
      <c r="U148" s="5">
        <f>YEAR(SalesDataTable[[#This Row],[Order Date]])</f>
        <v>2026</v>
      </c>
      <c r="V148" s="8" t="str">
        <f>"Q"&amp;ROUNDUP(MONTH(SalesDataTable[[#This Row],[Order Date]])/3,0)</f>
        <v>Q1</v>
      </c>
      <c r="W148" s="9">
        <f>MONTH(SalesDataTable[[#This Row],[Order Date]])</f>
        <v>1</v>
      </c>
      <c r="X148" s="8" t="str">
        <f>TEXT(SalesDataTable[[#This Row],[Order Date]],"mmm")</f>
        <v>Jan</v>
      </c>
    </row>
    <row r="149" spans="1:24" ht="15">
      <c r="A149" s="2">
        <v>2659</v>
      </c>
      <c r="B149" s="3">
        <v>46053</v>
      </c>
      <c r="C149" s="12">
        <f>MONTH(SalesDataTable[[#This Row],[Order Date]])</f>
        <v>1</v>
      </c>
      <c r="D149" s="12" t="str">
        <f>TEXT(SalesDataTable[[#This Row],[Order Date]],"MMM")</f>
        <v>Jan</v>
      </c>
      <c r="E149" s="15" t="str">
        <f>"Q"&amp;ROUNDUP(MONTH(SalesDataTable[[#This Row],[Order Date]])/3,0)</f>
        <v>Q1</v>
      </c>
      <c r="F149" s="12">
        <f>YEAR(SalesDataTable[[#This Row],[Order Date]])</f>
        <v>2026</v>
      </c>
      <c r="G149" s="4" t="s">
        <v>0</v>
      </c>
      <c r="H149" s="4" t="s">
        <v>50</v>
      </c>
      <c r="I149" s="4" t="s">
        <v>2</v>
      </c>
      <c r="J149" s="4" t="s">
        <v>13</v>
      </c>
      <c r="K149" s="4" t="s">
        <v>14</v>
      </c>
      <c r="L149" s="4" t="s">
        <v>15</v>
      </c>
      <c r="M149" s="9">
        <v>1</v>
      </c>
      <c r="N149" s="6">
        <v>36.020000000000003</v>
      </c>
      <c r="O149" s="7">
        <v>0</v>
      </c>
      <c r="P149" s="6">
        <v>13.34</v>
      </c>
      <c r="Q149" s="6">
        <f t="shared" si="8"/>
        <v>36.020000000000003</v>
      </c>
      <c r="R149" s="6">
        <f t="shared" si="9"/>
        <v>13.34</v>
      </c>
      <c r="S149" s="6">
        <f t="shared" si="10"/>
        <v>22.680000000000003</v>
      </c>
      <c r="T149" s="8">
        <f t="shared" si="11"/>
        <v>0.62965019433647973</v>
      </c>
      <c r="U149" s="5">
        <f>YEAR(SalesDataTable[[#This Row],[Order Date]])</f>
        <v>2026</v>
      </c>
      <c r="V149" s="8" t="str">
        <f>"Q"&amp;ROUNDUP(MONTH(SalesDataTable[[#This Row],[Order Date]])/3,0)</f>
        <v>Q1</v>
      </c>
      <c r="W149" s="9">
        <f>MONTH(SalesDataTable[[#This Row],[Order Date]])</f>
        <v>1</v>
      </c>
      <c r="X149" s="8" t="str">
        <f>TEXT(SalesDataTable[[#This Row],[Order Date]],"mmm")</f>
        <v>Jan</v>
      </c>
    </row>
    <row r="150" spans="1:24" ht="15">
      <c r="A150" s="2">
        <v>3496</v>
      </c>
      <c r="B150" s="3">
        <v>46053</v>
      </c>
      <c r="C150" s="12">
        <f>MONTH(SalesDataTable[[#This Row],[Order Date]])</f>
        <v>1</v>
      </c>
      <c r="D150" s="12" t="str">
        <f>TEXT(SalesDataTable[[#This Row],[Order Date]],"MMM")</f>
        <v>Jan</v>
      </c>
      <c r="E150" s="15" t="str">
        <f>"Q"&amp;ROUNDUP(MONTH(SalesDataTable[[#This Row],[Order Date]])/3,0)</f>
        <v>Q1</v>
      </c>
      <c r="F150" s="12">
        <f>YEAR(SalesDataTable[[#This Row],[Order Date]])</f>
        <v>2026</v>
      </c>
      <c r="G150" s="4" t="s">
        <v>0</v>
      </c>
      <c r="H150" s="4" t="s">
        <v>1</v>
      </c>
      <c r="I150" s="4" t="s">
        <v>19</v>
      </c>
      <c r="J150" s="4" t="s">
        <v>3</v>
      </c>
      <c r="K150" s="4" t="s">
        <v>34</v>
      </c>
      <c r="L150" s="4" t="s">
        <v>42</v>
      </c>
      <c r="M150" s="9">
        <v>1</v>
      </c>
      <c r="N150" s="6">
        <v>35.82</v>
      </c>
      <c r="O150" s="7">
        <v>0.05</v>
      </c>
      <c r="P150" s="6">
        <v>14.32</v>
      </c>
      <c r="Q150" s="6">
        <f t="shared" si="8"/>
        <v>34.028999999999996</v>
      </c>
      <c r="R150" s="6">
        <f t="shared" si="9"/>
        <v>14.32</v>
      </c>
      <c r="S150" s="6">
        <f t="shared" si="10"/>
        <v>19.708999999999996</v>
      </c>
      <c r="T150" s="8">
        <f t="shared" si="11"/>
        <v>0.57918246201769075</v>
      </c>
      <c r="U150" s="5">
        <f>YEAR(SalesDataTable[[#This Row],[Order Date]])</f>
        <v>2026</v>
      </c>
      <c r="V150" s="8" t="str">
        <f>"Q"&amp;ROUNDUP(MONTH(SalesDataTable[[#This Row],[Order Date]])/3,0)</f>
        <v>Q1</v>
      </c>
      <c r="W150" s="9">
        <f>MONTH(SalesDataTable[[#This Row],[Order Date]])</f>
        <v>1</v>
      </c>
      <c r="X150" s="8" t="str">
        <f>TEXT(SalesDataTable[[#This Row],[Order Date]],"mmm")</f>
        <v>Jan</v>
      </c>
    </row>
    <row r="151" spans="1:24" ht="15">
      <c r="A151" s="2">
        <v>3889</v>
      </c>
      <c r="B151" s="3">
        <v>46053</v>
      </c>
      <c r="C151" s="12">
        <f>MONTH(SalesDataTable[[#This Row],[Order Date]])</f>
        <v>1</v>
      </c>
      <c r="D151" s="12" t="str">
        <f>TEXT(SalesDataTable[[#This Row],[Order Date]],"MMM")</f>
        <v>Jan</v>
      </c>
      <c r="E151" s="15" t="str">
        <f>"Q"&amp;ROUNDUP(MONTH(SalesDataTable[[#This Row],[Order Date]])/3,0)</f>
        <v>Q1</v>
      </c>
      <c r="F151" s="12">
        <f>YEAR(SalesDataTable[[#This Row],[Order Date]])</f>
        <v>2026</v>
      </c>
      <c r="G151" s="4" t="s">
        <v>11</v>
      </c>
      <c r="H151" s="4" t="s">
        <v>18</v>
      </c>
      <c r="I151" s="4" t="s">
        <v>19</v>
      </c>
      <c r="J151" s="4" t="s">
        <v>3</v>
      </c>
      <c r="K151" s="4" t="s">
        <v>4</v>
      </c>
      <c r="L151" s="4" t="s">
        <v>30</v>
      </c>
      <c r="M151" s="9">
        <v>3</v>
      </c>
      <c r="N151" s="6">
        <v>103.94</v>
      </c>
      <c r="O151" s="7">
        <v>0.1</v>
      </c>
      <c r="P151" s="6">
        <v>50.67</v>
      </c>
      <c r="Q151" s="6">
        <f t="shared" si="8"/>
        <v>280.63799999999998</v>
      </c>
      <c r="R151" s="6">
        <f t="shared" si="9"/>
        <v>152.01</v>
      </c>
      <c r="S151" s="6">
        <f t="shared" si="10"/>
        <v>128.62799999999999</v>
      </c>
      <c r="T151" s="8">
        <f t="shared" si="11"/>
        <v>0.45834135077929572</v>
      </c>
      <c r="U151" s="5">
        <f>YEAR(SalesDataTable[[#This Row],[Order Date]])</f>
        <v>2026</v>
      </c>
      <c r="V151" s="8" t="str">
        <f>"Q"&amp;ROUNDUP(MONTH(SalesDataTable[[#This Row],[Order Date]])/3,0)</f>
        <v>Q1</v>
      </c>
      <c r="W151" s="9">
        <f>MONTH(SalesDataTable[[#This Row],[Order Date]])</f>
        <v>1</v>
      </c>
      <c r="X151" s="8" t="str">
        <f>TEXT(SalesDataTable[[#This Row],[Order Date]],"mmm")</f>
        <v>Jan</v>
      </c>
    </row>
    <row r="152" spans="1:24" ht="15">
      <c r="A152" s="2">
        <v>1432</v>
      </c>
      <c r="B152" s="3">
        <v>46054</v>
      </c>
      <c r="C152" s="12">
        <f>MONTH(SalesDataTable[[#This Row],[Order Date]])</f>
        <v>2</v>
      </c>
      <c r="D152" s="12" t="str">
        <f>TEXT(SalesDataTable[[#This Row],[Order Date]],"MMM")</f>
        <v>Feb</v>
      </c>
      <c r="E152" s="15" t="str">
        <f>"Q"&amp;ROUNDUP(MONTH(SalesDataTable[[#This Row],[Order Date]])/3,0)</f>
        <v>Q1</v>
      </c>
      <c r="F152" s="12">
        <f>YEAR(SalesDataTable[[#This Row],[Order Date]])</f>
        <v>2026</v>
      </c>
      <c r="G152" s="4" t="s">
        <v>0</v>
      </c>
      <c r="H152" s="4" t="s">
        <v>1</v>
      </c>
      <c r="I152" s="4" t="s">
        <v>2</v>
      </c>
      <c r="J152" s="4" t="s">
        <v>3</v>
      </c>
      <c r="K152" s="4" t="s">
        <v>9</v>
      </c>
      <c r="L152" s="4" t="s">
        <v>17</v>
      </c>
      <c r="M152" s="9">
        <v>1</v>
      </c>
      <c r="N152" s="6">
        <v>140.53</v>
      </c>
      <c r="O152" s="7">
        <v>0</v>
      </c>
      <c r="P152" s="6">
        <v>77.36</v>
      </c>
      <c r="Q152" s="6">
        <f t="shared" si="8"/>
        <v>140.53</v>
      </c>
      <c r="R152" s="6">
        <f t="shared" si="9"/>
        <v>77.36</v>
      </c>
      <c r="S152" s="6">
        <f t="shared" si="10"/>
        <v>63.17</v>
      </c>
      <c r="T152" s="8">
        <f t="shared" si="11"/>
        <v>0.44951255959581587</v>
      </c>
      <c r="U152" s="5">
        <f>YEAR(SalesDataTable[[#This Row],[Order Date]])</f>
        <v>2026</v>
      </c>
      <c r="V152" s="8" t="str">
        <f>"Q"&amp;ROUNDUP(MONTH(SalesDataTable[[#This Row],[Order Date]])/3,0)</f>
        <v>Q1</v>
      </c>
      <c r="W152" s="9">
        <f>MONTH(SalesDataTable[[#This Row],[Order Date]])</f>
        <v>2</v>
      </c>
      <c r="X152" s="8" t="str">
        <f>TEXT(SalesDataTable[[#This Row],[Order Date]],"mmm")</f>
        <v>Feb</v>
      </c>
    </row>
    <row r="153" spans="1:24" ht="15">
      <c r="A153" s="2">
        <v>1778</v>
      </c>
      <c r="B153" s="3">
        <v>46054</v>
      </c>
      <c r="C153" s="12">
        <f>MONTH(SalesDataTable[[#This Row],[Order Date]])</f>
        <v>2</v>
      </c>
      <c r="D153" s="12" t="str">
        <f>TEXT(SalesDataTable[[#This Row],[Order Date]],"MMM")</f>
        <v>Feb</v>
      </c>
      <c r="E153" s="15" t="str">
        <f>"Q"&amp;ROUNDUP(MONTH(SalesDataTable[[#This Row],[Order Date]])/3,0)</f>
        <v>Q1</v>
      </c>
      <c r="F153" s="12">
        <f>YEAR(SalesDataTable[[#This Row],[Order Date]])</f>
        <v>2026</v>
      </c>
      <c r="G153" s="4" t="s">
        <v>20</v>
      </c>
      <c r="H153" s="4" t="s">
        <v>31</v>
      </c>
      <c r="I153" s="4" t="s">
        <v>19</v>
      </c>
      <c r="J153" s="4" t="s">
        <v>3</v>
      </c>
      <c r="K153" s="4" t="s">
        <v>9</v>
      </c>
      <c r="L153" s="4" t="s">
        <v>17</v>
      </c>
      <c r="M153" s="9">
        <v>1</v>
      </c>
      <c r="N153" s="6">
        <v>142.03</v>
      </c>
      <c r="O153" s="7">
        <v>0.05</v>
      </c>
      <c r="P153" s="6">
        <v>77.069999999999993</v>
      </c>
      <c r="Q153" s="6">
        <f t="shared" si="8"/>
        <v>134.92849999999999</v>
      </c>
      <c r="R153" s="6">
        <f t="shared" si="9"/>
        <v>77.069999999999993</v>
      </c>
      <c r="S153" s="6">
        <f t="shared" si="10"/>
        <v>57.858499999999992</v>
      </c>
      <c r="T153" s="8">
        <f t="shared" si="11"/>
        <v>0.42880859121682963</v>
      </c>
      <c r="U153" s="5">
        <f>YEAR(SalesDataTable[[#This Row],[Order Date]])</f>
        <v>2026</v>
      </c>
      <c r="V153" s="8" t="str">
        <f>"Q"&amp;ROUNDUP(MONTH(SalesDataTable[[#This Row],[Order Date]])/3,0)</f>
        <v>Q1</v>
      </c>
      <c r="W153" s="9">
        <f>MONTH(SalesDataTable[[#This Row],[Order Date]])</f>
        <v>2</v>
      </c>
      <c r="X153" s="8" t="str">
        <f>TEXT(SalesDataTable[[#This Row],[Order Date]],"mmm")</f>
        <v>Feb</v>
      </c>
    </row>
    <row r="154" spans="1:24" ht="15">
      <c r="A154" s="2">
        <v>2047</v>
      </c>
      <c r="B154" s="3">
        <v>46054</v>
      </c>
      <c r="C154" s="12">
        <f>MONTH(SalesDataTable[[#This Row],[Order Date]])</f>
        <v>2</v>
      </c>
      <c r="D154" s="12" t="str">
        <f>TEXT(SalesDataTable[[#This Row],[Order Date]],"MMM")</f>
        <v>Feb</v>
      </c>
      <c r="E154" s="15" t="str">
        <f>"Q"&amp;ROUNDUP(MONTH(SalesDataTable[[#This Row],[Order Date]])/3,0)</f>
        <v>Q1</v>
      </c>
      <c r="F154" s="12">
        <f>YEAR(SalesDataTable[[#This Row],[Order Date]])</f>
        <v>2026</v>
      </c>
      <c r="G154" s="4" t="s">
        <v>11</v>
      </c>
      <c r="H154" s="4" t="s">
        <v>25</v>
      </c>
      <c r="I154" s="4" t="s">
        <v>8</v>
      </c>
      <c r="J154" s="4" t="s">
        <v>16</v>
      </c>
      <c r="K154" s="4" t="s">
        <v>23</v>
      </c>
      <c r="L154" s="4" t="s">
        <v>51</v>
      </c>
      <c r="M154" s="9">
        <v>12</v>
      </c>
      <c r="N154" s="6">
        <v>124.84</v>
      </c>
      <c r="O154" s="7">
        <v>0.1</v>
      </c>
      <c r="P154" s="6">
        <v>59.47</v>
      </c>
      <c r="Q154" s="6">
        <f t="shared" si="8"/>
        <v>1348.2719999999999</v>
      </c>
      <c r="R154" s="6">
        <f t="shared" si="9"/>
        <v>713.64</v>
      </c>
      <c r="S154" s="6">
        <f t="shared" si="10"/>
        <v>634.63199999999995</v>
      </c>
      <c r="T154" s="8">
        <f t="shared" si="11"/>
        <v>0.47070027412866244</v>
      </c>
      <c r="U154" s="5">
        <f>YEAR(SalesDataTable[[#This Row],[Order Date]])</f>
        <v>2026</v>
      </c>
      <c r="V154" s="8" t="str">
        <f>"Q"&amp;ROUNDUP(MONTH(SalesDataTable[[#This Row],[Order Date]])/3,0)</f>
        <v>Q1</v>
      </c>
      <c r="W154" s="9">
        <f>MONTH(SalesDataTable[[#This Row],[Order Date]])</f>
        <v>2</v>
      </c>
      <c r="X154" s="8" t="str">
        <f>TEXT(SalesDataTable[[#This Row],[Order Date]],"mmm")</f>
        <v>Feb</v>
      </c>
    </row>
    <row r="155" spans="1:24" ht="15">
      <c r="A155" s="2">
        <v>2668</v>
      </c>
      <c r="B155" s="3">
        <v>46054</v>
      </c>
      <c r="C155" s="12">
        <f>MONTH(SalesDataTable[[#This Row],[Order Date]])</f>
        <v>2</v>
      </c>
      <c r="D155" s="12" t="str">
        <f>TEXT(SalesDataTable[[#This Row],[Order Date]],"MMM")</f>
        <v>Feb</v>
      </c>
      <c r="E155" s="15" t="str">
        <f>"Q"&amp;ROUNDUP(MONTH(SalesDataTable[[#This Row],[Order Date]])/3,0)</f>
        <v>Q1</v>
      </c>
      <c r="F155" s="12">
        <f>YEAR(SalesDataTable[[#This Row],[Order Date]])</f>
        <v>2026</v>
      </c>
      <c r="G155" s="4" t="s">
        <v>6</v>
      </c>
      <c r="H155" s="4" t="s">
        <v>43</v>
      </c>
      <c r="I155" s="4" t="s">
        <v>2</v>
      </c>
      <c r="J155" s="4" t="s">
        <v>3</v>
      </c>
      <c r="K155" s="4" t="s">
        <v>34</v>
      </c>
      <c r="L155" s="4" t="s">
        <v>42</v>
      </c>
      <c r="M155" s="9">
        <v>3</v>
      </c>
      <c r="N155" s="6">
        <v>35.36</v>
      </c>
      <c r="O155" s="7">
        <v>0</v>
      </c>
      <c r="P155" s="6">
        <v>13.7</v>
      </c>
      <c r="Q155" s="6">
        <f t="shared" si="8"/>
        <v>106.08</v>
      </c>
      <c r="R155" s="6">
        <f t="shared" si="9"/>
        <v>41.099999999999994</v>
      </c>
      <c r="S155" s="6">
        <f t="shared" si="10"/>
        <v>64.98</v>
      </c>
      <c r="T155" s="8">
        <f t="shared" si="11"/>
        <v>0.61255656108597289</v>
      </c>
      <c r="U155" s="5">
        <f>YEAR(SalesDataTable[[#This Row],[Order Date]])</f>
        <v>2026</v>
      </c>
      <c r="V155" s="8" t="str">
        <f>"Q"&amp;ROUNDUP(MONTH(SalesDataTable[[#This Row],[Order Date]])/3,0)</f>
        <v>Q1</v>
      </c>
      <c r="W155" s="9">
        <f>MONTH(SalesDataTable[[#This Row],[Order Date]])</f>
        <v>2</v>
      </c>
      <c r="X155" s="8" t="str">
        <f>TEXT(SalesDataTable[[#This Row],[Order Date]],"mmm")</f>
        <v>Feb</v>
      </c>
    </row>
    <row r="156" spans="1:24" ht="15">
      <c r="A156" s="2">
        <v>2706</v>
      </c>
      <c r="B156" s="3">
        <v>46054</v>
      </c>
      <c r="C156" s="12">
        <f>MONTH(SalesDataTable[[#This Row],[Order Date]])</f>
        <v>2</v>
      </c>
      <c r="D156" s="12" t="str">
        <f>TEXT(SalesDataTable[[#This Row],[Order Date]],"MMM")</f>
        <v>Feb</v>
      </c>
      <c r="E156" s="15" t="str">
        <f>"Q"&amp;ROUNDUP(MONTH(SalesDataTable[[#This Row],[Order Date]])/3,0)</f>
        <v>Q1</v>
      </c>
      <c r="F156" s="12">
        <f>YEAR(SalesDataTable[[#This Row],[Order Date]])</f>
        <v>2026</v>
      </c>
      <c r="G156" s="4" t="s">
        <v>20</v>
      </c>
      <c r="H156" s="4" t="s">
        <v>47</v>
      </c>
      <c r="I156" s="4" t="s">
        <v>28</v>
      </c>
      <c r="J156" s="4" t="s">
        <v>3</v>
      </c>
      <c r="K156" s="4" t="s">
        <v>34</v>
      </c>
      <c r="L156" s="4" t="s">
        <v>38</v>
      </c>
      <c r="M156" s="9">
        <v>2</v>
      </c>
      <c r="N156" s="6">
        <v>122.43</v>
      </c>
      <c r="O156" s="7">
        <v>0</v>
      </c>
      <c r="P156" s="6">
        <v>69.08</v>
      </c>
      <c r="Q156" s="6">
        <f t="shared" si="8"/>
        <v>244.86</v>
      </c>
      <c r="R156" s="6">
        <f t="shared" si="9"/>
        <v>138.16</v>
      </c>
      <c r="S156" s="6">
        <f t="shared" si="10"/>
        <v>106.70000000000002</v>
      </c>
      <c r="T156" s="8">
        <f t="shared" si="11"/>
        <v>0.43575920934411505</v>
      </c>
      <c r="U156" s="5">
        <f>YEAR(SalesDataTable[[#This Row],[Order Date]])</f>
        <v>2026</v>
      </c>
      <c r="V156" s="8" t="str">
        <f>"Q"&amp;ROUNDUP(MONTH(SalesDataTable[[#This Row],[Order Date]])/3,0)</f>
        <v>Q1</v>
      </c>
      <c r="W156" s="9">
        <f>MONTH(SalesDataTable[[#This Row],[Order Date]])</f>
        <v>2</v>
      </c>
      <c r="X156" s="8" t="str">
        <f>TEXT(SalesDataTable[[#This Row],[Order Date]],"mmm")</f>
        <v>Feb</v>
      </c>
    </row>
    <row r="157" spans="1:24" ht="15">
      <c r="A157" s="2">
        <v>2940</v>
      </c>
      <c r="B157" s="3">
        <v>46054</v>
      </c>
      <c r="C157" s="12">
        <f>MONTH(SalesDataTable[[#This Row],[Order Date]])</f>
        <v>2</v>
      </c>
      <c r="D157" s="12" t="str">
        <f>TEXT(SalesDataTable[[#This Row],[Order Date]],"MMM")</f>
        <v>Feb</v>
      </c>
      <c r="E157" s="15" t="str">
        <f>"Q"&amp;ROUNDUP(MONTH(SalesDataTable[[#This Row],[Order Date]])/3,0)</f>
        <v>Q1</v>
      </c>
      <c r="F157" s="12">
        <f>YEAR(SalesDataTable[[#This Row],[Order Date]])</f>
        <v>2026</v>
      </c>
      <c r="G157" s="4" t="s">
        <v>0</v>
      </c>
      <c r="H157" s="4" t="s">
        <v>50</v>
      </c>
      <c r="I157" s="4" t="s">
        <v>28</v>
      </c>
      <c r="J157" s="4" t="s">
        <v>13</v>
      </c>
      <c r="K157" s="4" t="s">
        <v>9</v>
      </c>
      <c r="L157" s="4" t="s">
        <v>17</v>
      </c>
      <c r="M157" s="9">
        <v>2</v>
      </c>
      <c r="N157" s="6">
        <v>140.47</v>
      </c>
      <c r="O157" s="7">
        <v>0.05</v>
      </c>
      <c r="P157" s="6">
        <v>78.39</v>
      </c>
      <c r="Q157" s="6">
        <f t="shared" si="8"/>
        <v>266.89299999999997</v>
      </c>
      <c r="R157" s="6">
        <f t="shared" si="9"/>
        <v>156.78</v>
      </c>
      <c r="S157" s="6">
        <f t="shared" si="10"/>
        <v>110.11299999999997</v>
      </c>
      <c r="T157" s="8">
        <f t="shared" si="11"/>
        <v>0.41257357817552348</v>
      </c>
      <c r="U157" s="5">
        <f>YEAR(SalesDataTable[[#This Row],[Order Date]])</f>
        <v>2026</v>
      </c>
      <c r="V157" s="8" t="str">
        <f>"Q"&amp;ROUNDUP(MONTH(SalesDataTable[[#This Row],[Order Date]])/3,0)</f>
        <v>Q1</v>
      </c>
      <c r="W157" s="9">
        <f>MONTH(SalesDataTable[[#This Row],[Order Date]])</f>
        <v>2</v>
      </c>
      <c r="X157" s="8" t="str">
        <f>TEXT(SalesDataTable[[#This Row],[Order Date]],"mmm")</f>
        <v>Feb</v>
      </c>
    </row>
    <row r="158" spans="1:24" ht="15">
      <c r="A158" s="2">
        <v>1263</v>
      </c>
      <c r="B158" s="3">
        <v>46055</v>
      </c>
      <c r="C158" s="12">
        <f>MONTH(SalesDataTable[[#This Row],[Order Date]])</f>
        <v>2</v>
      </c>
      <c r="D158" s="12" t="str">
        <f>TEXT(SalesDataTable[[#This Row],[Order Date]],"MMM")</f>
        <v>Feb</v>
      </c>
      <c r="E158" s="15" t="str">
        <f>"Q"&amp;ROUNDUP(MONTH(SalesDataTable[[#This Row],[Order Date]])/3,0)</f>
        <v>Q1</v>
      </c>
      <c r="F158" s="12">
        <f>YEAR(SalesDataTable[[#This Row],[Order Date]])</f>
        <v>2026</v>
      </c>
      <c r="G158" s="4" t="s">
        <v>6</v>
      </c>
      <c r="H158" s="4" t="s">
        <v>49</v>
      </c>
      <c r="I158" s="4" t="s">
        <v>2</v>
      </c>
      <c r="J158" s="4" t="s">
        <v>3</v>
      </c>
      <c r="K158" s="4" t="s">
        <v>14</v>
      </c>
      <c r="L158" s="4" t="s">
        <v>32</v>
      </c>
      <c r="M158" s="9">
        <v>1</v>
      </c>
      <c r="N158" s="6">
        <v>45.43</v>
      </c>
      <c r="O158" s="7">
        <v>0.05</v>
      </c>
      <c r="P158" s="6">
        <v>18.670000000000002</v>
      </c>
      <c r="Q158" s="6">
        <f t="shared" si="8"/>
        <v>43.158499999999997</v>
      </c>
      <c r="R158" s="6">
        <f t="shared" si="9"/>
        <v>18.670000000000002</v>
      </c>
      <c r="S158" s="6">
        <f t="shared" si="10"/>
        <v>24.488499999999995</v>
      </c>
      <c r="T158" s="8">
        <f t="shared" si="11"/>
        <v>0.56740850585632019</v>
      </c>
      <c r="U158" s="5">
        <f>YEAR(SalesDataTable[[#This Row],[Order Date]])</f>
        <v>2026</v>
      </c>
      <c r="V158" s="8" t="str">
        <f>"Q"&amp;ROUNDUP(MONTH(SalesDataTable[[#This Row],[Order Date]])/3,0)</f>
        <v>Q1</v>
      </c>
      <c r="W158" s="9">
        <f>MONTH(SalesDataTable[[#This Row],[Order Date]])</f>
        <v>2</v>
      </c>
      <c r="X158" s="8" t="str">
        <f>TEXT(SalesDataTable[[#This Row],[Order Date]],"mmm")</f>
        <v>Feb</v>
      </c>
    </row>
    <row r="159" spans="1:24" ht="15">
      <c r="A159" s="2">
        <v>1641</v>
      </c>
      <c r="B159" s="3">
        <v>46055</v>
      </c>
      <c r="C159" s="12">
        <f>MONTH(SalesDataTable[[#This Row],[Order Date]])</f>
        <v>2</v>
      </c>
      <c r="D159" s="12" t="str">
        <f>TEXT(SalesDataTable[[#This Row],[Order Date]],"MMM")</f>
        <v>Feb</v>
      </c>
      <c r="E159" s="15" t="str">
        <f>"Q"&amp;ROUNDUP(MONTH(SalesDataTable[[#This Row],[Order Date]])/3,0)</f>
        <v>Q1</v>
      </c>
      <c r="F159" s="12">
        <f>YEAR(SalesDataTable[[#This Row],[Order Date]])</f>
        <v>2026</v>
      </c>
      <c r="G159" s="4" t="s">
        <v>20</v>
      </c>
      <c r="H159" s="4" t="s">
        <v>47</v>
      </c>
      <c r="I159" s="4" t="s">
        <v>8</v>
      </c>
      <c r="J159" s="4" t="s">
        <v>16</v>
      </c>
      <c r="K159" s="4" t="s">
        <v>4</v>
      </c>
      <c r="L159" s="4" t="s">
        <v>30</v>
      </c>
      <c r="M159" s="9">
        <v>8</v>
      </c>
      <c r="N159" s="6">
        <v>102.78</v>
      </c>
      <c r="O159" s="7">
        <v>0.15</v>
      </c>
      <c r="P159" s="6">
        <v>50.39</v>
      </c>
      <c r="Q159" s="6">
        <f t="shared" si="8"/>
        <v>698.904</v>
      </c>
      <c r="R159" s="6">
        <f t="shared" si="9"/>
        <v>403.12</v>
      </c>
      <c r="S159" s="6">
        <f t="shared" si="10"/>
        <v>295.78399999999999</v>
      </c>
      <c r="T159" s="8">
        <f t="shared" si="11"/>
        <v>0.42321119924911005</v>
      </c>
      <c r="U159" s="5">
        <f>YEAR(SalesDataTable[[#This Row],[Order Date]])</f>
        <v>2026</v>
      </c>
      <c r="V159" s="8" t="str">
        <f>"Q"&amp;ROUNDUP(MONTH(SalesDataTable[[#This Row],[Order Date]])/3,0)</f>
        <v>Q1</v>
      </c>
      <c r="W159" s="9">
        <f>MONTH(SalesDataTable[[#This Row],[Order Date]])</f>
        <v>2</v>
      </c>
      <c r="X159" s="8" t="str">
        <f>TEXT(SalesDataTable[[#This Row],[Order Date]],"mmm")</f>
        <v>Feb</v>
      </c>
    </row>
    <row r="160" spans="1:24" ht="15">
      <c r="A160" s="2">
        <v>2014</v>
      </c>
      <c r="B160" s="3">
        <v>46055</v>
      </c>
      <c r="C160" s="12">
        <f>MONTH(SalesDataTable[[#This Row],[Order Date]])</f>
        <v>2</v>
      </c>
      <c r="D160" s="12" t="str">
        <f>TEXT(SalesDataTable[[#This Row],[Order Date]],"MMM")</f>
        <v>Feb</v>
      </c>
      <c r="E160" s="15" t="str">
        <f>"Q"&amp;ROUNDUP(MONTH(SalesDataTable[[#This Row],[Order Date]])/3,0)</f>
        <v>Q1</v>
      </c>
      <c r="F160" s="12">
        <f>YEAR(SalesDataTable[[#This Row],[Order Date]])</f>
        <v>2026</v>
      </c>
      <c r="G160" s="4" t="s">
        <v>6</v>
      </c>
      <c r="H160" s="4" t="s">
        <v>41</v>
      </c>
      <c r="I160" s="4" t="s">
        <v>28</v>
      </c>
      <c r="J160" s="4" t="s">
        <v>13</v>
      </c>
      <c r="K160" s="4" t="s">
        <v>23</v>
      </c>
      <c r="L160" s="4" t="s">
        <v>51</v>
      </c>
      <c r="M160" s="9">
        <v>1</v>
      </c>
      <c r="N160" s="6">
        <v>123.95</v>
      </c>
      <c r="O160" s="7">
        <v>0</v>
      </c>
      <c r="P160" s="6">
        <v>61.32</v>
      </c>
      <c r="Q160" s="6">
        <f t="shared" si="8"/>
        <v>123.95</v>
      </c>
      <c r="R160" s="6">
        <f t="shared" si="9"/>
        <v>61.32</v>
      </c>
      <c r="S160" s="6">
        <f t="shared" si="10"/>
        <v>62.63</v>
      </c>
      <c r="T160" s="8">
        <f t="shared" si="11"/>
        <v>0.50528438886647842</v>
      </c>
      <c r="U160" s="5">
        <f>YEAR(SalesDataTable[[#This Row],[Order Date]])</f>
        <v>2026</v>
      </c>
      <c r="V160" s="8" t="str">
        <f>"Q"&amp;ROUNDUP(MONTH(SalesDataTable[[#This Row],[Order Date]])/3,0)</f>
        <v>Q1</v>
      </c>
      <c r="W160" s="9">
        <f>MONTH(SalesDataTable[[#This Row],[Order Date]])</f>
        <v>2</v>
      </c>
      <c r="X160" s="8" t="str">
        <f>TEXT(SalesDataTable[[#This Row],[Order Date]],"mmm")</f>
        <v>Feb</v>
      </c>
    </row>
    <row r="161" spans="1:24" ht="15">
      <c r="A161" s="2">
        <v>2642</v>
      </c>
      <c r="B161" s="3">
        <v>46055</v>
      </c>
      <c r="C161" s="12">
        <f>MONTH(SalesDataTable[[#This Row],[Order Date]])</f>
        <v>2</v>
      </c>
      <c r="D161" s="12" t="str">
        <f>TEXT(SalesDataTable[[#This Row],[Order Date]],"MMM")</f>
        <v>Feb</v>
      </c>
      <c r="E161" s="15" t="str">
        <f>"Q"&amp;ROUNDUP(MONTH(SalesDataTable[[#This Row],[Order Date]])/3,0)</f>
        <v>Q1</v>
      </c>
      <c r="F161" s="12">
        <f>YEAR(SalesDataTable[[#This Row],[Order Date]])</f>
        <v>2026</v>
      </c>
      <c r="G161" s="4" t="s">
        <v>6</v>
      </c>
      <c r="H161" s="4" t="s">
        <v>41</v>
      </c>
      <c r="I161" s="4" t="s">
        <v>28</v>
      </c>
      <c r="J161" s="4" t="s">
        <v>3</v>
      </c>
      <c r="K161" s="4" t="s">
        <v>23</v>
      </c>
      <c r="L161" s="4" t="s">
        <v>29</v>
      </c>
      <c r="M161" s="9">
        <v>3</v>
      </c>
      <c r="N161" s="6">
        <v>199.9</v>
      </c>
      <c r="O161" s="7">
        <v>0</v>
      </c>
      <c r="P161" s="6">
        <v>104.18</v>
      </c>
      <c r="Q161" s="6">
        <f t="shared" si="8"/>
        <v>599.70000000000005</v>
      </c>
      <c r="R161" s="6">
        <f t="shared" si="9"/>
        <v>312.54000000000002</v>
      </c>
      <c r="S161" s="6">
        <f t="shared" si="10"/>
        <v>287.16000000000003</v>
      </c>
      <c r="T161" s="8">
        <f t="shared" si="11"/>
        <v>0.47883941970985494</v>
      </c>
      <c r="U161" s="5">
        <f>YEAR(SalesDataTable[[#This Row],[Order Date]])</f>
        <v>2026</v>
      </c>
      <c r="V161" s="8" t="str">
        <f>"Q"&amp;ROUNDUP(MONTH(SalesDataTable[[#This Row],[Order Date]])/3,0)</f>
        <v>Q1</v>
      </c>
      <c r="W161" s="9">
        <f>MONTH(SalesDataTable[[#This Row],[Order Date]])</f>
        <v>2</v>
      </c>
      <c r="X161" s="8" t="str">
        <f>TEXT(SalesDataTable[[#This Row],[Order Date]],"mmm")</f>
        <v>Feb</v>
      </c>
    </row>
    <row r="162" spans="1:24" ht="15">
      <c r="A162" s="2">
        <v>2929</v>
      </c>
      <c r="B162" s="3">
        <v>46055</v>
      </c>
      <c r="C162" s="12">
        <f>MONTH(SalesDataTable[[#This Row],[Order Date]])</f>
        <v>2</v>
      </c>
      <c r="D162" s="12" t="str">
        <f>TEXT(SalesDataTable[[#This Row],[Order Date]],"MMM")</f>
        <v>Feb</v>
      </c>
      <c r="E162" s="15" t="str">
        <f>"Q"&amp;ROUNDUP(MONTH(SalesDataTable[[#This Row],[Order Date]])/3,0)</f>
        <v>Q1</v>
      </c>
      <c r="F162" s="12">
        <f>YEAR(SalesDataTable[[#This Row],[Order Date]])</f>
        <v>2026</v>
      </c>
      <c r="G162" s="4" t="s">
        <v>6</v>
      </c>
      <c r="H162" s="4" t="s">
        <v>43</v>
      </c>
      <c r="I162" s="4" t="s">
        <v>28</v>
      </c>
      <c r="J162" s="4" t="s">
        <v>3</v>
      </c>
      <c r="K162" s="4" t="s">
        <v>9</v>
      </c>
      <c r="L162" s="4" t="s">
        <v>10</v>
      </c>
      <c r="M162" s="9">
        <v>1</v>
      </c>
      <c r="N162" s="6">
        <v>93.78</v>
      </c>
      <c r="O162" s="7">
        <v>0</v>
      </c>
      <c r="P162" s="6">
        <v>44.21</v>
      </c>
      <c r="Q162" s="6">
        <f t="shared" si="8"/>
        <v>93.78</v>
      </c>
      <c r="R162" s="6">
        <f t="shared" si="9"/>
        <v>44.21</v>
      </c>
      <c r="S162" s="6">
        <f t="shared" si="10"/>
        <v>49.57</v>
      </c>
      <c r="T162" s="8">
        <f t="shared" si="11"/>
        <v>0.52857752185967155</v>
      </c>
      <c r="U162" s="5">
        <f>YEAR(SalesDataTable[[#This Row],[Order Date]])</f>
        <v>2026</v>
      </c>
      <c r="V162" s="8" t="str">
        <f>"Q"&amp;ROUNDUP(MONTH(SalesDataTable[[#This Row],[Order Date]])/3,0)</f>
        <v>Q1</v>
      </c>
      <c r="W162" s="9">
        <f>MONTH(SalesDataTable[[#This Row],[Order Date]])</f>
        <v>2</v>
      </c>
      <c r="X162" s="8" t="str">
        <f>TEXT(SalesDataTable[[#This Row],[Order Date]],"mmm")</f>
        <v>Feb</v>
      </c>
    </row>
    <row r="163" spans="1:24" ht="15">
      <c r="A163" s="2">
        <v>3855</v>
      </c>
      <c r="B163" s="3">
        <v>46055</v>
      </c>
      <c r="C163" s="12">
        <f>MONTH(SalesDataTable[[#This Row],[Order Date]])</f>
        <v>2</v>
      </c>
      <c r="D163" s="12" t="str">
        <f>TEXT(SalesDataTable[[#This Row],[Order Date]],"MMM")</f>
        <v>Feb</v>
      </c>
      <c r="E163" s="15" t="str">
        <f>"Q"&amp;ROUNDUP(MONTH(SalesDataTable[[#This Row],[Order Date]])/3,0)</f>
        <v>Q1</v>
      </c>
      <c r="F163" s="12">
        <f>YEAR(SalesDataTable[[#This Row],[Order Date]])</f>
        <v>2026</v>
      </c>
      <c r="G163" s="4" t="s">
        <v>0</v>
      </c>
      <c r="H163" s="4" t="s">
        <v>1</v>
      </c>
      <c r="I163" s="4" t="s">
        <v>2</v>
      </c>
      <c r="J163" s="4" t="s">
        <v>16</v>
      </c>
      <c r="K163" s="4" t="s">
        <v>34</v>
      </c>
      <c r="L163" s="4" t="s">
        <v>35</v>
      </c>
      <c r="M163" s="9">
        <v>1</v>
      </c>
      <c r="N163" s="6">
        <v>39.39</v>
      </c>
      <c r="O163" s="7">
        <v>0.1</v>
      </c>
      <c r="P163" s="6">
        <v>15.09</v>
      </c>
      <c r="Q163" s="6">
        <f t="shared" si="8"/>
        <v>35.451000000000001</v>
      </c>
      <c r="R163" s="6">
        <f t="shared" si="9"/>
        <v>15.09</v>
      </c>
      <c r="S163" s="6">
        <f t="shared" si="10"/>
        <v>20.361000000000001</v>
      </c>
      <c r="T163" s="8">
        <f t="shared" si="11"/>
        <v>0.57434204958957435</v>
      </c>
      <c r="U163" s="5">
        <f>YEAR(SalesDataTable[[#This Row],[Order Date]])</f>
        <v>2026</v>
      </c>
      <c r="V163" s="8" t="str">
        <f>"Q"&amp;ROUNDUP(MONTH(SalesDataTable[[#This Row],[Order Date]])/3,0)</f>
        <v>Q1</v>
      </c>
      <c r="W163" s="9">
        <f>MONTH(SalesDataTable[[#This Row],[Order Date]])</f>
        <v>2</v>
      </c>
      <c r="X163" s="8" t="str">
        <f>TEXT(SalesDataTable[[#This Row],[Order Date]],"mmm")</f>
        <v>Feb</v>
      </c>
    </row>
    <row r="164" spans="1:24" ht="15">
      <c r="A164" s="2">
        <v>4031</v>
      </c>
      <c r="B164" s="3">
        <v>46055</v>
      </c>
      <c r="C164" s="12">
        <f>MONTH(SalesDataTable[[#This Row],[Order Date]])</f>
        <v>2</v>
      </c>
      <c r="D164" s="12" t="str">
        <f>TEXT(SalesDataTable[[#This Row],[Order Date]],"MMM")</f>
        <v>Feb</v>
      </c>
      <c r="E164" s="15" t="str">
        <f>"Q"&amp;ROUNDUP(MONTH(SalesDataTable[[#This Row],[Order Date]])/3,0)</f>
        <v>Q1</v>
      </c>
      <c r="F164" s="12">
        <f>YEAR(SalesDataTable[[#This Row],[Order Date]])</f>
        <v>2026</v>
      </c>
      <c r="G164" s="4" t="s">
        <v>0</v>
      </c>
      <c r="H164" s="4" t="s">
        <v>1</v>
      </c>
      <c r="I164" s="4" t="s">
        <v>2</v>
      </c>
      <c r="J164" s="4" t="s">
        <v>13</v>
      </c>
      <c r="K164" s="4" t="s">
        <v>4</v>
      </c>
      <c r="L164" s="4" t="s">
        <v>30</v>
      </c>
      <c r="M164" s="9">
        <v>6</v>
      </c>
      <c r="N164" s="6">
        <v>101.64</v>
      </c>
      <c r="O164" s="7">
        <v>0</v>
      </c>
      <c r="P164" s="6">
        <v>51.06</v>
      </c>
      <c r="Q164" s="6">
        <f t="shared" si="8"/>
        <v>609.84</v>
      </c>
      <c r="R164" s="6">
        <f t="shared" si="9"/>
        <v>306.36</v>
      </c>
      <c r="S164" s="6">
        <f t="shared" si="10"/>
        <v>303.48</v>
      </c>
      <c r="T164" s="8">
        <f t="shared" si="11"/>
        <v>0.49763872491145217</v>
      </c>
      <c r="U164" s="5">
        <f>YEAR(SalesDataTable[[#This Row],[Order Date]])</f>
        <v>2026</v>
      </c>
      <c r="V164" s="8" t="str">
        <f>"Q"&amp;ROUNDUP(MONTH(SalesDataTable[[#This Row],[Order Date]])/3,0)</f>
        <v>Q1</v>
      </c>
      <c r="W164" s="9">
        <f>MONTH(SalesDataTable[[#This Row],[Order Date]])</f>
        <v>2</v>
      </c>
      <c r="X164" s="8" t="str">
        <f>TEXT(SalesDataTable[[#This Row],[Order Date]],"mmm")</f>
        <v>Feb</v>
      </c>
    </row>
    <row r="165" spans="1:24" ht="15">
      <c r="A165" s="2">
        <v>2</v>
      </c>
      <c r="B165" s="3">
        <v>46056</v>
      </c>
      <c r="C165" s="12">
        <f>MONTH(SalesDataTable[[#This Row],[Order Date]])</f>
        <v>2</v>
      </c>
      <c r="D165" s="12" t="str">
        <f>TEXT(SalesDataTable[[#This Row],[Order Date]],"MMM")</f>
        <v>Feb</v>
      </c>
      <c r="E165" s="15" t="str">
        <f>"Q"&amp;ROUNDUP(MONTH(SalesDataTable[[#This Row],[Order Date]])/3,0)</f>
        <v>Q1</v>
      </c>
      <c r="F165" s="12">
        <f>YEAR(SalesDataTable[[#This Row],[Order Date]])</f>
        <v>2026</v>
      </c>
      <c r="G165" s="4" t="s">
        <v>0</v>
      </c>
      <c r="H165" s="4" t="s">
        <v>1</v>
      </c>
      <c r="I165" s="4" t="s">
        <v>8</v>
      </c>
      <c r="J165" s="4" t="s">
        <v>16</v>
      </c>
      <c r="K165" s="4" t="s">
        <v>34</v>
      </c>
      <c r="L165" s="4" t="s">
        <v>42</v>
      </c>
      <c r="M165" s="9">
        <v>12</v>
      </c>
      <c r="N165" s="6">
        <v>36.74</v>
      </c>
      <c r="O165" s="7">
        <v>0.2</v>
      </c>
      <c r="P165" s="6">
        <v>13.53</v>
      </c>
      <c r="Q165" s="6">
        <f t="shared" si="8"/>
        <v>352.70400000000001</v>
      </c>
      <c r="R165" s="6">
        <f t="shared" si="9"/>
        <v>162.35999999999999</v>
      </c>
      <c r="S165" s="6">
        <f t="shared" si="10"/>
        <v>190.34400000000002</v>
      </c>
      <c r="T165" s="8">
        <f t="shared" si="11"/>
        <v>0.53967065868263475</v>
      </c>
      <c r="U165" s="5">
        <f>YEAR(SalesDataTable[[#This Row],[Order Date]])</f>
        <v>2026</v>
      </c>
      <c r="V165" s="8" t="str">
        <f>"Q"&amp;ROUNDUP(MONTH(SalesDataTable[[#This Row],[Order Date]])/3,0)</f>
        <v>Q1</v>
      </c>
      <c r="W165" s="9">
        <f>MONTH(SalesDataTable[[#This Row],[Order Date]])</f>
        <v>2</v>
      </c>
      <c r="X165" s="8" t="str">
        <f>TEXT(SalesDataTable[[#This Row],[Order Date]],"mmm")</f>
        <v>Feb</v>
      </c>
    </row>
    <row r="166" spans="1:24" ht="15">
      <c r="A166" s="2">
        <v>4228</v>
      </c>
      <c r="B166" s="3">
        <v>46056</v>
      </c>
      <c r="C166" s="12">
        <f>MONTH(SalesDataTable[[#This Row],[Order Date]])</f>
        <v>2</v>
      </c>
      <c r="D166" s="12" t="str">
        <f>TEXT(SalesDataTable[[#This Row],[Order Date]],"MMM")</f>
        <v>Feb</v>
      </c>
      <c r="E166" s="15" t="str">
        <f>"Q"&amp;ROUNDUP(MONTH(SalesDataTable[[#This Row],[Order Date]])/3,0)</f>
        <v>Q1</v>
      </c>
      <c r="F166" s="12">
        <f>YEAR(SalesDataTable[[#This Row],[Order Date]])</f>
        <v>2026</v>
      </c>
      <c r="G166" s="4" t="s">
        <v>20</v>
      </c>
      <c r="H166" s="4" t="s">
        <v>33</v>
      </c>
      <c r="I166" s="4" t="s">
        <v>19</v>
      </c>
      <c r="J166" s="4" t="s">
        <v>13</v>
      </c>
      <c r="K166" s="4" t="s">
        <v>9</v>
      </c>
      <c r="L166" s="4" t="s">
        <v>37</v>
      </c>
      <c r="M166" s="9">
        <v>2</v>
      </c>
      <c r="N166" s="6">
        <v>154.62</v>
      </c>
      <c r="O166" s="7">
        <v>0</v>
      </c>
      <c r="P166" s="6">
        <v>78.209999999999994</v>
      </c>
      <c r="Q166" s="6">
        <f t="shared" si="8"/>
        <v>309.24</v>
      </c>
      <c r="R166" s="6">
        <f t="shared" si="9"/>
        <v>156.41999999999999</v>
      </c>
      <c r="S166" s="6">
        <f t="shared" si="10"/>
        <v>152.82000000000002</v>
      </c>
      <c r="T166" s="8">
        <f t="shared" si="11"/>
        <v>0.49417927823050062</v>
      </c>
      <c r="U166" s="5">
        <f>YEAR(SalesDataTable[[#This Row],[Order Date]])</f>
        <v>2026</v>
      </c>
      <c r="V166" s="8" t="str">
        <f>"Q"&amp;ROUNDUP(MONTH(SalesDataTable[[#This Row],[Order Date]])/3,0)</f>
        <v>Q1</v>
      </c>
      <c r="W166" s="9">
        <f>MONTH(SalesDataTable[[#This Row],[Order Date]])</f>
        <v>2</v>
      </c>
      <c r="X166" s="8" t="str">
        <f>TEXT(SalesDataTable[[#This Row],[Order Date]],"mmm")</f>
        <v>Feb</v>
      </c>
    </row>
    <row r="167" spans="1:24" ht="15">
      <c r="A167" s="2">
        <v>928</v>
      </c>
      <c r="B167" s="3">
        <v>46057</v>
      </c>
      <c r="C167" s="12">
        <f>MONTH(SalesDataTable[[#This Row],[Order Date]])</f>
        <v>2</v>
      </c>
      <c r="D167" s="12" t="str">
        <f>TEXT(SalesDataTable[[#This Row],[Order Date]],"MMM")</f>
        <v>Feb</v>
      </c>
      <c r="E167" s="15" t="str">
        <f>"Q"&amp;ROUNDUP(MONTH(SalesDataTable[[#This Row],[Order Date]])/3,0)</f>
        <v>Q1</v>
      </c>
      <c r="F167" s="12">
        <f>YEAR(SalesDataTable[[#This Row],[Order Date]])</f>
        <v>2026</v>
      </c>
      <c r="G167" s="4" t="s">
        <v>0</v>
      </c>
      <c r="H167" s="4" t="s">
        <v>1</v>
      </c>
      <c r="I167" s="4" t="s">
        <v>28</v>
      </c>
      <c r="J167" s="4" t="s">
        <v>13</v>
      </c>
      <c r="K167" s="4" t="s">
        <v>23</v>
      </c>
      <c r="L167" s="4" t="s">
        <v>51</v>
      </c>
      <c r="M167" s="9">
        <v>1</v>
      </c>
      <c r="N167" s="6">
        <v>125.63</v>
      </c>
      <c r="O167" s="7">
        <v>0.1</v>
      </c>
      <c r="P167" s="6">
        <v>60.38</v>
      </c>
      <c r="Q167" s="6">
        <f t="shared" si="8"/>
        <v>113.06699999999999</v>
      </c>
      <c r="R167" s="6">
        <f t="shared" si="9"/>
        <v>60.38</v>
      </c>
      <c r="S167" s="6">
        <f t="shared" si="10"/>
        <v>52.686999999999991</v>
      </c>
      <c r="T167" s="8">
        <f t="shared" si="11"/>
        <v>0.46598034793529497</v>
      </c>
      <c r="U167" s="5">
        <f>YEAR(SalesDataTable[[#This Row],[Order Date]])</f>
        <v>2026</v>
      </c>
      <c r="V167" s="8" t="str">
        <f>"Q"&amp;ROUNDUP(MONTH(SalesDataTable[[#This Row],[Order Date]])/3,0)</f>
        <v>Q1</v>
      </c>
      <c r="W167" s="9">
        <f>MONTH(SalesDataTable[[#This Row],[Order Date]])</f>
        <v>2</v>
      </c>
      <c r="X167" s="8" t="str">
        <f>TEXT(SalesDataTable[[#This Row],[Order Date]],"mmm")</f>
        <v>Feb</v>
      </c>
    </row>
    <row r="168" spans="1:24" ht="15">
      <c r="A168" s="2">
        <v>933</v>
      </c>
      <c r="B168" s="3">
        <v>46057</v>
      </c>
      <c r="C168" s="12">
        <f>MONTH(SalesDataTable[[#This Row],[Order Date]])</f>
        <v>2</v>
      </c>
      <c r="D168" s="12" t="str">
        <f>TEXT(SalesDataTable[[#This Row],[Order Date]],"MMM")</f>
        <v>Feb</v>
      </c>
      <c r="E168" s="15" t="str">
        <f>"Q"&amp;ROUNDUP(MONTH(SalesDataTable[[#This Row],[Order Date]])/3,0)</f>
        <v>Q1</v>
      </c>
      <c r="F168" s="12">
        <f>YEAR(SalesDataTable[[#This Row],[Order Date]])</f>
        <v>2026</v>
      </c>
      <c r="G168" s="4" t="s">
        <v>6</v>
      </c>
      <c r="H168" s="4" t="s">
        <v>41</v>
      </c>
      <c r="I168" s="4" t="s">
        <v>2</v>
      </c>
      <c r="J168" s="4" t="s">
        <v>13</v>
      </c>
      <c r="K168" s="4" t="s">
        <v>23</v>
      </c>
      <c r="L168" s="4" t="s">
        <v>40</v>
      </c>
      <c r="M168" s="9">
        <v>2</v>
      </c>
      <c r="N168" s="6">
        <v>81.59</v>
      </c>
      <c r="O168" s="7">
        <v>0.1</v>
      </c>
      <c r="P168" s="6">
        <v>38.64</v>
      </c>
      <c r="Q168" s="6">
        <f t="shared" si="8"/>
        <v>146.86200000000002</v>
      </c>
      <c r="R168" s="6">
        <f t="shared" si="9"/>
        <v>77.28</v>
      </c>
      <c r="S168" s="6">
        <f t="shared" si="10"/>
        <v>69.582000000000022</v>
      </c>
      <c r="T168" s="8">
        <f t="shared" si="11"/>
        <v>0.47379172284185161</v>
      </c>
      <c r="U168" s="5">
        <f>YEAR(SalesDataTable[[#This Row],[Order Date]])</f>
        <v>2026</v>
      </c>
      <c r="V168" s="8" t="str">
        <f>"Q"&amp;ROUNDUP(MONTH(SalesDataTable[[#This Row],[Order Date]])/3,0)</f>
        <v>Q1</v>
      </c>
      <c r="W168" s="9">
        <f>MONTH(SalesDataTable[[#This Row],[Order Date]])</f>
        <v>2</v>
      </c>
      <c r="X168" s="8" t="str">
        <f>TEXT(SalesDataTable[[#This Row],[Order Date]],"mmm")</f>
        <v>Feb</v>
      </c>
    </row>
    <row r="169" spans="1:24" ht="15">
      <c r="A169" s="2">
        <v>1646</v>
      </c>
      <c r="B169" s="3">
        <v>46057</v>
      </c>
      <c r="C169" s="12">
        <f>MONTH(SalesDataTable[[#This Row],[Order Date]])</f>
        <v>2</v>
      </c>
      <c r="D169" s="12" t="str">
        <f>TEXT(SalesDataTable[[#This Row],[Order Date]],"MMM")</f>
        <v>Feb</v>
      </c>
      <c r="E169" s="15" t="str">
        <f>"Q"&amp;ROUNDUP(MONTH(SalesDataTable[[#This Row],[Order Date]])/3,0)</f>
        <v>Q1</v>
      </c>
      <c r="F169" s="12">
        <f>YEAR(SalesDataTable[[#This Row],[Order Date]])</f>
        <v>2026</v>
      </c>
      <c r="G169" s="4" t="s">
        <v>11</v>
      </c>
      <c r="H169" s="4" t="s">
        <v>25</v>
      </c>
      <c r="I169" s="4" t="s">
        <v>2</v>
      </c>
      <c r="J169" s="4" t="s">
        <v>13</v>
      </c>
      <c r="K169" s="4" t="s">
        <v>14</v>
      </c>
      <c r="L169" s="4" t="s">
        <v>32</v>
      </c>
      <c r="M169" s="9">
        <v>2</v>
      </c>
      <c r="N169" s="6">
        <v>45.81</v>
      </c>
      <c r="O169" s="7">
        <v>0.1</v>
      </c>
      <c r="P169" s="6">
        <v>18.420000000000002</v>
      </c>
      <c r="Q169" s="6">
        <f t="shared" si="8"/>
        <v>82.458000000000013</v>
      </c>
      <c r="R169" s="6">
        <f t="shared" si="9"/>
        <v>36.840000000000003</v>
      </c>
      <c r="S169" s="6">
        <f t="shared" si="10"/>
        <v>45.618000000000009</v>
      </c>
      <c r="T169" s="8">
        <f t="shared" si="11"/>
        <v>0.55322709743141962</v>
      </c>
      <c r="U169" s="5">
        <f>YEAR(SalesDataTable[[#This Row],[Order Date]])</f>
        <v>2026</v>
      </c>
      <c r="V169" s="8" t="str">
        <f>"Q"&amp;ROUNDUP(MONTH(SalesDataTable[[#This Row],[Order Date]])/3,0)</f>
        <v>Q1</v>
      </c>
      <c r="W169" s="9">
        <f>MONTH(SalesDataTable[[#This Row],[Order Date]])</f>
        <v>2</v>
      </c>
      <c r="X169" s="8" t="str">
        <f>TEXT(SalesDataTable[[#This Row],[Order Date]],"mmm")</f>
        <v>Feb</v>
      </c>
    </row>
    <row r="170" spans="1:24" ht="15">
      <c r="A170" s="2">
        <v>380</v>
      </c>
      <c r="B170" s="3">
        <v>46058</v>
      </c>
      <c r="C170" s="12">
        <f>MONTH(SalesDataTable[[#This Row],[Order Date]])</f>
        <v>2</v>
      </c>
      <c r="D170" s="12" t="str">
        <f>TEXT(SalesDataTable[[#This Row],[Order Date]],"MMM")</f>
        <v>Feb</v>
      </c>
      <c r="E170" s="15" t="str">
        <f>"Q"&amp;ROUNDUP(MONTH(SalesDataTable[[#This Row],[Order Date]])/3,0)</f>
        <v>Q1</v>
      </c>
      <c r="F170" s="12">
        <f>YEAR(SalesDataTable[[#This Row],[Order Date]])</f>
        <v>2026</v>
      </c>
      <c r="G170" s="4" t="s">
        <v>6</v>
      </c>
      <c r="H170" s="4" t="s">
        <v>43</v>
      </c>
      <c r="I170" s="4" t="s">
        <v>2</v>
      </c>
      <c r="J170" s="4" t="s">
        <v>3</v>
      </c>
      <c r="K170" s="4" t="s">
        <v>34</v>
      </c>
      <c r="L170" s="4" t="s">
        <v>38</v>
      </c>
      <c r="M170" s="9">
        <v>3</v>
      </c>
      <c r="N170" s="6">
        <v>125.63</v>
      </c>
      <c r="O170" s="7">
        <v>0</v>
      </c>
      <c r="P170" s="6">
        <v>71.05</v>
      </c>
      <c r="Q170" s="6">
        <f t="shared" si="8"/>
        <v>376.89</v>
      </c>
      <c r="R170" s="6">
        <f t="shared" si="9"/>
        <v>213.14999999999998</v>
      </c>
      <c r="S170" s="6">
        <f t="shared" si="10"/>
        <v>163.74</v>
      </c>
      <c r="T170" s="8">
        <f t="shared" si="11"/>
        <v>0.43445037013452203</v>
      </c>
      <c r="U170" s="5">
        <f>YEAR(SalesDataTable[[#This Row],[Order Date]])</f>
        <v>2026</v>
      </c>
      <c r="V170" s="8" t="str">
        <f>"Q"&amp;ROUNDUP(MONTH(SalesDataTable[[#This Row],[Order Date]])/3,0)</f>
        <v>Q1</v>
      </c>
      <c r="W170" s="9">
        <f>MONTH(SalesDataTable[[#This Row],[Order Date]])</f>
        <v>2</v>
      </c>
      <c r="X170" s="8" t="str">
        <f>TEXT(SalesDataTable[[#This Row],[Order Date]],"mmm")</f>
        <v>Feb</v>
      </c>
    </row>
    <row r="171" spans="1:24" ht="15">
      <c r="A171" s="2">
        <v>1723</v>
      </c>
      <c r="B171" s="3">
        <v>46058</v>
      </c>
      <c r="C171" s="12">
        <f>MONTH(SalesDataTable[[#This Row],[Order Date]])</f>
        <v>2</v>
      </c>
      <c r="D171" s="12" t="str">
        <f>TEXT(SalesDataTable[[#This Row],[Order Date]],"MMM")</f>
        <v>Feb</v>
      </c>
      <c r="E171" s="15" t="str">
        <f>"Q"&amp;ROUNDUP(MONTH(SalesDataTable[[#This Row],[Order Date]])/3,0)</f>
        <v>Q1</v>
      </c>
      <c r="F171" s="12">
        <f>YEAR(SalesDataTable[[#This Row],[Order Date]])</f>
        <v>2026</v>
      </c>
      <c r="G171" s="4" t="s">
        <v>20</v>
      </c>
      <c r="H171" s="4" t="s">
        <v>33</v>
      </c>
      <c r="I171" s="4" t="s">
        <v>2</v>
      </c>
      <c r="J171" s="4" t="s">
        <v>3</v>
      </c>
      <c r="K171" s="4" t="s">
        <v>4</v>
      </c>
      <c r="L171" s="4" t="s">
        <v>30</v>
      </c>
      <c r="M171" s="9">
        <v>2</v>
      </c>
      <c r="N171" s="6">
        <v>101.01</v>
      </c>
      <c r="O171" s="7">
        <v>0</v>
      </c>
      <c r="P171" s="6">
        <v>50.26</v>
      </c>
      <c r="Q171" s="6">
        <f t="shared" si="8"/>
        <v>202.02</v>
      </c>
      <c r="R171" s="6">
        <f t="shared" si="9"/>
        <v>100.52</v>
      </c>
      <c r="S171" s="6">
        <f t="shared" si="10"/>
        <v>101.50000000000001</v>
      </c>
      <c r="T171" s="8">
        <f t="shared" si="11"/>
        <v>0.50242550242550243</v>
      </c>
      <c r="U171" s="5">
        <f>YEAR(SalesDataTable[[#This Row],[Order Date]])</f>
        <v>2026</v>
      </c>
      <c r="V171" s="8" t="str">
        <f>"Q"&amp;ROUNDUP(MONTH(SalesDataTable[[#This Row],[Order Date]])/3,0)</f>
        <v>Q1</v>
      </c>
      <c r="W171" s="9">
        <f>MONTH(SalesDataTable[[#This Row],[Order Date]])</f>
        <v>2</v>
      </c>
      <c r="X171" s="8" t="str">
        <f>TEXT(SalesDataTable[[#This Row],[Order Date]],"mmm")</f>
        <v>Feb</v>
      </c>
    </row>
    <row r="172" spans="1:24" ht="15">
      <c r="A172" s="2">
        <v>2529</v>
      </c>
      <c r="B172" s="3">
        <v>46058</v>
      </c>
      <c r="C172" s="12">
        <f>MONTH(SalesDataTable[[#This Row],[Order Date]])</f>
        <v>2</v>
      </c>
      <c r="D172" s="12" t="str">
        <f>TEXT(SalesDataTable[[#This Row],[Order Date]],"MMM")</f>
        <v>Feb</v>
      </c>
      <c r="E172" s="15" t="str">
        <f>"Q"&amp;ROUNDUP(MONTH(SalesDataTable[[#This Row],[Order Date]])/3,0)</f>
        <v>Q1</v>
      </c>
      <c r="F172" s="12">
        <f>YEAR(SalesDataTable[[#This Row],[Order Date]])</f>
        <v>2026</v>
      </c>
      <c r="G172" s="4" t="s">
        <v>20</v>
      </c>
      <c r="H172" s="4" t="s">
        <v>47</v>
      </c>
      <c r="I172" s="4" t="s">
        <v>2</v>
      </c>
      <c r="J172" s="4" t="s">
        <v>3</v>
      </c>
      <c r="K172" s="4" t="s">
        <v>9</v>
      </c>
      <c r="L172" s="4" t="s">
        <v>37</v>
      </c>
      <c r="M172" s="9">
        <v>6</v>
      </c>
      <c r="N172" s="6">
        <v>154.22</v>
      </c>
      <c r="O172" s="7">
        <v>0</v>
      </c>
      <c r="P172" s="6">
        <v>79.599999999999994</v>
      </c>
      <c r="Q172" s="6">
        <f t="shared" si="8"/>
        <v>925.31999999999994</v>
      </c>
      <c r="R172" s="6">
        <f t="shared" si="9"/>
        <v>477.59999999999997</v>
      </c>
      <c r="S172" s="6">
        <f t="shared" si="10"/>
        <v>447.71999999999997</v>
      </c>
      <c r="T172" s="8">
        <f t="shared" si="11"/>
        <v>0.4838542342108676</v>
      </c>
      <c r="U172" s="5">
        <f>YEAR(SalesDataTable[[#This Row],[Order Date]])</f>
        <v>2026</v>
      </c>
      <c r="V172" s="8" t="str">
        <f>"Q"&amp;ROUNDUP(MONTH(SalesDataTable[[#This Row],[Order Date]])/3,0)</f>
        <v>Q1</v>
      </c>
      <c r="W172" s="9">
        <f>MONTH(SalesDataTable[[#This Row],[Order Date]])</f>
        <v>2</v>
      </c>
      <c r="X172" s="8" t="str">
        <f>TEXT(SalesDataTable[[#This Row],[Order Date]],"mmm")</f>
        <v>Feb</v>
      </c>
    </row>
    <row r="173" spans="1:24" ht="15">
      <c r="A173" s="2">
        <v>2685</v>
      </c>
      <c r="B173" s="3">
        <v>46058</v>
      </c>
      <c r="C173" s="12">
        <f>MONTH(SalesDataTable[[#This Row],[Order Date]])</f>
        <v>2</v>
      </c>
      <c r="D173" s="12" t="str">
        <f>TEXT(SalesDataTable[[#This Row],[Order Date]],"MMM")</f>
        <v>Feb</v>
      </c>
      <c r="E173" s="15" t="str">
        <f>"Q"&amp;ROUNDUP(MONTH(SalesDataTable[[#This Row],[Order Date]])/3,0)</f>
        <v>Q1</v>
      </c>
      <c r="F173" s="12">
        <f>YEAR(SalesDataTable[[#This Row],[Order Date]])</f>
        <v>2026</v>
      </c>
      <c r="G173" s="4" t="s">
        <v>6</v>
      </c>
      <c r="H173" s="4" t="s">
        <v>49</v>
      </c>
      <c r="I173" s="4" t="s">
        <v>2</v>
      </c>
      <c r="J173" s="4" t="s">
        <v>13</v>
      </c>
      <c r="K173" s="4" t="s">
        <v>9</v>
      </c>
      <c r="L173" s="4" t="s">
        <v>46</v>
      </c>
      <c r="M173" s="9">
        <v>1</v>
      </c>
      <c r="N173" s="6">
        <v>72.78</v>
      </c>
      <c r="O173" s="7">
        <v>0.05</v>
      </c>
      <c r="P173" s="6">
        <v>33.26</v>
      </c>
      <c r="Q173" s="6">
        <f t="shared" si="8"/>
        <v>69.140999999999991</v>
      </c>
      <c r="R173" s="6">
        <f t="shared" si="9"/>
        <v>33.26</v>
      </c>
      <c r="S173" s="6">
        <f t="shared" si="10"/>
        <v>35.880999999999993</v>
      </c>
      <c r="T173" s="8">
        <f t="shared" si="11"/>
        <v>0.51895402149231273</v>
      </c>
      <c r="U173" s="5">
        <f>YEAR(SalesDataTable[[#This Row],[Order Date]])</f>
        <v>2026</v>
      </c>
      <c r="V173" s="8" t="str">
        <f>"Q"&amp;ROUNDUP(MONTH(SalesDataTable[[#This Row],[Order Date]])/3,0)</f>
        <v>Q1</v>
      </c>
      <c r="W173" s="9">
        <f>MONTH(SalesDataTable[[#This Row],[Order Date]])</f>
        <v>2</v>
      </c>
      <c r="X173" s="8" t="str">
        <f>TEXT(SalesDataTable[[#This Row],[Order Date]],"mmm")</f>
        <v>Feb</v>
      </c>
    </row>
    <row r="174" spans="1:24" ht="15">
      <c r="A174" s="2">
        <v>2793</v>
      </c>
      <c r="B174" s="3">
        <v>46058</v>
      </c>
      <c r="C174" s="12">
        <f>MONTH(SalesDataTable[[#This Row],[Order Date]])</f>
        <v>2</v>
      </c>
      <c r="D174" s="12" t="str">
        <f>TEXT(SalesDataTable[[#This Row],[Order Date]],"MMM")</f>
        <v>Feb</v>
      </c>
      <c r="E174" s="15" t="str">
        <f>"Q"&amp;ROUNDUP(MONTH(SalesDataTable[[#This Row],[Order Date]])/3,0)</f>
        <v>Q1</v>
      </c>
      <c r="F174" s="12">
        <f>YEAR(SalesDataTable[[#This Row],[Order Date]])</f>
        <v>2026</v>
      </c>
      <c r="G174" s="4" t="s">
        <v>6</v>
      </c>
      <c r="H174" s="4" t="s">
        <v>49</v>
      </c>
      <c r="I174" s="4" t="s">
        <v>8</v>
      </c>
      <c r="J174" s="4" t="s">
        <v>16</v>
      </c>
      <c r="K174" s="4" t="s">
        <v>23</v>
      </c>
      <c r="L174" s="4" t="s">
        <v>51</v>
      </c>
      <c r="M174" s="9">
        <v>3</v>
      </c>
      <c r="N174" s="6">
        <v>122.69</v>
      </c>
      <c r="O174" s="7">
        <v>0.05</v>
      </c>
      <c r="P174" s="6">
        <v>62.08</v>
      </c>
      <c r="Q174" s="6">
        <f t="shared" si="8"/>
        <v>349.66649999999998</v>
      </c>
      <c r="R174" s="6">
        <f t="shared" si="9"/>
        <v>186.24</v>
      </c>
      <c r="S174" s="6">
        <f t="shared" si="10"/>
        <v>163.42649999999998</v>
      </c>
      <c r="T174" s="8">
        <f t="shared" si="11"/>
        <v>0.46737820180085876</v>
      </c>
      <c r="U174" s="5">
        <f>YEAR(SalesDataTable[[#This Row],[Order Date]])</f>
        <v>2026</v>
      </c>
      <c r="V174" s="8" t="str">
        <f>"Q"&amp;ROUNDUP(MONTH(SalesDataTable[[#This Row],[Order Date]])/3,0)</f>
        <v>Q1</v>
      </c>
      <c r="W174" s="9">
        <f>MONTH(SalesDataTable[[#This Row],[Order Date]])</f>
        <v>2</v>
      </c>
      <c r="X174" s="8" t="str">
        <f>TEXT(SalesDataTable[[#This Row],[Order Date]],"mmm")</f>
        <v>Feb</v>
      </c>
    </row>
    <row r="175" spans="1:24" ht="15">
      <c r="A175" s="2">
        <v>346</v>
      </c>
      <c r="B175" s="3">
        <v>46059</v>
      </c>
      <c r="C175" s="12">
        <f>MONTH(SalesDataTable[[#This Row],[Order Date]])</f>
        <v>2</v>
      </c>
      <c r="D175" s="12" t="str">
        <f>TEXT(SalesDataTable[[#This Row],[Order Date]],"MMM")</f>
        <v>Feb</v>
      </c>
      <c r="E175" s="15" t="str">
        <f>"Q"&amp;ROUNDUP(MONTH(SalesDataTable[[#This Row],[Order Date]])/3,0)</f>
        <v>Q1</v>
      </c>
      <c r="F175" s="12">
        <f>YEAR(SalesDataTable[[#This Row],[Order Date]])</f>
        <v>2026</v>
      </c>
      <c r="G175" s="4" t="s">
        <v>6</v>
      </c>
      <c r="H175" s="4" t="s">
        <v>7</v>
      </c>
      <c r="I175" s="4" t="s">
        <v>2</v>
      </c>
      <c r="J175" s="4" t="s">
        <v>16</v>
      </c>
      <c r="K175" s="4" t="s">
        <v>4</v>
      </c>
      <c r="L175" s="4" t="s">
        <v>30</v>
      </c>
      <c r="M175" s="9">
        <v>3</v>
      </c>
      <c r="N175" s="6">
        <v>103.22</v>
      </c>
      <c r="O175" s="7">
        <v>0</v>
      </c>
      <c r="P175" s="6">
        <v>50.74</v>
      </c>
      <c r="Q175" s="6">
        <f t="shared" si="8"/>
        <v>309.65999999999997</v>
      </c>
      <c r="R175" s="6">
        <f t="shared" si="9"/>
        <v>152.22</v>
      </c>
      <c r="S175" s="6">
        <f t="shared" si="10"/>
        <v>157.43999999999997</v>
      </c>
      <c r="T175" s="8">
        <f t="shared" si="11"/>
        <v>0.50842859910869986</v>
      </c>
      <c r="U175" s="5">
        <f>YEAR(SalesDataTable[[#This Row],[Order Date]])</f>
        <v>2026</v>
      </c>
      <c r="V175" s="8" t="str">
        <f>"Q"&amp;ROUNDUP(MONTH(SalesDataTable[[#This Row],[Order Date]])/3,0)</f>
        <v>Q1</v>
      </c>
      <c r="W175" s="9">
        <f>MONTH(SalesDataTable[[#This Row],[Order Date]])</f>
        <v>2</v>
      </c>
      <c r="X175" s="8" t="str">
        <f>TEXT(SalesDataTable[[#This Row],[Order Date]],"mmm")</f>
        <v>Feb</v>
      </c>
    </row>
    <row r="176" spans="1:24" ht="15">
      <c r="A176" s="2">
        <v>539</v>
      </c>
      <c r="B176" s="3">
        <v>46059</v>
      </c>
      <c r="C176" s="12">
        <f>MONTH(SalesDataTable[[#This Row],[Order Date]])</f>
        <v>2</v>
      </c>
      <c r="D176" s="12" t="str">
        <f>TEXT(SalesDataTable[[#This Row],[Order Date]],"MMM")</f>
        <v>Feb</v>
      </c>
      <c r="E176" s="15" t="str">
        <f>"Q"&amp;ROUNDUP(MONTH(SalesDataTable[[#This Row],[Order Date]])/3,0)</f>
        <v>Q1</v>
      </c>
      <c r="F176" s="12">
        <f>YEAR(SalesDataTable[[#This Row],[Order Date]])</f>
        <v>2026</v>
      </c>
      <c r="G176" s="4" t="s">
        <v>0</v>
      </c>
      <c r="H176" s="4" t="s">
        <v>50</v>
      </c>
      <c r="I176" s="4" t="s">
        <v>28</v>
      </c>
      <c r="J176" s="4" t="s">
        <v>13</v>
      </c>
      <c r="K176" s="4" t="s">
        <v>9</v>
      </c>
      <c r="L176" s="4" t="s">
        <v>10</v>
      </c>
      <c r="M176" s="9">
        <v>3</v>
      </c>
      <c r="N176" s="6">
        <v>92.96</v>
      </c>
      <c r="O176" s="7">
        <v>0.15</v>
      </c>
      <c r="P176" s="6">
        <v>44.56</v>
      </c>
      <c r="Q176" s="6">
        <f t="shared" si="8"/>
        <v>237.048</v>
      </c>
      <c r="R176" s="6">
        <f t="shared" si="9"/>
        <v>133.68</v>
      </c>
      <c r="S176" s="6">
        <f t="shared" si="10"/>
        <v>103.36799999999999</v>
      </c>
      <c r="T176" s="8">
        <f t="shared" si="11"/>
        <v>0.43606358205932971</v>
      </c>
      <c r="U176" s="5">
        <f>YEAR(SalesDataTable[[#This Row],[Order Date]])</f>
        <v>2026</v>
      </c>
      <c r="V176" s="8" t="str">
        <f>"Q"&amp;ROUNDUP(MONTH(SalesDataTable[[#This Row],[Order Date]])/3,0)</f>
        <v>Q1</v>
      </c>
      <c r="W176" s="9">
        <f>MONTH(SalesDataTable[[#This Row],[Order Date]])</f>
        <v>2</v>
      </c>
      <c r="X176" s="8" t="str">
        <f>TEXT(SalesDataTable[[#This Row],[Order Date]],"mmm")</f>
        <v>Feb</v>
      </c>
    </row>
    <row r="177" spans="1:24" ht="15">
      <c r="A177" s="2">
        <v>1368</v>
      </c>
      <c r="B177" s="3">
        <v>46059</v>
      </c>
      <c r="C177" s="12">
        <f>MONTH(SalesDataTable[[#This Row],[Order Date]])</f>
        <v>2</v>
      </c>
      <c r="D177" s="12" t="str">
        <f>TEXT(SalesDataTable[[#This Row],[Order Date]],"MMM")</f>
        <v>Feb</v>
      </c>
      <c r="E177" s="15" t="str">
        <f>"Q"&amp;ROUNDUP(MONTH(SalesDataTable[[#This Row],[Order Date]])/3,0)</f>
        <v>Q1</v>
      </c>
      <c r="F177" s="12">
        <f>YEAR(SalesDataTable[[#This Row],[Order Date]])</f>
        <v>2026</v>
      </c>
      <c r="G177" s="4" t="s">
        <v>6</v>
      </c>
      <c r="H177" s="4" t="s">
        <v>43</v>
      </c>
      <c r="I177" s="4" t="s">
        <v>19</v>
      </c>
      <c r="J177" s="4" t="s">
        <v>13</v>
      </c>
      <c r="K177" s="4" t="s">
        <v>14</v>
      </c>
      <c r="L177" s="4" t="s">
        <v>15</v>
      </c>
      <c r="M177" s="9">
        <v>1</v>
      </c>
      <c r="N177" s="6">
        <v>36.520000000000003</v>
      </c>
      <c r="O177" s="7">
        <v>0</v>
      </c>
      <c r="P177" s="6">
        <v>13.94</v>
      </c>
      <c r="Q177" s="6">
        <f t="shared" si="8"/>
        <v>36.520000000000003</v>
      </c>
      <c r="R177" s="6">
        <f t="shared" si="9"/>
        <v>13.94</v>
      </c>
      <c r="S177" s="6">
        <f t="shared" si="10"/>
        <v>22.580000000000005</v>
      </c>
      <c r="T177" s="8">
        <f t="shared" si="11"/>
        <v>0.61829134720700996</v>
      </c>
      <c r="U177" s="5">
        <f>YEAR(SalesDataTable[[#This Row],[Order Date]])</f>
        <v>2026</v>
      </c>
      <c r="V177" s="8" t="str">
        <f>"Q"&amp;ROUNDUP(MONTH(SalesDataTable[[#This Row],[Order Date]])/3,0)</f>
        <v>Q1</v>
      </c>
      <c r="W177" s="9">
        <f>MONTH(SalesDataTable[[#This Row],[Order Date]])</f>
        <v>2</v>
      </c>
      <c r="X177" s="8" t="str">
        <f>TEXT(SalesDataTable[[#This Row],[Order Date]],"mmm")</f>
        <v>Feb</v>
      </c>
    </row>
    <row r="178" spans="1:24" ht="15">
      <c r="A178" s="2">
        <v>3506</v>
      </c>
      <c r="B178" s="3">
        <v>46059</v>
      </c>
      <c r="C178" s="12">
        <f>MONTH(SalesDataTable[[#This Row],[Order Date]])</f>
        <v>2</v>
      </c>
      <c r="D178" s="12" t="str">
        <f>TEXT(SalesDataTable[[#This Row],[Order Date]],"MMM")</f>
        <v>Feb</v>
      </c>
      <c r="E178" s="15" t="str">
        <f>"Q"&amp;ROUNDUP(MONTH(SalesDataTable[[#This Row],[Order Date]])/3,0)</f>
        <v>Q1</v>
      </c>
      <c r="F178" s="12">
        <f>YEAR(SalesDataTable[[#This Row],[Order Date]])</f>
        <v>2026</v>
      </c>
      <c r="G178" s="4" t="s">
        <v>0</v>
      </c>
      <c r="H178" s="4" t="s">
        <v>1</v>
      </c>
      <c r="I178" s="4" t="s">
        <v>19</v>
      </c>
      <c r="J178" s="4" t="s">
        <v>3</v>
      </c>
      <c r="K178" s="4" t="s">
        <v>34</v>
      </c>
      <c r="L178" s="4" t="s">
        <v>45</v>
      </c>
      <c r="M178" s="9">
        <v>3</v>
      </c>
      <c r="N178" s="6">
        <v>50.65</v>
      </c>
      <c r="O178" s="7">
        <v>0</v>
      </c>
      <c r="P178" s="6">
        <v>21.49</v>
      </c>
      <c r="Q178" s="6">
        <f t="shared" si="8"/>
        <v>151.94999999999999</v>
      </c>
      <c r="R178" s="6">
        <f t="shared" si="9"/>
        <v>64.47</v>
      </c>
      <c r="S178" s="6">
        <f t="shared" si="10"/>
        <v>87.47999999999999</v>
      </c>
      <c r="T178" s="8">
        <f t="shared" si="11"/>
        <v>0.57571569595261596</v>
      </c>
      <c r="U178" s="5">
        <f>YEAR(SalesDataTable[[#This Row],[Order Date]])</f>
        <v>2026</v>
      </c>
      <c r="V178" s="8" t="str">
        <f>"Q"&amp;ROUNDUP(MONTH(SalesDataTable[[#This Row],[Order Date]])/3,0)</f>
        <v>Q1</v>
      </c>
      <c r="W178" s="9">
        <f>MONTH(SalesDataTable[[#This Row],[Order Date]])</f>
        <v>2</v>
      </c>
      <c r="X178" s="8" t="str">
        <f>TEXT(SalesDataTable[[#This Row],[Order Date]],"mmm")</f>
        <v>Feb</v>
      </c>
    </row>
    <row r="179" spans="1:24" ht="15">
      <c r="A179" s="2">
        <v>1314</v>
      </c>
      <c r="B179" s="3">
        <v>46060</v>
      </c>
      <c r="C179" s="12">
        <f>MONTH(SalesDataTable[[#This Row],[Order Date]])</f>
        <v>2</v>
      </c>
      <c r="D179" s="12" t="str">
        <f>TEXT(SalesDataTable[[#This Row],[Order Date]],"MMM")</f>
        <v>Feb</v>
      </c>
      <c r="E179" s="15" t="str">
        <f>"Q"&amp;ROUNDUP(MONTH(SalesDataTable[[#This Row],[Order Date]])/3,0)</f>
        <v>Q1</v>
      </c>
      <c r="F179" s="12">
        <f>YEAR(SalesDataTable[[#This Row],[Order Date]])</f>
        <v>2026</v>
      </c>
      <c r="G179" s="4" t="s">
        <v>20</v>
      </c>
      <c r="H179" s="4" t="s">
        <v>21</v>
      </c>
      <c r="I179" s="4" t="s">
        <v>2</v>
      </c>
      <c r="J179" s="4" t="s">
        <v>3</v>
      </c>
      <c r="K179" s="4" t="s">
        <v>14</v>
      </c>
      <c r="L179" s="4" t="s">
        <v>15</v>
      </c>
      <c r="M179" s="9">
        <v>2</v>
      </c>
      <c r="N179" s="6">
        <v>37.03</v>
      </c>
      <c r="O179" s="7">
        <v>0.15</v>
      </c>
      <c r="P179" s="6">
        <v>13.87</v>
      </c>
      <c r="Q179" s="6">
        <f t="shared" si="8"/>
        <v>62.951000000000001</v>
      </c>
      <c r="R179" s="6">
        <f t="shared" si="9"/>
        <v>27.74</v>
      </c>
      <c r="S179" s="6">
        <f t="shared" si="10"/>
        <v>35.210999999999999</v>
      </c>
      <c r="T179" s="8">
        <f t="shared" si="11"/>
        <v>0.55933980397451988</v>
      </c>
      <c r="U179" s="5">
        <f>YEAR(SalesDataTable[[#This Row],[Order Date]])</f>
        <v>2026</v>
      </c>
      <c r="V179" s="8" t="str">
        <f>"Q"&amp;ROUNDUP(MONTH(SalesDataTable[[#This Row],[Order Date]])/3,0)</f>
        <v>Q1</v>
      </c>
      <c r="W179" s="9">
        <f>MONTH(SalesDataTable[[#This Row],[Order Date]])</f>
        <v>2</v>
      </c>
      <c r="X179" s="8" t="str">
        <f>TEXT(SalesDataTable[[#This Row],[Order Date]],"mmm")</f>
        <v>Feb</v>
      </c>
    </row>
    <row r="180" spans="1:24" ht="15">
      <c r="A180" s="2">
        <v>2092</v>
      </c>
      <c r="B180" s="3">
        <v>46060</v>
      </c>
      <c r="C180" s="12">
        <f>MONTH(SalesDataTable[[#This Row],[Order Date]])</f>
        <v>2</v>
      </c>
      <c r="D180" s="12" t="str">
        <f>TEXT(SalesDataTable[[#This Row],[Order Date]],"MMM")</f>
        <v>Feb</v>
      </c>
      <c r="E180" s="15" t="str">
        <f>"Q"&amp;ROUNDUP(MONTH(SalesDataTable[[#This Row],[Order Date]])/3,0)</f>
        <v>Q1</v>
      </c>
      <c r="F180" s="12">
        <f>YEAR(SalesDataTable[[#This Row],[Order Date]])</f>
        <v>2026</v>
      </c>
      <c r="G180" s="4" t="s">
        <v>11</v>
      </c>
      <c r="H180" s="4" t="s">
        <v>12</v>
      </c>
      <c r="I180" s="4" t="s">
        <v>2</v>
      </c>
      <c r="J180" s="4" t="s">
        <v>13</v>
      </c>
      <c r="K180" s="4" t="s">
        <v>34</v>
      </c>
      <c r="L180" s="4" t="s">
        <v>42</v>
      </c>
      <c r="M180" s="9">
        <v>1</v>
      </c>
      <c r="N180" s="6">
        <v>36.619999999999997</v>
      </c>
      <c r="O180" s="7">
        <v>0</v>
      </c>
      <c r="P180" s="6">
        <v>13.55</v>
      </c>
      <c r="Q180" s="6">
        <f t="shared" si="8"/>
        <v>36.619999999999997</v>
      </c>
      <c r="R180" s="6">
        <f t="shared" si="9"/>
        <v>13.55</v>
      </c>
      <c r="S180" s="6">
        <f t="shared" si="10"/>
        <v>23.069999999999997</v>
      </c>
      <c r="T180" s="8">
        <f t="shared" si="11"/>
        <v>0.62998361551064985</v>
      </c>
      <c r="U180" s="5">
        <f>YEAR(SalesDataTable[[#This Row],[Order Date]])</f>
        <v>2026</v>
      </c>
      <c r="V180" s="8" t="str">
        <f>"Q"&amp;ROUNDUP(MONTH(SalesDataTable[[#This Row],[Order Date]])/3,0)</f>
        <v>Q1</v>
      </c>
      <c r="W180" s="9">
        <f>MONTH(SalesDataTable[[#This Row],[Order Date]])</f>
        <v>2</v>
      </c>
      <c r="X180" s="8" t="str">
        <f>TEXT(SalesDataTable[[#This Row],[Order Date]],"mmm")</f>
        <v>Feb</v>
      </c>
    </row>
    <row r="181" spans="1:24" ht="15">
      <c r="A181" s="2">
        <v>5083</v>
      </c>
      <c r="B181" s="3">
        <v>46060</v>
      </c>
      <c r="C181" s="12">
        <f>MONTH(SalesDataTable[[#This Row],[Order Date]])</f>
        <v>2</v>
      </c>
      <c r="D181" s="12" t="str">
        <f>TEXT(SalesDataTable[[#This Row],[Order Date]],"MMM")</f>
        <v>Feb</v>
      </c>
      <c r="E181" s="15" t="str">
        <f>"Q"&amp;ROUNDUP(MONTH(SalesDataTable[[#This Row],[Order Date]])/3,0)</f>
        <v>Q1</v>
      </c>
      <c r="F181" s="12">
        <f>YEAR(SalesDataTable[[#This Row],[Order Date]])</f>
        <v>2026</v>
      </c>
      <c r="G181" s="4" t="s">
        <v>11</v>
      </c>
      <c r="H181" s="4" t="s">
        <v>52</v>
      </c>
      <c r="I181" s="4" t="s">
        <v>19</v>
      </c>
      <c r="J181" s="4" t="s">
        <v>3</v>
      </c>
      <c r="K181" s="4" t="s">
        <v>23</v>
      </c>
      <c r="L181" s="4" t="s">
        <v>40</v>
      </c>
      <c r="M181" s="9">
        <v>1</v>
      </c>
      <c r="N181" s="6">
        <v>81.47</v>
      </c>
      <c r="O181" s="7">
        <v>0</v>
      </c>
      <c r="P181" s="6">
        <v>39.18</v>
      </c>
      <c r="Q181" s="6">
        <f t="shared" si="8"/>
        <v>81.47</v>
      </c>
      <c r="R181" s="6">
        <f t="shared" si="9"/>
        <v>39.18</v>
      </c>
      <c r="S181" s="6">
        <f t="shared" si="10"/>
        <v>42.29</v>
      </c>
      <c r="T181" s="8">
        <f t="shared" si="11"/>
        <v>0.51908678040996681</v>
      </c>
      <c r="U181" s="5">
        <f>YEAR(SalesDataTable[[#This Row],[Order Date]])</f>
        <v>2026</v>
      </c>
      <c r="V181" s="8" t="str">
        <f>"Q"&amp;ROUNDUP(MONTH(SalesDataTable[[#This Row],[Order Date]])/3,0)</f>
        <v>Q1</v>
      </c>
      <c r="W181" s="9">
        <f>MONTH(SalesDataTable[[#This Row],[Order Date]])</f>
        <v>2</v>
      </c>
      <c r="X181" s="8" t="str">
        <f>TEXT(SalesDataTable[[#This Row],[Order Date]],"mmm")</f>
        <v>Feb</v>
      </c>
    </row>
    <row r="182" spans="1:24" ht="15">
      <c r="A182" s="2">
        <v>582</v>
      </c>
      <c r="B182" s="3">
        <v>46061</v>
      </c>
      <c r="C182" s="12">
        <f>MONTH(SalesDataTable[[#This Row],[Order Date]])</f>
        <v>2</v>
      </c>
      <c r="D182" s="12" t="str">
        <f>TEXT(SalesDataTable[[#This Row],[Order Date]],"MMM")</f>
        <v>Feb</v>
      </c>
      <c r="E182" s="15" t="str">
        <f>"Q"&amp;ROUNDUP(MONTH(SalesDataTable[[#This Row],[Order Date]])/3,0)</f>
        <v>Q1</v>
      </c>
      <c r="F182" s="12">
        <f>YEAR(SalesDataTable[[#This Row],[Order Date]])</f>
        <v>2026</v>
      </c>
      <c r="G182" s="4" t="s">
        <v>6</v>
      </c>
      <c r="H182" s="4" t="s">
        <v>7</v>
      </c>
      <c r="I182" s="4" t="s">
        <v>8</v>
      </c>
      <c r="J182" s="4" t="s">
        <v>3</v>
      </c>
      <c r="K182" s="4" t="s">
        <v>23</v>
      </c>
      <c r="L182" s="4" t="s">
        <v>51</v>
      </c>
      <c r="M182" s="9">
        <v>12</v>
      </c>
      <c r="N182" s="6">
        <v>122.75</v>
      </c>
      <c r="O182" s="7">
        <v>0.15</v>
      </c>
      <c r="P182" s="6">
        <v>62.51</v>
      </c>
      <c r="Q182" s="6">
        <f t="shared" si="8"/>
        <v>1252.05</v>
      </c>
      <c r="R182" s="6">
        <f t="shared" si="9"/>
        <v>750.12</v>
      </c>
      <c r="S182" s="6">
        <f t="shared" si="10"/>
        <v>501.92999999999995</v>
      </c>
      <c r="T182" s="8">
        <f t="shared" si="11"/>
        <v>0.40088654606445429</v>
      </c>
      <c r="U182" s="5">
        <f>YEAR(SalesDataTable[[#This Row],[Order Date]])</f>
        <v>2026</v>
      </c>
      <c r="V182" s="8" t="str">
        <f>"Q"&amp;ROUNDUP(MONTH(SalesDataTable[[#This Row],[Order Date]])/3,0)</f>
        <v>Q1</v>
      </c>
      <c r="W182" s="9">
        <f>MONTH(SalesDataTable[[#This Row],[Order Date]])</f>
        <v>2</v>
      </c>
      <c r="X182" s="8" t="str">
        <f>TEXT(SalesDataTable[[#This Row],[Order Date]],"mmm")</f>
        <v>Feb</v>
      </c>
    </row>
    <row r="183" spans="1:24" ht="15">
      <c r="A183" s="2">
        <v>902</v>
      </c>
      <c r="B183" s="3">
        <v>46061</v>
      </c>
      <c r="C183" s="12">
        <f>MONTH(SalesDataTable[[#This Row],[Order Date]])</f>
        <v>2</v>
      </c>
      <c r="D183" s="12" t="str">
        <f>TEXT(SalesDataTable[[#This Row],[Order Date]],"MMM")</f>
        <v>Feb</v>
      </c>
      <c r="E183" s="15" t="str">
        <f>"Q"&amp;ROUNDUP(MONTH(SalesDataTable[[#This Row],[Order Date]])/3,0)</f>
        <v>Q1</v>
      </c>
      <c r="F183" s="12">
        <f>YEAR(SalesDataTable[[#This Row],[Order Date]])</f>
        <v>2026</v>
      </c>
      <c r="G183" s="4" t="s">
        <v>0</v>
      </c>
      <c r="H183" s="4" t="s">
        <v>36</v>
      </c>
      <c r="I183" s="4" t="s">
        <v>2</v>
      </c>
      <c r="J183" s="4" t="s">
        <v>16</v>
      </c>
      <c r="K183" s="4" t="s">
        <v>34</v>
      </c>
      <c r="L183" s="4" t="s">
        <v>45</v>
      </c>
      <c r="M183" s="9">
        <v>1</v>
      </c>
      <c r="N183" s="6">
        <v>50.38</v>
      </c>
      <c r="O183" s="7">
        <v>0.05</v>
      </c>
      <c r="P183" s="6">
        <v>21.95</v>
      </c>
      <c r="Q183" s="6">
        <f t="shared" si="8"/>
        <v>47.860999999999997</v>
      </c>
      <c r="R183" s="6">
        <f t="shared" si="9"/>
        <v>21.95</v>
      </c>
      <c r="S183" s="6">
        <f t="shared" si="10"/>
        <v>25.910999999999998</v>
      </c>
      <c r="T183" s="8">
        <f t="shared" si="11"/>
        <v>0.54138024696516995</v>
      </c>
      <c r="U183" s="5">
        <f>YEAR(SalesDataTable[[#This Row],[Order Date]])</f>
        <v>2026</v>
      </c>
      <c r="V183" s="8" t="str">
        <f>"Q"&amp;ROUNDUP(MONTH(SalesDataTable[[#This Row],[Order Date]])/3,0)</f>
        <v>Q1</v>
      </c>
      <c r="W183" s="9">
        <f>MONTH(SalesDataTable[[#This Row],[Order Date]])</f>
        <v>2</v>
      </c>
      <c r="X183" s="8" t="str">
        <f>TEXT(SalesDataTable[[#This Row],[Order Date]],"mmm")</f>
        <v>Feb</v>
      </c>
    </row>
    <row r="184" spans="1:24" ht="15">
      <c r="A184" s="2">
        <v>2396</v>
      </c>
      <c r="B184" s="3">
        <v>46061</v>
      </c>
      <c r="C184" s="12">
        <f>MONTH(SalesDataTable[[#This Row],[Order Date]])</f>
        <v>2</v>
      </c>
      <c r="D184" s="12" t="str">
        <f>TEXT(SalesDataTable[[#This Row],[Order Date]],"MMM")</f>
        <v>Feb</v>
      </c>
      <c r="E184" s="15" t="str">
        <f>"Q"&amp;ROUNDUP(MONTH(SalesDataTable[[#This Row],[Order Date]])/3,0)</f>
        <v>Q1</v>
      </c>
      <c r="F184" s="12">
        <f>YEAR(SalesDataTable[[#This Row],[Order Date]])</f>
        <v>2026</v>
      </c>
      <c r="G184" s="4" t="s">
        <v>20</v>
      </c>
      <c r="H184" s="4" t="s">
        <v>31</v>
      </c>
      <c r="I184" s="4" t="s">
        <v>2</v>
      </c>
      <c r="J184" s="4" t="s">
        <v>16</v>
      </c>
      <c r="K184" s="4" t="s">
        <v>34</v>
      </c>
      <c r="L184" s="4" t="s">
        <v>45</v>
      </c>
      <c r="M184" s="9">
        <v>2</v>
      </c>
      <c r="N184" s="6">
        <v>50.4</v>
      </c>
      <c r="O184" s="7">
        <v>0</v>
      </c>
      <c r="P184" s="6">
        <v>21.43</v>
      </c>
      <c r="Q184" s="6">
        <f t="shared" si="8"/>
        <v>100.8</v>
      </c>
      <c r="R184" s="6">
        <f t="shared" si="9"/>
        <v>42.86</v>
      </c>
      <c r="S184" s="6">
        <f t="shared" si="10"/>
        <v>57.94</v>
      </c>
      <c r="T184" s="8">
        <f t="shared" si="11"/>
        <v>0.57480158730158726</v>
      </c>
      <c r="U184" s="5">
        <f>YEAR(SalesDataTable[[#This Row],[Order Date]])</f>
        <v>2026</v>
      </c>
      <c r="V184" s="8" t="str">
        <f>"Q"&amp;ROUNDUP(MONTH(SalesDataTable[[#This Row],[Order Date]])/3,0)</f>
        <v>Q1</v>
      </c>
      <c r="W184" s="9">
        <f>MONTH(SalesDataTable[[#This Row],[Order Date]])</f>
        <v>2</v>
      </c>
      <c r="X184" s="8" t="str">
        <f>TEXT(SalesDataTable[[#This Row],[Order Date]],"mmm")</f>
        <v>Feb</v>
      </c>
    </row>
    <row r="185" spans="1:24" ht="15">
      <c r="A185" s="2">
        <v>2494</v>
      </c>
      <c r="B185" s="3">
        <v>46061</v>
      </c>
      <c r="C185" s="12">
        <f>MONTH(SalesDataTable[[#This Row],[Order Date]])</f>
        <v>2</v>
      </c>
      <c r="D185" s="12" t="str">
        <f>TEXT(SalesDataTable[[#This Row],[Order Date]],"MMM")</f>
        <v>Feb</v>
      </c>
      <c r="E185" s="15" t="str">
        <f>"Q"&amp;ROUNDUP(MONTH(SalesDataTable[[#This Row],[Order Date]])/3,0)</f>
        <v>Q1</v>
      </c>
      <c r="F185" s="12">
        <f>YEAR(SalesDataTable[[#This Row],[Order Date]])</f>
        <v>2026</v>
      </c>
      <c r="G185" s="4" t="s">
        <v>11</v>
      </c>
      <c r="H185" s="4" t="s">
        <v>25</v>
      </c>
      <c r="I185" s="4" t="s">
        <v>2</v>
      </c>
      <c r="J185" s="4" t="s">
        <v>13</v>
      </c>
      <c r="K185" s="4" t="s">
        <v>9</v>
      </c>
      <c r="L185" s="4" t="s">
        <v>46</v>
      </c>
      <c r="M185" s="9">
        <v>1</v>
      </c>
      <c r="N185" s="6">
        <v>69.98</v>
      </c>
      <c r="O185" s="7">
        <v>0</v>
      </c>
      <c r="P185" s="6">
        <v>33.21</v>
      </c>
      <c r="Q185" s="6">
        <f t="shared" si="8"/>
        <v>69.98</v>
      </c>
      <c r="R185" s="6">
        <f t="shared" si="9"/>
        <v>33.21</v>
      </c>
      <c r="S185" s="6">
        <f t="shared" si="10"/>
        <v>36.770000000000003</v>
      </c>
      <c r="T185" s="8">
        <f t="shared" si="11"/>
        <v>0.52543583881108891</v>
      </c>
      <c r="U185" s="5">
        <f>YEAR(SalesDataTable[[#This Row],[Order Date]])</f>
        <v>2026</v>
      </c>
      <c r="V185" s="8" t="str">
        <f>"Q"&amp;ROUNDUP(MONTH(SalesDataTable[[#This Row],[Order Date]])/3,0)</f>
        <v>Q1</v>
      </c>
      <c r="W185" s="9">
        <f>MONTH(SalesDataTable[[#This Row],[Order Date]])</f>
        <v>2</v>
      </c>
      <c r="X185" s="8" t="str">
        <f>TEXT(SalesDataTable[[#This Row],[Order Date]],"mmm")</f>
        <v>Feb</v>
      </c>
    </row>
    <row r="186" spans="1:24" ht="15">
      <c r="A186" s="2">
        <v>2925</v>
      </c>
      <c r="B186" s="3">
        <v>46061</v>
      </c>
      <c r="C186" s="12">
        <f>MONTH(SalesDataTable[[#This Row],[Order Date]])</f>
        <v>2</v>
      </c>
      <c r="D186" s="12" t="str">
        <f>TEXT(SalesDataTable[[#This Row],[Order Date]],"MMM")</f>
        <v>Feb</v>
      </c>
      <c r="E186" s="15" t="str">
        <f>"Q"&amp;ROUNDUP(MONTH(SalesDataTable[[#This Row],[Order Date]])/3,0)</f>
        <v>Q1</v>
      </c>
      <c r="F186" s="12">
        <f>YEAR(SalesDataTable[[#This Row],[Order Date]])</f>
        <v>2026</v>
      </c>
      <c r="G186" s="4" t="s">
        <v>0</v>
      </c>
      <c r="H186" s="4" t="s">
        <v>1</v>
      </c>
      <c r="I186" s="4" t="s">
        <v>19</v>
      </c>
      <c r="J186" s="4" t="s">
        <v>13</v>
      </c>
      <c r="K186" s="4" t="s">
        <v>9</v>
      </c>
      <c r="L186" s="4" t="s">
        <v>10</v>
      </c>
      <c r="M186" s="9">
        <v>3</v>
      </c>
      <c r="N186" s="6">
        <v>90.04</v>
      </c>
      <c r="O186" s="7">
        <v>0.05</v>
      </c>
      <c r="P186" s="6">
        <v>45.25</v>
      </c>
      <c r="Q186" s="6">
        <f t="shared" si="8"/>
        <v>256.61399999999998</v>
      </c>
      <c r="R186" s="6">
        <f t="shared" si="9"/>
        <v>135.75</v>
      </c>
      <c r="S186" s="6">
        <f t="shared" si="10"/>
        <v>120.86399999999998</v>
      </c>
      <c r="T186" s="8">
        <f t="shared" si="11"/>
        <v>0.47099534709719654</v>
      </c>
      <c r="U186" s="5">
        <f>YEAR(SalesDataTable[[#This Row],[Order Date]])</f>
        <v>2026</v>
      </c>
      <c r="V186" s="8" t="str">
        <f>"Q"&amp;ROUNDUP(MONTH(SalesDataTable[[#This Row],[Order Date]])/3,0)</f>
        <v>Q1</v>
      </c>
      <c r="W186" s="9">
        <f>MONTH(SalesDataTable[[#This Row],[Order Date]])</f>
        <v>2</v>
      </c>
      <c r="X186" s="8" t="str">
        <f>TEXT(SalesDataTable[[#This Row],[Order Date]],"mmm")</f>
        <v>Feb</v>
      </c>
    </row>
    <row r="187" spans="1:24" ht="15">
      <c r="A187" s="2">
        <v>3614</v>
      </c>
      <c r="B187" s="3">
        <v>46061</v>
      </c>
      <c r="C187" s="12">
        <f>MONTH(SalesDataTable[[#This Row],[Order Date]])</f>
        <v>2</v>
      </c>
      <c r="D187" s="12" t="str">
        <f>TEXT(SalesDataTable[[#This Row],[Order Date]],"MMM")</f>
        <v>Feb</v>
      </c>
      <c r="E187" s="15" t="str">
        <f>"Q"&amp;ROUNDUP(MONTH(SalesDataTable[[#This Row],[Order Date]])/3,0)</f>
        <v>Q1</v>
      </c>
      <c r="F187" s="12">
        <f>YEAR(SalesDataTable[[#This Row],[Order Date]])</f>
        <v>2026</v>
      </c>
      <c r="G187" s="4" t="s">
        <v>6</v>
      </c>
      <c r="H187" s="4" t="s">
        <v>49</v>
      </c>
      <c r="I187" s="4" t="s">
        <v>2</v>
      </c>
      <c r="J187" s="4" t="s">
        <v>13</v>
      </c>
      <c r="K187" s="4" t="s">
        <v>34</v>
      </c>
      <c r="L187" s="4" t="s">
        <v>45</v>
      </c>
      <c r="M187" s="9">
        <v>3</v>
      </c>
      <c r="N187" s="6">
        <v>51.18</v>
      </c>
      <c r="O187" s="7">
        <v>0</v>
      </c>
      <c r="P187" s="6">
        <v>21.95</v>
      </c>
      <c r="Q187" s="6">
        <f t="shared" si="8"/>
        <v>153.54</v>
      </c>
      <c r="R187" s="6">
        <f t="shared" si="9"/>
        <v>65.849999999999994</v>
      </c>
      <c r="S187" s="6">
        <f t="shared" si="10"/>
        <v>87.69</v>
      </c>
      <c r="T187" s="8">
        <f t="shared" si="11"/>
        <v>0.57112153184837833</v>
      </c>
      <c r="U187" s="5">
        <f>YEAR(SalesDataTable[[#This Row],[Order Date]])</f>
        <v>2026</v>
      </c>
      <c r="V187" s="8" t="str">
        <f>"Q"&amp;ROUNDUP(MONTH(SalesDataTable[[#This Row],[Order Date]])/3,0)</f>
        <v>Q1</v>
      </c>
      <c r="W187" s="9">
        <f>MONTH(SalesDataTable[[#This Row],[Order Date]])</f>
        <v>2</v>
      </c>
      <c r="X187" s="8" t="str">
        <f>TEXT(SalesDataTable[[#This Row],[Order Date]],"mmm")</f>
        <v>Feb</v>
      </c>
    </row>
    <row r="188" spans="1:24" ht="15">
      <c r="A188" s="2">
        <v>4360</v>
      </c>
      <c r="B188" s="3">
        <v>46061</v>
      </c>
      <c r="C188" s="12">
        <f>MONTH(SalesDataTable[[#This Row],[Order Date]])</f>
        <v>2</v>
      </c>
      <c r="D188" s="12" t="str">
        <f>TEXT(SalesDataTable[[#This Row],[Order Date]],"MMM")</f>
        <v>Feb</v>
      </c>
      <c r="E188" s="15" t="str">
        <f>"Q"&amp;ROUNDUP(MONTH(SalesDataTable[[#This Row],[Order Date]])/3,0)</f>
        <v>Q1</v>
      </c>
      <c r="F188" s="12">
        <f>YEAR(SalesDataTable[[#This Row],[Order Date]])</f>
        <v>2026</v>
      </c>
      <c r="G188" s="4" t="s">
        <v>0</v>
      </c>
      <c r="H188" s="4" t="s">
        <v>50</v>
      </c>
      <c r="I188" s="4" t="s">
        <v>2</v>
      </c>
      <c r="J188" s="4" t="s">
        <v>13</v>
      </c>
      <c r="K188" s="4" t="s">
        <v>14</v>
      </c>
      <c r="L188" s="4" t="s">
        <v>15</v>
      </c>
      <c r="M188" s="9">
        <v>1</v>
      </c>
      <c r="N188" s="6">
        <v>35.69</v>
      </c>
      <c r="O188" s="7">
        <v>0</v>
      </c>
      <c r="P188" s="6">
        <v>13.38</v>
      </c>
      <c r="Q188" s="6">
        <f t="shared" si="8"/>
        <v>35.69</v>
      </c>
      <c r="R188" s="6">
        <f t="shared" si="9"/>
        <v>13.38</v>
      </c>
      <c r="S188" s="6">
        <f t="shared" si="10"/>
        <v>22.309999999999995</v>
      </c>
      <c r="T188" s="8">
        <f t="shared" si="11"/>
        <v>0.62510507144858496</v>
      </c>
      <c r="U188" s="5">
        <f>YEAR(SalesDataTable[[#This Row],[Order Date]])</f>
        <v>2026</v>
      </c>
      <c r="V188" s="8" t="str">
        <f>"Q"&amp;ROUNDUP(MONTH(SalesDataTable[[#This Row],[Order Date]])/3,0)</f>
        <v>Q1</v>
      </c>
      <c r="W188" s="9">
        <f>MONTH(SalesDataTable[[#This Row],[Order Date]])</f>
        <v>2</v>
      </c>
      <c r="X188" s="8" t="str">
        <f>TEXT(SalesDataTable[[#This Row],[Order Date]],"mmm")</f>
        <v>Feb</v>
      </c>
    </row>
    <row r="189" spans="1:24" ht="15">
      <c r="A189" s="2">
        <v>4582</v>
      </c>
      <c r="B189" s="3">
        <v>46061</v>
      </c>
      <c r="C189" s="12">
        <f>MONTH(SalesDataTable[[#This Row],[Order Date]])</f>
        <v>2</v>
      </c>
      <c r="D189" s="12" t="str">
        <f>TEXT(SalesDataTable[[#This Row],[Order Date]],"MMM")</f>
        <v>Feb</v>
      </c>
      <c r="E189" s="15" t="str">
        <f>"Q"&amp;ROUNDUP(MONTH(SalesDataTable[[#This Row],[Order Date]])/3,0)</f>
        <v>Q1</v>
      </c>
      <c r="F189" s="12">
        <f>YEAR(SalesDataTable[[#This Row],[Order Date]])</f>
        <v>2026</v>
      </c>
      <c r="G189" s="4" t="s">
        <v>20</v>
      </c>
      <c r="H189" s="4" t="s">
        <v>31</v>
      </c>
      <c r="I189" s="4" t="s">
        <v>2</v>
      </c>
      <c r="J189" s="4" t="s">
        <v>13</v>
      </c>
      <c r="K189" s="4" t="s">
        <v>4</v>
      </c>
      <c r="L189" s="4" t="s">
        <v>22</v>
      </c>
      <c r="M189" s="9">
        <v>3</v>
      </c>
      <c r="N189" s="6">
        <v>50.29</v>
      </c>
      <c r="O189" s="7">
        <v>0.05</v>
      </c>
      <c r="P189" s="6">
        <v>22.87</v>
      </c>
      <c r="Q189" s="6">
        <f t="shared" si="8"/>
        <v>143.32650000000001</v>
      </c>
      <c r="R189" s="6">
        <f t="shared" si="9"/>
        <v>68.61</v>
      </c>
      <c r="S189" s="6">
        <f t="shared" si="10"/>
        <v>74.716500000000011</v>
      </c>
      <c r="T189" s="8">
        <f t="shared" si="11"/>
        <v>0.52130275978273388</v>
      </c>
      <c r="U189" s="5">
        <f>YEAR(SalesDataTable[[#This Row],[Order Date]])</f>
        <v>2026</v>
      </c>
      <c r="V189" s="8" t="str">
        <f>"Q"&amp;ROUNDUP(MONTH(SalesDataTable[[#This Row],[Order Date]])/3,0)</f>
        <v>Q1</v>
      </c>
      <c r="W189" s="9">
        <f>MONTH(SalesDataTable[[#This Row],[Order Date]])</f>
        <v>2</v>
      </c>
      <c r="X189" s="8" t="str">
        <f>TEXT(SalesDataTable[[#This Row],[Order Date]],"mmm")</f>
        <v>Feb</v>
      </c>
    </row>
    <row r="190" spans="1:24" ht="15">
      <c r="A190" s="2">
        <v>4381</v>
      </c>
      <c r="B190" s="3">
        <v>46062</v>
      </c>
      <c r="C190" s="12">
        <f>MONTH(SalesDataTable[[#This Row],[Order Date]])</f>
        <v>2</v>
      </c>
      <c r="D190" s="12" t="str">
        <f>TEXT(SalesDataTable[[#This Row],[Order Date]],"MMM")</f>
        <v>Feb</v>
      </c>
      <c r="E190" s="15" t="str">
        <f>"Q"&amp;ROUNDUP(MONTH(SalesDataTable[[#This Row],[Order Date]])/3,0)</f>
        <v>Q1</v>
      </c>
      <c r="F190" s="12">
        <f>YEAR(SalesDataTable[[#This Row],[Order Date]])</f>
        <v>2026</v>
      </c>
      <c r="G190" s="4" t="s">
        <v>6</v>
      </c>
      <c r="H190" s="4" t="s">
        <v>43</v>
      </c>
      <c r="I190" s="4" t="s">
        <v>28</v>
      </c>
      <c r="J190" s="4" t="s">
        <v>3</v>
      </c>
      <c r="K190" s="4" t="s">
        <v>23</v>
      </c>
      <c r="L190" s="4" t="s">
        <v>29</v>
      </c>
      <c r="M190" s="9">
        <v>1</v>
      </c>
      <c r="N190" s="6">
        <v>194.32</v>
      </c>
      <c r="O190" s="7">
        <v>0.05</v>
      </c>
      <c r="P190" s="6">
        <v>102.52</v>
      </c>
      <c r="Q190" s="6">
        <f t="shared" si="8"/>
        <v>184.60399999999998</v>
      </c>
      <c r="R190" s="6">
        <f t="shared" si="9"/>
        <v>102.52</v>
      </c>
      <c r="S190" s="6">
        <f t="shared" si="10"/>
        <v>82.083999999999989</v>
      </c>
      <c r="T190" s="8">
        <f t="shared" si="11"/>
        <v>0.44464908669367942</v>
      </c>
      <c r="U190" s="5">
        <f>YEAR(SalesDataTable[[#This Row],[Order Date]])</f>
        <v>2026</v>
      </c>
      <c r="V190" s="8" t="str">
        <f>"Q"&amp;ROUNDUP(MONTH(SalesDataTable[[#This Row],[Order Date]])/3,0)</f>
        <v>Q1</v>
      </c>
      <c r="W190" s="9">
        <f>MONTH(SalesDataTable[[#This Row],[Order Date]])</f>
        <v>2</v>
      </c>
      <c r="X190" s="8" t="str">
        <f>TEXT(SalesDataTable[[#This Row],[Order Date]],"mmm")</f>
        <v>Feb</v>
      </c>
    </row>
    <row r="191" spans="1:24" ht="15">
      <c r="A191" s="2">
        <v>4964</v>
      </c>
      <c r="B191" s="3">
        <v>46062</v>
      </c>
      <c r="C191" s="12">
        <f>MONTH(SalesDataTable[[#This Row],[Order Date]])</f>
        <v>2</v>
      </c>
      <c r="D191" s="12" t="str">
        <f>TEXT(SalesDataTable[[#This Row],[Order Date]],"MMM")</f>
        <v>Feb</v>
      </c>
      <c r="E191" s="15" t="str">
        <f>"Q"&amp;ROUNDUP(MONTH(SalesDataTable[[#This Row],[Order Date]])/3,0)</f>
        <v>Q1</v>
      </c>
      <c r="F191" s="12">
        <f>YEAR(SalesDataTable[[#This Row],[Order Date]])</f>
        <v>2026</v>
      </c>
      <c r="G191" s="4" t="s">
        <v>20</v>
      </c>
      <c r="H191" s="4" t="s">
        <v>47</v>
      </c>
      <c r="I191" s="4" t="s">
        <v>19</v>
      </c>
      <c r="J191" s="4" t="s">
        <v>13</v>
      </c>
      <c r="K191" s="4" t="s">
        <v>34</v>
      </c>
      <c r="L191" s="4" t="s">
        <v>35</v>
      </c>
      <c r="M191" s="9">
        <v>4</v>
      </c>
      <c r="N191" s="6">
        <v>40.44</v>
      </c>
      <c r="O191" s="7">
        <v>0</v>
      </c>
      <c r="P191" s="6">
        <v>14.75</v>
      </c>
      <c r="Q191" s="6">
        <f t="shared" si="8"/>
        <v>161.76</v>
      </c>
      <c r="R191" s="6">
        <f t="shared" si="9"/>
        <v>59</v>
      </c>
      <c r="S191" s="6">
        <f t="shared" si="10"/>
        <v>102.75999999999999</v>
      </c>
      <c r="T191" s="8">
        <f t="shared" si="11"/>
        <v>0.63526211671612265</v>
      </c>
      <c r="U191" s="5">
        <f>YEAR(SalesDataTable[[#This Row],[Order Date]])</f>
        <v>2026</v>
      </c>
      <c r="V191" s="8" t="str">
        <f>"Q"&amp;ROUNDUP(MONTH(SalesDataTable[[#This Row],[Order Date]])/3,0)</f>
        <v>Q1</v>
      </c>
      <c r="W191" s="9">
        <f>MONTH(SalesDataTable[[#This Row],[Order Date]])</f>
        <v>2</v>
      </c>
      <c r="X191" s="8" t="str">
        <f>TEXT(SalesDataTable[[#This Row],[Order Date]],"mmm")</f>
        <v>Feb</v>
      </c>
    </row>
    <row r="192" spans="1:24" ht="15">
      <c r="A192" s="2">
        <v>255</v>
      </c>
      <c r="B192" s="3">
        <v>46063</v>
      </c>
      <c r="C192" s="12">
        <f>MONTH(SalesDataTable[[#This Row],[Order Date]])</f>
        <v>2</v>
      </c>
      <c r="D192" s="12" t="str">
        <f>TEXT(SalesDataTable[[#This Row],[Order Date]],"MMM")</f>
        <v>Feb</v>
      </c>
      <c r="E192" s="15" t="str">
        <f>"Q"&amp;ROUNDUP(MONTH(SalesDataTable[[#This Row],[Order Date]])/3,0)</f>
        <v>Q1</v>
      </c>
      <c r="F192" s="12">
        <f>YEAR(SalesDataTable[[#This Row],[Order Date]])</f>
        <v>2026</v>
      </c>
      <c r="G192" s="4" t="s">
        <v>20</v>
      </c>
      <c r="H192" s="4" t="s">
        <v>31</v>
      </c>
      <c r="I192" s="4" t="s">
        <v>2</v>
      </c>
      <c r="J192" s="4" t="s">
        <v>13</v>
      </c>
      <c r="K192" s="4" t="s">
        <v>14</v>
      </c>
      <c r="L192" s="4" t="s">
        <v>44</v>
      </c>
      <c r="M192" s="9">
        <v>3</v>
      </c>
      <c r="N192" s="6">
        <v>134.53</v>
      </c>
      <c r="O192" s="7">
        <v>0.1</v>
      </c>
      <c r="P192" s="6">
        <v>69.12</v>
      </c>
      <c r="Q192" s="6">
        <f t="shared" si="8"/>
        <v>363.23100000000005</v>
      </c>
      <c r="R192" s="6">
        <f t="shared" si="9"/>
        <v>207.36</v>
      </c>
      <c r="S192" s="6">
        <f t="shared" si="10"/>
        <v>155.87100000000004</v>
      </c>
      <c r="T192" s="8">
        <f t="shared" si="11"/>
        <v>0.42912361555043488</v>
      </c>
      <c r="U192" s="5">
        <f>YEAR(SalesDataTable[[#This Row],[Order Date]])</f>
        <v>2026</v>
      </c>
      <c r="V192" s="8" t="str">
        <f>"Q"&amp;ROUNDUP(MONTH(SalesDataTable[[#This Row],[Order Date]])/3,0)</f>
        <v>Q1</v>
      </c>
      <c r="W192" s="9">
        <f>MONTH(SalesDataTable[[#This Row],[Order Date]])</f>
        <v>2</v>
      </c>
      <c r="X192" s="8" t="str">
        <f>TEXT(SalesDataTable[[#This Row],[Order Date]],"mmm")</f>
        <v>Feb</v>
      </c>
    </row>
    <row r="193" spans="1:24" ht="15">
      <c r="A193" s="2">
        <v>2178</v>
      </c>
      <c r="B193" s="3">
        <v>46063</v>
      </c>
      <c r="C193" s="12">
        <f>MONTH(SalesDataTable[[#This Row],[Order Date]])</f>
        <v>2</v>
      </c>
      <c r="D193" s="12" t="str">
        <f>TEXT(SalesDataTable[[#This Row],[Order Date]],"MMM")</f>
        <v>Feb</v>
      </c>
      <c r="E193" s="15" t="str">
        <f>"Q"&amp;ROUNDUP(MONTH(SalesDataTable[[#This Row],[Order Date]])/3,0)</f>
        <v>Q1</v>
      </c>
      <c r="F193" s="12">
        <f>YEAR(SalesDataTable[[#This Row],[Order Date]])</f>
        <v>2026</v>
      </c>
      <c r="G193" s="4" t="s">
        <v>11</v>
      </c>
      <c r="H193" s="4" t="s">
        <v>12</v>
      </c>
      <c r="I193" s="4" t="s">
        <v>28</v>
      </c>
      <c r="J193" s="4" t="s">
        <v>13</v>
      </c>
      <c r="K193" s="4" t="s">
        <v>9</v>
      </c>
      <c r="L193" s="4" t="s">
        <v>37</v>
      </c>
      <c r="M193" s="9">
        <v>6</v>
      </c>
      <c r="N193" s="6">
        <v>154.05000000000001</v>
      </c>
      <c r="O193" s="7">
        <v>0</v>
      </c>
      <c r="P193" s="6">
        <v>79.25</v>
      </c>
      <c r="Q193" s="6">
        <f t="shared" si="8"/>
        <v>924.30000000000007</v>
      </c>
      <c r="R193" s="6">
        <f t="shared" si="9"/>
        <v>475.5</v>
      </c>
      <c r="S193" s="6">
        <f t="shared" si="10"/>
        <v>448.80000000000007</v>
      </c>
      <c r="T193" s="8">
        <f t="shared" si="11"/>
        <v>0.4855566374553717</v>
      </c>
      <c r="U193" s="5">
        <f>YEAR(SalesDataTable[[#This Row],[Order Date]])</f>
        <v>2026</v>
      </c>
      <c r="V193" s="8" t="str">
        <f>"Q"&amp;ROUNDUP(MONTH(SalesDataTable[[#This Row],[Order Date]])/3,0)</f>
        <v>Q1</v>
      </c>
      <c r="W193" s="9">
        <f>MONTH(SalesDataTable[[#This Row],[Order Date]])</f>
        <v>2</v>
      </c>
      <c r="X193" s="8" t="str">
        <f>TEXT(SalesDataTable[[#This Row],[Order Date]],"mmm")</f>
        <v>Feb</v>
      </c>
    </row>
    <row r="194" spans="1:24" ht="15">
      <c r="A194" s="2">
        <v>3416</v>
      </c>
      <c r="B194" s="3">
        <v>46063</v>
      </c>
      <c r="C194" s="12">
        <f>MONTH(SalesDataTable[[#This Row],[Order Date]])</f>
        <v>2</v>
      </c>
      <c r="D194" s="12" t="str">
        <f>TEXT(SalesDataTable[[#This Row],[Order Date]],"MMM")</f>
        <v>Feb</v>
      </c>
      <c r="E194" s="15" t="str">
        <f>"Q"&amp;ROUNDUP(MONTH(SalesDataTable[[#This Row],[Order Date]])/3,0)</f>
        <v>Q1</v>
      </c>
      <c r="F194" s="12">
        <f>YEAR(SalesDataTable[[#This Row],[Order Date]])</f>
        <v>2026</v>
      </c>
      <c r="G194" s="4" t="s">
        <v>11</v>
      </c>
      <c r="H194" s="4" t="s">
        <v>12</v>
      </c>
      <c r="I194" s="4" t="s">
        <v>2</v>
      </c>
      <c r="J194" s="4" t="s">
        <v>13</v>
      </c>
      <c r="K194" s="4" t="s">
        <v>14</v>
      </c>
      <c r="L194" s="4" t="s">
        <v>44</v>
      </c>
      <c r="M194" s="9">
        <v>1</v>
      </c>
      <c r="N194" s="6">
        <v>135.4</v>
      </c>
      <c r="O194" s="7">
        <v>0</v>
      </c>
      <c r="P194" s="6">
        <v>67.56</v>
      </c>
      <c r="Q194" s="6">
        <f t="shared" ref="Q194:Q257" si="12">M194*N194*(1-O194)</f>
        <v>135.4</v>
      </c>
      <c r="R194" s="6">
        <f t="shared" ref="R194:R257" si="13">M194*P194</f>
        <v>67.56</v>
      </c>
      <c r="S194" s="6">
        <f t="shared" ref="S194:S257" si="14">Q194-R194</f>
        <v>67.84</v>
      </c>
      <c r="T194" s="8">
        <f t="shared" ref="T194:T257" si="15">IFERROR(S194/Q194,0)</f>
        <v>0.50103397341211231</v>
      </c>
      <c r="U194" s="5">
        <f>YEAR(SalesDataTable[[#This Row],[Order Date]])</f>
        <v>2026</v>
      </c>
      <c r="V194" s="8" t="str">
        <f>"Q"&amp;ROUNDUP(MONTH(SalesDataTable[[#This Row],[Order Date]])/3,0)</f>
        <v>Q1</v>
      </c>
      <c r="W194" s="9">
        <f>MONTH(SalesDataTable[[#This Row],[Order Date]])</f>
        <v>2</v>
      </c>
      <c r="X194" s="8" t="str">
        <f>TEXT(SalesDataTable[[#This Row],[Order Date]],"mmm")</f>
        <v>Feb</v>
      </c>
    </row>
    <row r="195" spans="1:24" ht="15">
      <c r="A195" s="2">
        <v>3854</v>
      </c>
      <c r="B195" s="3">
        <v>46063</v>
      </c>
      <c r="C195" s="12">
        <f>MONTH(SalesDataTable[[#This Row],[Order Date]])</f>
        <v>2</v>
      </c>
      <c r="D195" s="12" t="str">
        <f>TEXT(SalesDataTable[[#This Row],[Order Date]],"MMM")</f>
        <v>Feb</v>
      </c>
      <c r="E195" s="15" t="str">
        <f>"Q"&amp;ROUNDUP(MONTH(SalesDataTable[[#This Row],[Order Date]])/3,0)</f>
        <v>Q1</v>
      </c>
      <c r="F195" s="12">
        <f>YEAR(SalesDataTable[[#This Row],[Order Date]])</f>
        <v>2026</v>
      </c>
      <c r="G195" s="4" t="s">
        <v>0</v>
      </c>
      <c r="H195" s="4" t="s">
        <v>1</v>
      </c>
      <c r="I195" s="4" t="s">
        <v>2</v>
      </c>
      <c r="J195" s="4" t="s">
        <v>13</v>
      </c>
      <c r="K195" s="4" t="s">
        <v>4</v>
      </c>
      <c r="L195" s="4" t="s">
        <v>26</v>
      </c>
      <c r="M195" s="9">
        <v>2</v>
      </c>
      <c r="N195" s="6">
        <v>41.03</v>
      </c>
      <c r="O195" s="7">
        <v>0</v>
      </c>
      <c r="P195" s="6">
        <v>16.260000000000002</v>
      </c>
      <c r="Q195" s="6">
        <f t="shared" si="12"/>
        <v>82.06</v>
      </c>
      <c r="R195" s="6">
        <f t="shared" si="13"/>
        <v>32.520000000000003</v>
      </c>
      <c r="S195" s="6">
        <f t="shared" si="14"/>
        <v>49.54</v>
      </c>
      <c r="T195" s="8">
        <f t="shared" si="15"/>
        <v>0.60370460638557155</v>
      </c>
      <c r="U195" s="5">
        <f>YEAR(SalesDataTable[[#This Row],[Order Date]])</f>
        <v>2026</v>
      </c>
      <c r="V195" s="8" t="str">
        <f>"Q"&amp;ROUNDUP(MONTH(SalesDataTable[[#This Row],[Order Date]])/3,0)</f>
        <v>Q1</v>
      </c>
      <c r="W195" s="9">
        <f>MONTH(SalesDataTable[[#This Row],[Order Date]])</f>
        <v>2</v>
      </c>
      <c r="X195" s="8" t="str">
        <f>TEXT(SalesDataTable[[#This Row],[Order Date]],"mmm")</f>
        <v>Feb</v>
      </c>
    </row>
    <row r="196" spans="1:24" ht="15">
      <c r="A196" s="2">
        <v>3952</v>
      </c>
      <c r="B196" s="3">
        <v>46063</v>
      </c>
      <c r="C196" s="12">
        <f>MONTH(SalesDataTable[[#This Row],[Order Date]])</f>
        <v>2</v>
      </c>
      <c r="D196" s="12" t="str">
        <f>TEXT(SalesDataTable[[#This Row],[Order Date]],"MMM")</f>
        <v>Feb</v>
      </c>
      <c r="E196" s="15" t="str">
        <f>"Q"&amp;ROUNDUP(MONTH(SalesDataTable[[#This Row],[Order Date]])/3,0)</f>
        <v>Q1</v>
      </c>
      <c r="F196" s="12">
        <f>YEAR(SalesDataTable[[#This Row],[Order Date]])</f>
        <v>2026</v>
      </c>
      <c r="G196" s="4" t="s">
        <v>20</v>
      </c>
      <c r="H196" s="4" t="s">
        <v>33</v>
      </c>
      <c r="I196" s="4" t="s">
        <v>28</v>
      </c>
      <c r="J196" s="4" t="s">
        <v>13</v>
      </c>
      <c r="K196" s="4" t="s">
        <v>4</v>
      </c>
      <c r="L196" s="4" t="s">
        <v>5</v>
      </c>
      <c r="M196" s="9">
        <v>1</v>
      </c>
      <c r="N196" s="6">
        <v>81.44</v>
      </c>
      <c r="O196" s="7">
        <v>0.05</v>
      </c>
      <c r="P196" s="6">
        <v>43.9</v>
      </c>
      <c r="Q196" s="6">
        <f t="shared" si="12"/>
        <v>77.367999999999995</v>
      </c>
      <c r="R196" s="6">
        <f t="shared" si="13"/>
        <v>43.9</v>
      </c>
      <c r="S196" s="6">
        <f t="shared" si="14"/>
        <v>33.467999999999996</v>
      </c>
      <c r="T196" s="8">
        <f t="shared" si="15"/>
        <v>0.43258194602419603</v>
      </c>
      <c r="U196" s="5">
        <f>YEAR(SalesDataTable[[#This Row],[Order Date]])</f>
        <v>2026</v>
      </c>
      <c r="V196" s="8" t="str">
        <f>"Q"&amp;ROUNDUP(MONTH(SalesDataTable[[#This Row],[Order Date]])/3,0)</f>
        <v>Q1</v>
      </c>
      <c r="W196" s="9">
        <f>MONTH(SalesDataTable[[#This Row],[Order Date]])</f>
        <v>2</v>
      </c>
      <c r="X196" s="8" t="str">
        <f>TEXT(SalesDataTable[[#This Row],[Order Date]],"mmm")</f>
        <v>Feb</v>
      </c>
    </row>
    <row r="197" spans="1:24" ht="15">
      <c r="A197" s="2">
        <v>4076</v>
      </c>
      <c r="B197" s="3">
        <v>46063</v>
      </c>
      <c r="C197" s="12">
        <f>MONTH(SalesDataTable[[#This Row],[Order Date]])</f>
        <v>2</v>
      </c>
      <c r="D197" s="12" t="str">
        <f>TEXT(SalesDataTable[[#This Row],[Order Date]],"MMM")</f>
        <v>Feb</v>
      </c>
      <c r="E197" s="15" t="str">
        <f>"Q"&amp;ROUNDUP(MONTH(SalesDataTable[[#This Row],[Order Date]])/3,0)</f>
        <v>Q1</v>
      </c>
      <c r="F197" s="12">
        <f>YEAR(SalesDataTable[[#This Row],[Order Date]])</f>
        <v>2026</v>
      </c>
      <c r="G197" s="4" t="s">
        <v>0</v>
      </c>
      <c r="H197" s="4" t="s">
        <v>1</v>
      </c>
      <c r="I197" s="4" t="s">
        <v>8</v>
      </c>
      <c r="J197" s="4" t="s">
        <v>16</v>
      </c>
      <c r="K197" s="4" t="s">
        <v>23</v>
      </c>
      <c r="L197" s="4" t="s">
        <v>51</v>
      </c>
      <c r="M197" s="9">
        <v>8</v>
      </c>
      <c r="N197" s="6">
        <v>122.19</v>
      </c>
      <c r="O197" s="7">
        <v>0.1</v>
      </c>
      <c r="P197" s="6">
        <v>60</v>
      </c>
      <c r="Q197" s="6">
        <f t="shared" si="12"/>
        <v>879.76800000000003</v>
      </c>
      <c r="R197" s="6">
        <f t="shared" si="13"/>
        <v>480</v>
      </c>
      <c r="S197" s="6">
        <f t="shared" si="14"/>
        <v>399.76800000000003</v>
      </c>
      <c r="T197" s="8">
        <f t="shared" si="15"/>
        <v>0.45440161497121973</v>
      </c>
      <c r="U197" s="5">
        <f>YEAR(SalesDataTable[[#This Row],[Order Date]])</f>
        <v>2026</v>
      </c>
      <c r="V197" s="8" t="str">
        <f>"Q"&amp;ROUNDUP(MONTH(SalesDataTable[[#This Row],[Order Date]])/3,0)</f>
        <v>Q1</v>
      </c>
      <c r="W197" s="9">
        <f>MONTH(SalesDataTable[[#This Row],[Order Date]])</f>
        <v>2</v>
      </c>
      <c r="X197" s="8" t="str">
        <f>TEXT(SalesDataTable[[#This Row],[Order Date]],"mmm")</f>
        <v>Feb</v>
      </c>
    </row>
    <row r="198" spans="1:24" ht="15">
      <c r="A198" s="2">
        <v>4156</v>
      </c>
      <c r="B198" s="3">
        <v>46063</v>
      </c>
      <c r="C198" s="12">
        <f>MONTH(SalesDataTable[[#This Row],[Order Date]])</f>
        <v>2</v>
      </c>
      <c r="D198" s="12" t="str">
        <f>TEXT(SalesDataTable[[#This Row],[Order Date]],"MMM")</f>
        <v>Feb</v>
      </c>
      <c r="E198" s="15" t="str">
        <f>"Q"&amp;ROUNDUP(MONTH(SalesDataTable[[#This Row],[Order Date]])/3,0)</f>
        <v>Q1</v>
      </c>
      <c r="F198" s="12">
        <f>YEAR(SalesDataTable[[#This Row],[Order Date]])</f>
        <v>2026</v>
      </c>
      <c r="G198" s="4" t="s">
        <v>11</v>
      </c>
      <c r="H198" s="4" t="s">
        <v>52</v>
      </c>
      <c r="I198" s="4" t="s">
        <v>19</v>
      </c>
      <c r="J198" s="4" t="s">
        <v>3</v>
      </c>
      <c r="K198" s="4" t="s">
        <v>9</v>
      </c>
      <c r="L198" s="4" t="s">
        <v>17</v>
      </c>
      <c r="M198" s="9">
        <v>2</v>
      </c>
      <c r="N198" s="6">
        <v>146.33000000000001</v>
      </c>
      <c r="O198" s="7">
        <v>0.1</v>
      </c>
      <c r="P198" s="6">
        <v>81.34</v>
      </c>
      <c r="Q198" s="6">
        <f t="shared" si="12"/>
        <v>263.39400000000001</v>
      </c>
      <c r="R198" s="6">
        <f t="shared" si="13"/>
        <v>162.68</v>
      </c>
      <c r="S198" s="6">
        <f t="shared" si="14"/>
        <v>100.714</v>
      </c>
      <c r="T198" s="8">
        <f t="shared" si="15"/>
        <v>0.38237013751262366</v>
      </c>
      <c r="U198" s="5">
        <f>YEAR(SalesDataTable[[#This Row],[Order Date]])</f>
        <v>2026</v>
      </c>
      <c r="V198" s="8" t="str">
        <f>"Q"&amp;ROUNDUP(MONTH(SalesDataTable[[#This Row],[Order Date]])/3,0)</f>
        <v>Q1</v>
      </c>
      <c r="W198" s="9">
        <f>MONTH(SalesDataTable[[#This Row],[Order Date]])</f>
        <v>2</v>
      </c>
      <c r="X198" s="8" t="str">
        <f>TEXT(SalesDataTable[[#This Row],[Order Date]],"mmm")</f>
        <v>Feb</v>
      </c>
    </row>
    <row r="199" spans="1:24" ht="15">
      <c r="A199" s="2">
        <v>4260</v>
      </c>
      <c r="B199" s="3">
        <v>46063</v>
      </c>
      <c r="C199" s="12">
        <f>MONTH(SalesDataTable[[#This Row],[Order Date]])</f>
        <v>2</v>
      </c>
      <c r="D199" s="12" t="str">
        <f>TEXT(SalesDataTable[[#This Row],[Order Date]],"MMM")</f>
        <v>Feb</v>
      </c>
      <c r="E199" s="15" t="str">
        <f>"Q"&amp;ROUNDUP(MONTH(SalesDataTable[[#This Row],[Order Date]])/3,0)</f>
        <v>Q1</v>
      </c>
      <c r="F199" s="12">
        <f>YEAR(SalesDataTable[[#This Row],[Order Date]])</f>
        <v>2026</v>
      </c>
      <c r="G199" s="4" t="s">
        <v>11</v>
      </c>
      <c r="H199" s="4" t="s">
        <v>52</v>
      </c>
      <c r="I199" s="4" t="s">
        <v>28</v>
      </c>
      <c r="J199" s="4" t="s">
        <v>3</v>
      </c>
      <c r="K199" s="4" t="s">
        <v>14</v>
      </c>
      <c r="L199" s="4" t="s">
        <v>44</v>
      </c>
      <c r="M199" s="9">
        <v>1</v>
      </c>
      <c r="N199" s="6">
        <v>131.24</v>
      </c>
      <c r="O199" s="7">
        <v>0.05</v>
      </c>
      <c r="P199" s="6">
        <v>66.14</v>
      </c>
      <c r="Q199" s="6">
        <f t="shared" si="12"/>
        <v>124.678</v>
      </c>
      <c r="R199" s="6">
        <f t="shared" si="13"/>
        <v>66.14</v>
      </c>
      <c r="S199" s="6">
        <f t="shared" si="14"/>
        <v>58.537999999999997</v>
      </c>
      <c r="T199" s="8">
        <f t="shared" si="15"/>
        <v>0.46951346669019395</v>
      </c>
      <c r="U199" s="5">
        <f>YEAR(SalesDataTable[[#This Row],[Order Date]])</f>
        <v>2026</v>
      </c>
      <c r="V199" s="8" t="str">
        <f>"Q"&amp;ROUNDUP(MONTH(SalesDataTable[[#This Row],[Order Date]])/3,0)</f>
        <v>Q1</v>
      </c>
      <c r="W199" s="9">
        <f>MONTH(SalesDataTable[[#This Row],[Order Date]])</f>
        <v>2</v>
      </c>
      <c r="X199" s="8" t="str">
        <f>TEXT(SalesDataTable[[#This Row],[Order Date]],"mmm")</f>
        <v>Feb</v>
      </c>
    </row>
    <row r="200" spans="1:24" ht="15">
      <c r="A200" s="2">
        <v>4294</v>
      </c>
      <c r="B200" s="3">
        <v>46063</v>
      </c>
      <c r="C200" s="12">
        <f>MONTH(SalesDataTable[[#This Row],[Order Date]])</f>
        <v>2</v>
      </c>
      <c r="D200" s="12" t="str">
        <f>TEXT(SalesDataTable[[#This Row],[Order Date]],"MMM")</f>
        <v>Feb</v>
      </c>
      <c r="E200" s="15" t="str">
        <f>"Q"&amp;ROUNDUP(MONTH(SalesDataTable[[#This Row],[Order Date]])/3,0)</f>
        <v>Q1</v>
      </c>
      <c r="F200" s="12">
        <f>YEAR(SalesDataTable[[#This Row],[Order Date]])</f>
        <v>2026</v>
      </c>
      <c r="G200" s="4" t="s">
        <v>6</v>
      </c>
      <c r="H200" s="4" t="s">
        <v>7</v>
      </c>
      <c r="I200" s="4" t="s">
        <v>8</v>
      </c>
      <c r="J200" s="4" t="s">
        <v>13</v>
      </c>
      <c r="K200" s="4" t="s">
        <v>34</v>
      </c>
      <c r="L200" s="4" t="s">
        <v>45</v>
      </c>
      <c r="M200" s="9">
        <v>5</v>
      </c>
      <c r="N200" s="6">
        <v>51.37</v>
      </c>
      <c r="O200" s="7">
        <v>0.05</v>
      </c>
      <c r="P200" s="6">
        <v>21.81</v>
      </c>
      <c r="Q200" s="6">
        <f t="shared" si="12"/>
        <v>244.00749999999996</v>
      </c>
      <c r="R200" s="6">
        <f t="shared" si="13"/>
        <v>109.05</v>
      </c>
      <c r="S200" s="6">
        <f t="shared" si="14"/>
        <v>134.95749999999998</v>
      </c>
      <c r="T200" s="8">
        <f t="shared" si="15"/>
        <v>0.55308750755612024</v>
      </c>
      <c r="U200" s="5">
        <f>YEAR(SalesDataTable[[#This Row],[Order Date]])</f>
        <v>2026</v>
      </c>
      <c r="V200" s="8" t="str">
        <f>"Q"&amp;ROUNDUP(MONTH(SalesDataTable[[#This Row],[Order Date]])/3,0)</f>
        <v>Q1</v>
      </c>
      <c r="W200" s="9">
        <f>MONTH(SalesDataTable[[#This Row],[Order Date]])</f>
        <v>2</v>
      </c>
      <c r="X200" s="8" t="str">
        <f>TEXT(SalesDataTable[[#This Row],[Order Date]],"mmm")</f>
        <v>Feb</v>
      </c>
    </row>
    <row r="201" spans="1:24" ht="15">
      <c r="A201" s="2">
        <v>1019</v>
      </c>
      <c r="B201" s="3">
        <v>46064</v>
      </c>
      <c r="C201" s="12">
        <f>MONTH(SalesDataTable[[#This Row],[Order Date]])</f>
        <v>2</v>
      </c>
      <c r="D201" s="12" t="str">
        <f>TEXT(SalesDataTable[[#This Row],[Order Date]],"MMM")</f>
        <v>Feb</v>
      </c>
      <c r="E201" s="15" t="str">
        <f>"Q"&amp;ROUNDUP(MONTH(SalesDataTable[[#This Row],[Order Date]])/3,0)</f>
        <v>Q1</v>
      </c>
      <c r="F201" s="12">
        <f>YEAR(SalesDataTable[[#This Row],[Order Date]])</f>
        <v>2026</v>
      </c>
      <c r="G201" s="4" t="s">
        <v>6</v>
      </c>
      <c r="H201" s="4" t="s">
        <v>43</v>
      </c>
      <c r="I201" s="4" t="s">
        <v>19</v>
      </c>
      <c r="J201" s="4" t="s">
        <v>13</v>
      </c>
      <c r="K201" s="4" t="s">
        <v>23</v>
      </c>
      <c r="L201" s="4" t="s">
        <v>51</v>
      </c>
      <c r="M201" s="9">
        <v>5</v>
      </c>
      <c r="N201" s="6">
        <v>121.94</v>
      </c>
      <c r="O201" s="7">
        <v>0</v>
      </c>
      <c r="P201" s="6">
        <v>62.3</v>
      </c>
      <c r="Q201" s="6">
        <f t="shared" si="12"/>
        <v>609.70000000000005</v>
      </c>
      <c r="R201" s="6">
        <f t="shared" si="13"/>
        <v>311.5</v>
      </c>
      <c r="S201" s="6">
        <f t="shared" si="14"/>
        <v>298.20000000000005</v>
      </c>
      <c r="T201" s="8">
        <f t="shared" si="15"/>
        <v>0.48909299655568317</v>
      </c>
      <c r="U201" s="5">
        <f>YEAR(SalesDataTable[[#This Row],[Order Date]])</f>
        <v>2026</v>
      </c>
      <c r="V201" s="8" t="str">
        <f>"Q"&amp;ROUNDUP(MONTH(SalesDataTable[[#This Row],[Order Date]])/3,0)</f>
        <v>Q1</v>
      </c>
      <c r="W201" s="9">
        <f>MONTH(SalesDataTable[[#This Row],[Order Date]])</f>
        <v>2</v>
      </c>
      <c r="X201" s="8" t="str">
        <f>TEXT(SalesDataTable[[#This Row],[Order Date]],"mmm")</f>
        <v>Feb</v>
      </c>
    </row>
    <row r="202" spans="1:24" ht="15">
      <c r="A202" s="2">
        <v>1471</v>
      </c>
      <c r="B202" s="3">
        <v>46064</v>
      </c>
      <c r="C202" s="12">
        <f>MONTH(SalesDataTable[[#This Row],[Order Date]])</f>
        <v>2</v>
      </c>
      <c r="D202" s="12" t="str">
        <f>TEXT(SalesDataTable[[#This Row],[Order Date]],"MMM")</f>
        <v>Feb</v>
      </c>
      <c r="E202" s="15" t="str">
        <f>"Q"&amp;ROUNDUP(MONTH(SalesDataTable[[#This Row],[Order Date]])/3,0)</f>
        <v>Q1</v>
      </c>
      <c r="F202" s="12">
        <f>YEAR(SalesDataTable[[#This Row],[Order Date]])</f>
        <v>2026</v>
      </c>
      <c r="G202" s="4" t="s">
        <v>0</v>
      </c>
      <c r="H202" s="4" t="s">
        <v>1</v>
      </c>
      <c r="I202" s="4" t="s">
        <v>2</v>
      </c>
      <c r="J202" s="4" t="s">
        <v>3</v>
      </c>
      <c r="K202" s="4" t="s">
        <v>23</v>
      </c>
      <c r="L202" s="4" t="s">
        <v>51</v>
      </c>
      <c r="M202" s="9">
        <v>4</v>
      </c>
      <c r="N202" s="6">
        <v>124.55</v>
      </c>
      <c r="O202" s="7">
        <v>0</v>
      </c>
      <c r="P202" s="6">
        <v>60.41</v>
      </c>
      <c r="Q202" s="6">
        <f t="shared" si="12"/>
        <v>498.2</v>
      </c>
      <c r="R202" s="6">
        <f t="shared" si="13"/>
        <v>241.64</v>
      </c>
      <c r="S202" s="6">
        <f t="shared" si="14"/>
        <v>256.56</v>
      </c>
      <c r="T202" s="8">
        <f t="shared" si="15"/>
        <v>0.51497390606182258</v>
      </c>
      <c r="U202" s="5">
        <f>YEAR(SalesDataTable[[#This Row],[Order Date]])</f>
        <v>2026</v>
      </c>
      <c r="V202" s="8" t="str">
        <f>"Q"&amp;ROUNDUP(MONTH(SalesDataTable[[#This Row],[Order Date]])/3,0)</f>
        <v>Q1</v>
      </c>
      <c r="W202" s="9">
        <f>MONTH(SalesDataTable[[#This Row],[Order Date]])</f>
        <v>2</v>
      </c>
      <c r="X202" s="8" t="str">
        <f>TEXT(SalesDataTable[[#This Row],[Order Date]],"mmm")</f>
        <v>Feb</v>
      </c>
    </row>
    <row r="203" spans="1:24" ht="15">
      <c r="A203" s="2">
        <v>2520</v>
      </c>
      <c r="B203" s="3">
        <v>46064</v>
      </c>
      <c r="C203" s="12">
        <f>MONTH(SalesDataTable[[#This Row],[Order Date]])</f>
        <v>2</v>
      </c>
      <c r="D203" s="12" t="str">
        <f>TEXT(SalesDataTable[[#This Row],[Order Date]],"MMM")</f>
        <v>Feb</v>
      </c>
      <c r="E203" s="15" t="str">
        <f>"Q"&amp;ROUNDUP(MONTH(SalesDataTable[[#This Row],[Order Date]])/3,0)</f>
        <v>Q1</v>
      </c>
      <c r="F203" s="12">
        <f>YEAR(SalesDataTable[[#This Row],[Order Date]])</f>
        <v>2026</v>
      </c>
      <c r="G203" s="4" t="s">
        <v>6</v>
      </c>
      <c r="H203" s="4" t="s">
        <v>49</v>
      </c>
      <c r="I203" s="4" t="s">
        <v>8</v>
      </c>
      <c r="J203" s="4" t="s">
        <v>16</v>
      </c>
      <c r="K203" s="4" t="s">
        <v>23</v>
      </c>
      <c r="L203" s="4" t="s">
        <v>24</v>
      </c>
      <c r="M203" s="9">
        <v>10</v>
      </c>
      <c r="N203" s="6">
        <v>343.77</v>
      </c>
      <c r="O203" s="7">
        <v>0.15</v>
      </c>
      <c r="P203" s="6">
        <v>195.29</v>
      </c>
      <c r="Q203" s="6">
        <f t="shared" si="12"/>
        <v>2922.0449999999996</v>
      </c>
      <c r="R203" s="6">
        <f t="shared" si="13"/>
        <v>1952.8999999999999</v>
      </c>
      <c r="S203" s="6">
        <f t="shared" si="14"/>
        <v>969.14499999999975</v>
      </c>
      <c r="T203" s="8">
        <f t="shared" si="15"/>
        <v>0.33166669233362245</v>
      </c>
      <c r="U203" s="5">
        <f>YEAR(SalesDataTable[[#This Row],[Order Date]])</f>
        <v>2026</v>
      </c>
      <c r="V203" s="8" t="str">
        <f>"Q"&amp;ROUNDUP(MONTH(SalesDataTable[[#This Row],[Order Date]])/3,0)</f>
        <v>Q1</v>
      </c>
      <c r="W203" s="9">
        <f>MONTH(SalesDataTable[[#This Row],[Order Date]])</f>
        <v>2</v>
      </c>
      <c r="X203" s="8" t="str">
        <f>TEXT(SalesDataTable[[#This Row],[Order Date]],"mmm")</f>
        <v>Feb</v>
      </c>
    </row>
    <row r="204" spans="1:24" ht="15">
      <c r="A204" s="2">
        <v>4649</v>
      </c>
      <c r="B204" s="3">
        <v>46064</v>
      </c>
      <c r="C204" s="12">
        <f>MONTH(SalesDataTable[[#This Row],[Order Date]])</f>
        <v>2</v>
      </c>
      <c r="D204" s="12" t="str">
        <f>TEXT(SalesDataTable[[#This Row],[Order Date]],"MMM")</f>
        <v>Feb</v>
      </c>
      <c r="E204" s="15" t="str">
        <f>"Q"&amp;ROUNDUP(MONTH(SalesDataTable[[#This Row],[Order Date]])/3,0)</f>
        <v>Q1</v>
      </c>
      <c r="F204" s="12">
        <f>YEAR(SalesDataTable[[#This Row],[Order Date]])</f>
        <v>2026</v>
      </c>
      <c r="G204" s="4" t="s">
        <v>6</v>
      </c>
      <c r="H204" s="4" t="s">
        <v>7</v>
      </c>
      <c r="I204" s="4" t="s">
        <v>28</v>
      </c>
      <c r="J204" s="4" t="s">
        <v>3</v>
      </c>
      <c r="K204" s="4" t="s">
        <v>4</v>
      </c>
      <c r="L204" s="4" t="s">
        <v>5</v>
      </c>
      <c r="M204" s="9">
        <v>1</v>
      </c>
      <c r="N204" s="6">
        <v>81.819999999999993</v>
      </c>
      <c r="O204" s="7">
        <v>0.05</v>
      </c>
      <c r="P204" s="6">
        <v>43.83</v>
      </c>
      <c r="Q204" s="6">
        <f t="shared" si="12"/>
        <v>77.728999999999985</v>
      </c>
      <c r="R204" s="6">
        <f t="shared" si="13"/>
        <v>43.83</v>
      </c>
      <c r="S204" s="6">
        <f t="shared" si="14"/>
        <v>33.898999999999987</v>
      </c>
      <c r="T204" s="8">
        <f t="shared" si="15"/>
        <v>0.43611779387358635</v>
      </c>
      <c r="U204" s="5">
        <f>YEAR(SalesDataTable[[#This Row],[Order Date]])</f>
        <v>2026</v>
      </c>
      <c r="V204" s="8" t="str">
        <f>"Q"&amp;ROUNDUP(MONTH(SalesDataTable[[#This Row],[Order Date]])/3,0)</f>
        <v>Q1</v>
      </c>
      <c r="W204" s="9">
        <f>MONTH(SalesDataTable[[#This Row],[Order Date]])</f>
        <v>2</v>
      </c>
      <c r="X204" s="8" t="str">
        <f>TEXT(SalesDataTable[[#This Row],[Order Date]],"mmm")</f>
        <v>Feb</v>
      </c>
    </row>
    <row r="205" spans="1:24" ht="15">
      <c r="A205" s="2">
        <v>4545</v>
      </c>
      <c r="B205" s="3">
        <v>46065</v>
      </c>
      <c r="C205" s="12">
        <f>MONTH(SalesDataTable[[#This Row],[Order Date]])</f>
        <v>2</v>
      </c>
      <c r="D205" s="12" t="str">
        <f>TEXT(SalesDataTable[[#This Row],[Order Date]],"MMM")</f>
        <v>Feb</v>
      </c>
      <c r="E205" s="15" t="str">
        <f>"Q"&amp;ROUNDUP(MONTH(SalesDataTable[[#This Row],[Order Date]])/3,0)</f>
        <v>Q1</v>
      </c>
      <c r="F205" s="12">
        <f>YEAR(SalesDataTable[[#This Row],[Order Date]])</f>
        <v>2026</v>
      </c>
      <c r="G205" s="4" t="s">
        <v>0</v>
      </c>
      <c r="H205" s="4" t="s">
        <v>36</v>
      </c>
      <c r="I205" s="4" t="s">
        <v>19</v>
      </c>
      <c r="J205" s="4" t="s">
        <v>13</v>
      </c>
      <c r="K205" s="4" t="s">
        <v>14</v>
      </c>
      <c r="L205" s="4" t="s">
        <v>15</v>
      </c>
      <c r="M205" s="9">
        <v>1</v>
      </c>
      <c r="N205" s="6">
        <v>36.58</v>
      </c>
      <c r="O205" s="7">
        <v>0.1</v>
      </c>
      <c r="P205" s="6">
        <v>13.76</v>
      </c>
      <c r="Q205" s="6">
        <f t="shared" si="12"/>
        <v>32.921999999999997</v>
      </c>
      <c r="R205" s="6">
        <f t="shared" si="13"/>
        <v>13.76</v>
      </c>
      <c r="S205" s="6">
        <f t="shared" si="14"/>
        <v>19.161999999999999</v>
      </c>
      <c r="T205" s="8">
        <f t="shared" si="15"/>
        <v>0.58204240325618128</v>
      </c>
      <c r="U205" s="5">
        <f>YEAR(SalesDataTable[[#This Row],[Order Date]])</f>
        <v>2026</v>
      </c>
      <c r="V205" s="8" t="str">
        <f>"Q"&amp;ROUNDUP(MONTH(SalesDataTable[[#This Row],[Order Date]])/3,0)</f>
        <v>Q1</v>
      </c>
      <c r="W205" s="9">
        <f>MONTH(SalesDataTable[[#This Row],[Order Date]])</f>
        <v>2</v>
      </c>
      <c r="X205" s="8" t="str">
        <f>TEXT(SalesDataTable[[#This Row],[Order Date]],"mmm")</f>
        <v>Feb</v>
      </c>
    </row>
    <row r="206" spans="1:24" ht="15">
      <c r="A206" s="2">
        <v>285</v>
      </c>
      <c r="B206" s="3">
        <v>46066</v>
      </c>
      <c r="C206" s="12">
        <f>MONTH(SalesDataTable[[#This Row],[Order Date]])</f>
        <v>2</v>
      </c>
      <c r="D206" s="12" t="str">
        <f>TEXT(SalesDataTable[[#This Row],[Order Date]],"MMM")</f>
        <v>Feb</v>
      </c>
      <c r="E206" s="15" t="str">
        <f>"Q"&amp;ROUNDUP(MONTH(SalesDataTable[[#This Row],[Order Date]])/3,0)</f>
        <v>Q1</v>
      </c>
      <c r="F206" s="12">
        <f>YEAR(SalesDataTable[[#This Row],[Order Date]])</f>
        <v>2026</v>
      </c>
      <c r="G206" s="4" t="s">
        <v>20</v>
      </c>
      <c r="H206" s="4" t="s">
        <v>33</v>
      </c>
      <c r="I206" s="4" t="s">
        <v>19</v>
      </c>
      <c r="J206" s="4" t="s">
        <v>13</v>
      </c>
      <c r="K206" s="4" t="s">
        <v>9</v>
      </c>
      <c r="L206" s="4" t="s">
        <v>10</v>
      </c>
      <c r="M206" s="9">
        <v>4</v>
      </c>
      <c r="N206" s="6">
        <v>92.87</v>
      </c>
      <c r="O206" s="7">
        <v>0</v>
      </c>
      <c r="P206" s="6">
        <v>44.95</v>
      </c>
      <c r="Q206" s="6">
        <f t="shared" si="12"/>
        <v>371.48</v>
      </c>
      <c r="R206" s="6">
        <f t="shared" si="13"/>
        <v>179.8</v>
      </c>
      <c r="S206" s="6">
        <f t="shared" si="14"/>
        <v>191.68</v>
      </c>
      <c r="T206" s="8">
        <f t="shared" si="15"/>
        <v>0.51599009367933668</v>
      </c>
      <c r="U206" s="5">
        <f>YEAR(SalesDataTable[[#This Row],[Order Date]])</f>
        <v>2026</v>
      </c>
      <c r="V206" s="8" t="str">
        <f>"Q"&amp;ROUNDUP(MONTH(SalesDataTable[[#This Row],[Order Date]])/3,0)</f>
        <v>Q1</v>
      </c>
      <c r="W206" s="9">
        <f>MONTH(SalesDataTable[[#This Row],[Order Date]])</f>
        <v>2</v>
      </c>
      <c r="X206" s="8" t="str">
        <f>TEXT(SalesDataTable[[#This Row],[Order Date]],"mmm")</f>
        <v>Feb</v>
      </c>
    </row>
    <row r="207" spans="1:24" ht="15">
      <c r="A207" s="2">
        <v>1499</v>
      </c>
      <c r="B207" s="3">
        <v>46066</v>
      </c>
      <c r="C207" s="12">
        <f>MONTH(SalesDataTable[[#This Row],[Order Date]])</f>
        <v>2</v>
      </c>
      <c r="D207" s="12" t="str">
        <f>TEXT(SalesDataTable[[#This Row],[Order Date]],"MMM")</f>
        <v>Feb</v>
      </c>
      <c r="E207" s="15" t="str">
        <f>"Q"&amp;ROUNDUP(MONTH(SalesDataTable[[#This Row],[Order Date]])/3,0)</f>
        <v>Q1</v>
      </c>
      <c r="F207" s="12">
        <f>YEAR(SalesDataTable[[#This Row],[Order Date]])</f>
        <v>2026</v>
      </c>
      <c r="G207" s="4" t="s">
        <v>20</v>
      </c>
      <c r="H207" s="4" t="s">
        <v>33</v>
      </c>
      <c r="I207" s="4" t="s">
        <v>2</v>
      </c>
      <c r="J207" s="4" t="s">
        <v>13</v>
      </c>
      <c r="K207" s="4" t="s">
        <v>4</v>
      </c>
      <c r="L207" s="4" t="s">
        <v>26</v>
      </c>
      <c r="M207" s="9">
        <v>2</v>
      </c>
      <c r="N207" s="6">
        <v>41.21</v>
      </c>
      <c r="O207" s="7">
        <v>0</v>
      </c>
      <c r="P207" s="6">
        <v>16.64</v>
      </c>
      <c r="Q207" s="6">
        <f t="shared" si="12"/>
        <v>82.42</v>
      </c>
      <c r="R207" s="6">
        <f t="shared" si="13"/>
        <v>33.28</v>
      </c>
      <c r="S207" s="6">
        <f t="shared" si="14"/>
        <v>49.14</v>
      </c>
      <c r="T207" s="8">
        <f t="shared" si="15"/>
        <v>0.59621451104100942</v>
      </c>
      <c r="U207" s="5">
        <f>YEAR(SalesDataTable[[#This Row],[Order Date]])</f>
        <v>2026</v>
      </c>
      <c r="V207" s="8" t="str">
        <f>"Q"&amp;ROUNDUP(MONTH(SalesDataTable[[#This Row],[Order Date]])/3,0)</f>
        <v>Q1</v>
      </c>
      <c r="W207" s="9">
        <f>MONTH(SalesDataTable[[#This Row],[Order Date]])</f>
        <v>2</v>
      </c>
      <c r="X207" s="8" t="str">
        <f>TEXT(SalesDataTable[[#This Row],[Order Date]],"mmm")</f>
        <v>Feb</v>
      </c>
    </row>
    <row r="208" spans="1:24" ht="15">
      <c r="A208" s="2">
        <v>2615</v>
      </c>
      <c r="B208" s="3">
        <v>46066</v>
      </c>
      <c r="C208" s="12">
        <f>MONTH(SalesDataTable[[#This Row],[Order Date]])</f>
        <v>2</v>
      </c>
      <c r="D208" s="12" t="str">
        <f>TEXT(SalesDataTable[[#This Row],[Order Date]],"MMM")</f>
        <v>Feb</v>
      </c>
      <c r="E208" s="15" t="str">
        <f>"Q"&amp;ROUNDUP(MONTH(SalesDataTable[[#This Row],[Order Date]])/3,0)</f>
        <v>Q1</v>
      </c>
      <c r="F208" s="12">
        <f>YEAR(SalesDataTable[[#This Row],[Order Date]])</f>
        <v>2026</v>
      </c>
      <c r="G208" s="4" t="s">
        <v>0</v>
      </c>
      <c r="H208" s="4" t="s">
        <v>50</v>
      </c>
      <c r="I208" s="4" t="s">
        <v>2</v>
      </c>
      <c r="J208" s="4" t="s">
        <v>3</v>
      </c>
      <c r="K208" s="4" t="s">
        <v>9</v>
      </c>
      <c r="L208" s="4" t="s">
        <v>37</v>
      </c>
      <c r="M208" s="9">
        <v>6</v>
      </c>
      <c r="N208" s="6">
        <v>155.79</v>
      </c>
      <c r="O208" s="7">
        <v>0</v>
      </c>
      <c r="P208" s="6">
        <v>77.48</v>
      </c>
      <c r="Q208" s="6">
        <f t="shared" si="12"/>
        <v>934.74</v>
      </c>
      <c r="R208" s="6">
        <f t="shared" si="13"/>
        <v>464.88</v>
      </c>
      <c r="S208" s="6">
        <f t="shared" si="14"/>
        <v>469.86</v>
      </c>
      <c r="T208" s="8">
        <f t="shared" si="15"/>
        <v>0.50266384235188399</v>
      </c>
      <c r="U208" s="5">
        <f>YEAR(SalesDataTable[[#This Row],[Order Date]])</f>
        <v>2026</v>
      </c>
      <c r="V208" s="8" t="str">
        <f>"Q"&amp;ROUNDUP(MONTH(SalesDataTable[[#This Row],[Order Date]])/3,0)</f>
        <v>Q1</v>
      </c>
      <c r="W208" s="9">
        <f>MONTH(SalesDataTable[[#This Row],[Order Date]])</f>
        <v>2</v>
      </c>
      <c r="X208" s="8" t="str">
        <f>TEXT(SalesDataTable[[#This Row],[Order Date]],"mmm")</f>
        <v>Feb</v>
      </c>
    </row>
    <row r="209" spans="1:24" ht="15">
      <c r="A209" s="2">
        <v>479</v>
      </c>
      <c r="B209" s="3">
        <v>46067</v>
      </c>
      <c r="C209" s="12">
        <f>MONTH(SalesDataTable[[#This Row],[Order Date]])</f>
        <v>2</v>
      </c>
      <c r="D209" s="12" t="str">
        <f>TEXT(SalesDataTable[[#This Row],[Order Date]],"MMM")</f>
        <v>Feb</v>
      </c>
      <c r="E209" s="15" t="str">
        <f>"Q"&amp;ROUNDUP(MONTH(SalesDataTable[[#This Row],[Order Date]])/3,0)</f>
        <v>Q1</v>
      </c>
      <c r="F209" s="12">
        <f>YEAR(SalesDataTable[[#This Row],[Order Date]])</f>
        <v>2026</v>
      </c>
      <c r="G209" s="4" t="s">
        <v>0</v>
      </c>
      <c r="H209" s="4" t="s">
        <v>1</v>
      </c>
      <c r="I209" s="4" t="s">
        <v>2</v>
      </c>
      <c r="J209" s="4" t="s">
        <v>3</v>
      </c>
      <c r="K209" s="4" t="s">
        <v>34</v>
      </c>
      <c r="L209" s="4" t="s">
        <v>45</v>
      </c>
      <c r="M209" s="9">
        <v>2</v>
      </c>
      <c r="N209" s="6">
        <v>50.16</v>
      </c>
      <c r="O209" s="7">
        <v>0.1</v>
      </c>
      <c r="P209" s="6">
        <v>21.48</v>
      </c>
      <c r="Q209" s="6">
        <f t="shared" si="12"/>
        <v>90.287999999999997</v>
      </c>
      <c r="R209" s="6">
        <f t="shared" si="13"/>
        <v>42.96</v>
      </c>
      <c r="S209" s="6">
        <f t="shared" si="14"/>
        <v>47.327999999999996</v>
      </c>
      <c r="T209" s="8">
        <f t="shared" si="15"/>
        <v>0.52418926103136632</v>
      </c>
      <c r="U209" s="5">
        <f>YEAR(SalesDataTable[[#This Row],[Order Date]])</f>
        <v>2026</v>
      </c>
      <c r="V209" s="8" t="str">
        <f>"Q"&amp;ROUNDUP(MONTH(SalesDataTable[[#This Row],[Order Date]])/3,0)</f>
        <v>Q1</v>
      </c>
      <c r="W209" s="9">
        <f>MONTH(SalesDataTable[[#This Row],[Order Date]])</f>
        <v>2</v>
      </c>
      <c r="X209" s="8" t="str">
        <f>TEXT(SalesDataTable[[#This Row],[Order Date]],"mmm")</f>
        <v>Feb</v>
      </c>
    </row>
    <row r="210" spans="1:24" ht="15">
      <c r="A210" s="2">
        <v>4069</v>
      </c>
      <c r="B210" s="3">
        <v>46067</v>
      </c>
      <c r="C210" s="12">
        <f>MONTH(SalesDataTable[[#This Row],[Order Date]])</f>
        <v>2</v>
      </c>
      <c r="D210" s="12" t="str">
        <f>TEXT(SalesDataTable[[#This Row],[Order Date]],"MMM")</f>
        <v>Feb</v>
      </c>
      <c r="E210" s="15" t="str">
        <f>"Q"&amp;ROUNDUP(MONTH(SalesDataTable[[#This Row],[Order Date]])/3,0)</f>
        <v>Q1</v>
      </c>
      <c r="F210" s="12">
        <f>YEAR(SalesDataTable[[#This Row],[Order Date]])</f>
        <v>2026</v>
      </c>
      <c r="G210" s="4" t="s">
        <v>20</v>
      </c>
      <c r="H210" s="4" t="s">
        <v>33</v>
      </c>
      <c r="I210" s="4" t="s">
        <v>2</v>
      </c>
      <c r="J210" s="4" t="s">
        <v>13</v>
      </c>
      <c r="K210" s="4" t="s">
        <v>9</v>
      </c>
      <c r="L210" s="4" t="s">
        <v>17</v>
      </c>
      <c r="M210" s="9">
        <v>4</v>
      </c>
      <c r="N210" s="6">
        <v>140.63999999999999</v>
      </c>
      <c r="O210" s="7">
        <v>0</v>
      </c>
      <c r="P210" s="6">
        <v>77.510000000000005</v>
      </c>
      <c r="Q210" s="6">
        <f t="shared" si="12"/>
        <v>562.55999999999995</v>
      </c>
      <c r="R210" s="6">
        <f t="shared" si="13"/>
        <v>310.04000000000002</v>
      </c>
      <c r="S210" s="6">
        <f t="shared" si="14"/>
        <v>252.51999999999992</v>
      </c>
      <c r="T210" s="8">
        <f t="shared" si="15"/>
        <v>0.4488765642775881</v>
      </c>
      <c r="U210" s="5">
        <f>YEAR(SalesDataTable[[#This Row],[Order Date]])</f>
        <v>2026</v>
      </c>
      <c r="V210" s="8" t="str">
        <f>"Q"&amp;ROUNDUP(MONTH(SalesDataTable[[#This Row],[Order Date]])/3,0)</f>
        <v>Q1</v>
      </c>
      <c r="W210" s="9">
        <f>MONTH(SalesDataTable[[#This Row],[Order Date]])</f>
        <v>2</v>
      </c>
      <c r="X210" s="8" t="str">
        <f>TEXT(SalesDataTable[[#This Row],[Order Date]],"mmm")</f>
        <v>Feb</v>
      </c>
    </row>
    <row r="211" spans="1:24" ht="15">
      <c r="A211" s="2">
        <v>4588</v>
      </c>
      <c r="B211" s="3">
        <v>46067</v>
      </c>
      <c r="C211" s="12">
        <f>MONTH(SalesDataTable[[#This Row],[Order Date]])</f>
        <v>2</v>
      </c>
      <c r="D211" s="12" t="str">
        <f>TEXT(SalesDataTable[[#This Row],[Order Date]],"MMM")</f>
        <v>Feb</v>
      </c>
      <c r="E211" s="15" t="str">
        <f>"Q"&amp;ROUNDUP(MONTH(SalesDataTable[[#This Row],[Order Date]])/3,0)</f>
        <v>Q1</v>
      </c>
      <c r="F211" s="12">
        <f>YEAR(SalesDataTable[[#This Row],[Order Date]])</f>
        <v>2026</v>
      </c>
      <c r="G211" s="4" t="s">
        <v>0</v>
      </c>
      <c r="H211" s="4" t="s">
        <v>1</v>
      </c>
      <c r="I211" s="4" t="s">
        <v>28</v>
      </c>
      <c r="J211" s="4" t="s">
        <v>13</v>
      </c>
      <c r="K211" s="4" t="s">
        <v>23</v>
      </c>
      <c r="L211" s="4" t="s">
        <v>40</v>
      </c>
      <c r="M211" s="9">
        <v>1</v>
      </c>
      <c r="N211" s="6">
        <v>80.680000000000007</v>
      </c>
      <c r="O211" s="7">
        <v>0</v>
      </c>
      <c r="P211" s="6">
        <v>39.630000000000003</v>
      </c>
      <c r="Q211" s="6">
        <f t="shared" si="12"/>
        <v>80.680000000000007</v>
      </c>
      <c r="R211" s="6">
        <f t="shared" si="13"/>
        <v>39.630000000000003</v>
      </c>
      <c r="S211" s="6">
        <f t="shared" si="14"/>
        <v>41.050000000000004</v>
      </c>
      <c r="T211" s="8">
        <f t="shared" si="15"/>
        <v>0.50880019831432821</v>
      </c>
      <c r="U211" s="5">
        <f>YEAR(SalesDataTable[[#This Row],[Order Date]])</f>
        <v>2026</v>
      </c>
      <c r="V211" s="8" t="str">
        <f>"Q"&amp;ROUNDUP(MONTH(SalesDataTable[[#This Row],[Order Date]])/3,0)</f>
        <v>Q1</v>
      </c>
      <c r="W211" s="9">
        <f>MONTH(SalesDataTable[[#This Row],[Order Date]])</f>
        <v>2</v>
      </c>
      <c r="X211" s="8" t="str">
        <f>TEXT(SalesDataTable[[#This Row],[Order Date]],"mmm")</f>
        <v>Feb</v>
      </c>
    </row>
    <row r="212" spans="1:24" ht="15">
      <c r="A212" s="2">
        <v>14</v>
      </c>
      <c r="B212" s="3">
        <v>46068</v>
      </c>
      <c r="C212" s="12">
        <f>MONTH(SalesDataTable[[#This Row],[Order Date]])</f>
        <v>2</v>
      </c>
      <c r="D212" s="12" t="str">
        <f>TEXT(SalesDataTable[[#This Row],[Order Date]],"MMM")</f>
        <v>Feb</v>
      </c>
      <c r="E212" s="15" t="str">
        <f>"Q"&amp;ROUNDUP(MONTH(SalesDataTable[[#This Row],[Order Date]])/3,0)</f>
        <v>Q1</v>
      </c>
      <c r="F212" s="12">
        <f>YEAR(SalesDataTable[[#This Row],[Order Date]])</f>
        <v>2026</v>
      </c>
      <c r="G212" s="4" t="s">
        <v>0</v>
      </c>
      <c r="H212" s="4" t="s">
        <v>1</v>
      </c>
      <c r="I212" s="4" t="s">
        <v>8</v>
      </c>
      <c r="J212" s="4" t="s">
        <v>16</v>
      </c>
      <c r="K212" s="4" t="s">
        <v>14</v>
      </c>
      <c r="L212" s="4" t="s">
        <v>48</v>
      </c>
      <c r="M212" s="9">
        <v>3</v>
      </c>
      <c r="N212" s="6">
        <v>162.44999999999999</v>
      </c>
      <c r="O212" s="7">
        <v>0.05</v>
      </c>
      <c r="P212" s="6">
        <v>86.43</v>
      </c>
      <c r="Q212" s="6">
        <f t="shared" si="12"/>
        <v>462.98249999999996</v>
      </c>
      <c r="R212" s="6">
        <f t="shared" si="13"/>
        <v>259.29000000000002</v>
      </c>
      <c r="S212" s="6">
        <f t="shared" si="14"/>
        <v>203.69249999999994</v>
      </c>
      <c r="T212" s="8">
        <f t="shared" si="15"/>
        <v>0.43995723380473334</v>
      </c>
      <c r="U212" s="5">
        <f>YEAR(SalesDataTable[[#This Row],[Order Date]])</f>
        <v>2026</v>
      </c>
      <c r="V212" s="8" t="str">
        <f>"Q"&amp;ROUNDUP(MONTH(SalesDataTable[[#This Row],[Order Date]])/3,0)</f>
        <v>Q1</v>
      </c>
      <c r="W212" s="9">
        <f>MONTH(SalesDataTable[[#This Row],[Order Date]])</f>
        <v>2</v>
      </c>
      <c r="X212" s="8" t="str">
        <f>TEXT(SalesDataTable[[#This Row],[Order Date]],"mmm")</f>
        <v>Feb</v>
      </c>
    </row>
    <row r="213" spans="1:24" ht="15">
      <c r="A213" s="2">
        <v>303</v>
      </c>
      <c r="B213" s="3">
        <v>46068</v>
      </c>
      <c r="C213" s="12">
        <f>MONTH(SalesDataTable[[#This Row],[Order Date]])</f>
        <v>2</v>
      </c>
      <c r="D213" s="12" t="str">
        <f>TEXT(SalesDataTable[[#This Row],[Order Date]],"MMM")</f>
        <v>Feb</v>
      </c>
      <c r="E213" s="15" t="str">
        <f>"Q"&amp;ROUNDUP(MONTH(SalesDataTable[[#This Row],[Order Date]])/3,0)</f>
        <v>Q1</v>
      </c>
      <c r="F213" s="12">
        <f>YEAR(SalesDataTable[[#This Row],[Order Date]])</f>
        <v>2026</v>
      </c>
      <c r="G213" s="4" t="s">
        <v>6</v>
      </c>
      <c r="H213" s="4" t="s">
        <v>27</v>
      </c>
      <c r="I213" s="4" t="s">
        <v>28</v>
      </c>
      <c r="J213" s="4" t="s">
        <v>3</v>
      </c>
      <c r="K213" s="4" t="s">
        <v>4</v>
      </c>
      <c r="L213" s="4" t="s">
        <v>30</v>
      </c>
      <c r="M213" s="9">
        <v>2</v>
      </c>
      <c r="N213" s="6">
        <v>102.12</v>
      </c>
      <c r="O213" s="7">
        <v>0.15</v>
      </c>
      <c r="P213" s="6">
        <v>51.03</v>
      </c>
      <c r="Q213" s="6">
        <f t="shared" si="12"/>
        <v>173.60400000000001</v>
      </c>
      <c r="R213" s="6">
        <f t="shared" si="13"/>
        <v>102.06</v>
      </c>
      <c r="S213" s="6">
        <f t="shared" si="14"/>
        <v>71.544000000000011</v>
      </c>
      <c r="T213" s="8">
        <f t="shared" si="15"/>
        <v>0.41211032003870884</v>
      </c>
      <c r="U213" s="5">
        <f>YEAR(SalesDataTable[[#This Row],[Order Date]])</f>
        <v>2026</v>
      </c>
      <c r="V213" s="8" t="str">
        <f>"Q"&amp;ROUNDUP(MONTH(SalesDataTable[[#This Row],[Order Date]])/3,0)</f>
        <v>Q1</v>
      </c>
      <c r="W213" s="9">
        <f>MONTH(SalesDataTable[[#This Row],[Order Date]])</f>
        <v>2</v>
      </c>
      <c r="X213" s="8" t="str">
        <f>TEXT(SalesDataTable[[#This Row],[Order Date]],"mmm")</f>
        <v>Feb</v>
      </c>
    </row>
    <row r="214" spans="1:24" ht="15">
      <c r="A214" s="2">
        <v>1197</v>
      </c>
      <c r="B214" s="3">
        <v>46069</v>
      </c>
      <c r="C214" s="12">
        <f>MONTH(SalesDataTable[[#This Row],[Order Date]])</f>
        <v>2</v>
      </c>
      <c r="D214" s="12" t="str">
        <f>TEXT(SalesDataTable[[#This Row],[Order Date]],"MMM")</f>
        <v>Feb</v>
      </c>
      <c r="E214" s="15" t="str">
        <f>"Q"&amp;ROUNDUP(MONTH(SalesDataTable[[#This Row],[Order Date]])/3,0)</f>
        <v>Q1</v>
      </c>
      <c r="F214" s="12">
        <f>YEAR(SalesDataTable[[#This Row],[Order Date]])</f>
        <v>2026</v>
      </c>
      <c r="G214" s="4" t="s">
        <v>11</v>
      </c>
      <c r="H214" s="4" t="s">
        <v>18</v>
      </c>
      <c r="I214" s="4" t="s">
        <v>2</v>
      </c>
      <c r="J214" s="4" t="s">
        <v>13</v>
      </c>
      <c r="K214" s="4" t="s">
        <v>4</v>
      </c>
      <c r="L214" s="4" t="s">
        <v>30</v>
      </c>
      <c r="M214" s="9">
        <v>2</v>
      </c>
      <c r="N214" s="6">
        <v>101.77</v>
      </c>
      <c r="O214" s="7">
        <v>0</v>
      </c>
      <c r="P214" s="6">
        <v>51.34</v>
      </c>
      <c r="Q214" s="6">
        <f t="shared" si="12"/>
        <v>203.54</v>
      </c>
      <c r="R214" s="6">
        <f t="shared" si="13"/>
        <v>102.68</v>
      </c>
      <c r="S214" s="6">
        <f t="shared" si="14"/>
        <v>100.85999999999999</v>
      </c>
      <c r="T214" s="8">
        <f t="shared" si="15"/>
        <v>0.49552913432249185</v>
      </c>
      <c r="U214" s="5">
        <f>YEAR(SalesDataTable[[#This Row],[Order Date]])</f>
        <v>2026</v>
      </c>
      <c r="V214" s="8" t="str">
        <f>"Q"&amp;ROUNDUP(MONTH(SalesDataTable[[#This Row],[Order Date]])/3,0)</f>
        <v>Q1</v>
      </c>
      <c r="W214" s="9">
        <f>MONTH(SalesDataTable[[#This Row],[Order Date]])</f>
        <v>2</v>
      </c>
      <c r="X214" s="8" t="str">
        <f>TEXT(SalesDataTable[[#This Row],[Order Date]],"mmm")</f>
        <v>Feb</v>
      </c>
    </row>
    <row r="215" spans="1:24" ht="15">
      <c r="A215" s="2">
        <v>2714</v>
      </c>
      <c r="B215" s="3">
        <v>46069</v>
      </c>
      <c r="C215" s="12">
        <f>MONTH(SalesDataTable[[#This Row],[Order Date]])</f>
        <v>2</v>
      </c>
      <c r="D215" s="12" t="str">
        <f>TEXT(SalesDataTable[[#This Row],[Order Date]],"MMM")</f>
        <v>Feb</v>
      </c>
      <c r="E215" s="15" t="str">
        <f>"Q"&amp;ROUNDUP(MONTH(SalesDataTable[[#This Row],[Order Date]])/3,0)</f>
        <v>Q1</v>
      </c>
      <c r="F215" s="12">
        <f>YEAR(SalesDataTable[[#This Row],[Order Date]])</f>
        <v>2026</v>
      </c>
      <c r="G215" s="4" t="s">
        <v>0</v>
      </c>
      <c r="H215" s="4" t="s">
        <v>50</v>
      </c>
      <c r="I215" s="4" t="s">
        <v>2</v>
      </c>
      <c r="J215" s="4" t="s">
        <v>16</v>
      </c>
      <c r="K215" s="4" t="s">
        <v>9</v>
      </c>
      <c r="L215" s="4" t="s">
        <v>37</v>
      </c>
      <c r="M215" s="9">
        <v>3</v>
      </c>
      <c r="N215" s="6">
        <v>153.24</v>
      </c>
      <c r="O215" s="7">
        <v>0.15</v>
      </c>
      <c r="P215" s="6">
        <v>77.61</v>
      </c>
      <c r="Q215" s="6">
        <f t="shared" si="12"/>
        <v>390.762</v>
      </c>
      <c r="R215" s="6">
        <f t="shared" si="13"/>
        <v>232.82999999999998</v>
      </c>
      <c r="S215" s="6">
        <f t="shared" si="14"/>
        <v>157.93200000000002</v>
      </c>
      <c r="T215" s="8">
        <f t="shared" si="15"/>
        <v>0.40416417154175693</v>
      </c>
      <c r="U215" s="5">
        <f>YEAR(SalesDataTable[[#This Row],[Order Date]])</f>
        <v>2026</v>
      </c>
      <c r="V215" s="8" t="str">
        <f>"Q"&amp;ROUNDUP(MONTH(SalesDataTable[[#This Row],[Order Date]])/3,0)</f>
        <v>Q1</v>
      </c>
      <c r="W215" s="9">
        <f>MONTH(SalesDataTable[[#This Row],[Order Date]])</f>
        <v>2</v>
      </c>
      <c r="X215" s="8" t="str">
        <f>TEXT(SalesDataTable[[#This Row],[Order Date]],"mmm")</f>
        <v>Feb</v>
      </c>
    </row>
    <row r="216" spans="1:24" ht="15">
      <c r="A216" s="2">
        <v>2753</v>
      </c>
      <c r="B216" s="3">
        <v>46069</v>
      </c>
      <c r="C216" s="12">
        <f>MONTH(SalesDataTable[[#This Row],[Order Date]])</f>
        <v>2</v>
      </c>
      <c r="D216" s="12" t="str">
        <f>TEXT(SalesDataTable[[#This Row],[Order Date]],"MMM")</f>
        <v>Feb</v>
      </c>
      <c r="E216" s="15" t="str">
        <f>"Q"&amp;ROUNDUP(MONTH(SalesDataTable[[#This Row],[Order Date]])/3,0)</f>
        <v>Q1</v>
      </c>
      <c r="F216" s="12">
        <f>YEAR(SalesDataTable[[#This Row],[Order Date]])</f>
        <v>2026</v>
      </c>
      <c r="G216" s="4" t="s">
        <v>20</v>
      </c>
      <c r="H216" s="4" t="s">
        <v>21</v>
      </c>
      <c r="I216" s="4" t="s">
        <v>28</v>
      </c>
      <c r="J216" s="4" t="s">
        <v>3</v>
      </c>
      <c r="K216" s="4" t="s">
        <v>9</v>
      </c>
      <c r="L216" s="4" t="s">
        <v>17</v>
      </c>
      <c r="M216" s="9">
        <v>1</v>
      </c>
      <c r="N216" s="6">
        <v>140.47</v>
      </c>
      <c r="O216" s="7">
        <v>0</v>
      </c>
      <c r="P216" s="6">
        <v>79.66</v>
      </c>
      <c r="Q216" s="6">
        <f t="shared" si="12"/>
        <v>140.47</v>
      </c>
      <c r="R216" s="6">
        <f t="shared" si="13"/>
        <v>79.66</v>
      </c>
      <c r="S216" s="6">
        <f t="shared" si="14"/>
        <v>60.81</v>
      </c>
      <c r="T216" s="8">
        <f t="shared" si="15"/>
        <v>0.43290382288033036</v>
      </c>
      <c r="U216" s="5">
        <f>YEAR(SalesDataTable[[#This Row],[Order Date]])</f>
        <v>2026</v>
      </c>
      <c r="V216" s="8" t="str">
        <f>"Q"&amp;ROUNDUP(MONTH(SalesDataTable[[#This Row],[Order Date]])/3,0)</f>
        <v>Q1</v>
      </c>
      <c r="W216" s="9">
        <f>MONTH(SalesDataTable[[#This Row],[Order Date]])</f>
        <v>2</v>
      </c>
      <c r="X216" s="8" t="str">
        <f>TEXT(SalesDataTable[[#This Row],[Order Date]],"mmm")</f>
        <v>Feb</v>
      </c>
    </row>
    <row r="217" spans="1:24" ht="15">
      <c r="A217" s="2">
        <v>3901</v>
      </c>
      <c r="B217" s="3">
        <v>46069</v>
      </c>
      <c r="C217" s="12">
        <f>MONTH(SalesDataTable[[#This Row],[Order Date]])</f>
        <v>2</v>
      </c>
      <c r="D217" s="12" t="str">
        <f>TEXT(SalesDataTable[[#This Row],[Order Date]],"MMM")</f>
        <v>Feb</v>
      </c>
      <c r="E217" s="15" t="str">
        <f>"Q"&amp;ROUNDUP(MONTH(SalesDataTable[[#This Row],[Order Date]])/3,0)</f>
        <v>Q1</v>
      </c>
      <c r="F217" s="12">
        <f>YEAR(SalesDataTable[[#This Row],[Order Date]])</f>
        <v>2026</v>
      </c>
      <c r="G217" s="4" t="s">
        <v>20</v>
      </c>
      <c r="H217" s="4" t="s">
        <v>31</v>
      </c>
      <c r="I217" s="4" t="s">
        <v>19</v>
      </c>
      <c r="J217" s="4" t="s">
        <v>13</v>
      </c>
      <c r="K217" s="4" t="s">
        <v>9</v>
      </c>
      <c r="L217" s="4" t="s">
        <v>46</v>
      </c>
      <c r="M217" s="9">
        <v>4</v>
      </c>
      <c r="N217" s="6">
        <v>70.67</v>
      </c>
      <c r="O217" s="7">
        <v>0.05</v>
      </c>
      <c r="P217" s="6">
        <v>32.96</v>
      </c>
      <c r="Q217" s="6">
        <f t="shared" si="12"/>
        <v>268.54599999999999</v>
      </c>
      <c r="R217" s="6">
        <f t="shared" si="13"/>
        <v>131.84</v>
      </c>
      <c r="S217" s="6">
        <f t="shared" si="14"/>
        <v>136.70599999999999</v>
      </c>
      <c r="T217" s="8">
        <f t="shared" si="15"/>
        <v>0.50905990035226734</v>
      </c>
      <c r="U217" s="5">
        <f>YEAR(SalesDataTable[[#This Row],[Order Date]])</f>
        <v>2026</v>
      </c>
      <c r="V217" s="8" t="str">
        <f>"Q"&amp;ROUNDUP(MONTH(SalesDataTable[[#This Row],[Order Date]])/3,0)</f>
        <v>Q1</v>
      </c>
      <c r="W217" s="9">
        <f>MONTH(SalesDataTable[[#This Row],[Order Date]])</f>
        <v>2</v>
      </c>
      <c r="X217" s="8" t="str">
        <f>TEXT(SalesDataTable[[#This Row],[Order Date]],"mmm")</f>
        <v>Feb</v>
      </c>
    </row>
    <row r="218" spans="1:24" ht="15">
      <c r="A218" s="2">
        <v>594</v>
      </c>
      <c r="B218" s="3">
        <v>46070</v>
      </c>
      <c r="C218" s="12">
        <f>MONTH(SalesDataTable[[#This Row],[Order Date]])</f>
        <v>2</v>
      </c>
      <c r="D218" s="12" t="str">
        <f>TEXT(SalesDataTable[[#This Row],[Order Date]],"MMM")</f>
        <v>Feb</v>
      </c>
      <c r="E218" s="15" t="str">
        <f>"Q"&amp;ROUNDUP(MONTH(SalesDataTable[[#This Row],[Order Date]])/3,0)</f>
        <v>Q1</v>
      </c>
      <c r="F218" s="12">
        <f>YEAR(SalesDataTable[[#This Row],[Order Date]])</f>
        <v>2026</v>
      </c>
      <c r="G218" s="4" t="s">
        <v>0</v>
      </c>
      <c r="H218" s="4" t="s">
        <v>50</v>
      </c>
      <c r="I218" s="4" t="s">
        <v>19</v>
      </c>
      <c r="J218" s="4" t="s">
        <v>16</v>
      </c>
      <c r="K218" s="4" t="s">
        <v>14</v>
      </c>
      <c r="L218" s="4" t="s">
        <v>44</v>
      </c>
      <c r="M218" s="9">
        <v>3</v>
      </c>
      <c r="N218" s="6">
        <v>134.91</v>
      </c>
      <c r="O218" s="7">
        <v>0</v>
      </c>
      <c r="P218" s="6">
        <v>67.69</v>
      </c>
      <c r="Q218" s="6">
        <f t="shared" si="12"/>
        <v>404.73</v>
      </c>
      <c r="R218" s="6">
        <f t="shared" si="13"/>
        <v>203.07</v>
      </c>
      <c r="S218" s="6">
        <f t="shared" si="14"/>
        <v>201.66000000000003</v>
      </c>
      <c r="T218" s="8">
        <f t="shared" si="15"/>
        <v>0.49825809799125348</v>
      </c>
      <c r="U218" s="5">
        <f>YEAR(SalesDataTable[[#This Row],[Order Date]])</f>
        <v>2026</v>
      </c>
      <c r="V218" s="8" t="str">
        <f>"Q"&amp;ROUNDUP(MONTH(SalesDataTable[[#This Row],[Order Date]])/3,0)</f>
        <v>Q1</v>
      </c>
      <c r="W218" s="9">
        <f>MONTH(SalesDataTable[[#This Row],[Order Date]])</f>
        <v>2</v>
      </c>
      <c r="X218" s="8" t="str">
        <f>TEXT(SalesDataTable[[#This Row],[Order Date]],"mmm")</f>
        <v>Feb</v>
      </c>
    </row>
    <row r="219" spans="1:24" ht="15">
      <c r="A219" s="2">
        <v>624</v>
      </c>
      <c r="B219" s="3">
        <v>46070</v>
      </c>
      <c r="C219" s="12">
        <f>MONTH(SalesDataTable[[#This Row],[Order Date]])</f>
        <v>2</v>
      </c>
      <c r="D219" s="12" t="str">
        <f>TEXT(SalesDataTable[[#This Row],[Order Date]],"MMM")</f>
        <v>Feb</v>
      </c>
      <c r="E219" s="15" t="str">
        <f>"Q"&amp;ROUNDUP(MONTH(SalesDataTable[[#This Row],[Order Date]])/3,0)</f>
        <v>Q1</v>
      </c>
      <c r="F219" s="12">
        <f>YEAR(SalesDataTable[[#This Row],[Order Date]])</f>
        <v>2026</v>
      </c>
      <c r="G219" s="4" t="s">
        <v>11</v>
      </c>
      <c r="H219" s="4" t="s">
        <v>12</v>
      </c>
      <c r="I219" s="4" t="s">
        <v>2</v>
      </c>
      <c r="J219" s="4" t="s">
        <v>16</v>
      </c>
      <c r="K219" s="4" t="s">
        <v>9</v>
      </c>
      <c r="L219" s="4" t="s">
        <v>46</v>
      </c>
      <c r="M219" s="9">
        <v>1</v>
      </c>
      <c r="N219" s="6">
        <v>70.86</v>
      </c>
      <c r="O219" s="7">
        <v>0.1</v>
      </c>
      <c r="P219" s="6">
        <v>33.299999999999997</v>
      </c>
      <c r="Q219" s="6">
        <f t="shared" si="12"/>
        <v>63.774000000000001</v>
      </c>
      <c r="R219" s="6">
        <f t="shared" si="13"/>
        <v>33.299999999999997</v>
      </c>
      <c r="S219" s="6">
        <f t="shared" si="14"/>
        <v>30.474000000000004</v>
      </c>
      <c r="T219" s="8">
        <f t="shared" si="15"/>
        <v>0.47784363533728486</v>
      </c>
      <c r="U219" s="5">
        <f>YEAR(SalesDataTable[[#This Row],[Order Date]])</f>
        <v>2026</v>
      </c>
      <c r="V219" s="8" t="str">
        <f>"Q"&amp;ROUNDUP(MONTH(SalesDataTable[[#This Row],[Order Date]])/3,0)</f>
        <v>Q1</v>
      </c>
      <c r="W219" s="9">
        <f>MONTH(SalesDataTable[[#This Row],[Order Date]])</f>
        <v>2</v>
      </c>
      <c r="X219" s="8" t="str">
        <f>TEXT(SalesDataTable[[#This Row],[Order Date]],"mmm")</f>
        <v>Feb</v>
      </c>
    </row>
    <row r="220" spans="1:24" ht="15">
      <c r="A220" s="2">
        <v>1013</v>
      </c>
      <c r="B220" s="3">
        <v>46070</v>
      </c>
      <c r="C220" s="12">
        <f>MONTH(SalesDataTable[[#This Row],[Order Date]])</f>
        <v>2</v>
      </c>
      <c r="D220" s="12" t="str">
        <f>TEXT(SalesDataTable[[#This Row],[Order Date]],"MMM")</f>
        <v>Feb</v>
      </c>
      <c r="E220" s="15" t="str">
        <f>"Q"&amp;ROUNDUP(MONTH(SalesDataTable[[#This Row],[Order Date]])/3,0)</f>
        <v>Q1</v>
      </c>
      <c r="F220" s="12">
        <f>YEAR(SalesDataTable[[#This Row],[Order Date]])</f>
        <v>2026</v>
      </c>
      <c r="G220" s="4" t="s">
        <v>6</v>
      </c>
      <c r="H220" s="4" t="s">
        <v>43</v>
      </c>
      <c r="I220" s="4" t="s">
        <v>19</v>
      </c>
      <c r="J220" s="4" t="s">
        <v>13</v>
      </c>
      <c r="K220" s="4" t="s">
        <v>4</v>
      </c>
      <c r="L220" s="4" t="s">
        <v>30</v>
      </c>
      <c r="M220" s="9">
        <v>1</v>
      </c>
      <c r="N220" s="6">
        <v>104.35</v>
      </c>
      <c r="O220" s="7">
        <v>0</v>
      </c>
      <c r="P220" s="6">
        <v>51.49</v>
      </c>
      <c r="Q220" s="6">
        <f t="shared" si="12"/>
        <v>104.35</v>
      </c>
      <c r="R220" s="6">
        <f t="shared" si="13"/>
        <v>51.49</v>
      </c>
      <c r="S220" s="6">
        <f t="shared" si="14"/>
        <v>52.859999999999992</v>
      </c>
      <c r="T220" s="8">
        <f t="shared" si="15"/>
        <v>0.50656444657402966</v>
      </c>
      <c r="U220" s="5">
        <f>YEAR(SalesDataTable[[#This Row],[Order Date]])</f>
        <v>2026</v>
      </c>
      <c r="V220" s="8" t="str">
        <f>"Q"&amp;ROUNDUP(MONTH(SalesDataTable[[#This Row],[Order Date]])/3,0)</f>
        <v>Q1</v>
      </c>
      <c r="W220" s="9">
        <f>MONTH(SalesDataTable[[#This Row],[Order Date]])</f>
        <v>2</v>
      </c>
      <c r="X220" s="8" t="str">
        <f>TEXT(SalesDataTable[[#This Row],[Order Date]],"mmm")</f>
        <v>Feb</v>
      </c>
    </row>
    <row r="221" spans="1:24" ht="15">
      <c r="A221" s="2">
        <v>1100</v>
      </c>
      <c r="B221" s="3">
        <v>46070</v>
      </c>
      <c r="C221" s="12">
        <f>MONTH(SalesDataTable[[#This Row],[Order Date]])</f>
        <v>2</v>
      </c>
      <c r="D221" s="12" t="str">
        <f>TEXT(SalesDataTable[[#This Row],[Order Date]],"MMM")</f>
        <v>Feb</v>
      </c>
      <c r="E221" s="15" t="str">
        <f>"Q"&amp;ROUNDUP(MONTH(SalesDataTable[[#This Row],[Order Date]])/3,0)</f>
        <v>Q1</v>
      </c>
      <c r="F221" s="12">
        <f>YEAR(SalesDataTable[[#This Row],[Order Date]])</f>
        <v>2026</v>
      </c>
      <c r="G221" s="4" t="s">
        <v>20</v>
      </c>
      <c r="H221" s="4" t="s">
        <v>33</v>
      </c>
      <c r="I221" s="4" t="s">
        <v>2</v>
      </c>
      <c r="J221" s="4" t="s">
        <v>3</v>
      </c>
      <c r="K221" s="4" t="s">
        <v>34</v>
      </c>
      <c r="L221" s="4" t="s">
        <v>38</v>
      </c>
      <c r="M221" s="9">
        <v>2</v>
      </c>
      <c r="N221" s="6">
        <v>120.48</v>
      </c>
      <c r="O221" s="7">
        <v>0</v>
      </c>
      <c r="P221" s="6">
        <v>70.680000000000007</v>
      </c>
      <c r="Q221" s="6">
        <f t="shared" si="12"/>
        <v>240.96</v>
      </c>
      <c r="R221" s="6">
        <f t="shared" si="13"/>
        <v>141.36000000000001</v>
      </c>
      <c r="S221" s="6">
        <f t="shared" si="14"/>
        <v>99.6</v>
      </c>
      <c r="T221" s="8">
        <f t="shared" si="15"/>
        <v>0.4133466135458167</v>
      </c>
      <c r="U221" s="5">
        <f>YEAR(SalesDataTable[[#This Row],[Order Date]])</f>
        <v>2026</v>
      </c>
      <c r="V221" s="8" t="str">
        <f>"Q"&amp;ROUNDUP(MONTH(SalesDataTable[[#This Row],[Order Date]])/3,0)</f>
        <v>Q1</v>
      </c>
      <c r="W221" s="9">
        <f>MONTH(SalesDataTable[[#This Row],[Order Date]])</f>
        <v>2</v>
      </c>
      <c r="X221" s="8" t="str">
        <f>TEXT(SalesDataTable[[#This Row],[Order Date]],"mmm")</f>
        <v>Feb</v>
      </c>
    </row>
    <row r="222" spans="1:24" ht="15">
      <c r="A222" s="2">
        <v>2353</v>
      </c>
      <c r="B222" s="3">
        <v>46070</v>
      </c>
      <c r="C222" s="12">
        <f>MONTH(SalesDataTable[[#This Row],[Order Date]])</f>
        <v>2</v>
      </c>
      <c r="D222" s="12" t="str">
        <f>TEXT(SalesDataTable[[#This Row],[Order Date]],"MMM")</f>
        <v>Feb</v>
      </c>
      <c r="E222" s="15" t="str">
        <f>"Q"&amp;ROUNDUP(MONTH(SalesDataTable[[#This Row],[Order Date]])/3,0)</f>
        <v>Q1</v>
      </c>
      <c r="F222" s="12">
        <f>YEAR(SalesDataTable[[#This Row],[Order Date]])</f>
        <v>2026</v>
      </c>
      <c r="G222" s="4" t="s">
        <v>6</v>
      </c>
      <c r="H222" s="4" t="s">
        <v>43</v>
      </c>
      <c r="I222" s="4" t="s">
        <v>2</v>
      </c>
      <c r="J222" s="4" t="s">
        <v>3</v>
      </c>
      <c r="K222" s="4" t="s">
        <v>23</v>
      </c>
      <c r="L222" s="4" t="s">
        <v>24</v>
      </c>
      <c r="M222" s="9">
        <v>1</v>
      </c>
      <c r="N222" s="6">
        <v>339.52</v>
      </c>
      <c r="O222" s="7">
        <v>0.1</v>
      </c>
      <c r="P222" s="6">
        <v>191.19</v>
      </c>
      <c r="Q222" s="6">
        <f t="shared" si="12"/>
        <v>305.56799999999998</v>
      </c>
      <c r="R222" s="6">
        <f t="shared" si="13"/>
        <v>191.19</v>
      </c>
      <c r="S222" s="6">
        <f t="shared" si="14"/>
        <v>114.37799999999999</v>
      </c>
      <c r="T222" s="8">
        <f t="shared" si="15"/>
        <v>0.3743127552623311</v>
      </c>
      <c r="U222" s="5">
        <f>YEAR(SalesDataTable[[#This Row],[Order Date]])</f>
        <v>2026</v>
      </c>
      <c r="V222" s="8" t="str">
        <f>"Q"&amp;ROUNDUP(MONTH(SalesDataTable[[#This Row],[Order Date]])/3,0)</f>
        <v>Q1</v>
      </c>
      <c r="W222" s="9">
        <f>MONTH(SalesDataTable[[#This Row],[Order Date]])</f>
        <v>2</v>
      </c>
      <c r="X222" s="8" t="str">
        <f>TEXT(SalesDataTable[[#This Row],[Order Date]],"mmm")</f>
        <v>Feb</v>
      </c>
    </row>
    <row r="223" spans="1:24" ht="15">
      <c r="A223" s="2">
        <v>3020</v>
      </c>
      <c r="B223" s="3">
        <v>46070</v>
      </c>
      <c r="C223" s="12">
        <f>MONTH(SalesDataTable[[#This Row],[Order Date]])</f>
        <v>2</v>
      </c>
      <c r="D223" s="12" t="str">
        <f>TEXT(SalesDataTable[[#This Row],[Order Date]],"MMM")</f>
        <v>Feb</v>
      </c>
      <c r="E223" s="15" t="str">
        <f>"Q"&amp;ROUNDUP(MONTH(SalesDataTable[[#This Row],[Order Date]])/3,0)</f>
        <v>Q1</v>
      </c>
      <c r="F223" s="12">
        <f>YEAR(SalesDataTable[[#This Row],[Order Date]])</f>
        <v>2026</v>
      </c>
      <c r="G223" s="4" t="s">
        <v>6</v>
      </c>
      <c r="H223" s="4" t="s">
        <v>49</v>
      </c>
      <c r="I223" s="4" t="s">
        <v>8</v>
      </c>
      <c r="J223" s="4" t="s">
        <v>16</v>
      </c>
      <c r="K223" s="4" t="s">
        <v>9</v>
      </c>
      <c r="L223" s="4" t="s">
        <v>37</v>
      </c>
      <c r="M223" s="9">
        <v>5</v>
      </c>
      <c r="N223" s="6">
        <v>154.72999999999999</v>
      </c>
      <c r="O223" s="7">
        <v>0.1</v>
      </c>
      <c r="P223" s="6">
        <v>77.42</v>
      </c>
      <c r="Q223" s="6">
        <f t="shared" si="12"/>
        <v>696.28499999999997</v>
      </c>
      <c r="R223" s="6">
        <f t="shared" si="13"/>
        <v>387.1</v>
      </c>
      <c r="S223" s="6">
        <f t="shared" si="14"/>
        <v>309.18499999999995</v>
      </c>
      <c r="T223" s="8">
        <f t="shared" si="15"/>
        <v>0.44404949122844806</v>
      </c>
      <c r="U223" s="5">
        <f>YEAR(SalesDataTable[[#This Row],[Order Date]])</f>
        <v>2026</v>
      </c>
      <c r="V223" s="8" t="str">
        <f>"Q"&amp;ROUNDUP(MONTH(SalesDataTable[[#This Row],[Order Date]])/3,0)</f>
        <v>Q1</v>
      </c>
      <c r="W223" s="9">
        <f>MONTH(SalesDataTable[[#This Row],[Order Date]])</f>
        <v>2</v>
      </c>
      <c r="X223" s="8" t="str">
        <f>TEXT(SalesDataTable[[#This Row],[Order Date]],"mmm")</f>
        <v>Feb</v>
      </c>
    </row>
    <row r="224" spans="1:24" ht="15">
      <c r="A224" s="2">
        <v>3227</v>
      </c>
      <c r="B224" s="3">
        <v>46070</v>
      </c>
      <c r="C224" s="12">
        <f>MONTH(SalesDataTable[[#This Row],[Order Date]])</f>
        <v>2</v>
      </c>
      <c r="D224" s="12" t="str">
        <f>TEXT(SalesDataTable[[#This Row],[Order Date]],"MMM")</f>
        <v>Feb</v>
      </c>
      <c r="E224" s="15" t="str">
        <f>"Q"&amp;ROUNDUP(MONTH(SalesDataTable[[#This Row],[Order Date]])/3,0)</f>
        <v>Q1</v>
      </c>
      <c r="F224" s="12">
        <f>YEAR(SalesDataTable[[#This Row],[Order Date]])</f>
        <v>2026</v>
      </c>
      <c r="G224" s="4" t="s">
        <v>11</v>
      </c>
      <c r="H224" s="4" t="s">
        <v>25</v>
      </c>
      <c r="I224" s="4" t="s">
        <v>19</v>
      </c>
      <c r="J224" s="4" t="s">
        <v>16</v>
      </c>
      <c r="K224" s="4" t="s">
        <v>9</v>
      </c>
      <c r="L224" s="4" t="s">
        <v>10</v>
      </c>
      <c r="M224" s="9">
        <v>4</v>
      </c>
      <c r="N224" s="6">
        <v>93.98</v>
      </c>
      <c r="O224" s="7">
        <v>0.05</v>
      </c>
      <c r="P224" s="6">
        <v>44.6</v>
      </c>
      <c r="Q224" s="6">
        <f t="shared" si="12"/>
        <v>357.12400000000002</v>
      </c>
      <c r="R224" s="6">
        <f t="shared" si="13"/>
        <v>178.4</v>
      </c>
      <c r="S224" s="6">
        <f t="shared" si="14"/>
        <v>178.72400000000002</v>
      </c>
      <c r="T224" s="8">
        <f t="shared" si="15"/>
        <v>0.50045362395134463</v>
      </c>
      <c r="U224" s="5">
        <f>YEAR(SalesDataTable[[#This Row],[Order Date]])</f>
        <v>2026</v>
      </c>
      <c r="V224" s="8" t="str">
        <f>"Q"&amp;ROUNDUP(MONTH(SalesDataTable[[#This Row],[Order Date]])/3,0)</f>
        <v>Q1</v>
      </c>
      <c r="W224" s="9">
        <f>MONTH(SalesDataTable[[#This Row],[Order Date]])</f>
        <v>2</v>
      </c>
      <c r="X224" s="8" t="str">
        <f>TEXT(SalesDataTable[[#This Row],[Order Date]],"mmm")</f>
        <v>Feb</v>
      </c>
    </row>
    <row r="225" spans="1:24" ht="15">
      <c r="A225" s="2">
        <v>3530</v>
      </c>
      <c r="B225" s="3">
        <v>46070</v>
      </c>
      <c r="C225" s="12">
        <f>MONTH(SalesDataTable[[#This Row],[Order Date]])</f>
        <v>2</v>
      </c>
      <c r="D225" s="12" t="str">
        <f>TEXT(SalesDataTable[[#This Row],[Order Date]],"MMM")</f>
        <v>Feb</v>
      </c>
      <c r="E225" s="15" t="str">
        <f>"Q"&amp;ROUNDUP(MONTH(SalesDataTable[[#This Row],[Order Date]])/3,0)</f>
        <v>Q1</v>
      </c>
      <c r="F225" s="12">
        <f>YEAR(SalesDataTable[[#This Row],[Order Date]])</f>
        <v>2026</v>
      </c>
      <c r="G225" s="4" t="s">
        <v>0</v>
      </c>
      <c r="H225" s="4" t="s">
        <v>1</v>
      </c>
      <c r="I225" s="4" t="s">
        <v>2</v>
      </c>
      <c r="J225" s="4" t="s">
        <v>13</v>
      </c>
      <c r="K225" s="4" t="s">
        <v>23</v>
      </c>
      <c r="L225" s="4" t="s">
        <v>24</v>
      </c>
      <c r="M225" s="9">
        <v>2</v>
      </c>
      <c r="N225" s="6">
        <v>336.83</v>
      </c>
      <c r="O225" s="7">
        <v>0</v>
      </c>
      <c r="P225" s="6">
        <v>194.42</v>
      </c>
      <c r="Q225" s="6">
        <f t="shared" si="12"/>
        <v>673.66</v>
      </c>
      <c r="R225" s="6">
        <f t="shared" si="13"/>
        <v>388.84</v>
      </c>
      <c r="S225" s="6">
        <f t="shared" si="14"/>
        <v>284.82</v>
      </c>
      <c r="T225" s="8">
        <f t="shared" si="15"/>
        <v>0.42279488169106078</v>
      </c>
      <c r="U225" s="5">
        <f>YEAR(SalesDataTable[[#This Row],[Order Date]])</f>
        <v>2026</v>
      </c>
      <c r="V225" s="8" t="str">
        <f>"Q"&amp;ROUNDUP(MONTH(SalesDataTable[[#This Row],[Order Date]])/3,0)</f>
        <v>Q1</v>
      </c>
      <c r="W225" s="9">
        <f>MONTH(SalesDataTable[[#This Row],[Order Date]])</f>
        <v>2</v>
      </c>
      <c r="X225" s="8" t="str">
        <f>TEXT(SalesDataTable[[#This Row],[Order Date]],"mmm")</f>
        <v>Feb</v>
      </c>
    </row>
    <row r="226" spans="1:24" ht="15">
      <c r="A226" s="2">
        <v>6</v>
      </c>
      <c r="B226" s="3">
        <v>46071</v>
      </c>
      <c r="C226" s="12">
        <f>MONTH(SalesDataTable[[#This Row],[Order Date]])</f>
        <v>2</v>
      </c>
      <c r="D226" s="12" t="str">
        <f>TEXT(SalesDataTable[[#This Row],[Order Date]],"MMM")</f>
        <v>Feb</v>
      </c>
      <c r="E226" s="15" t="str">
        <f>"Q"&amp;ROUNDUP(MONTH(SalesDataTable[[#This Row],[Order Date]])/3,0)</f>
        <v>Q1</v>
      </c>
      <c r="F226" s="12">
        <f>YEAR(SalesDataTable[[#This Row],[Order Date]])</f>
        <v>2026</v>
      </c>
      <c r="G226" s="4" t="s">
        <v>20</v>
      </c>
      <c r="H226" s="4" t="s">
        <v>33</v>
      </c>
      <c r="I226" s="4" t="s">
        <v>19</v>
      </c>
      <c r="J226" s="4" t="s">
        <v>3</v>
      </c>
      <c r="K226" s="4" t="s">
        <v>23</v>
      </c>
      <c r="L226" s="4" t="s">
        <v>24</v>
      </c>
      <c r="M226" s="9">
        <v>1</v>
      </c>
      <c r="N226" s="6">
        <v>338.93</v>
      </c>
      <c r="O226" s="7">
        <v>0</v>
      </c>
      <c r="P226" s="6">
        <v>197.92</v>
      </c>
      <c r="Q226" s="6">
        <f t="shared" si="12"/>
        <v>338.93</v>
      </c>
      <c r="R226" s="6">
        <f t="shared" si="13"/>
        <v>197.92</v>
      </c>
      <c r="S226" s="6">
        <f t="shared" si="14"/>
        <v>141.01000000000002</v>
      </c>
      <c r="T226" s="8">
        <f t="shared" si="15"/>
        <v>0.41604461098161866</v>
      </c>
      <c r="U226" s="5">
        <f>YEAR(SalesDataTable[[#This Row],[Order Date]])</f>
        <v>2026</v>
      </c>
      <c r="V226" s="8" t="str">
        <f>"Q"&amp;ROUNDUP(MONTH(SalesDataTable[[#This Row],[Order Date]])/3,0)</f>
        <v>Q1</v>
      </c>
      <c r="W226" s="9">
        <f>MONTH(SalesDataTable[[#This Row],[Order Date]])</f>
        <v>2</v>
      </c>
      <c r="X226" s="8" t="str">
        <f>TEXT(SalesDataTable[[#This Row],[Order Date]],"mmm")</f>
        <v>Feb</v>
      </c>
    </row>
    <row r="227" spans="1:24" ht="15">
      <c r="A227" s="2">
        <v>2038</v>
      </c>
      <c r="B227" s="3">
        <v>46071</v>
      </c>
      <c r="C227" s="12">
        <f>MONTH(SalesDataTable[[#This Row],[Order Date]])</f>
        <v>2</v>
      </c>
      <c r="D227" s="12" t="str">
        <f>TEXT(SalesDataTable[[#This Row],[Order Date]],"MMM")</f>
        <v>Feb</v>
      </c>
      <c r="E227" s="15" t="str">
        <f>"Q"&amp;ROUNDUP(MONTH(SalesDataTable[[#This Row],[Order Date]])/3,0)</f>
        <v>Q1</v>
      </c>
      <c r="F227" s="12">
        <f>YEAR(SalesDataTable[[#This Row],[Order Date]])</f>
        <v>2026</v>
      </c>
      <c r="G227" s="4" t="s">
        <v>0</v>
      </c>
      <c r="H227" s="4" t="s">
        <v>36</v>
      </c>
      <c r="I227" s="4" t="s">
        <v>2</v>
      </c>
      <c r="J227" s="4" t="s">
        <v>13</v>
      </c>
      <c r="K227" s="4" t="s">
        <v>23</v>
      </c>
      <c r="L227" s="4" t="s">
        <v>51</v>
      </c>
      <c r="M227" s="9">
        <v>5</v>
      </c>
      <c r="N227" s="6">
        <v>122.72</v>
      </c>
      <c r="O227" s="7">
        <v>0</v>
      </c>
      <c r="P227" s="6">
        <v>62.41</v>
      </c>
      <c r="Q227" s="6">
        <f t="shared" si="12"/>
        <v>613.6</v>
      </c>
      <c r="R227" s="6">
        <f t="shared" si="13"/>
        <v>312.04999999999995</v>
      </c>
      <c r="S227" s="6">
        <f t="shared" si="14"/>
        <v>301.55000000000007</v>
      </c>
      <c r="T227" s="8">
        <f t="shared" si="15"/>
        <v>0.49144393741851378</v>
      </c>
      <c r="U227" s="5">
        <f>YEAR(SalesDataTable[[#This Row],[Order Date]])</f>
        <v>2026</v>
      </c>
      <c r="V227" s="8" t="str">
        <f>"Q"&amp;ROUNDUP(MONTH(SalesDataTable[[#This Row],[Order Date]])/3,0)</f>
        <v>Q1</v>
      </c>
      <c r="W227" s="9">
        <f>MONTH(SalesDataTable[[#This Row],[Order Date]])</f>
        <v>2</v>
      </c>
      <c r="X227" s="8" t="str">
        <f>TEXT(SalesDataTable[[#This Row],[Order Date]],"mmm")</f>
        <v>Feb</v>
      </c>
    </row>
    <row r="228" spans="1:24" ht="15">
      <c r="A228" s="2">
        <v>4104</v>
      </c>
      <c r="B228" s="3">
        <v>46071</v>
      </c>
      <c r="C228" s="12">
        <f>MONTH(SalesDataTable[[#This Row],[Order Date]])</f>
        <v>2</v>
      </c>
      <c r="D228" s="12" t="str">
        <f>TEXT(SalesDataTable[[#This Row],[Order Date]],"MMM")</f>
        <v>Feb</v>
      </c>
      <c r="E228" s="15" t="str">
        <f>"Q"&amp;ROUNDUP(MONTH(SalesDataTable[[#This Row],[Order Date]])/3,0)</f>
        <v>Q1</v>
      </c>
      <c r="F228" s="12">
        <f>YEAR(SalesDataTable[[#This Row],[Order Date]])</f>
        <v>2026</v>
      </c>
      <c r="G228" s="4" t="s">
        <v>20</v>
      </c>
      <c r="H228" s="4" t="s">
        <v>21</v>
      </c>
      <c r="I228" s="4" t="s">
        <v>2</v>
      </c>
      <c r="J228" s="4" t="s">
        <v>13</v>
      </c>
      <c r="K228" s="4" t="s">
        <v>14</v>
      </c>
      <c r="L228" s="4" t="s">
        <v>44</v>
      </c>
      <c r="M228" s="9">
        <v>4</v>
      </c>
      <c r="N228" s="6">
        <v>135.63</v>
      </c>
      <c r="O228" s="7">
        <v>0.05</v>
      </c>
      <c r="P228" s="6">
        <v>65.900000000000006</v>
      </c>
      <c r="Q228" s="6">
        <f t="shared" si="12"/>
        <v>515.39400000000001</v>
      </c>
      <c r="R228" s="6">
        <f t="shared" si="13"/>
        <v>263.60000000000002</v>
      </c>
      <c r="S228" s="6">
        <f t="shared" si="14"/>
        <v>251.79399999999998</v>
      </c>
      <c r="T228" s="8">
        <f t="shared" si="15"/>
        <v>0.4885466264644136</v>
      </c>
      <c r="U228" s="5">
        <f>YEAR(SalesDataTable[[#This Row],[Order Date]])</f>
        <v>2026</v>
      </c>
      <c r="V228" s="8" t="str">
        <f>"Q"&amp;ROUNDUP(MONTH(SalesDataTable[[#This Row],[Order Date]])/3,0)</f>
        <v>Q1</v>
      </c>
      <c r="W228" s="9">
        <f>MONTH(SalesDataTable[[#This Row],[Order Date]])</f>
        <v>2</v>
      </c>
      <c r="X228" s="8" t="str">
        <f>TEXT(SalesDataTable[[#This Row],[Order Date]],"mmm")</f>
        <v>Feb</v>
      </c>
    </row>
    <row r="229" spans="1:24" ht="15">
      <c r="A229" s="2">
        <v>1072</v>
      </c>
      <c r="B229" s="3">
        <v>46072</v>
      </c>
      <c r="C229" s="12">
        <f>MONTH(SalesDataTable[[#This Row],[Order Date]])</f>
        <v>2</v>
      </c>
      <c r="D229" s="12" t="str">
        <f>TEXT(SalesDataTable[[#This Row],[Order Date]],"MMM")</f>
        <v>Feb</v>
      </c>
      <c r="E229" s="15" t="str">
        <f>"Q"&amp;ROUNDUP(MONTH(SalesDataTable[[#This Row],[Order Date]])/3,0)</f>
        <v>Q1</v>
      </c>
      <c r="F229" s="12">
        <f>YEAR(SalesDataTable[[#This Row],[Order Date]])</f>
        <v>2026</v>
      </c>
      <c r="G229" s="4" t="s">
        <v>11</v>
      </c>
      <c r="H229" s="4" t="s">
        <v>52</v>
      </c>
      <c r="I229" s="4" t="s">
        <v>2</v>
      </c>
      <c r="J229" s="4" t="s">
        <v>3</v>
      </c>
      <c r="K229" s="4" t="s">
        <v>23</v>
      </c>
      <c r="L229" s="4" t="s">
        <v>40</v>
      </c>
      <c r="M229" s="9">
        <v>2</v>
      </c>
      <c r="N229" s="6">
        <v>81.34</v>
      </c>
      <c r="O229" s="7">
        <v>0.05</v>
      </c>
      <c r="P229" s="6">
        <v>40.64</v>
      </c>
      <c r="Q229" s="6">
        <f t="shared" si="12"/>
        <v>154.54599999999999</v>
      </c>
      <c r="R229" s="6">
        <f t="shared" si="13"/>
        <v>81.28</v>
      </c>
      <c r="S229" s="6">
        <f t="shared" si="14"/>
        <v>73.265999999999991</v>
      </c>
      <c r="T229" s="8">
        <f t="shared" si="15"/>
        <v>0.47407244445019603</v>
      </c>
      <c r="U229" s="5">
        <f>YEAR(SalesDataTable[[#This Row],[Order Date]])</f>
        <v>2026</v>
      </c>
      <c r="V229" s="8" t="str">
        <f>"Q"&amp;ROUNDUP(MONTH(SalesDataTable[[#This Row],[Order Date]])/3,0)</f>
        <v>Q1</v>
      </c>
      <c r="W229" s="9">
        <f>MONTH(SalesDataTable[[#This Row],[Order Date]])</f>
        <v>2</v>
      </c>
      <c r="X229" s="8" t="str">
        <f>TEXT(SalesDataTable[[#This Row],[Order Date]],"mmm")</f>
        <v>Feb</v>
      </c>
    </row>
    <row r="230" spans="1:24" ht="15">
      <c r="A230" s="2">
        <v>2435</v>
      </c>
      <c r="B230" s="3">
        <v>46072</v>
      </c>
      <c r="C230" s="12">
        <f>MONTH(SalesDataTable[[#This Row],[Order Date]])</f>
        <v>2</v>
      </c>
      <c r="D230" s="12" t="str">
        <f>TEXT(SalesDataTable[[#This Row],[Order Date]],"MMM")</f>
        <v>Feb</v>
      </c>
      <c r="E230" s="15" t="str">
        <f>"Q"&amp;ROUNDUP(MONTH(SalesDataTable[[#This Row],[Order Date]])/3,0)</f>
        <v>Q1</v>
      </c>
      <c r="F230" s="12">
        <f>YEAR(SalesDataTable[[#This Row],[Order Date]])</f>
        <v>2026</v>
      </c>
      <c r="G230" s="4" t="s">
        <v>11</v>
      </c>
      <c r="H230" s="4" t="s">
        <v>18</v>
      </c>
      <c r="I230" s="4" t="s">
        <v>2</v>
      </c>
      <c r="J230" s="4" t="s">
        <v>13</v>
      </c>
      <c r="K230" s="4" t="s">
        <v>4</v>
      </c>
      <c r="L230" s="4" t="s">
        <v>26</v>
      </c>
      <c r="M230" s="9">
        <v>1</v>
      </c>
      <c r="N230" s="6">
        <v>41.01</v>
      </c>
      <c r="O230" s="7">
        <v>0.05</v>
      </c>
      <c r="P230" s="6">
        <v>16.489999999999998</v>
      </c>
      <c r="Q230" s="6">
        <f t="shared" si="12"/>
        <v>38.959499999999998</v>
      </c>
      <c r="R230" s="6">
        <f t="shared" si="13"/>
        <v>16.489999999999998</v>
      </c>
      <c r="S230" s="6">
        <f t="shared" si="14"/>
        <v>22.4695</v>
      </c>
      <c r="T230" s="8">
        <f t="shared" si="15"/>
        <v>0.57673994789460847</v>
      </c>
      <c r="U230" s="5">
        <f>YEAR(SalesDataTable[[#This Row],[Order Date]])</f>
        <v>2026</v>
      </c>
      <c r="V230" s="8" t="str">
        <f>"Q"&amp;ROUNDUP(MONTH(SalesDataTable[[#This Row],[Order Date]])/3,0)</f>
        <v>Q1</v>
      </c>
      <c r="W230" s="9">
        <f>MONTH(SalesDataTable[[#This Row],[Order Date]])</f>
        <v>2</v>
      </c>
      <c r="X230" s="8" t="str">
        <f>TEXT(SalesDataTable[[#This Row],[Order Date]],"mmm")</f>
        <v>Feb</v>
      </c>
    </row>
    <row r="231" spans="1:24" ht="15">
      <c r="A231" s="2">
        <v>4476</v>
      </c>
      <c r="B231" s="3">
        <v>46072</v>
      </c>
      <c r="C231" s="12">
        <f>MONTH(SalesDataTable[[#This Row],[Order Date]])</f>
        <v>2</v>
      </c>
      <c r="D231" s="12" t="str">
        <f>TEXT(SalesDataTable[[#This Row],[Order Date]],"MMM")</f>
        <v>Feb</v>
      </c>
      <c r="E231" s="15" t="str">
        <f>"Q"&amp;ROUNDUP(MONTH(SalesDataTable[[#This Row],[Order Date]])/3,0)</f>
        <v>Q1</v>
      </c>
      <c r="F231" s="12">
        <f>YEAR(SalesDataTable[[#This Row],[Order Date]])</f>
        <v>2026</v>
      </c>
      <c r="G231" s="4" t="s">
        <v>6</v>
      </c>
      <c r="H231" s="4" t="s">
        <v>41</v>
      </c>
      <c r="I231" s="4" t="s">
        <v>28</v>
      </c>
      <c r="J231" s="4" t="s">
        <v>16</v>
      </c>
      <c r="K231" s="4" t="s">
        <v>9</v>
      </c>
      <c r="L231" s="4" t="s">
        <v>37</v>
      </c>
      <c r="M231" s="9">
        <v>2</v>
      </c>
      <c r="N231" s="6">
        <v>153.03</v>
      </c>
      <c r="O231" s="7">
        <v>0</v>
      </c>
      <c r="P231" s="6">
        <v>81.02</v>
      </c>
      <c r="Q231" s="6">
        <f t="shared" si="12"/>
        <v>306.06</v>
      </c>
      <c r="R231" s="6">
        <f t="shared" si="13"/>
        <v>162.04</v>
      </c>
      <c r="S231" s="6">
        <f t="shared" si="14"/>
        <v>144.02000000000001</v>
      </c>
      <c r="T231" s="8">
        <f t="shared" si="15"/>
        <v>0.47056132784421356</v>
      </c>
      <c r="U231" s="5">
        <f>YEAR(SalesDataTable[[#This Row],[Order Date]])</f>
        <v>2026</v>
      </c>
      <c r="V231" s="8" t="str">
        <f>"Q"&amp;ROUNDUP(MONTH(SalesDataTable[[#This Row],[Order Date]])/3,0)</f>
        <v>Q1</v>
      </c>
      <c r="W231" s="9">
        <f>MONTH(SalesDataTable[[#This Row],[Order Date]])</f>
        <v>2</v>
      </c>
      <c r="X231" s="8" t="str">
        <f>TEXT(SalesDataTable[[#This Row],[Order Date]],"mmm")</f>
        <v>Feb</v>
      </c>
    </row>
    <row r="232" spans="1:24" ht="15">
      <c r="A232" s="2">
        <v>174</v>
      </c>
      <c r="B232" s="3">
        <v>46073</v>
      </c>
      <c r="C232" s="12">
        <f>MONTH(SalesDataTable[[#This Row],[Order Date]])</f>
        <v>2</v>
      </c>
      <c r="D232" s="12" t="str">
        <f>TEXT(SalesDataTable[[#This Row],[Order Date]],"MMM")</f>
        <v>Feb</v>
      </c>
      <c r="E232" s="15" t="str">
        <f>"Q"&amp;ROUNDUP(MONTH(SalesDataTable[[#This Row],[Order Date]])/3,0)</f>
        <v>Q1</v>
      </c>
      <c r="F232" s="12">
        <f>YEAR(SalesDataTable[[#This Row],[Order Date]])</f>
        <v>2026</v>
      </c>
      <c r="G232" s="4" t="s">
        <v>6</v>
      </c>
      <c r="H232" s="4" t="s">
        <v>41</v>
      </c>
      <c r="I232" s="4" t="s">
        <v>2</v>
      </c>
      <c r="J232" s="4" t="s">
        <v>13</v>
      </c>
      <c r="K232" s="4" t="s">
        <v>34</v>
      </c>
      <c r="L232" s="4" t="s">
        <v>38</v>
      </c>
      <c r="M232" s="9">
        <v>2</v>
      </c>
      <c r="N232" s="6">
        <v>124.92</v>
      </c>
      <c r="O232" s="7">
        <v>0</v>
      </c>
      <c r="P232" s="6">
        <v>69.98</v>
      </c>
      <c r="Q232" s="6">
        <f t="shared" si="12"/>
        <v>249.84</v>
      </c>
      <c r="R232" s="6">
        <f t="shared" si="13"/>
        <v>139.96</v>
      </c>
      <c r="S232" s="6">
        <f t="shared" si="14"/>
        <v>109.88</v>
      </c>
      <c r="T232" s="8">
        <f t="shared" si="15"/>
        <v>0.43980147294268329</v>
      </c>
      <c r="U232" s="5">
        <f>YEAR(SalesDataTable[[#This Row],[Order Date]])</f>
        <v>2026</v>
      </c>
      <c r="V232" s="8" t="str">
        <f>"Q"&amp;ROUNDUP(MONTH(SalesDataTable[[#This Row],[Order Date]])/3,0)</f>
        <v>Q1</v>
      </c>
      <c r="W232" s="9">
        <f>MONTH(SalesDataTable[[#This Row],[Order Date]])</f>
        <v>2</v>
      </c>
      <c r="X232" s="8" t="str">
        <f>TEXT(SalesDataTable[[#This Row],[Order Date]],"mmm")</f>
        <v>Feb</v>
      </c>
    </row>
    <row r="233" spans="1:24" ht="15">
      <c r="A233" s="2">
        <v>304</v>
      </c>
      <c r="B233" s="3">
        <v>46073</v>
      </c>
      <c r="C233" s="12">
        <f>MONTH(SalesDataTable[[#This Row],[Order Date]])</f>
        <v>2</v>
      </c>
      <c r="D233" s="12" t="str">
        <f>TEXT(SalesDataTable[[#This Row],[Order Date]],"MMM")</f>
        <v>Feb</v>
      </c>
      <c r="E233" s="15" t="str">
        <f>"Q"&amp;ROUNDUP(MONTH(SalesDataTable[[#This Row],[Order Date]])/3,0)</f>
        <v>Q1</v>
      </c>
      <c r="F233" s="12">
        <f>YEAR(SalesDataTable[[#This Row],[Order Date]])</f>
        <v>2026</v>
      </c>
      <c r="G233" s="4" t="s">
        <v>6</v>
      </c>
      <c r="H233" s="4" t="s">
        <v>43</v>
      </c>
      <c r="I233" s="4" t="s">
        <v>2</v>
      </c>
      <c r="J233" s="4" t="s">
        <v>16</v>
      </c>
      <c r="K233" s="4" t="s">
        <v>14</v>
      </c>
      <c r="L233" s="4" t="s">
        <v>44</v>
      </c>
      <c r="M233" s="9">
        <v>2</v>
      </c>
      <c r="N233" s="6">
        <v>136.55000000000001</v>
      </c>
      <c r="O233" s="7">
        <v>0</v>
      </c>
      <c r="P233" s="6">
        <v>68.84</v>
      </c>
      <c r="Q233" s="6">
        <f t="shared" si="12"/>
        <v>273.10000000000002</v>
      </c>
      <c r="R233" s="6">
        <f t="shared" si="13"/>
        <v>137.68</v>
      </c>
      <c r="S233" s="6">
        <f t="shared" si="14"/>
        <v>135.42000000000002</v>
      </c>
      <c r="T233" s="8">
        <f t="shared" si="15"/>
        <v>0.49586232149395826</v>
      </c>
      <c r="U233" s="5">
        <f>YEAR(SalesDataTable[[#This Row],[Order Date]])</f>
        <v>2026</v>
      </c>
      <c r="V233" s="8" t="str">
        <f>"Q"&amp;ROUNDUP(MONTH(SalesDataTable[[#This Row],[Order Date]])/3,0)</f>
        <v>Q1</v>
      </c>
      <c r="W233" s="9">
        <f>MONTH(SalesDataTable[[#This Row],[Order Date]])</f>
        <v>2</v>
      </c>
      <c r="X233" s="8" t="str">
        <f>TEXT(SalesDataTable[[#This Row],[Order Date]],"mmm")</f>
        <v>Feb</v>
      </c>
    </row>
    <row r="234" spans="1:24" ht="15">
      <c r="A234" s="2">
        <v>404</v>
      </c>
      <c r="B234" s="3">
        <v>46073</v>
      </c>
      <c r="C234" s="12">
        <f>MONTH(SalesDataTable[[#This Row],[Order Date]])</f>
        <v>2</v>
      </c>
      <c r="D234" s="12" t="str">
        <f>TEXT(SalesDataTable[[#This Row],[Order Date]],"MMM")</f>
        <v>Feb</v>
      </c>
      <c r="E234" s="15" t="str">
        <f>"Q"&amp;ROUNDUP(MONTH(SalesDataTable[[#This Row],[Order Date]])/3,0)</f>
        <v>Q1</v>
      </c>
      <c r="F234" s="12">
        <f>YEAR(SalesDataTable[[#This Row],[Order Date]])</f>
        <v>2026</v>
      </c>
      <c r="G234" s="4" t="s">
        <v>11</v>
      </c>
      <c r="H234" s="4" t="s">
        <v>25</v>
      </c>
      <c r="I234" s="4" t="s">
        <v>8</v>
      </c>
      <c r="J234" s="4" t="s">
        <v>16</v>
      </c>
      <c r="K234" s="4" t="s">
        <v>23</v>
      </c>
      <c r="L234" s="4" t="s">
        <v>51</v>
      </c>
      <c r="M234" s="9">
        <v>15</v>
      </c>
      <c r="N234" s="6">
        <v>121.98</v>
      </c>
      <c r="O234" s="7">
        <v>0.1</v>
      </c>
      <c r="P234" s="6">
        <v>59.86</v>
      </c>
      <c r="Q234" s="6">
        <f t="shared" si="12"/>
        <v>1646.73</v>
      </c>
      <c r="R234" s="6">
        <f t="shared" si="13"/>
        <v>897.9</v>
      </c>
      <c r="S234" s="6">
        <f t="shared" si="14"/>
        <v>748.83</v>
      </c>
      <c r="T234" s="8">
        <f t="shared" si="15"/>
        <v>0.45473757082217486</v>
      </c>
      <c r="U234" s="5">
        <f>YEAR(SalesDataTable[[#This Row],[Order Date]])</f>
        <v>2026</v>
      </c>
      <c r="V234" s="8" t="str">
        <f>"Q"&amp;ROUNDUP(MONTH(SalesDataTable[[#This Row],[Order Date]])/3,0)</f>
        <v>Q1</v>
      </c>
      <c r="W234" s="9">
        <f>MONTH(SalesDataTable[[#This Row],[Order Date]])</f>
        <v>2</v>
      </c>
      <c r="X234" s="8" t="str">
        <f>TEXT(SalesDataTable[[#This Row],[Order Date]],"mmm")</f>
        <v>Feb</v>
      </c>
    </row>
    <row r="235" spans="1:24" ht="15">
      <c r="A235" s="2">
        <v>675</v>
      </c>
      <c r="B235" s="3">
        <v>46073</v>
      </c>
      <c r="C235" s="12">
        <f>MONTH(SalesDataTable[[#This Row],[Order Date]])</f>
        <v>2</v>
      </c>
      <c r="D235" s="12" t="str">
        <f>TEXT(SalesDataTable[[#This Row],[Order Date]],"MMM")</f>
        <v>Feb</v>
      </c>
      <c r="E235" s="15" t="str">
        <f>"Q"&amp;ROUNDUP(MONTH(SalesDataTable[[#This Row],[Order Date]])/3,0)</f>
        <v>Q1</v>
      </c>
      <c r="F235" s="12">
        <f>YEAR(SalesDataTable[[#This Row],[Order Date]])</f>
        <v>2026</v>
      </c>
      <c r="G235" s="4" t="s">
        <v>6</v>
      </c>
      <c r="H235" s="4" t="s">
        <v>43</v>
      </c>
      <c r="I235" s="4" t="s">
        <v>2</v>
      </c>
      <c r="J235" s="4" t="s">
        <v>13</v>
      </c>
      <c r="K235" s="4" t="s">
        <v>14</v>
      </c>
      <c r="L235" s="4" t="s">
        <v>32</v>
      </c>
      <c r="M235" s="9">
        <v>1</v>
      </c>
      <c r="N235" s="6">
        <v>45.54</v>
      </c>
      <c r="O235" s="7">
        <v>0</v>
      </c>
      <c r="P235" s="6">
        <v>18.29</v>
      </c>
      <c r="Q235" s="6">
        <f t="shared" si="12"/>
        <v>45.54</v>
      </c>
      <c r="R235" s="6">
        <f t="shared" si="13"/>
        <v>18.29</v>
      </c>
      <c r="S235" s="6">
        <f t="shared" si="14"/>
        <v>27.25</v>
      </c>
      <c r="T235" s="8">
        <f t="shared" si="15"/>
        <v>0.59837505489679399</v>
      </c>
      <c r="U235" s="5">
        <f>YEAR(SalesDataTable[[#This Row],[Order Date]])</f>
        <v>2026</v>
      </c>
      <c r="V235" s="8" t="str">
        <f>"Q"&amp;ROUNDUP(MONTH(SalesDataTable[[#This Row],[Order Date]])/3,0)</f>
        <v>Q1</v>
      </c>
      <c r="W235" s="9">
        <f>MONTH(SalesDataTable[[#This Row],[Order Date]])</f>
        <v>2</v>
      </c>
      <c r="X235" s="8" t="str">
        <f>TEXT(SalesDataTable[[#This Row],[Order Date]],"mmm")</f>
        <v>Feb</v>
      </c>
    </row>
    <row r="236" spans="1:24" ht="15">
      <c r="A236" s="2">
        <v>940</v>
      </c>
      <c r="B236" s="3">
        <v>46073</v>
      </c>
      <c r="C236" s="12">
        <f>MONTH(SalesDataTable[[#This Row],[Order Date]])</f>
        <v>2</v>
      </c>
      <c r="D236" s="12" t="str">
        <f>TEXT(SalesDataTable[[#This Row],[Order Date]],"MMM")</f>
        <v>Feb</v>
      </c>
      <c r="E236" s="15" t="str">
        <f>"Q"&amp;ROUNDUP(MONTH(SalesDataTable[[#This Row],[Order Date]])/3,0)</f>
        <v>Q1</v>
      </c>
      <c r="F236" s="12">
        <f>YEAR(SalesDataTable[[#This Row],[Order Date]])</f>
        <v>2026</v>
      </c>
      <c r="G236" s="4" t="s">
        <v>11</v>
      </c>
      <c r="H236" s="4" t="s">
        <v>18</v>
      </c>
      <c r="I236" s="4" t="s">
        <v>28</v>
      </c>
      <c r="J236" s="4" t="s">
        <v>3</v>
      </c>
      <c r="K236" s="4" t="s">
        <v>34</v>
      </c>
      <c r="L236" s="4" t="s">
        <v>45</v>
      </c>
      <c r="M236" s="9">
        <v>1</v>
      </c>
      <c r="N236" s="6">
        <v>51.73</v>
      </c>
      <c r="O236" s="7">
        <v>0</v>
      </c>
      <c r="P236" s="6">
        <v>21.83</v>
      </c>
      <c r="Q236" s="6">
        <f t="shared" si="12"/>
        <v>51.73</v>
      </c>
      <c r="R236" s="6">
        <f t="shared" si="13"/>
        <v>21.83</v>
      </c>
      <c r="S236" s="6">
        <f t="shared" si="14"/>
        <v>29.9</v>
      </c>
      <c r="T236" s="8">
        <f t="shared" si="15"/>
        <v>0.57800115986854828</v>
      </c>
      <c r="U236" s="5">
        <f>YEAR(SalesDataTable[[#This Row],[Order Date]])</f>
        <v>2026</v>
      </c>
      <c r="V236" s="8" t="str">
        <f>"Q"&amp;ROUNDUP(MONTH(SalesDataTable[[#This Row],[Order Date]])/3,0)</f>
        <v>Q1</v>
      </c>
      <c r="W236" s="9">
        <f>MONTH(SalesDataTable[[#This Row],[Order Date]])</f>
        <v>2</v>
      </c>
      <c r="X236" s="8" t="str">
        <f>TEXT(SalesDataTable[[#This Row],[Order Date]],"mmm")</f>
        <v>Feb</v>
      </c>
    </row>
    <row r="237" spans="1:24" ht="15">
      <c r="A237" s="2">
        <v>2375</v>
      </c>
      <c r="B237" s="3">
        <v>46073</v>
      </c>
      <c r="C237" s="12">
        <f>MONTH(SalesDataTable[[#This Row],[Order Date]])</f>
        <v>2</v>
      </c>
      <c r="D237" s="12" t="str">
        <f>TEXT(SalesDataTable[[#This Row],[Order Date]],"MMM")</f>
        <v>Feb</v>
      </c>
      <c r="E237" s="15" t="str">
        <f>"Q"&amp;ROUNDUP(MONTH(SalesDataTable[[#This Row],[Order Date]])/3,0)</f>
        <v>Q1</v>
      </c>
      <c r="F237" s="12">
        <f>YEAR(SalesDataTable[[#This Row],[Order Date]])</f>
        <v>2026</v>
      </c>
      <c r="G237" s="4" t="s">
        <v>6</v>
      </c>
      <c r="H237" s="4" t="s">
        <v>43</v>
      </c>
      <c r="I237" s="4" t="s">
        <v>28</v>
      </c>
      <c r="J237" s="4" t="s">
        <v>3</v>
      </c>
      <c r="K237" s="4" t="s">
        <v>23</v>
      </c>
      <c r="L237" s="4" t="s">
        <v>40</v>
      </c>
      <c r="M237" s="9">
        <v>2</v>
      </c>
      <c r="N237" s="6">
        <v>80.510000000000005</v>
      </c>
      <c r="O237" s="7">
        <v>0.05</v>
      </c>
      <c r="P237" s="6">
        <v>38.630000000000003</v>
      </c>
      <c r="Q237" s="6">
        <f t="shared" si="12"/>
        <v>152.96899999999999</v>
      </c>
      <c r="R237" s="6">
        <f t="shared" si="13"/>
        <v>77.260000000000005</v>
      </c>
      <c r="S237" s="6">
        <f t="shared" si="14"/>
        <v>75.708999999999989</v>
      </c>
      <c r="T237" s="8">
        <f t="shared" si="15"/>
        <v>0.4949303453640933</v>
      </c>
      <c r="U237" s="5">
        <f>YEAR(SalesDataTable[[#This Row],[Order Date]])</f>
        <v>2026</v>
      </c>
      <c r="V237" s="8" t="str">
        <f>"Q"&amp;ROUNDUP(MONTH(SalesDataTable[[#This Row],[Order Date]])/3,0)</f>
        <v>Q1</v>
      </c>
      <c r="W237" s="9">
        <f>MONTH(SalesDataTable[[#This Row],[Order Date]])</f>
        <v>2</v>
      </c>
      <c r="X237" s="8" t="str">
        <f>TEXT(SalesDataTable[[#This Row],[Order Date]],"mmm")</f>
        <v>Feb</v>
      </c>
    </row>
    <row r="238" spans="1:24" ht="15">
      <c r="A238" s="2">
        <v>4184</v>
      </c>
      <c r="B238" s="3">
        <v>46073</v>
      </c>
      <c r="C238" s="12">
        <f>MONTH(SalesDataTable[[#This Row],[Order Date]])</f>
        <v>2</v>
      </c>
      <c r="D238" s="12" t="str">
        <f>TEXT(SalesDataTable[[#This Row],[Order Date]],"MMM")</f>
        <v>Feb</v>
      </c>
      <c r="E238" s="15" t="str">
        <f>"Q"&amp;ROUNDUP(MONTH(SalesDataTable[[#This Row],[Order Date]])/3,0)</f>
        <v>Q1</v>
      </c>
      <c r="F238" s="12">
        <f>YEAR(SalesDataTable[[#This Row],[Order Date]])</f>
        <v>2026</v>
      </c>
      <c r="G238" s="4" t="s">
        <v>20</v>
      </c>
      <c r="H238" s="4" t="s">
        <v>31</v>
      </c>
      <c r="I238" s="4" t="s">
        <v>2</v>
      </c>
      <c r="J238" s="4" t="s">
        <v>13</v>
      </c>
      <c r="K238" s="4" t="s">
        <v>34</v>
      </c>
      <c r="L238" s="4" t="s">
        <v>42</v>
      </c>
      <c r="M238" s="9">
        <v>1</v>
      </c>
      <c r="N238" s="6">
        <v>36.31</v>
      </c>
      <c r="O238" s="7">
        <v>0</v>
      </c>
      <c r="P238" s="6">
        <v>14</v>
      </c>
      <c r="Q238" s="6">
        <f t="shared" si="12"/>
        <v>36.31</v>
      </c>
      <c r="R238" s="6">
        <f t="shared" si="13"/>
        <v>14</v>
      </c>
      <c r="S238" s="6">
        <f t="shared" si="14"/>
        <v>22.310000000000002</v>
      </c>
      <c r="T238" s="8">
        <f t="shared" si="15"/>
        <v>0.61443128614706699</v>
      </c>
      <c r="U238" s="5">
        <f>YEAR(SalesDataTable[[#This Row],[Order Date]])</f>
        <v>2026</v>
      </c>
      <c r="V238" s="8" t="str">
        <f>"Q"&amp;ROUNDUP(MONTH(SalesDataTable[[#This Row],[Order Date]])/3,0)</f>
        <v>Q1</v>
      </c>
      <c r="W238" s="9">
        <f>MONTH(SalesDataTable[[#This Row],[Order Date]])</f>
        <v>2</v>
      </c>
      <c r="X238" s="8" t="str">
        <f>TEXT(SalesDataTable[[#This Row],[Order Date]],"mmm")</f>
        <v>Feb</v>
      </c>
    </row>
    <row r="239" spans="1:24" ht="15">
      <c r="A239" s="2">
        <v>4390</v>
      </c>
      <c r="B239" s="3">
        <v>46073</v>
      </c>
      <c r="C239" s="12">
        <f>MONTH(SalesDataTable[[#This Row],[Order Date]])</f>
        <v>2</v>
      </c>
      <c r="D239" s="12" t="str">
        <f>TEXT(SalesDataTable[[#This Row],[Order Date]],"MMM")</f>
        <v>Feb</v>
      </c>
      <c r="E239" s="15" t="str">
        <f>"Q"&amp;ROUNDUP(MONTH(SalesDataTable[[#This Row],[Order Date]])/3,0)</f>
        <v>Q1</v>
      </c>
      <c r="F239" s="12">
        <f>YEAR(SalesDataTable[[#This Row],[Order Date]])</f>
        <v>2026</v>
      </c>
      <c r="G239" s="4" t="s">
        <v>11</v>
      </c>
      <c r="H239" s="4" t="s">
        <v>52</v>
      </c>
      <c r="I239" s="4" t="s">
        <v>2</v>
      </c>
      <c r="J239" s="4" t="s">
        <v>3</v>
      </c>
      <c r="K239" s="4" t="s">
        <v>4</v>
      </c>
      <c r="L239" s="4" t="s">
        <v>5</v>
      </c>
      <c r="M239" s="9">
        <v>1</v>
      </c>
      <c r="N239" s="6">
        <v>82.86</v>
      </c>
      <c r="O239" s="7">
        <v>0.05</v>
      </c>
      <c r="P239" s="6">
        <v>42.3</v>
      </c>
      <c r="Q239" s="6">
        <f t="shared" si="12"/>
        <v>78.716999999999999</v>
      </c>
      <c r="R239" s="6">
        <f t="shared" si="13"/>
        <v>42.3</v>
      </c>
      <c r="S239" s="6">
        <f t="shared" si="14"/>
        <v>36.417000000000002</v>
      </c>
      <c r="T239" s="8">
        <f t="shared" si="15"/>
        <v>0.46263196005945351</v>
      </c>
      <c r="U239" s="5">
        <f>YEAR(SalesDataTable[[#This Row],[Order Date]])</f>
        <v>2026</v>
      </c>
      <c r="V239" s="8" t="str">
        <f>"Q"&amp;ROUNDUP(MONTH(SalesDataTable[[#This Row],[Order Date]])/3,0)</f>
        <v>Q1</v>
      </c>
      <c r="W239" s="9">
        <f>MONTH(SalesDataTable[[#This Row],[Order Date]])</f>
        <v>2</v>
      </c>
      <c r="X239" s="8" t="str">
        <f>TEXT(SalesDataTable[[#This Row],[Order Date]],"mmm")</f>
        <v>Feb</v>
      </c>
    </row>
    <row r="240" spans="1:24" ht="15">
      <c r="A240" s="2">
        <v>1475</v>
      </c>
      <c r="B240" s="3">
        <v>46074</v>
      </c>
      <c r="C240" s="12">
        <f>MONTH(SalesDataTable[[#This Row],[Order Date]])</f>
        <v>2</v>
      </c>
      <c r="D240" s="12" t="str">
        <f>TEXT(SalesDataTable[[#This Row],[Order Date]],"MMM")</f>
        <v>Feb</v>
      </c>
      <c r="E240" s="15" t="str">
        <f>"Q"&amp;ROUNDUP(MONTH(SalesDataTable[[#This Row],[Order Date]])/3,0)</f>
        <v>Q1</v>
      </c>
      <c r="F240" s="12">
        <f>YEAR(SalesDataTable[[#This Row],[Order Date]])</f>
        <v>2026</v>
      </c>
      <c r="G240" s="4" t="s">
        <v>0</v>
      </c>
      <c r="H240" s="4" t="s">
        <v>1</v>
      </c>
      <c r="I240" s="4" t="s">
        <v>19</v>
      </c>
      <c r="J240" s="4" t="s">
        <v>13</v>
      </c>
      <c r="K240" s="4" t="s">
        <v>4</v>
      </c>
      <c r="L240" s="4" t="s">
        <v>30</v>
      </c>
      <c r="M240" s="9">
        <v>2</v>
      </c>
      <c r="N240" s="6">
        <v>103.03</v>
      </c>
      <c r="O240" s="7">
        <v>0.05</v>
      </c>
      <c r="P240" s="6">
        <v>50.73</v>
      </c>
      <c r="Q240" s="6">
        <f t="shared" si="12"/>
        <v>195.75700000000001</v>
      </c>
      <c r="R240" s="6">
        <f t="shared" si="13"/>
        <v>101.46</v>
      </c>
      <c r="S240" s="6">
        <f t="shared" si="14"/>
        <v>94.297000000000011</v>
      </c>
      <c r="T240" s="8">
        <f t="shared" si="15"/>
        <v>0.48170435795399402</v>
      </c>
      <c r="U240" s="5">
        <f>YEAR(SalesDataTable[[#This Row],[Order Date]])</f>
        <v>2026</v>
      </c>
      <c r="V240" s="8" t="str">
        <f>"Q"&amp;ROUNDUP(MONTH(SalesDataTable[[#This Row],[Order Date]])/3,0)</f>
        <v>Q1</v>
      </c>
      <c r="W240" s="9">
        <f>MONTH(SalesDataTable[[#This Row],[Order Date]])</f>
        <v>2</v>
      </c>
      <c r="X240" s="8" t="str">
        <f>TEXT(SalesDataTable[[#This Row],[Order Date]],"mmm")</f>
        <v>Feb</v>
      </c>
    </row>
    <row r="241" spans="1:24" ht="15">
      <c r="A241" s="2">
        <v>3504</v>
      </c>
      <c r="B241" s="3">
        <v>46074</v>
      </c>
      <c r="C241" s="12">
        <f>MONTH(SalesDataTable[[#This Row],[Order Date]])</f>
        <v>2</v>
      </c>
      <c r="D241" s="12" t="str">
        <f>TEXT(SalesDataTable[[#This Row],[Order Date]],"MMM")</f>
        <v>Feb</v>
      </c>
      <c r="E241" s="15" t="str">
        <f>"Q"&amp;ROUNDUP(MONTH(SalesDataTable[[#This Row],[Order Date]])/3,0)</f>
        <v>Q1</v>
      </c>
      <c r="F241" s="12">
        <f>YEAR(SalesDataTable[[#This Row],[Order Date]])</f>
        <v>2026</v>
      </c>
      <c r="G241" s="4" t="s">
        <v>6</v>
      </c>
      <c r="H241" s="4" t="s">
        <v>49</v>
      </c>
      <c r="I241" s="4" t="s">
        <v>2</v>
      </c>
      <c r="J241" s="4" t="s">
        <v>16</v>
      </c>
      <c r="K241" s="4" t="s">
        <v>14</v>
      </c>
      <c r="L241" s="4" t="s">
        <v>15</v>
      </c>
      <c r="M241" s="9">
        <v>1</v>
      </c>
      <c r="N241" s="6">
        <v>36.39</v>
      </c>
      <c r="O241" s="7">
        <v>0</v>
      </c>
      <c r="P241" s="6">
        <v>13.49</v>
      </c>
      <c r="Q241" s="6">
        <f t="shared" si="12"/>
        <v>36.39</v>
      </c>
      <c r="R241" s="6">
        <f t="shared" si="13"/>
        <v>13.49</v>
      </c>
      <c r="S241" s="6">
        <f t="shared" si="14"/>
        <v>22.9</v>
      </c>
      <c r="T241" s="8">
        <f t="shared" si="15"/>
        <v>0.62929376202253362</v>
      </c>
      <c r="U241" s="5">
        <f>YEAR(SalesDataTable[[#This Row],[Order Date]])</f>
        <v>2026</v>
      </c>
      <c r="V241" s="8" t="str">
        <f>"Q"&amp;ROUNDUP(MONTH(SalesDataTable[[#This Row],[Order Date]])/3,0)</f>
        <v>Q1</v>
      </c>
      <c r="W241" s="9">
        <f>MONTH(SalesDataTable[[#This Row],[Order Date]])</f>
        <v>2</v>
      </c>
      <c r="X241" s="8" t="str">
        <f>TEXT(SalesDataTable[[#This Row],[Order Date]],"mmm")</f>
        <v>Feb</v>
      </c>
    </row>
    <row r="242" spans="1:24" ht="15">
      <c r="A242" s="2">
        <v>1649</v>
      </c>
      <c r="B242" s="3">
        <v>46075</v>
      </c>
      <c r="C242" s="12">
        <f>MONTH(SalesDataTable[[#This Row],[Order Date]])</f>
        <v>2</v>
      </c>
      <c r="D242" s="12" t="str">
        <f>TEXT(SalesDataTable[[#This Row],[Order Date]],"MMM")</f>
        <v>Feb</v>
      </c>
      <c r="E242" s="15" t="str">
        <f>"Q"&amp;ROUNDUP(MONTH(SalesDataTable[[#This Row],[Order Date]])/3,0)</f>
        <v>Q1</v>
      </c>
      <c r="F242" s="12">
        <f>YEAR(SalesDataTable[[#This Row],[Order Date]])</f>
        <v>2026</v>
      </c>
      <c r="G242" s="4" t="s">
        <v>11</v>
      </c>
      <c r="H242" s="4" t="s">
        <v>25</v>
      </c>
      <c r="I242" s="4" t="s">
        <v>2</v>
      </c>
      <c r="J242" s="4" t="s">
        <v>3</v>
      </c>
      <c r="K242" s="4" t="s">
        <v>23</v>
      </c>
      <c r="L242" s="4" t="s">
        <v>51</v>
      </c>
      <c r="M242" s="9">
        <v>1</v>
      </c>
      <c r="N242" s="6">
        <v>124.93</v>
      </c>
      <c r="O242" s="7">
        <v>0.1</v>
      </c>
      <c r="P242" s="6">
        <v>59.74</v>
      </c>
      <c r="Q242" s="6">
        <f t="shared" si="12"/>
        <v>112.43700000000001</v>
      </c>
      <c r="R242" s="6">
        <f t="shared" si="13"/>
        <v>59.74</v>
      </c>
      <c r="S242" s="6">
        <f t="shared" si="14"/>
        <v>52.69700000000001</v>
      </c>
      <c r="T242" s="8">
        <f t="shared" si="15"/>
        <v>0.46868023871145625</v>
      </c>
      <c r="U242" s="5">
        <f>YEAR(SalesDataTable[[#This Row],[Order Date]])</f>
        <v>2026</v>
      </c>
      <c r="V242" s="8" t="str">
        <f>"Q"&amp;ROUNDUP(MONTH(SalesDataTable[[#This Row],[Order Date]])/3,0)</f>
        <v>Q1</v>
      </c>
      <c r="W242" s="9">
        <f>MONTH(SalesDataTable[[#This Row],[Order Date]])</f>
        <v>2</v>
      </c>
      <c r="X242" s="8" t="str">
        <f>TEXT(SalesDataTable[[#This Row],[Order Date]],"mmm")</f>
        <v>Feb</v>
      </c>
    </row>
    <row r="243" spans="1:24" ht="15">
      <c r="A243" s="2">
        <v>2170</v>
      </c>
      <c r="B243" s="3">
        <v>46075</v>
      </c>
      <c r="C243" s="12">
        <f>MONTH(SalesDataTable[[#This Row],[Order Date]])</f>
        <v>2</v>
      </c>
      <c r="D243" s="12" t="str">
        <f>TEXT(SalesDataTable[[#This Row],[Order Date]],"MMM")</f>
        <v>Feb</v>
      </c>
      <c r="E243" s="15" t="str">
        <f>"Q"&amp;ROUNDUP(MONTH(SalesDataTable[[#This Row],[Order Date]])/3,0)</f>
        <v>Q1</v>
      </c>
      <c r="F243" s="12">
        <f>YEAR(SalesDataTable[[#This Row],[Order Date]])</f>
        <v>2026</v>
      </c>
      <c r="G243" s="4" t="s">
        <v>6</v>
      </c>
      <c r="H243" s="4" t="s">
        <v>41</v>
      </c>
      <c r="I243" s="4" t="s">
        <v>28</v>
      </c>
      <c r="J243" s="4" t="s">
        <v>3</v>
      </c>
      <c r="K243" s="4" t="s">
        <v>4</v>
      </c>
      <c r="L243" s="4" t="s">
        <v>30</v>
      </c>
      <c r="M243" s="9">
        <v>1</v>
      </c>
      <c r="N243" s="6">
        <v>101.19</v>
      </c>
      <c r="O243" s="7">
        <v>0.05</v>
      </c>
      <c r="P243" s="6">
        <v>49.14</v>
      </c>
      <c r="Q243" s="6">
        <f t="shared" si="12"/>
        <v>96.130499999999998</v>
      </c>
      <c r="R243" s="6">
        <f t="shared" si="13"/>
        <v>49.14</v>
      </c>
      <c r="S243" s="6">
        <f t="shared" si="14"/>
        <v>46.990499999999997</v>
      </c>
      <c r="T243" s="8">
        <f t="shared" si="15"/>
        <v>0.48881988546819166</v>
      </c>
      <c r="U243" s="5">
        <f>YEAR(SalesDataTable[[#This Row],[Order Date]])</f>
        <v>2026</v>
      </c>
      <c r="V243" s="8" t="str">
        <f>"Q"&amp;ROUNDUP(MONTH(SalesDataTable[[#This Row],[Order Date]])/3,0)</f>
        <v>Q1</v>
      </c>
      <c r="W243" s="9">
        <f>MONTH(SalesDataTable[[#This Row],[Order Date]])</f>
        <v>2</v>
      </c>
      <c r="X243" s="8" t="str">
        <f>TEXT(SalesDataTable[[#This Row],[Order Date]],"mmm")</f>
        <v>Feb</v>
      </c>
    </row>
    <row r="244" spans="1:24" ht="15">
      <c r="A244" s="2">
        <v>3402</v>
      </c>
      <c r="B244" s="3">
        <v>46075</v>
      </c>
      <c r="C244" s="12">
        <f>MONTH(SalesDataTable[[#This Row],[Order Date]])</f>
        <v>2</v>
      </c>
      <c r="D244" s="12" t="str">
        <f>TEXT(SalesDataTable[[#This Row],[Order Date]],"MMM")</f>
        <v>Feb</v>
      </c>
      <c r="E244" s="15" t="str">
        <f>"Q"&amp;ROUNDUP(MONTH(SalesDataTable[[#This Row],[Order Date]])/3,0)</f>
        <v>Q1</v>
      </c>
      <c r="F244" s="12">
        <f>YEAR(SalesDataTable[[#This Row],[Order Date]])</f>
        <v>2026</v>
      </c>
      <c r="G244" s="4" t="s">
        <v>20</v>
      </c>
      <c r="H244" s="4" t="s">
        <v>33</v>
      </c>
      <c r="I244" s="4" t="s">
        <v>2</v>
      </c>
      <c r="J244" s="4" t="s">
        <v>3</v>
      </c>
      <c r="K244" s="4" t="s">
        <v>34</v>
      </c>
      <c r="L244" s="4" t="s">
        <v>45</v>
      </c>
      <c r="M244" s="9">
        <v>2</v>
      </c>
      <c r="N244" s="6">
        <v>51.2</v>
      </c>
      <c r="O244" s="7">
        <v>0</v>
      </c>
      <c r="P244" s="6">
        <v>21.38</v>
      </c>
      <c r="Q244" s="6">
        <f t="shared" si="12"/>
        <v>102.4</v>
      </c>
      <c r="R244" s="6">
        <f t="shared" si="13"/>
        <v>42.76</v>
      </c>
      <c r="S244" s="6">
        <f t="shared" si="14"/>
        <v>59.640000000000008</v>
      </c>
      <c r="T244" s="8">
        <f t="shared" si="15"/>
        <v>0.58242187500000009</v>
      </c>
      <c r="U244" s="5">
        <f>YEAR(SalesDataTable[[#This Row],[Order Date]])</f>
        <v>2026</v>
      </c>
      <c r="V244" s="8" t="str">
        <f>"Q"&amp;ROUNDUP(MONTH(SalesDataTable[[#This Row],[Order Date]])/3,0)</f>
        <v>Q1</v>
      </c>
      <c r="W244" s="9">
        <f>MONTH(SalesDataTable[[#This Row],[Order Date]])</f>
        <v>2</v>
      </c>
      <c r="X244" s="8" t="str">
        <f>TEXT(SalesDataTable[[#This Row],[Order Date]],"mmm")</f>
        <v>Feb</v>
      </c>
    </row>
    <row r="245" spans="1:24" ht="15">
      <c r="A245" s="2">
        <v>3773</v>
      </c>
      <c r="B245" s="3">
        <v>46075</v>
      </c>
      <c r="C245" s="12">
        <f>MONTH(SalesDataTable[[#This Row],[Order Date]])</f>
        <v>2</v>
      </c>
      <c r="D245" s="12" t="str">
        <f>TEXT(SalesDataTable[[#This Row],[Order Date]],"MMM")</f>
        <v>Feb</v>
      </c>
      <c r="E245" s="15" t="str">
        <f>"Q"&amp;ROUNDUP(MONTH(SalesDataTable[[#This Row],[Order Date]])/3,0)</f>
        <v>Q1</v>
      </c>
      <c r="F245" s="12">
        <f>YEAR(SalesDataTable[[#This Row],[Order Date]])</f>
        <v>2026</v>
      </c>
      <c r="G245" s="4" t="s">
        <v>20</v>
      </c>
      <c r="H245" s="4" t="s">
        <v>21</v>
      </c>
      <c r="I245" s="4" t="s">
        <v>2</v>
      </c>
      <c r="J245" s="4" t="s">
        <v>3</v>
      </c>
      <c r="K245" s="4" t="s">
        <v>23</v>
      </c>
      <c r="L245" s="4" t="s">
        <v>40</v>
      </c>
      <c r="M245" s="9">
        <v>1</v>
      </c>
      <c r="N245" s="6">
        <v>81.81</v>
      </c>
      <c r="O245" s="7">
        <v>0</v>
      </c>
      <c r="P245" s="6">
        <v>40.32</v>
      </c>
      <c r="Q245" s="6">
        <f t="shared" si="12"/>
        <v>81.81</v>
      </c>
      <c r="R245" s="6">
        <f t="shared" si="13"/>
        <v>40.32</v>
      </c>
      <c r="S245" s="6">
        <f t="shared" si="14"/>
        <v>41.49</v>
      </c>
      <c r="T245" s="8">
        <f t="shared" si="15"/>
        <v>0.50715071507150711</v>
      </c>
      <c r="U245" s="5">
        <f>YEAR(SalesDataTable[[#This Row],[Order Date]])</f>
        <v>2026</v>
      </c>
      <c r="V245" s="8" t="str">
        <f>"Q"&amp;ROUNDUP(MONTH(SalesDataTable[[#This Row],[Order Date]])/3,0)</f>
        <v>Q1</v>
      </c>
      <c r="W245" s="9">
        <f>MONTH(SalesDataTable[[#This Row],[Order Date]])</f>
        <v>2</v>
      </c>
      <c r="X245" s="8" t="str">
        <f>TEXT(SalesDataTable[[#This Row],[Order Date]],"mmm")</f>
        <v>Feb</v>
      </c>
    </row>
    <row r="246" spans="1:24" ht="15">
      <c r="A246" s="2">
        <v>4670</v>
      </c>
      <c r="B246" s="3">
        <v>46075</v>
      </c>
      <c r="C246" s="12">
        <f>MONTH(SalesDataTable[[#This Row],[Order Date]])</f>
        <v>2</v>
      </c>
      <c r="D246" s="12" t="str">
        <f>TEXT(SalesDataTable[[#This Row],[Order Date]],"MMM")</f>
        <v>Feb</v>
      </c>
      <c r="E246" s="15" t="str">
        <f>"Q"&amp;ROUNDUP(MONTH(SalesDataTable[[#This Row],[Order Date]])/3,0)</f>
        <v>Q1</v>
      </c>
      <c r="F246" s="12">
        <f>YEAR(SalesDataTable[[#This Row],[Order Date]])</f>
        <v>2026</v>
      </c>
      <c r="G246" s="4" t="s">
        <v>0</v>
      </c>
      <c r="H246" s="4" t="s">
        <v>50</v>
      </c>
      <c r="I246" s="4" t="s">
        <v>19</v>
      </c>
      <c r="J246" s="4" t="s">
        <v>16</v>
      </c>
      <c r="K246" s="4" t="s">
        <v>9</v>
      </c>
      <c r="L246" s="4" t="s">
        <v>37</v>
      </c>
      <c r="M246" s="9">
        <v>1</v>
      </c>
      <c r="N246" s="6">
        <v>152.96</v>
      </c>
      <c r="O246" s="7">
        <v>0</v>
      </c>
      <c r="P246" s="6">
        <v>79.510000000000005</v>
      </c>
      <c r="Q246" s="6">
        <f t="shared" si="12"/>
        <v>152.96</v>
      </c>
      <c r="R246" s="6">
        <f t="shared" si="13"/>
        <v>79.510000000000005</v>
      </c>
      <c r="S246" s="6">
        <f t="shared" si="14"/>
        <v>73.45</v>
      </c>
      <c r="T246" s="8">
        <f t="shared" si="15"/>
        <v>0.48019089958158995</v>
      </c>
      <c r="U246" s="5">
        <f>YEAR(SalesDataTable[[#This Row],[Order Date]])</f>
        <v>2026</v>
      </c>
      <c r="V246" s="8" t="str">
        <f>"Q"&amp;ROUNDUP(MONTH(SalesDataTable[[#This Row],[Order Date]])/3,0)</f>
        <v>Q1</v>
      </c>
      <c r="W246" s="9">
        <f>MONTH(SalesDataTable[[#This Row],[Order Date]])</f>
        <v>2</v>
      </c>
      <c r="X246" s="8" t="str">
        <f>TEXT(SalesDataTable[[#This Row],[Order Date]],"mmm")</f>
        <v>Feb</v>
      </c>
    </row>
    <row r="247" spans="1:24" ht="15">
      <c r="A247" s="2">
        <v>587</v>
      </c>
      <c r="B247" s="3">
        <v>46076</v>
      </c>
      <c r="C247" s="12">
        <f>MONTH(SalesDataTable[[#This Row],[Order Date]])</f>
        <v>2</v>
      </c>
      <c r="D247" s="12" t="str">
        <f>TEXT(SalesDataTable[[#This Row],[Order Date]],"MMM")</f>
        <v>Feb</v>
      </c>
      <c r="E247" s="15" t="str">
        <f>"Q"&amp;ROUNDUP(MONTH(SalesDataTable[[#This Row],[Order Date]])/3,0)</f>
        <v>Q1</v>
      </c>
      <c r="F247" s="12">
        <f>YEAR(SalesDataTable[[#This Row],[Order Date]])</f>
        <v>2026</v>
      </c>
      <c r="G247" s="4" t="s">
        <v>20</v>
      </c>
      <c r="H247" s="4" t="s">
        <v>31</v>
      </c>
      <c r="I247" s="4" t="s">
        <v>28</v>
      </c>
      <c r="J247" s="4" t="s">
        <v>16</v>
      </c>
      <c r="K247" s="4" t="s">
        <v>14</v>
      </c>
      <c r="L247" s="4" t="s">
        <v>48</v>
      </c>
      <c r="M247" s="9">
        <v>1</v>
      </c>
      <c r="N247" s="6">
        <v>166.13</v>
      </c>
      <c r="O247" s="7">
        <v>0.05</v>
      </c>
      <c r="P247" s="6">
        <v>85.7</v>
      </c>
      <c r="Q247" s="6">
        <f t="shared" si="12"/>
        <v>157.8235</v>
      </c>
      <c r="R247" s="6">
        <f t="shared" si="13"/>
        <v>85.7</v>
      </c>
      <c r="S247" s="6">
        <f t="shared" si="14"/>
        <v>72.123499999999993</v>
      </c>
      <c r="T247" s="8">
        <f t="shared" si="15"/>
        <v>0.45698834457479398</v>
      </c>
      <c r="U247" s="5">
        <f>YEAR(SalesDataTable[[#This Row],[Order Date]])</f>
        <v>2026</v>
      </c>
      <c r="V247" s="8" t="str">
        <f>"Q"&amp;ROUNDUP(MONTH(SalesDataTable[[#This Row],[Order Date]])/3,0)</f>
        <v>Q1</v>
      </c>
      <c r="W247" s="9">
        <f>MONTH(SalesDataTable[[#This Row],[Order Date]])</f>
        <v>2</v>
      </c>
      <c r="X247" s="8" t="str">
        <f>TEXT(SalesDataTable[[#This Row],[Order Date]],"mmm")</f>
        <v>Feb</v>
      </c>
    </row>
    <row r="248" spans="1:24" ht="15">
      <c r="A248" s="2">
        <v>1085</v>
      </c>
      <c r="B248" s="3">
        <v>46076</v>
      </c>
      <c r="C248" s="12">
        <f>MONTH(SalesDataTable[[#This Row],[Order Date]])</f>
        <v>2</v>
      </c>
      <c r="D248" s="12" t="str">
        <f>TEXT(SalesDataTable[[#This Row],[Order Date]],"MMM")</f>
        <v>Feb</v>
      </c>
      <c r="E248" s="15" t="str">
        <f>"Q"&amp;ROUNDUP(MONTH(SalesDataTable[[#This Row],[Order Date]])/3,0)</f>
        <v>Q1</v>
      </c>
      <c r="F248" s="12">
        <f>YEAR(SalesDataTable[[#This Row],[Order Date]])</f>
        <v>2026</v>
      </c>
      <c r="G248" s="4" t="s">
        <v>0</v>
      </c>
      <c r="H248" s="4" t="s">
        <v>50</v>
      </c>
      <c r="I248" s="4" t="s">
        <v>2</v>
      </c>
      <c r="J248" s="4" t="s">
        <v>13</v>
      </c>
      <c r="K248" s="4" t="s">
        <v>23</v>
      </c>
      <c r="L248" s="4" t="s">
        <v>29</v>
      </c>
      <c r="M248" s="9">
        <v>3</v>
      </c>
      <c r="N248" s="6">
        <v>193.18</v>
      </c>
      <c r="O248" s="7">
        <v>0.05</v>
      </c>
      <c r="P248" s="6">
        <v>106.19</v>
      </c>
      <c r="Q248" s="6">
        <f t="shared" si="12"/>
        <v>550.56299999999999</v>
      </c>
      <c r="R248" s="6">
        <f t="shared" si="13"/>
        <v>318.57</v>
      </c>
      <c r="S248" s="6">
        <f t="shared" si="14"/>
        <v>231.99299999999999</v>
      </c>
      <c r="T248" s="8">
        <f t="shared" si="15"/>
        <v>0.42137412067283853</v>
      </c>
      <c r="U248" s="5">
        <f>YEAR(SalesDataTable[[#This Row],[Order Date]])</f>
        <v>2026</v>
      </c>
      <c r="V248" s="8" t="str">
        <f>"Q"&amp;ROUNDUP(MONTH(SalesDataTable[[#This Row],[Order Date]])/3,0)</f>
        <v>Q1</v>
      </c>
      <c r="W248" s="9">
        <f>MONTH(SalesDataTable[[#This Row],[Order Date]])</f>
        <v>2</v>
      </c>
      <c r="X248" s="8" t="str">
        <f>TEXT(SalesDataTable[[#This Row],[Order Date]],"mmm")</f>
        <v>Feb</v>
      </c>
    </row>
    <row r="249" spans="1:24" ht="15">
      <c r="A249" s="2">
        <v>1635</v>
      </c>
      <c r="B249" s="3">
        <v>46076</v>
      </c>
      <c r="C249" s="12">
        <f>MONTH(SalesDataTable[[#This Row],[Order Date]])</f>
        <v>2</v>
      </c>
      <c r="D249" s="12" t="str">
        <f>TEXT(SalesDataTable[[#This Row],[Order Date]],"MMM")</f>
        <v>Feb</v>
      </c>
      <c r="E249" s="15" t="str">
        <f>"Q"&amp;ROUNDUP(MONTH(SalesDataTable[[#This Row],[Order Date]])/3,0)</f>
        <v>Q1</v>
      </c>
      <c r="F249" s="12">
        <f>YEAR(SalesDataTable[[#This Row],[Order Date]])</f>
        <v>2026</v>
      </c>
      <c r="G249" s="4" t="s">
        <v>11</v>
      </c>
      <c r="H249" s="4" t="s">
        <v>39</v>
      </c>
      <c r="I249" s="4" t="s">
        <v>2</v>
      </c>
      <c r="J249" s="4" t="s">
        <v>3</v>
      </c>
      <c r="K249" s="4" t="s">
        <v>4</v>
      </c>
      <c r="L249" s="4" t="s">
        <v>5</v>
      </c>
      <c r="M249" s="9">
        <v>1</v>
      </c>
      <c r="N249" s="6">
        <v>80.42</v>
      </c>
      <c r="O249" s="7">
        <v>0</v>
      </c>
      <c r="P249" s="6">
        <v>41.72</v>
      </c>
      <c r="Q249" s="6">
        <f t="shared" si="12"/>
        <v>80.42</v>
      </c>
      <c r="R249" s="6">
        <f t="shared" si="13"/>
        <v>41.72</v>
      </c>
      <c r="S249" s="6">
        <f t="shared" si="14"/>
        <v>38.700000000000003</v>
      </c>
      <c r="T249" s="8">
        <f t="shared" si="15"/>
        <v>0.4812235762248197</v>
      </c>
      <c r="U249" s="5">
        <f>YEAR(SalesDataTable[[#This Row],[Order Date]])</f>
        <v>2026</v>
      </c>
      <c r="V249" s="8" t="str">
        <f>"Q"&amp;ROUNDUP(MONTH(SalesDataTable[[#This Row],[Order Date]])/3,0)</f>
        <v>Q1</v>
      </c>
      <c r="W249" s="9">
        <f>MONTH(SalesDataTable[[#This Row],[Order Date]])</f>
        <v>2</v>
      </c>
      <c r="X249" s="8" t="str">
        <f>TEXT(SalesDataTable[[#This Row],[Order Date]],"mmm")</f>
        <v>Feb</v>
      </c>
    </row>
    <row r="250" spans="1:24" ht="15">
      <c r="A250" s="2">
        <v>4067</v>
      </c>
      <c r="B250" s="3">
        <v>46076</v>
      </c>
      <c r="C250" s="12">
        <f>MONTH(SalesDataTable[[#This Row],[Order Date]])</f>
        <v>2</v>
      </c>
      <c r="D250" s="12" t="str">
        <f>TEXT(SalesDataTable[[#This Row],[Order Date]],"MMM")</f>
        <v>Feb</v>
      </c>
      <c r="E250" s="15" t="str">
        <f>"Q"&amp;ROUNDUP(MONTH(SalesDataTable[[#This Row],[Order Date]])/3,0)</f>
        <v>Q1</v>
      </c>
      <c r="F250" s="12">
        <f>YEAR(SalesDataTable[[#This Row],[Order Date]])</f>
        <v>2026</v>
      </c>
      <c r="G250" s="4" t="s">
        <v>20</v>
      </c>
      <c r="H250" s="4" t="s">
        <v>47</v>
      </c>
      <c r="I250" s="4" t="s">
        <v>2</v>
      </c>
      <c r="J250" s="4" t="s">
        <v>3</v>
      </c>
      <c r="K250" s="4" t="s">
        <v>23</v>
      </c>
      <c r="L250" s="4" t="s">
        <v>51</v>
      </c>
      <c r="M250" s="9">
        <v>2</v>
      </c>
      <c r="N250" s="6">
        <v>122.17</v>
      </c>
      <c r="O250" s="7">
        <v>0</v>
      </c>
      <c r="P250" s="6">
        <v>60.62</v>
      </c>
      <c r="Q250" s="6">
        <f t="shared" si="12"/>
        <v>244.34</v>
      </c>
      <c r="R250" s="6">
        <f t="shared" si="13"/>
        <v>121.24</v>
      </c>
      <c r="S250" s="6">
        <f t="shared" si="14"/>
        <v>123.10000000000001</v>
      </c>
      <c r="T250" s="8">
        <f t="shared" si="15"/>
        <v>0.50380617172792019</v>
      </c>
      <c r="U250" s="5">
        <f>YEAR(SalesDataTable[[#This Row],[Order Date]])</f>
        <v>2026</v>
      </c>
      <c r="V250" s="8" t="str">
        <f>"Q"&amp;ROUNDUP(MONTH(SalesDataTable[[#This Row],[Order Date]])/3,0)</f>
        <v>Q1</v>
      </c>
      <c r="W250" s="9">
        <f>MONTH(SalesDataTable[[#This Row],[Order Date]])</f>
        <v>2</v>
      </c>
      <c r="X250" s="8" t="str">
        <f>TEXT(SalesDataTable[[#This Row],[Order Date]],"mmm")</f>
        <v>Feb</v>
      </c>
    </row>
    <row r="251" spans="1:24" ht="15">
      <c r="A251" s="2">
        <v>287</v>
      </c>
      <c r="B251" s="3">
        <v>46077</v>
      </c>
      <c r="C251" s="12">
        <f>MONTH(SalesDataTable[[#This Row],[Order Date]])</f>
        <v>2</v>
      </c>
      <c r="D251" s="12" t="str">
        <f>TEXT(SalesDataTable[[#This Row],[Order Date]],"MMM")</f>
        <v>Feb</v>
      </c>
      <c r="E251" s="15" t="str">
        <f>"Q"&amp;ROUNDUP(MONTH(SalesDataTable[[#This Row],[Order Date]])/3,0)</f>
        <v>Q1</v>
      </c>
      <c r="F251" s="12">
        <f>YEAR(SalesDataTable[[#This Row],[Order Date]])</f>
        <v>2026</v>
      </c>
      <c r="G251" s="4" t="s">
        <v>6</v>
      </c>
      <c r="H251" s="4" t="s">
        <v>27</v>
      </c>
      <c r="I251" s="4" t="s">
        <v>28</v>
      </c>
      <c r="J251" s="4" t="s">
        <v>13</v>
      </c>
      <c r="K251" s="4" t="s">
        <v>14</v>
      </c>
      <c r="L251" s="4" t="s">
        <v>48</v>
      </c>
      <c r="M251" s="9">
        <v>1</v>
      </c>
      <c r="N251" s="6">
        <v>164.6</v>
      </c>
      <c r="O251" s="7">
        <v>0</v>
      </c>
      <c r="P251" s="6">
        <v>85.07</v>
      </c>
      <c r="Q251" s="6">
        <f t="shared" si="12"/>
        <v>164.6</v>
      </c>
      <c r="R251" s="6">
        <f t="shared" si="13"/>
        <v>85.07</v>
      </c>
      <c r="S251" s="6">
        <f t="shared" si="14"/>
        <v>79.53</v>
      </c>
      <c r="T251" s="8">
        <f t="shared" si="15"/>
        <v>0.48317132442284327</v>
      </c>
      <c r="U251" s="5">
        <f>YEAR(SalesDataTable[[#This Row],[Order Date]])</f>
        <v>2026</v>
      </c>
      <c r="V251" s="8" t="str">
        <f>"Q"&amp;ROUNDUP(MONTH(SalesDataTable[[#This Row],[Order Date]])/3,0)</f>
        <v>Q1</v>
      </c>
      <c r="W251" s="9">
        <f>MONTH(SalesDataTable[[#This Row],[Order Date]])</f>
        <v>2</v>
      </c>
      <c r="X251" s="8" t="str">
        <f>TEXT(SalesDataTable[[#This Row],[Order Date]],"mmm")</f>
        <v>Feb</v>
      </c>
    </row>
    <row r="252" spans="1:24" ht="15">
      <c r="A252" s="2">
        <v>794</v>
      </c>
      <c r="B252" s="3">
        <v>46077</v>
      </c>
      <c r="C252" s="12">
        <f>MONTH(SalesDataTable[[#This Row],[Order Date]])</f>
        <v>2</v>
      </c>
      <c r="D252" s="12" t="str">
        <f>TEXT(SalesDataTable[[#This Row],[Order Date]],"MMM")</f>
        <v>Feb</v>
      </c>
      <c r="E252" s="15" t="str">
        <f>"Q"&amp;ROUNDUP(MONTH(SalesDataTable[[#This Row],[Order Date]])/3,0)</f>
        <v>Q1</v>
      </c>
      <c r="F252" s="12">
        <f>YEAR(SalesDataTable[[#This Row],[Order Date]])</f>
        <v>2026</v>
      </c>
      <c r="G252" s="4" t="s">
        <v>6</v>
      </c>
      <c r="H252" s="4" t="s">
        <v>49</v>
      </c>
      <c r="I252" s="4" t="s">
        <v>2</v>
      </c>
      <c r="J252" s="4" t="s">
        <v>13</v>
      </c>
      <c r="K252" s="4" t="s">
        <v>14</v>
      </c>
      <c r="L252" s="4" t="s">
        <v>44</v>
      </c>
      <c r="M252" s="9">
        <v>1</v>
      </c>
      <c r="N252" s="6">
        <v>132.19999999999999</v>
      </c>
      <c r="O252" s="7">
        <v>0</v>
      </c>
      <c r="P252" s="6">
        <v>67.180000000000007</v>
      </c>
      <c r="Q252" s="6">
        <f t="shared" si="12"/>
        <v>132.19999999999999</v>
      </c>
      <c r="R252" s="6">
        <f t="shared" si="13"/>
        <v>67.180000000000007</v>
      </c>
      <c r="S252" s="6">
        <f t="shared" si="14"/>
        <v>65.019999999999982</v>
      </c>
      <c r="T252" s="8">
        <f t="shared" si="15"/>
        <v>0.49183055975794243</v>
      </c>
      <c r="U252" s="5">
        <f>YEAR(SalesDataTable[[#This Row],[Order Date]])</f>
        <v>2026</v>
      </c>
      <c r="V252" s="8" t="str">
        <f>"Q"&amp;ROUNDUP(MONTH(SalesDataTable[[#This Row],[Order Date]])/3,0)</f>
        <v>Q1</v>
      </c>
      <c r="W252" s="9">
        <f>MONTH(SalesDataTable[[#This Row],[Order Date]])</f>
        <v>2</v>
      </c>
      <c r="X252" s="8" t="str">
        <f>TEXT(SalesDataTable[[#This Row],[Order Date]],"mmm")</f>
        <v>Feb</v>
      </c>
    </row>
    <row r="253" spans="1:24" ht="15">
      <c r="A253" s="2">
        <v>1609</v>
      </c>
      <c r="B253" s="3">
        <v>46077</v>
      </c>
      <c r="C253" s="12">
        <f>MONTH(SalesDataTable[[#This Row],[Order Date]])</f>
        <v>2</v>
      </c>
      <c r="D253" s="12" t="str">
        <f>TEXT(SalesDataTable[[#This Row],[Order Date]],"MMM")</f>
        <v>Feb</v>
      </c>
      <c r="E253" s="15" t="str">
        <f>"Q"&amp;ROUNDUP(MONTH(SalesDataTable[[#This Row],[Order Date]])/3,0)</f>
        <v>Q1</v>
      </c>
      <c r="F253" s="12">
        <f>YEAR(SalesDataTable[[#This Row],[Order Date]])</f>
        <v>2026</v>
      </c>
      <c r="G253" s="4" t="s">
        <v>20</v>
      </c>
      <c r="H253" s="4" t="s">
        <v>21</v>
      </c>
      <c r="I253" s="4" t="s">
        <v>2</v>
      </c>
      <c r="J253" s="4" t="s">
        <v>3</v>
      </c>
      <c r="K253" s="4" t="s">
        <v>4</v>
      </c>
      <c r="L253" s="4" t="s">
        <v>26</v>
      </c>
      <c r="M253" s="9">
        <v>2</v>
      </c>
      <c r="N253" s="6">
        <v>40.700000000000003</v>
      </c>
      <c r="O253" s="7">
        <v>0</v>
      </c>
      <c r="P253" s="6">
        <v>16.63</v>
      </c>
      <c r="Q253" s="6">
        <f t="shared" si="12"/>
        <v>81.400000000000006</v>
      </c>
      <c r="R253" s="6">
        <f t="shared" si="13"/>
        <v>33.26</v>
      </c>
      <c r="S253" s="6">
        <f t="shared" si="14"/>
        <v>48.140000000000008</v>
      </c>
      <c r="T253" s="8">
        <f t="shared" si="15"/>
        <v>0.59140049140049145</v>
      </c>
      <c r="U253" s="5">
        <f>YEAR(SalesDataTable[[#This Row],[Order Date]])</f>
        <v>2026</v>
      </c>
      <c r="V253" s="8" t="str">
        <f>"Q"&amp;ROUNDUP(MONTH(SalesDataTable[[#This Row],[Order Date]])/3,0)</f>
        <v>Q1</v>
      </c>
      <c r="W253" s="9">
        <f>MONTH(SalesDataTable[[#This Row],[Order Date]])</f>
        <v>2</v>
      </c>
      <c r="X253" s="8" t="str">
        <f>TEXT(SalesDataTable[[#This Row],[Order Date]],"mmm")</f>
        <v>Feb</v>
      </c>
    </row>
    <row r="254" spans="1:24" ht="15">
      <c r="A254" s="2">
        <v>4921</v>
      </c>
      <c r="B254" s="3">
        <v>46077</v>
      </c>
      <c r="C254" s="12">
        <f>MONTH(SalesDataTable[[#This Row],[Order Date]])</f>
        <v>2</v>
      </c>
      <c r="D254" s="12" t="str">
        <f>TEXT(SalesDataTable[[#This Row],[Order Date]],"MMM")</f>
        <v>Feb</v>
      </c>
      <c r="E254" s="15" t="str">
        <f>"Q"&amp;ROUNDUP(MONTH(SalesDataTable[[#This Row],[Order Date]])/3,0)</f>
        <v>Q1</v>
      </c>
      <c r="F254" s="12">
        <f>YEAR(SalesDataTable[[#This Row],[Order Date]])</f>
        <v>2026</v>
      </c>
      <c r="G254" s="4" t="s">
        <v>6</v>
      </c>
      <c r="H254" s="4" t="s">
        <v>43</v>
      </c>
      <c r="I254" s="4" t="s">
        <v>2</v>
      </c>
      <c r="J254" s="4" t="s">
        <v>3</v>
      </c>
      <c r="K254" s="4" t="s">
        <v>14</v>
      </c>
      <c r="L254" s="4" t="s">
        <v>15</v>
      </c>
      <c r="M254" s="9">
        <v>1</v>
      </c>
      <c r="N254" s="6">
        <v>35.39</v>
      </c>
      <c r="O254" s="7">
        <v>0</v>
      </c>
      <c r="P254" s="6">
        <v>13.93</v>
      </c>
      <c r="Q254" s="6">
        <f t="shared" si="12"/>
        <v>35.39</v>
      </c>
      <c r="R254" s="6">
        <f t="shared" si="13"/>
        <v>13.93</v>
      </c>
      <c r="S254" s="6">
        <f t="shared" si="14"/>
        <v>21.46</v>
      </c>
      <c r="T254" s="8">
        <f t="shared" si="15"/>
        <v>0.60638598474145244</v>
      </c>
      <c r="U254" s="5">
        <f>YEAR(SalesDataTable[[#This Row],[Order Date]])</f>
        <v>2026</v>
      </c>
      <c r="V254" s="8" t="str">
        <f>"Q"&amp;ROUNDUP(MONTH(SalesDataTable[[#This Row],[Order Date]])/3,0)</f>
        <v>Q1</v>
      </c>
      <c r="W254" s="9">
        <f>MONTH(SalesDataTable[[#This Row],[Order Date]])</f>
        <v>2</v>
      </c>
      <c r="X254" s="8" t="str">
        <f>TEXT(SalesDataTable[[#This Row],[Order Date]],"mmm")</f>
        <v>Feb</v>
      </c>
    </row>
    <row r="255" spans="1:24" ht="15">
      <c r="A255" s="2">
        <v>2209</v>
      </c>
      <c r="B255" s="3">
        <v>46078</v>
      </c>
      <c r="C255" s="12">
        <f>MONTH(SalesDataTable[[#This Row],[Order Date]])</f>
        <v>2</v>
      </c>
      <c r="D255" s="12" t="str">
        <f>TEXT(SalesDataTable[[#This Row],[Order Date]],"MMM")</f>
        <v>Feb</v>
      </c>
      <c r="E255" s="15" t="str">
        <f>"Q"&amp;ROUNDUP(MONTH(SalesDataTable[[#This Row],[Order Date]])/3,0)</f>
        <v>Q1</v>
      </c>
      <c r="F255" s="12">
        <f>YEAR(SalesDataTable[[#This Row],[Order Date]])</f>
        <v>2026</v>
      </c>
      <c r="G255" s="4" t="s">
        <v>0</v>
      </c>
      <c r="H255" s="4" t="s">
        <v>1</v>
      </c>
      <c r="I255" s="4" t="s">
        <v>2</v>
      </c>
      <c r="J255" s="4" t="s">
        <v>16</v>
      </c>
      <c r="K255" s="4" t="s">
        <v>4</v>
      </c>
      <c r="L255" s="4" t="s">
        <v>22</v>
      </c>
      <c r="M255" s="9">
        <v>5</v>
      </c>
      <c r="N255" s="6">
        <v>50.58</v>
      </c>
      <c r="O255" s="7">
        <v>0.1</v>
      </c>
      <c r="P255" s="6">
        <v>22.42</v>
      </c>
      <c r="Q255" s="6">
        <f t="shared" si="12"/>
        <v>227.60999999999999</v>
      </c>
      <c r="R255" s="6">
        <f t="shared" si="13"/>
        <v>112.10000000000001</v>
      </c>
      <c r="S255" s="6">
        <f t="shared" si="14"/>
        <v>115.50999999999998</v>
      </c>
      <c r="T255" s="8">
        <f t="shared" si="15"/>
        <v>0.50749088352884308</v>
      </c>
      <c r="U255" s="5">
        <f>YEAR(SalesDataTable[[#This Row],[Order Date]])</f>
        <v>2026</v>
      </c>
      <c r="V255" s="8" t="str">
        <f>"Q"&amp;ROUNDUP(MONTH(SalesDataTable[[#This Row],[Order Date]])/3,0)</f>
        <v>Q1</v>
      </c>
      <c r="W255" s="9">
        <f>MONTH(SalesDataTable[[#This Row],[Order Date]])</f>
        <v>2</v>
      </c>
      <c r="X255" s="8" t="str">
        <f>TEXT(SalesDataTable[[#This Row],[Order Date]],"mmm")</f>
        <v>Feb</v>
      </c>
    </row>
    <row r="256" spans="1:24" ht="15">
      <c r="A256" s="2">
        <v>4757</v>
      </c>
      <c r="B256" s="3">
        <v>46078</v>
      </c>
      <c r="C256" s="12">
        <f>MONTH(SalesDataTable[[#This Row],[Order Date]])</f>
        <v>2</v>
      </c>
      <c r="D256" s="12" t="str">
        <f>TEXT(SalesDataTable[[#This Row],[Order Date]],"MMM")</f>
        <v>Feb</v>
      </c>
      <c r="E256" s="15" t="str">
        <f>"Q"&amp;ROUNDUP(MONTH(SalesDataTable[[#This Row],[Order Date]])/3,0)</f>
        <v>Q1</v>
      </c>
      <c r="F256" s="12">
        <f>YEAR(SalesDataTable[[#This Row],[Order Date]])</f>
        <v>2026</v>
      </c>
      <c r="G256" s="4" t="s">
        <v>6</v>
      </c>
      <c r="H256" s="4" t="s">
        <v>41</v>
      </c>
      <c r="I256" s="4" t="s">
        <v>28</v>
      </c>
      <c r="J256" s="4" t="s">
        <v>16</v>
      </c>
      <c r="K256" s="4" t="s">
        <v>34</v>
      </c>
      <c r="L256" s="4" t="s">
        <v>45</v>
      </c>
      <c r="M256" s="9">
        <v>2</v>
      </c>
      <c r="N256" s="6">
        <v>49.48</v>
      </c>
      <c r="O256" s="7">
        <v>0</v>
      </c>
      <c r="P256" s="6">
        <v>21.37</v>
      </c>
      <c r="Q256" s="6">
        <f t="shared" si="12"/>
        <v>98.96</v>
      </c>
      <c r="R256" s="6">
        <f t="shared" si="13"/>
        <v>42.74</v>
      </c>
      <c r="S256" s="6">
        <f t="shared" si="14"/>
        <v>56.219999999999992</v>
      </c>
      <c r="T256" s="8">
        <f t="shared" si="15"/>
        <v>0.5681083265966046</v>
      </c>
      <c r="U256" s="5">
        <f>YEAR(SalesDataTable[[#This Row],[Order Date]])</f>
        <v>2026</v>
      </c>
      <c r="V256" s="8" t="str">
        <f>"Q"&amp;ROUNDUP(MONTH(SalesDataTable[[#This Row],[Order Date]])/3,0)</f>
        <v>Q1</v>
      </c>
      <c r="W256" s="9">
        <f>MONTH(SalesDataTable[[#This Row],[Order Date]])</f>
        <v>2</v>
      </c>
      <c r="X256" s="8" t="str">
        <f>TEXT(SalesDataTable[[#This Row],[Order Date]],"mmm")</f>
        <v>Feb</v>
      </c>
    </row>
    <row r="257" spans="1:24" ht="15">
      <c r="A257" s="2">
        <v>5155</v>
      </c>
      <c r="B257" s="3">
        <v>46078</v>
      </c>
      <c r="C257" s="12">
        <f>MONTH(SalesDataTable[[#This Row],[Order Date]])</f>
        <v>2</v>
      </c>
      <c r="D257" s="12" t="str">
        <f>TEXT(SalesDataTable[[#This Row],[Order Date]],"MMM")</f>
        <v>Feb</v>
      </c>
      <c r="E257" s="15" t="str">
        <f>"Q"&amp;ROUNDUP(MONTH(SalesDataTable[[#This Row],[Order Date]])/3,0)</f>
        <v>Q1</v>
      </c>
      <c r="F257" s="12">
        <f>YEAR(SalesDataTable[[#This Row],[Order Date]])</f>
        <v>2026</v>
      </c>
      <c r="G257" s="4" t="s">
        <v>20</v>
      </c>
      <c r="H257" s="4" t="s">
        <v>47</v>
      </c>
      <c r="I257" s="4" t="s">
        <v>19</v>
      </c>
      <c r="J257" s="4" t="s">
        <v>13</v>
      </c>
      <c r="K257" s="4" t="s">
        <v>34</v>
      </c>
      <c r="L257" s="4" t="s">
        <v>45</v>
      </c>
      <c r="M257" s="9">
        <v>1</v>
      </c>
      <c r="N257" s="6">
        <v>50.51</v>
      </c>
      <c r="O257" s="7">
        <v>0</v>
      </c>
      <c r="P257" s="6">
        <v>21.4</v>
      </c>
      <c r="Q257" s="6">
        <f t="shared" si="12"/>
        <v>50.51</v>
      </c>
      <c r="R257" s="6">
        <f t="shared" si="13"/>
        <v>21.4</v>
      </c>
      <c r="S257" s="6">
        <f t="shared" si="14"/>
        <v>29.11</v>
      </c>
      <c r="T257" s="8">
        <f t="shared" si="15"/>
        <v>0.57632152049099195</v>
      </c>
      <c r="U257" s="5">
        <f>YEAR(SalesDataTable[[#This Row],[Order Date]])</f>
        <v>2026</v>
      </c>
      <c r="V257" s="8" t="str">
        <f>"Q"&amp;ROUNDUP(MONTH(SalesDataTable[[#This Row],[Order Date]])/3,0)</f>
        <v>Q1</v>
      </c>
      <c r="W257" s="9">
        <f>MONTH(SalesDataTable[[#This Row],[Order Date]])</f>
        <v>2</v>
      </c>
      <c r="X257" s="8" t="str">
        <f>TEXT(SalesDataTable[[#This Row],[Order Date]],"mmm")</f>
        <v>Feb</v>
      </c>
    </row>
    <row r="258" spans="1:24" ht="15">
      <c r="A258" s="2">
        <v>1737</v>
      </c>
      <c r="B258" s="3">
        <v>46079</v>
      </c>
      <c r="C258" s="12">
        <f>MONTH(SalesDataTable[[#This Row],[Order Date]])</f>
        <v>2</v>
      </c>
      <c r="D258" s="12" t="str">
        <f>TEXT(SalesDataTable[[#This Row],[Order Date]],"MMM")</f>
        <v>Feb</v>
      </c>
      <c r="E258" s="15" t="str">
        <f>"Q"&amp;ROUNDUP(MONTH(SalesDataTable[[#This Row],[Order Date]])/3,0)</f>
        <v>Q1</v>
      </c>
      <c r="F258" s="12">
        <f>YEAR(SalesDataTable[[#This Row],[Order Date]])</f>
        <v>2026</v>
      </c>
      <c r="G258" s="4" t="s">
        <v>0</v>
      </c>
      <c r="H258" s="4" t="s">
        <v>50</v>
      </c>
      <c r="I258" s="4" t="s">
        <v>2</v>
      </c>
      <c r="J258" s="4" t="s">
        <v>13</v>
      </c>
      <c r="K258" s="4" t="s">
        <v>23</v>
      </c>
      <c r="L258" s="4" t="s">
        <v>51</v>
      </c>
      <c r="M258" s="9">
        <v>2</v>
      </c>
      <c r="N258" s="6">
        <v>122.16</v>
      </c>
      <c r="O258" s="7">
        <v>0</v>
      </c>
      <c r="P258" s="6">
        <v>61.31</v>
      </c>
      <c r="Q258" s="6">
        <f t="shared" ref="Q258:Q321" si="16">M258*N258*(1-O258)</f>
        <v>244.32</v>
      </c>
      <c r="R258" s="6">
        <f t="shared" ref="R258:R321" si="17">M258*P258</f>
        <v>122.62</v>
      </c>
      <c r="S258" s="6">
        <f t="shared" ref="S258:S321" si="18">Q258-R258</f>
        <v>121.69999999999999</v>
      </c>
      <c r="T258" s="8">
        <f t="shared" ref="T258:T321" si="19">IFERROR(S258/Q258,0)</f>
        <v>0.49811722331368691</v>
      </c>
      <c r="U258" s="5">
        <f>YEAR(SalesDataTable[[#This Row],[Order Date]])</f>
        <v>2026</v>
      </c>
      <c r="V258" s="8" t="str">
        <f>"Q"&amp;ROUNDUP(MONTH(SalesDataTable[[#This Row],[Order Date]])/3,0)</f>
        <v>Q1</v>
      </c>
      <c r="W258" s="9">
        <f>MONTH(SalesDataTable[[#This Row],[Order Date]])</f>
        <v>2</v>
      </c>
      <c r="X258" s="8" t="str">
        <f>TEXT(SalesDataTable[[#This Row],[Order Date]],"mmm")</f>
        <v>Feb</v>
      </c>
    </row>
    <row r="259" spans="1:24" ht="15">
      <c r="A259" s="2">
        <v>1905</v>
      </c>
      <c r="B259" s="3">
        <v>46079</v>
      </c>
      <c r="C259" s="12">
        <f>MONTH(SalesDataTable[[#This Row],[Order Date]])</f>
        <v>2</v>
      </c>
      <c r="D259" s="12" t="str">
        <f>TEXT(SalesDataTable[[#This Row],[Order Date]],"MMM")</f>
        <v>Feb</v>
      </c>
      <c r="E259" s="15" t="str">
        <f>"Q"&amp;ROUNDUP(MONTH(SalesDataTable[[#This Row],[Order Date]])/3,0)</f>
        <v>Q1</v>
      </c>
      <c r="F259" s="12">
        <f>YEAR(SalesDataTable[[#This Row],[Order Date]])</f>
        <v>2026</v>
      </c>
      <c r="G259" s="4" t="s">
        <v>20</v>
      </c>
      <c r="H259" s="4" t="s">
        <v>31</v>
      </c>
      <c r="I259" s="4" t="s">
        <v>19</v>
      </c>
      <c r="J259" s="4" t="s">
        <v>3</v>
      </c>
      <c r="K259" s="4" t="s">
        <v>4</v>
      </c>
      <c r="L259" s="4" t="s">
        <v>22</v>
      </c>
      <c r="M259" s="9">
        <v>3</v>
      </c>
      <c r="N259" s="6">
        <v>51.32</v>
      </c>
      <c r="O259" s="7">
        <v>0.1</v>
      </c>
      <c r="P259" s="6">
        <v>22.62</v>
      </c>
      <c r="Q259" s="6">
        <f t="shared" si="16"/>
        <v>138.56400000000002</v>
      </c>
      <c r="R259" s="6">
        <f t="shared" si="17"/>
        <v>67.86</v>
      </c>
      <c r="S259" s="6">
        <f t="shared" si="18"/>
        <v>70.704000000000022</v>
      </c>
      <c r="T259" s="8">
        <f t="shared" si="19"/>
        <v>0.51026240581969351</v>
      </c>
      <c r="U259" s="5">
        <f>YEAR(SalesDataTable[[#This Row],[Order Date]])</f>
        <v>2026</v>
      </c>
      <c r="V259" s="8" t="str">
        <f>"Q"&amp;ROUNDUP(MONTH(SalesDataTable[[#This Row],[Order Date]])/3,0)</f>
        <v>Q1</v>
      </c>
      <c r="W259" s="9">
        <f>MONTH(SalesDataTable[[#This Row],[Order Date]])</f>
        <v>2</v>
      </c>
      <c r="X259" s="8" t="str">
        <f>TEXT(SalesDataTable[[#This Row],[Order Date]],"mmm")</f>
        <v>Feb</v>
      </c>
    </row>
    <row r="260" spans="1:24" ht="15">
      <c r="A260" s="2">
        <v>2359</v>
      </c>
      <c r="B260" s="3">
        <v>46079</v>
      </c>
      <c r="C260" s="12">
        <f>MONTH(SalesDataTable[[#This Row],[Order Date]])</f>
        <v>2</v>
      </c>
      <c r="D260" s="12" t="str">
        <f>TEXT(SalesDataTable[[#This Row],[Order Date]],"MMM")</f>
        <v>Feb</v>
      </c>
      <c r="E260" s="15" t="str">
        <f>"Q"&amp;ROUNDUP(MONTH(SalesDataTable[[#This Row],[Order Date]])/3,0)</f>
        <v>Q1</v>
      </c>
      <c r="F260" s="12">
        <f>YEAR(SalesDataTable[[#This Row],[Order Date]])</f>
        <v>2026</v>
      </c>
      <c r="G260" s="4" t="s">
        <v>11</v>
      </c>
      <c r="H260" s="4" t="s">
        <v>39</v>
      </c>
      <c r="I260" s="4" t="s">
        <v>2</v>
      </c>
      <c r="J260" s="4" t="s">
        <v>3</v>
      </c>
      <c r="K260" s="4" t="s">
        <v>23</v>
      </c>
      <c r="L260" s="4" t="s">
        <v>29</v>
      </c>
      <c r="M260" s="9">
        <v>2</v>
      </c>
      <c r="N260" s="6">
        <v>195.92</v>
      </c>
      <c r="O260" s="7">
        <v>0.05</v>
      </c>
      <c r="P260" s="6">
        <v>104.13</v>
      </c>
      <c r="Q260" s="6">
        <f t="shared" si="16"/>
        <v>372.24799999999993</v>
      </c>
      <c r="R260" s="6">
        <f t="shared" si="17"/>
        <v>208.26</v>
      </c>
      <c r="S260" s="6">
        <f t="shared" si="18"/>
        <v>163.98799999999994</v>
      </c>
      <c r="T260" s="8">
        <f t="shared" si="19"/>
        <v>0.4405342674775955</v>
      </c>
      <c r="U260" s="5">
        <f>YEAR(SalesDataTable[[#This Row],[Order Date]])</f>
        <v>2026</v>
      </c>
      <c r="V260" s="8" t="str">
        <f>"Q"&amp;ROUNDUP(MONTH(SalesDataTable[[#This Row],[Order Date]])/3,0)</f>
        <v>Q1</v>
      </c>
      <c r="W260" s="9">
        <f>MONTH(SalesDataTable[[#This Row],[Order Date]])</f>
        <v>2</v>
      </c>
      <c r="X260" s="8" t="str">
        <f>TEXT(SalesDataTable[[#This Row],[Order Date]],"mmm")</f>
        <v>Feb</v>
      </c>
    </row>
    <row r="261" spans="1:24" ht="15">
      <c r="A261" s="2">
        <v>3666</v>
      </c>
      <c r="B261" s="3">
        <v>46079</v>
      </c>
      <c r="C261" s="12">
        <f>MONTH(SalesDataTable[[#This Row],[Order Date]])</f>
        <v>2</v>
      </c>
      <c r="D261" s="12" t="str">
        <f>TEXT(SalesDataTable[[#This Row],[Order Date]],"MMM")</f>
        <v>Feb</v>
      </c>
      <c r="E261" s="15" t="str">
        <f>"Q"&amp;ROUNDUP(MONTH(SalesDataTable[[#This Row],[Order Date]])/3,0)</f>
        <v>Q1</v>
      </c>
      <c r="F261" s="12">
        <f>YEAR(SalesDataTable[[#This Row],[Order Date]])</f>
        <v>2026</v>
      </c>
      <c r="G261" s="4" t="s">
        <v>0</v>
      </c>
      <c r="H261" s="4" t="s">
        <v>50</v>
      </c>
      <c r="I261" s="4" t="s">
        <v>2</v>
      </c>
      <c r="J261" s="4" t="s">
        <v>3</v>
      </c>
      <c r="K261" s="4" t="s">
        <v>14</v>
      </c>
      <c r="L261" s="4" t="s">
        <v>15</v>
      </c>
      <c r="M261" s="9">
        <v>1</v>
      </c>
      <c r="N261" s="6">
        <v>36.19</v>
      </c>
      <c r="O261" s="7">
        <v>0.1</v>
      </c>
      <c r="P261" s="6">
        <v>13.62</v>
      </c>
      <c r="Q261" s="6">
        <f t="shared" si="16"/>
        <v>32.570999999999998</v>
      </c>
      <c r="R261" s="6">
        <f t="shared" si="17"/>
        <v>13.62</v>
      </c>
      <c r="S261" s="6">
        <f t="shared" si="18"/>
        <v>18.951000000000001</v>
      </c>
      <c r="T261" s="8">
        <f t="shared" si="19"/>
        <v>0.58183660311319896</v>
      </c>
      <c r="U261" s="5">
        <f>YEAR(SalesDataTable[[#This Row],[Order Date]])</f>
        <v>2026</v>
      </c>
      <c r="V261" s="8" t="str">
        <f>"Q"&amp;ROUNDUP(MONTH(SalesDataTable[[#This Row],[Order Date]])/3,0)</f>
        <v>Q1</v>
      </c>
      <c r="W261" s="9">
        <f>MONTH(SalesDataTable[[#This Row],[Order Date]])</f>
        <v>2</v>
      </c>
      <c r="X261" s="8" t="str">
        <f>TEXT(SalesDataTable[[#This Row],[Order Date]],"mmm")</f>
        <v>Feb</v>
      </c>
    </row>
    <row r="262" spans="1:24" ht="15">
      <c r="A262" s="2">
        <v>518</v>
      </c>
      <c r="B262" s="3">
        <v>46080</v>
      </c>
      <c r="C262" s="12">
        <f>MONTH(SalesDataTable[[#This Row],[Order Date]])</f>
        <v>2</v>
      </c>
      <c r="D262" s="12" t="str">
        <f>TEXT(SalesDataTable[[#This Row],[Order Date]],"MMM")</f>
        <v>Feb</v>
      </c>
      <c r="E262" s="15" t="str">
        <f>"Q"&amp;ROUNDUP(MONTH(SalesDataTable[[#This Row],[Order Date]])/3,0)</f>
        <v>Q1</v>
      </c>
      <c r="F262" s="12">
        <f>YEAR(SalesDataTable[[#This Row],[Order Date]])</f>
        <v>2026</v>
      </c>
      <c r="G262" s="4" t="s">
        <v>11</v>
      </c>
      <c r="H262" s="4" t="s">
        <v>12</v>
      </c>
      <c r="I262" s="4" t="s">
        <v>2</v>
      </c>
      <c r="J262" s="4" t="s">
        <v>13</v>
      </c>
      <c r="K262" s="4" t="s">
        <v>9</v>
      </c>
      <c r="L262" s="4" t="s">
        <v>46</v>
      </c>
      <c r="M262" s="9">
        <v>1</v>
      </c>
      <c r="N262" s="6">
        <v>72.97</v>
      </c>
      <c r="O262" s="7">
        <v>0</v>
      </c>
      <c r="P262" s="6">
        <v>32.43</v>
      </c>
      <c r="Q262" s="6">
        <f t="shared" si="16"/>
        <v>72.97</v>
      </c>
      <c r="R262" s="6">
        <f t="shared" si="17"/>
        <v>32.43</v>
      </c>
      <c r="S262" s="6">
        <f t="shared" si="18"/>
        <v>40.54</v>
      </c>
      <c r="T262" s="8">
        <f t="shared" si="19"/>
        <v>0.55557078251336167</v>
      </c>
      <c r="U262" s="5">
        <f>YEAR(SalesDataTable[[#This Row],[Order Date]])</f>
        <v>2026</v>
      </c>
      <c r="V262" s="8" t="str">
        <f>"Q"&amp;ROUNDUP(MONTH(SalesDataTable[[#This Row],[Order Date]])/3,0)</f>
        <v>Q1</v>
      </c>
      <c r="W262" s="9">
        <f>MONTH(SalesDataTable[[#This Row],[Order Date]])</f>
        <v>2</v>
      </c>
      <c r="X262" s="8" t="str">
        <f>TEXT(SalesDataTable[[#This Row],[Order Date]],"mmm")</f>
        <v>Feb</v>
      </c>
    </row>
    <row r="263" spans="1:24" ht="15">
      <c r="A263" s="2">
        <v>892</v>
      </c>
      <c r="B263" s="3">
        <v>46080</v>
      </c>
      <c r="C263" s="12">
        <f>MONTH(SalesDataTable[[#This Row],[Order Date]])</f>
        <v>2</v>
      </c>
      <c r="D263" s="12" t="str">
        <f>TEXT(SalesDataTable[[#This Row],[Order Date]],"MMM")</f>
        <v>Feb</v>
      </c>
      <c r="E263" s="15" t="str">
        <f>"Q"&amp;ROUNDUP(MONTH(SalesDataTable[[#This Row],[Order Date]])/3,0)</f>
        <v>Q1</v>
      </c>
      <c r="F263" s="12">
        <f>YEAR(SalesDataTable[[#This Row],[Order Date]])</f>
        <v>2026</v>
      </c>
      <c r="G263" s="4" t="s">
        <v>20</v>
      </c>
      <c r="H263" s="4" t="s">
        <v>31</v>
      </c>
      <c r="I263" s="4" t="s">
        <v>8</v>
      </c>
      <c r="J263" s="4" t="s">
        <v>16</v>
      </c>
      <c r="K263" s="4" t="s">
        <v>14</v>
      </c>
      <c r="L263" s="4" t="s">
        <v>32</v>
      </c>
      <c r="M263" s="9">
        <v>12</v>
      </c>
      <c r="N263" s="6">
        <v>47.15</v>
      </c>
      <c r="O263" s="7">
        <v>0.1</v>
      </c>
      <c r="P263" s="6">
        <v>17.829999999999998</v>
      </c>
      <c r="Q263" s="6">
        <f t="shared" si="16"/>
        <v>509.21999999999997</v>
      </c>
      <c r="R263" s="6">
        <f t="shared" si="17"/>
        <v>213.95999999999998</v>
      </c>
      <c r="S263" s="6">
        <f t="shared" si="18"/>
        <v>295.26</v>
      </c>
      <c r="T263" s="8">
        <f t="shared" si="19"/>
        <v>0.57982797219276538</v>
      </c>
      <c r="U263" s="5">
        <f>YEAR(SalesDataTable[[#This Row],[Order Date]])</f>
        <v>2026</v>
      </c>
      <c r="V263" s="8" t="str">
        <f>"Q"&amp;ROUNDUP(MONTH(SalesDataTable[[#This Row],[Order Date]])/3,0)</f>
        <v>Q1</v>
      </c>
      <c r="W263" s="9">
        <f>MONTH(SalesDataTable[[#This Row],[Order Date]])</f>
        <v>2</v>
      </c>
      <c r="X263" s="8" t="str">
        <f>TEXT(SalesDataTable[[#This Row],[Order Date]],"mmm")</f>
        <v>Feb</v>
      </c>
    </row>
    <row r="264" spans="1:24" ht="15">
      <c r="A264" s="2">
        <v>1115</v>
      </c>
      <c r="B264" s="3">
        <v>46080</v>
      </c>
      <c r="C264" s="12">
        <f>MONTH(SalesDataTable[[#This Row],[Order Date]])</f>
        <v>2</v>
      </c>
      <c r="D264" s="12" t="str">
        <f>TEXT(SalesDataTable[[#This Row],[Order Date]],"MMM")</f>
        <v>Feb</v>
      </c>
      <c r="E264" s="15" t="str">
        <f>"Q"&amp;ROUNDUP(MONTH(SalesDataTable[[#This Row],[Order Date]])/3,0)</f>
        <v>Q1</v>
      </c>
      <c r="F264" s="12">
        <f>YEAR(SalesDataTable[[#This Row],[Order Date]])</f>
        <v>2026</v>
      </c>
      <c r="G264" s="4" t="s">
        <v>0</v>
      </c>
      <c r="H264" s="4" t="s">
        <v>1</v>
      </c>
      <c r="I264" s="4" t="s">
        <v>19</v>
      </c>
      <c r="J264" s="4" t="s">
        <v>16</v>
      </c>
      <c r="K264" s="4" t="s">
        <v>14</v>
      </c>
      <c r="L264" s="4" t="s">
        <v>48</v>
      </c>
      <c r="M264" s="9">
        <v>3</v>
      </c>
      <c r="N264" s="6">
        <v>161.19999999999999</v>
      </c>
      <c r="O264" s="7">
        <v>0.1</v>
      </c>
      <c r="P264" s="6">
        <v>87.37</v>
      </c>
      <c r="Q264" s="6">
        <f t="shared" si="16"/>
        <v>435.23999999999995</v>
      </c>
      <c r="R264" s="6">
        <f t="shared" si="17"/>
        <v>262.11</v>
      </c>
      <c r="S264" s="6">
        <f t="shared" si="18"/>
        <v>173.12999999999994</v>
      </c>
      <c r="T264" s="8">
        <f t="shared" si="19"/>
        <v>0.39778053487730897</v>
      </c>
      <c r="U264" s="5">
        <f>YEAR(SalesDataTable[[#This Row],[Order Date]])</f>
        <v>2026</v>
      </c>
      <c r="V264" s="8" t="str">
        <f>"Q"&amp;ROUNDUP(MONTH(SalesDataTable[[#This Row],[Order Date]])/3,0)</f>
        <v>Q1</v>
      </c>
      <c r="W264" s="9">
        <f>MONTH(SalesDataTable[[#This Row],[Order Date]])</f>
        <v>2</v>
      </c>
      <c r="X264" s="8" t="str">
        <f>TEXT(SalesDataTable[[#This Row],[Order Date]],"mmm")</f>
        <v>Feb</v>
      </c>
    </row>
    <row r="265" spans="1:24" ht="15">
      <c r="A265" s="2">
        <v>1186</v>
      </c>
      <c r="B265" s="3">
        <v>46080</v>
      </c>
      <c r="C265" s="12">
        <f>MONTH(SalesDataTable[[#This Row],[Order Date]])</f>
        <v>2</v>
      </c>
      <c r="D265" s="12" t="str">
        <f>TEXT(SalesDataTable[[#This Row],[Order Date]],"MMM")</f>
        <v>Feb</v>
      </c>
      <c r="E265" s="15" t="str">
        <f>"Q"&amp;ROUNDUP(MONTH(SalesDataTable[[#This Row],[Order Date]])/3,0)</f>
        <v>Q1</v>
      </c>
      <c r="F265" s="12">
        <f>YEAR(SalesDataTable[[#This Row],[Order Date]])</f>
        <v>2026</v>
      </c>
      <c r="G265" s="4" t="s">
        <v>0</v>
      </c>
      <c r="H265" s="4" t="s">
        <v>36</v>
      </c>
      <c r="I265" s="4" t="s">
        <v>19</v>
      </c>
      <c r="J265" s="4" t="s">
        <v>16</v>
      </c>
      <c r="K265" s="4" t="s">
        <v>4</v>
      </c>
      <c r="L265" s="4" t="s">
        <v>22</v>
      </c>
      <c r="M265" s="9">
        <v>1</v>
      </c>
      <c r="N265" s="6">
        <v>49.73</v>
      </c>
      <c r="O265" s="7">
        <v>0</v>
      </c>
      <c r="P265" s="6">
        <v>22</v>
      </c>
      <c r="Q265" s="6">
        <f t="shared" si="16"/>
        <v>49.73</v>
      </c>
      <c r="R265" s="6">
        <f t="shared" si="17"/>
        <v>22</v>
      </c>
      <c r="S265" s="6">
        <f t="shared" si="18"/>
        <v>27.729999999999997</v>
      </c>
      <c r="T265" s="8">
        <f t="shared" si="19"/>
        <v>0.55761109993967417</v>
      </c>
      <c r="U265" s="5">
        <f>YEAR(SalesDataTable[[#This Row],[Order Date]])</f>
        <v>2026</v>
      </c>
      <c r="V265" s="8" t="str">
        <f>"Q"&amp;ROUNDUP(MONTH(SalesDataTable[[#This Row],[Order Date]])/3,0)</f>
        <v>Q1</v>
      </c>
      <c r="W265" s="9">
        <f>MONTH(SalesDataTable[[#This Row],[Order Date]])</f>
        <v>2</v>
      </c>
      <c r="X265" s="8" t="str">
        <f>TEXT(SalesDataTable[[#This Row],[Order Date]],"mmm")</f>
        <v>Feb</v>
      </c>
    </row>
    <row r="266" spans="1:24" ht="15">
      <c r="A266" s="2">
        <v>2093</v>
      </c>
      <c r="B266" s="3">
        <v>46080</v>
      </c>
      <c r="C266" s="12">
        <f>MONTH(SalesDataTable[[#This Row],[Order Date]])</f>
        <v>2</v>
      </c>
      <c r="D266" s="12" t="str">
        <f>TEXT(SalesDataTable[[#This Row],[Order Date]],"MMM")</f>
        <v>Feb</v>
      </c>
      <c r="E266" s="15" t="str">
        <f>"Q"&amp;ROUNDUP(MONTH(SalesDataTable[[#This Row],[Order Date]])/3,0)</f>
        <v>Q1</v>
      </c>
      <c r="F266" s="12">
        <f>YEAR(SalesDataTable[[#This Row],[Order Date]])</f>
        <v>2026</v>
      </c>
      <c r="G266" s="4" t="s">
        <v>11</v>
      </c>
      <c r="H266" s="4" t="s">
        <v>52</v>
      </c>
      <c r="I266" s="4" t="s">
        <v>2</v>
      </c>
      <c r="J266" s="4" t="s">
        <v>3</v>
      </c>
      <c r="K266" s="4" t="s">
        <v>23</v>
      </c>
      <c r="L266" s="4" t="s">
        <v>51</v>
      </c>
      <c r="M266" s="9">
        <v>2</v>
      </c>
      <c r="N266" s="6">
        <v>126.19</v>
      </c>
      <c r="O266" s="7">
        <v>0</v>
      </c>
      <c r="P266" s="6">
        <v>58.99</v>
      </c>
      <c r="Q266" s="6">
        <f t="shared" si="16"/>
        <v>252.38</v>
      </c>
      <c r="R266" s="6">
        <f t="shared" si="17"/>
        <v>117.98</v>
      </c>
      <c r="S266" s="6">
        <f t="shared" si="18"/>
        <v>134.39999999999998</v>
      </c>
      <c r="T266" s="8">
        <f t="shared" si="19"/>
        <v>0.5325303114351374</v>
      </c>
      <c r="U266" s="5">
        <f>YEAR(SalesDataTable[[#This Row],[Order Date]])</f>
        <v>2026</v>
      </c>
      <c r="V266" s="8" t="str">
        <f>"Q"&amp;ROUNDUP(MONTH(SalesDataTable[[#This Row],[Order Date]])/3,0)</f>
        <v>Q1</v>
      </c>
      <c r="W266" s="9">
        <f>MONTH(SalesDataTable[[#This Row],[Order Date]])</f>
        <v>2</v>
      </c>
      <c r="X266" s="8" t="str">
        <f>TEXT(SalesDataTable[[#This Row],[Order Date]],"mmm")</f>
        <v>Feb</v>
      </c>
    </row>
    <row r="267" spans="1:24" ht="15">
      <c r="A267" s="2">
        <v>2136</v>
      </c>
      <c r="B267" s="3">
        <v>46080</v>
      </c>
      <c r="C267" s="12">
        <f>MONTH(SalesDataTable[[#This Row],[Order Date]])</f>
        <v>2</v>
      </c>
      <c r="D267" s="12" t="str">
        <f>TEXT(SalesDataTable[[#This Row],[Order Date]],"MMM")</f>
        <v>Feb</v>
      </c>
      <c r="E267" s="15" t="str">
        <f>"Q"&amp;ROUNDUP(MONTH(SalesDataTable[[#This Row],[Order Date]])/3,0)</f>
        <v>Q1</v>
      </c>
      <c r="F267" s="12">
        <f>YEAR(SalesDataTable[[#This Row],[Order Date]])</f>
        <v>2026</v>
      </c>
      <c r="G267" s="4" t="s">
        <v>6</v>
      </c>
      <c r="H267" s="4" t="s">
        <v>43</v>
      </c>
      <c r="I267" s="4" t="s">
        <v>2</v>
      </c>
      <c r="J267" s="4" t="s">
        <v>3</v>
      </c>
      <c r="K267" s="4" t="s">
        <v>14</v>
      </c>
      <c r="L267" s="4" t="s">
        <v>44</v>
      </c>
      <c r="M267" s="9">
        <v>2</v>
      </c>
      <c r="N267" s="6">
        <v>135.38999999999999</v>
      </c>
      <c r="O267" s="7">
        <v>0.05</v>
      </c>
      <c r="P267" s="6">
        <v>65.69</v>
      </c>
      <c r="Q267" s="6">
        <f t="shared" si="16"/>
        <v>257.24099999999999</v>
      </c>
      <c r="R267" s="6">
        <f t="shared" si="17"/>
        <v>131.38</v>
      </c>
      <c r="S267" s="6">
        <f t="shared" si="18"/>
        <v>125.86099999999999</v>
      </c>
      <c r="T267" s="8">
        <f t="shared" si="19"/>
        <v>0.48927270536189799</v>
      </c>
      <c r="U267" s="5">
        <f>YEAR(SalesDataTable[[#This Row],[Order Date]])</f>
        <v>2026</v>
      </c>
      <c r="V267" s="8" t="str">
        <f>"Q"&amp;ROUNDUP(MONTH(SalesDataTable[[#This Row],[Order Date]])/3,0)</f>
        <v>Q1</v>
      </c>
      <c r="W267" s="9">
        <f>MONTH(SalesDataTable[[#This Row],[Order Date]])</f>
        <v>2</v>
      </c>
      <c r="X267" s="8" t="str">
        <f>TEXT(SalesDataTable[[#This Row],[Order Date]],"mmm")</f>
        <v>Feb</v>
      </c>
    </row>
    <row r="268" spans="1:24" ht="15">
      <c r="A268" s="2">
        <v>3538</v>
      </c>
      <c r="B268" s="3">
        <v>46080</v>
      </c>
      <c r="C268" s="12">
        <f>MONTH(SalesDataTable[[#This Row],[Order Date]])</f>
        <v>2</v>
      </c>
      <c r="D268" s="12" t="str">
        <f>TEXT(SalesDataTable[[#This Row],[Order Date]],"MMM")</f>
        <v>Feb</v>
      </c>
      <c r="E268" s="15" t="str">
        <f>"Q"&amp;ROUNDUP(MONTH(SalesDataTable[[#This Row],[Order Date]])/3,0)</f>
        <v>Q1</v>
      </c>
      <c r="F268" s="12">
        <f>YEAR(SalesDataTable[[#This Row],[Order Date]])</f>
        <v>2026</v>
      </c>
      <c r="G268" s="4" t="s">
        <v>6</v>
      </c>
      <c r="H268" s="4" t="s">
        <v>49</v>
      </c>
      <c r="I268" s="4" t="s">
        <v>8</v>
      </c>
      <c r="J268" s="4" t="s">
        <v>16</v>
      </c>
      <c r="K268" s="4" t="s">
        <v>34</v>
      </c>
      <c r="L268" s="4" t="s">
        <v>35</v>
      </c>
      <c r="M268" s="9">
        <v>12</v>
      </c>
      <c r="N268" s="6">
        <v>41.27</v>
      </c>
      <c r="O268" s="7">
        <v>0.1</v>
      </c>
      <c r="P268" s="6">
        <v>14.71</v>
      </c>
      <c r="Q268" s="6">
        <f t="shared" si="16"/>
        <v>445.71600000000001</v>
      </c>
      <c r="R268" s="6">
        <f t="shared" si="17"/>
        <v>176.52</v>
      </c>
      <c r="S268" s="6">
        <f t="shared" si="18"/>
        <v>269.19600000000003</v>
      </c>
      <c r="T268" s="8">
        <f t="shared" si="19"/>
        <v>0.60396306168053204</v>
      </c>
      <c r="U268" s="5">
        <f>YEAR(SalesDataTable[[#This Row],[Order Date]])</f>
        <v>2026</v>
      </c>
      <c r="V268" s="8" t="str">
        <f>"Q"&amp;ROUNDUP(MONTH(SalesDataTable[[#This Row],[Order Date]])/3,0)</f>
        <v>Q1</v>
      </c>
      <c r="W268" s="9">
        <f>MONTH(SalesDataTable[[#This Row],[Order Date]])</f>
        <v>2</v>
      </c>
      <c r="X268" s="8" t="str">
        <f>TEXT(SalesDataTable[[#This Row],[Order Date]],"mmm")</f>
        <v>Feb</v>
      </c>
    </row>
    <row r="269" spans="1:24" ht="15">
      <c r="A269" s="2">
        <v>3891</v>
      </c>
      <c r="B269" s="3">
        <v>46080</v>
      </c>
      <c r="C269" s="12">
        <f>MONTH(SalesDataTable[[#This Row],[Order Date]])</f>
        <v>2</v>
      </c>
      <c r="D269" s="12" t="str">
        <f>TEXT(SalesDataTable[[#This Row],[Order Date]],"MMM")</f>
        <v>Feb</v>
      </c>
      <c r="E269" s="15" t="str">
        <f>"Q"&amp;ROUNDUP(MONTH(SalesDataTable[[#This Row],[Order Date]])/3,0)</f>
        <v>Q1</v>
      </c>
      <c r="F269" s="12">
        <f>YEAR(SalesDataTable[[#This Row],[Order Date]])</f>
        <v>2026</v>
      </c>
      <c r="G269" s="4" t="s">
        <v>0</v>
      </c>
      <c r="H269" s="4" t="s">
        <v>1</v>
      </c>
      <c r="I269" s="4" t="s">
        <v>19</v>
      </c>
      <c r="J269" s="4" t="s">
        <v>3</v>
      </c>
      <c r="K269" s="4" t="s">
        <v>4</v>
      </c>
      <c r="L269" s="4" t="s">
        <v>5</v>
      </c>
      <c r="M269" s="9">
        <v>1</v>
      </c>
      <c r="N269" s="6">
        <v>82.04</v>
      </c>
      <c r="O269" s="7">
        <v>0.1</v>
      </c>
      <c r="P269" s="6">
        <v>41.46</v>
      </c>
      <c r="Q269" s="6">
        <f t="shared" si="16"/>
        <v>73.836000000000013</v>
      </c>
      <c r="R269" s="6">
        <f t="shared" si="17"/>
        <v>41.46</v>
      </c>
      <c r="S269" s="6">
        <f t="shared" si="18"/>
        <v>32.376000000000012</v>
      </c>
      <c r="T269" s="8">
        <f t="shared" si="19"/>
        <v>0.43848529172761264</v>
      </c>
      <c r="U269" s="5">
        <f>YEAR(SalesDataTable[[#This Row],[Order Date]])</f>
        <v>2026</v>
      </c>
      <c r="V269" s="8" t="str">
        <f>"Q"&amp;ROUNDUP(MONTH(SalesDataTable[[#This Row],[Order Date]])/3,0)</f>
        <v>Q1</v>
      </c>
      <c r="W269" s="9">
        <f>MONTH(SalesDataTable[[#This Row],[Order Date]])</f>
        <v>2</v>
      </c>
      <c r="X269" s="8" t="str">
        <f>TEXT(SalesDataTable[[#This Row],[Order Date]],"mmm")</f>
        <v>Feb</v>
      </c>
    </row>
    <row r="270" spans="1:24" ht="15">
      <c r="A270" s="2">
        <v>3917</v>
      </c>
      <c r="B270" s="3">
        <v>46080</v>
      </c>
      <c r="C270" s="12">
        <f>MONTH(SalesDataTable[[#This Row],[Order Date]])</f>
        <v>2</v>
      </c>
      <c r="D270" s="12" t="str">
        <f>TEXT(SalesDataTable[[#This Row],[Order Date]],"MMM")</f>
        <v>Feb</v>
      </c>
      <c r="E270" s="15" t="str">
        <f>"Q"&amp;ROUNDUP(MONTH(SalesDataTable[[#This Row],[Order Date]])/3,0)</f>
        <v>Q1</v>
      </c>
      <c r="F270" s="12">
        <f>YEAR(SalesDataTable[[#This Row],[Order Date]])</f>
        <v>2026</v>
      </c>
      <c r="G270" s="4" t="s">
        <v>20</v>
      </c>
      <c r="H270" s="4" t="s">
        <v>21</v>
      </c>
      <c r="I270" s="4" t="s">
        <v>2</v>
      </c>
      <c r="J270" s="4" t="s">
        <v>3</v>
      </c>
      <c r="K270" s="4" t="s">
        <v>14</v>
      </c>
      <c r="L270" s="4" t="s">
        <v>15</v>
      </c>
      <c r="M270" s="9">
        <v>3</v>
      </c>
      <c r="N270" s="6">
        <v>36.630000000000003</v>
      </c>
      <c r="O270" s="7">
        <v>0</v>
      </c>
      <c r="P270" s="6">
        <v>13.26</v>
      </c>
      <c r="Q270" s="6">
        <f t="shared" si="16"/>
        <v>109.89000000000001</v>
      </c>
      <c r="R270" s="6">
        <f t="shared" si="17"/>
        <v>39.78</v>
      </c>
      <c r="S270" s="6">
        <f t="shared" si="18"/>
        <v>70.110000000000014</v>
      </c>
      <c r="T270" s="8">
        <f t="shared" si="19"/>
        <v>0.63800163800163801</v>
      </c>
      <c r="U270" s="5">
        <f>YEAR(SalesDataTable[[#This Row],[Order Date]])</f>
        <v>2026</v>
      </c>
      <c r="V270" s="8" t="str">
        <f>"Q"&amp;ROUNDUP(MONTH(SalesDataTable[[#This Row],[Order Date]])/3,0)</f>
        <v>Q1</v>
      </c>
      <c r="W270" s="9">
        <f>MONTH(SalesDataTable[[#This Row],[Order Date]])</f>
        <v>2</v>
      </c>
      <c r="X270" s="8" t="str">
        <f>TEXT(SalesDataTable[[#This Row],[Order Date]],"mmm")</f>
        <v>Feb</v>
      </c>
    </row>
    <row r="271" spans="1:24" ht="15">
      <c r="A271" s="2">
        <v>4594</v>
      </c>
      <c r="B271" s="3">
        <v>46080</v>
      </c>
      <c r="C271" s="12">
        <f>MONTH(SalesDataTable[[#This Row],[Order Date]])</f>
        <v>2</v>
      </c>
      <c r="D271" s="12" t="str">
        <f>TEXT(SalesDataTable[[#This Row],[Order Date]],"MMM")</f>
        <v>Feb</v>
      </c>
      <c r="E271" s="15" t="str">
        <f>"Q"&amp;ROUNDUP(MONTH(SalesDataTable[[#This Row],[Order Date]])/3,0)</f>
        <v>Q1</v>
      </c>
      <c r="F271" s="12">
        <f>YEAR(SalesDataTable[[#This Row],[Order Date]])</f>
        <v>2026</v>
      </c>
      <c r="G271" s="4" t="s">
        <v>20</v>
      </c>
      <c r="H271" s="4" t="s">
        <v>31</v>
      </c>
      <c r="I271" s="4" t="s">
        <v>19</v>
      </c>
      <c r="J271" s="4" t="s">
        <v>3</v>
      </c>
      <c r="K271" s="4" t="s">
        <v>9</v>
      </c>
      <c r="L271" s="4" t="s">
        <v>10</v>
      </c>
      <c r="M271" s="9">
        <v>5</v>
      </c>
      <c r="N271" s="6">
        <v>92.94</v>
      </c>
      <c r="O271" s="7">
        <v>0.05</v>
      </c>
      <c r="P271" s="6">
        <v>46.47</v>
      </c>
      <c r="Q271" s="6">
        <f t="shared" si="16"/>
        <v>441.46499999999997</v>
      </c>
      <c r="R271" s="6">
        <f t="shared" si="17"/>
        <v>232.35</v>
      </c>
      <c r="S271" s="6">
        <f t="shared" si="18"/>
        <v>209.11499999999998</v>
      </c>
      <c r="T271" s="8">
        <f t="shared" si="19"/>
        <v>0.47368421052631576</v>
      </c>
      <c r="U271" s="5">
        <f>YEAR(SalesDataTable[[#This Row],[Order Date]])</f>
        <v>2026</v>
      </c>
      <c r="V271" s="8" t="str">
        <f>"Q"&amp;ROUNDUP(MONTH(SalesDataTable[[#This Row],[Order Date]])/3,0)</f>
        <v>Q1</v>
      </c>
      <c r="W271" s="9">
        <f>MONTH(SalesDataTable[[#This Row],[Order Date]])</f>
        <v>2</v>
      </c>
      <c r="X271" s="8" t="str">
        <f>TEXT(SalesDataTable[[#This Row],[Order Date]],"mmm")</f>
        <v>Feb</v>
      </c>
    </row>
    <row r="272" spans="1:24" ht="15">
      <c r="A272" s="2">
        <v>4750</v>
      </c>
      <c r="B272" s="3">
        <v>46080</v>
      </c>
      <c r="C272" s="12">
        <f>MONTH(SalesDataTable[[#This Row],[Order Date]])</f>
        <v>2</v>
      </c>
      <c r="D272" s="12" t="str">
        <f>TEXT(SalesDataTable[[#This Row],[Order Date]],"MMM")</f>
        <v>Feb</v>
      </c>
      <c r="E272" s="15" t="str">
        <f>"Q"&amp;ROUNDUP(MONTH(SalesDataTable[[#This Row],[Order Date]])/3,0)</f>
        <v>Q1</v>
      </c>
      <c r="F272" s="12">
        <f>YEAR(SalesDataTable[[#This Row],[Order Date]])</f>
        <v>2026</v>
      </c>
      <c r="G272" s="4" t="s">
        <v>6</v>
      </c>
      <c r="H272" s="4" t="s">
        <v>43</v>
      </c>
      <c r="I272" s="4" t="s">
        <v>19</v>
      </c>
      <c r="J272" s="4" t="s">
        <v>3</v>
      </c>
      <c r="K272" s="4" t="s">
        <v>34</v>
      </c>
      <c r="L272" s="4" t="s">
        <v>38</v>
      </c>
      <c r="M272" s="9">
        <v>2</v>
      </c>
      <c r="N272" s="6">
        <v>120.44</v>
      </c>
      <c r="O272" s="7">
        <v>0.05</v>
      </c>
      <c r="P272" s="6">
        <v>68.98</v>
      </c>
      <c r="Q272" s="6">
        <f t="shared" si="16"/>
        <v>228.83599999999998</v>
      </c>
      <c r="R272" s="6">
        <f t="shared" si="17"/>
        <v>137.96</v>
      </c>
      <c r="S272" s="6">
        <f t="shared" si="18"/>
        <v>90.875999999999976</v>
      </c>
      <c r="T272" s="8">
        <f t="shared" si="19"/>
        <v>0.3971228303239</v>
      </c>
      <c r="U272" s="5">
        <f>YEAR(SalesDataTable[[#This Row],[Order Date]])</f>
        <v>2026</v>
      </c>
      <c r="V272" s="8" t="str">
        <f>"Q"&amp;ROUNDUP(MONTH(SalesDataTable[[#This Row],[Order Date]])/3,0)</f>
        <v>Q1</v>
      </c>
      <c r="W272" s="9">
        <f>MONTH(SalesDataTable[[#This Row],[Order Date]])</f>
        <v>2</v>
      </c>
      <c r="X272" s="8" t="str">
        <f>TEXT(SalesDataTable[[#This Row],[Order Date]],"mmm")</f>
        <v>Feb</v>
      </c>
    </row>
    <row r="273" spans="1:24" ht="15">
      <c r="A273" s="2">
        <v>4960</v>
      </c>
      <c r="B273" s="3">
        <v>46080</v>
      </c>
      <c r="C273" s="12">
        <f>MONTH(SalesDataTable[[#This Row],[Order Date]])</f>
        <v>2</v>
      </c>
      <c r="D273" s="12" t="str">
        <f>TEXT(SalesDataTable[[#This Row],[Order Date]],"MMM")</f>
        <v>Feb</v>
      </c>
      <c r="E273" s="15" t="str">
        <f>"Q"&amp;ROUNDUP(MONTH(SalesDataTable[[#This Row],[Order Date]])/3,0)</f>
        <v>Q1</v>
      </c>
      <c r="F273" s="12">
        <f>YEAR(SalesDataTable[[#This Row],[Order Date]])</f>
        <v>2026</v>
      </c>
      <c r="G273" s="4" t="s">
        <v>6</v>
      </c>
      <c r="H273" s="4" t="s">
        <v>27</v>
      </c>
      <c r="I273" s="4" t="s">
        <v>28</v>
      </c>
      <c r="J273" s="4" t="s">
        <v>13</v>
      </c>
      <c r="K273" s="4" t="s">
        <v>14</v>
      </c>
      <c r="L273" s="4" t="s">
        <v>15</v>
      </c>
      <c r="M273" s="9">
        <v>2</v>
      </c>
      <c r="N273" s="6">
        <v>36.130000000000003</v>
      </c>
      <c r="O273" s="7">
        <v>0</v>
      </c>
      <c r="P273" s="6">
        <v>13.72</v>
      </c>
      <c r="Q273" s="6">
        <f t="shared" si="16"/>
        <v>72.260000000000005</v>
      </c>
      <c r="R273" s="6">
        <f t="shared" si="17"/>
        <v>27.44</v>
      </c>
      <c r="S273" s="6">
        <f t="shared" si="18"/>
        <v>44.820000000000007</v>
      </c>
      <c r="T273" s="8">
        <f t="shared" si="19"/>
        <v>0.62026017160254643</v>
      </c>
      <c r="U273" s="5">
        <f>YEAR(SalesDataTable[[#This Row],[Order Date]])</f>
        <v>2026</v>
      </c>
      <c r="V273" s="8" t="str">
        <f>"Q"&amp;ROUNDUP(MONTH(SalesDataTable[[#This Row],[Order Date]])/3,0)</f>
        <v>Q1</v>
      </c>
      <c r="W273" s="9">
        <f>MONTH(SalesDataTable[[#This Row],[Order Date]])</f>
        <v>2</v>
      </c>
      <c r="X273" s="8" t="str">
        <f>TEXT(SalesDataTable[[#This Row],[Order Date]],"mmm")</f>
        <v>Feb</v>
      </c>
    </row>
    <row r="274" spans="1:24" ht="15">
      <c r="A274" s="2">
        <v>4245</v>
      </c>
      <c r="B274" s="3">
        <v>46081</v>
      </c>
      <c r="C274" s="12">
        <f>MONTH(SalesDataTable[[#This Row],[Order Date]])</f>
        <v>2</v>
      </c>
      <c r="D274" s="12" t="str">
        <f>TEXT(SalesDataTable[[#This Row],[Order Date]],"MMM")</f>
        <v>Feb</v>
      </c>
      <c r="E274" s="15" t="str">
        <f>"Q"&amp;ROUNDUP(MONTH(SalesDataTable[[#This Row],[Order Date]])/3,0)</f>
        <v>Q1</v>
      </c>
      <c r="F274" s="12">
        <f>YEAR(SalesDataTable[[#This Row],[Order Date]])</f>
        <v>2026</v>
      </c>
      <c r="G274" s="4" t="s">
        <v>6</v>
      </c>
      <c r="H274" s="4" t="s">
        <v>7</v>
      </c>
      <c r="I274" s="4" t="s">
        <v>19</v>
      </c>
      <c r="J274" s="4" t="s">
        <v>3</v>
      </c>
      <c r="K274" s="4" t="s">
        <v>34</v>
      </c>
      <c r="L274" s="4" t="s">
        <v>38</v>
      </c>
      <c r="M274" s="9">
        <v>1</v>
      </c>
      <c r="N274" s="6">
        <v>124.97</v>
      </c>
      <c r="O274" s="7">
        <v>0.1</v>
      </c>
      <c r="P274" s="6">
        <v>69.790000000000006</v>
      </c>
      <c r="Q274" s="6">
        <f t="shared" si="16"/>
        <v>112.473</v>
      </c>
      <c r="R274" s="6">
        <f t="shared" si="17"/>
        <v>69.790000000000006</v>
      </c>
      <c r="S274" s="6">
        <f t="shared" si="18"/>
        <v>42.682999999999993</v>
      </c>
      <c r="T274" s="8">
        <f t="shared" si="19"/>
        <v>0.37949552337005321</v>
      </c>
      <c r="U274" s="5">
        <f>YEAR(SalesDataTable[[#This Row],[Order Date]])</f>
        <v>2026</v>
      </c>
      <c r="V274" s="8" t="str">
        <f>"Q"&amp;ROUNDUP(MONTH(SalesDataTable[[#This Row],[Order Date]])/3,0)</f>
        <v>Q1</v>
      </c>
      <c r="W274" s="9">
        <f>MONTH(SalesDataTable[[#This Row],[Order Date]])</f>
        <v>2</v>
      </c>
      <c r="X274" s="8" t="str">
        <f>TEXT(SalesDataTable[[#This Row],[Order Date]],"mmm")</f>
        <v>Feb</v>
      </c>
    </row>
    <row r="275" spans="1:24" ht="15">
      <c r="A275" s="2">
        <v>4664</v>
      </c>
      <c r="B275" s="3">
        <v>46081</v>
      </c>
      <c r="C275" s="12">
        <f>MONTH(SalesDataTable[[#This Row],[Order Date]])</f>
        <v>2</v>
      </c>
      <c r="D275" s="12" t="str">
        <f>TEXT(SalesDataTable[[#This Row],[Order Date]],"MMM")</f>
        <v>Feb</v>
      </c>
      <c r="E275" s="15" t="str">
        <f>"Q"&amp;ROUNDUP(MONTH(SalesDataTable[[#This Row],[Order Date]])/3,0)</f>
        <v>Q1</v>
      </c>
      <c r="F275" s="12">
        <f>YEAR(SalesDataTable[[#This Row],[Order Date]])</f>
        <v>2026</v>
      </c>
      <c r="G275" s="4" t="s">
        <v>20</v>
      </c>
      <c r="H275" s="4" t="s">
        <v>47</v>
      </c>
      <c r="I275" s="4" t="s">
        <v>2</v>
      </c>
      <c r="J275" s="4" t="s">
        <v>3</v>
      </c>
      <c r="K275" s="4" t="s">
        <v>14</v>
      </c>
      <c r="L275" s="4" t="s">
        <v>48</v>
      </c>
      <c r="M275" s="9">
        <v>1</v>
      </c>
      <c r="N275" s="6">
        <v>163.31</v>
      </c>
      <c r="O275" s="7">
        <v>0.05</v>
      </c>
      <c r="P275" s="6">
        <v>87.22</v>
      </c>
      <c r="Q275" s="6">
        <f t="shared" si="16"/>
        <v>155.14449999999999</v>
      </c>
      <c r="R275" s="6">
        <f t="shared" si="17"/>
        <v>87.22</v>
      </c>
      <c r="S275" s="6">
        <f t="shared" si="18"/>
        <v>67.924499999999995</v>
      </c>
      <c r="T275" s="8">
        <f t="shared" si="19"/>
        <v>0.43781442461705056</v>
      </c>
      <c r="U275" s="5">
        <f>YEAR(SalesDataTable[[#This Row],[Order Date]])</f>
        <v>2026</v>
      </c>
      <c r="V275" s="8" t="str">
        <f>"Q"&amp;ROUNDUP(MONTH(SalesDataTable[[#This Row],[Order Date]])/3,0)</f>
        <v>Q1</v>
      </c>
      <c r="W275" s="9">
        <f>MONTH(SalesDataTable[[#This Row],[Order Date]])</f>
        <v>2</v>
      </c>
      <c r="X275" s="8" t="str">
        <f>TEXT(SalesDataTable[[#This Row],[Order Date]],"mmm")</f>
        <v>Feb</v>
      </c>
    </row>
    <row r="276" spans="1:24" ht="15">
      <c r="A276" s="2">
        <v>383</v>
      </c>
      <c r="B276" s="3">
        <v>46082</v>
      </c>
      <c r="C276" s="12">
        <f>MONTH(SalesDataTable[[#This Row],[Order Date]])</f>
        <v>3</v>
      </c>
      <c r="D276" s="12" t="str">
        <f>TEXT(SalesDataTable[[#This Row],[Order Date]],"MMM")</f>
        <v>Mar</v>
      </c>
      <c r="E276" s="15" t="str">
        <f>"Q"&amp;ROUNDUP(MONTH(SalesDataTable[[#This Row],[Order Date]])/3,0)</f>
        <v>Q1</v>
      </c>
      <c r="F276" s="12">
        <f>YEAR(SalesDataTable[[#This Row],[Order Date]])</f>
        <v>2026</v>
      </c>
      <c r="G276" s="4" t="s">
        <v>11</v>
      </c>
      <c r="H276" s="4" t="s">
        <v>12</v>
      </c>
      <c r="I276" s="4" t="s">
        <v>19</v>
      </c>
      <c r="J276" s="4" t="s">
        <v>3</v>
      </c>
      <c r="K276" s="4" t="s">
        <v>9</v>
      </c>
      <c r="L276" s="4" t="s">
        <v>10</v>
      </c>
      <c r="M276" s="9">
        <v>3</v>
      </c>
      <c r="N276" s="6">
        <v>92.76</v>
      </c>
      <c r="O276" s="7">
        <v>0</v>
      </c>
      <c r="P276" s="6">
        <v>45.84</v>
      </c>
      <c r="Q276" s="6">
        <f t="shared" si="16"/>
        <v>278.28000000000003</v>
      </c>
      <c r="R276" s="6">
        <f t="shared" si="17"/>
        <v>137.52000000000001</v>
      </c>
      <c r="S276" s="6">
        <f t="shared" si="18"/>
        <v>140.76000000000002</v>
      </c>
      <c r="T276" s="8">
        <f t="shared" si="19"/>
        <v>0.50582147477360928</v>
      </c>
      <c r="U276" s="5">
        <f>YEAR(SalesDataTable[[#This Row],[Order Date]])</f>
        <v>2026</v>
      </c>
      <c r="V276" s="8" t="str">
        <f>"Q"&amp;ROUNDUP(MONTH(SalesDataTable[[#This Row],[Order Date]])/3,0)</f>
        <v>Q1</v>
      </c>
      <c r="W276" s="9">
        <f>MONTH(SalesDataTable[[#This Row],[Order Date]])</f>
        <v>3</v>
      </c>
      <c r="X276" s="8" t="str">
        <f>TEXT(SalesDataTable[[#This Row],[Order Date]],"mmm")</f>
        <v>Mar</v>
      </c>
    </row>
    <row r="277" spans="1:24" ht="15">
      <c r="A277" s="2">
        <v>730</v>
      </c>
      <c r="B277" s="3">
        <v>46082</v>
      </c>
      <c r="C277" s="12">
        <f>MONTH(SalesDataTable[[#This Row],[Order Date]])</f>
        <v>3</v>
      </c>
      <c r="D277" s="12" t="str">
        <f>TEXT(SalesDataTable[[#This Row],[Order Date]],"MMM")</f>
        <v>Mar</v>
      </c>
      <c r="E277" s="15" t="str">
        <f>"Q"&amp;ROUNDUP(MONTH(SalesDataTable[[#This Row],[Order Date]])/3,0)</f>
        <v>Q1</v>
      </c>
      <c r="F277" s="12">
        <f>YEAR(SalesDataTable[[#This Row],[Order Date]])</f>
        <v>2026</v>
      </c>
      <c r="G277" s="4" t="s">
        <v>0</v>
      </c>
      <c r="H277" s="4" t="s">
        <v>50</v>
      </c>
      <c r="I277" s="4" t="s">
        <v>8</v>
      </c>
      <c r="J277" s="4" t="s">
        <v>16</v>
      </c>
      <c r="K277" s="4" t="s">
        <v>34</v>
      </c>
      <c r="L277" s="4" t="s">
        <v>35</v>
      </c>
      <c r="M277" s="9">
        <v>5</v>
      </c>
      <c r="N277" s="6">
        <v>41.31</v>
      </c>
      <c r="O277" s="7">
        <v>0.1</v>
      </c>
      <c r="P277" s="6">
        <v>15.14</v>
      </c>
      <c r="Q277" s="6">
        <f t="shared" si="16"/>
        <v>185.89500000000001</v>
      </c>
      <c r="R277" s="6">
        <f t="shared" si="17"/>
        <v>75.7</v>
      </c>
      <c r="S277" s="6">
        <f t="shared" si="18"/>
        <v>110.19500000000001</v>
      </c>
      <c r="T277" s="8">
        <f t="shared" si="19"/>
        <v>0.59278087092175691</v>
      </c>
      <c r="U277" s="5">
        <f>YEAR(SalesDataTable[[#This Row],[Order Date]])</f>
        <v>2026</v>
      </c>
      <c r="V277" s="8" t="str">
        <f>"Q"&amp;ROUNDUP(MONTH(SalesDataTable[[#This Row],[Order Date]])/3,0)</f>
        <v>Q1</v>
      </c>
      <c r="W277" s="9">
        <f>MONTH(SalesDataTable[[#This Row],[Order Date]])</f>
        <v>3</v>
      </c>
      <c r="X277" s="8" t="str">
        <f>TEXT(SalesDataTable[[#This Row],[Order Date]],"mmm")</f>
        <v>Mar</v>
      </c>
    </row>
    <row r="278" spans="1:24" ht="15">
      <c r="A278" s="2">
        <v>985</v>
      </c>
      <c r="B278" s="3">
        <v>46082</v>
      </c>
      <c r="C278" s="12">
        <f>MONTH(SalesDataTable[[#This Row],[Order Date]])</f>
        <v>3</v>
      </c>
      <c r="D278" s="12" t="str">
        <f>TEXT(SalesDataTable[[#This Row],[Order Date]],"MMM")</f>
        <v>Mar</v>
      </c>
      <c r="E278" s="15" t="str">
        <f>"Q"&amp;ROUNDUP(MONTH(SalesDataTable[[#This Row],[Order Date]])/3,0)</f>
        <v>Q1</v>
      </c>
      <c r="F278" s="12">
        <f>YEAR(SalesDataTable[[#This Row],[Order Date]])</f>
        <v>2026</v>
      </c>
      <c r="G278" s="4" t="s">
        <v>6</v>
      </c>
      <c r="H278" s="4" t="s">
        <v>49</v>
      </c>
      <c r="I278" s="4" t="s">
        <v>28</v>
      </c>
      <c r="J278" s="4" t="s">
        <v>13</v>
      </c>
      <c r="K278" s="4" t="s">
        <v>34</v>
      </c>
      <c r="L278" s="4" t="s">
        <v>35</v>
      </c>
      <c r="M278" s="9">
        <v>2</v>
      </c>
      <c r="N278" s="6">
        <v>41.23</v>
      </c>
      <c r="O278" s="7">
        <v>0</v>
      </c>
      <c r="P278" s="6">
        <v>14.28</v>
      </c>
      <c r="Q278" s="6">
        <f t="shared" si="16"/>
        <v>82.46</v>
      </c>
      <c r="R278" s="6">
        <f t="shared" si="17"/>
        <v>28.56</v>
      </c>
      <c r="S278" s="6">
        <f t="shared" si="18"/>
        <v>53.899999999999991</v>
      </c>
      <c r="T278" s="8">
        <f t="shared" si="19"/>
        <v>0.65365025466893034</v>
      </c>
      <c r="U278" s="5">
        <f>YEAR(SalesDataTable[[#This Row],[Order Date]])</f>
        <v>2026</v>
      </c>
      <c r="V278" s="8" t="str">
        <f>"Q"&amp;ROUNDUP(MONTH(SalesDataTable[[#This Row],[Order Date]])/3,0)</f>
        <v>Q1</v>
      </c>
      <c r="W278" s="9">
        <f>MONTH(SalesDataTable[[#This Row],[Order Date]])</f>
        <v>3</v>
      </c>
      <c r="X278" s="8" t="str">
        <f>TEXT(SalesDataTable[[#This Row],[Order Date]],"mmm")</f>
        <v>Mar</v>
      </c>
    </row>
    <row r="279" spans="1:24" ht="15">
      <c r="A279" s="2">
        <v>1457</v>
      </c>
      <c r="B279" s="3">
        <v>46082</v>
      </c>
      <c r="C279" s="12">
        <f>MONTH(SalesDataTable[[#This Row],[Order Date]])</f>
        <v>3</v>
      </c>
      <c r="D279" s="12" t="str">
        <f>TEXT(SalesDataTable[[#This Row],[Order Date]],"MMM")</f>
        <v>Mar</v>
      </c>
      <c r="E279" s="15" t="str">
        <f>"Q"&amp;ROUNDUP(MONTH(SalesDataTable[[#This Row],[Order Date]])/3,0)</f>
        <v>Q1</v>
      </c>
      <c r="F279" s="12">
        <f>YEAR(SalesDataTable[[#This Row],[Order Date]])</f>
        <v>2026</v>
      </c>
      <c r="G279" s="4" t="s">
        <v>6</v>
      </c>
      <c r="H279" s="4" t="s">
        <v>7</v>
      </c>
      <c r="I279" s="4" t="s">
        <v>2</v>
      </c>
      <c r="J279" s="4" t="s">
        <v>13</v>
      </c>
      <c r="K279" s="4" t="s">
        <v>14</v>
      </c>
      <c r="L279" s="4" t="s">
        <v>15</v>
      </c>
      <c r="M279" s="9">
        <v>1</v>
      </c>
      <c r="N279" s="6">
        <v>36.47</v>
      </c>
      <c r="O279" s="7">
        <v>0.05</v>
      </c>
      <c r="P279" s="6">
        <v>13.21</v>
      </c>
      <c r="Q279" s="6">
        <f t="shared" si="16"/>
        <v>34.646499999999996</v>
      </c>
      <c r="R279" s="6">
        <f t="shared" si="17"/>
        <v>13.21</v>
      </c>
      <c r="S279" s="6">
        <f t="shared" si="18"/>
        <v>21.436499999999995</v>
      </c>
      <c r="T279" s="8">
        <f t="shared" si="19"/>
        <v>0.61872050567878423</v>
      </c>
      <c r="U279" s="5">
        <f>YEAR(SalesDataTable[[#This Row],[Order Date]])</f>
        <v>2026</v>
      </c>
      <c r="V279" s="8" t="str">
        <f>"Q"&amp;ROUNDUP(MONTH(SalesDataTable[[#This Row],[Order Date]])/3,0)</f>
        <v>Q1</v>
      </c>
      <c r="W279" s="9">
        <f>MONTH(SalesDataTable[[#This Row],[Order Date]])</f>
        <v>3</v>
      </c>
      <c r="X279" s="8" t="str">
        <f>TEXT(SalesDataTable[[#This Row],[Order Date]],"mmm")</f>
        <v>Mar</v>
      </c>
    </row>
    <row r="280" spans="1:24" ht="15">
      <c r="A280" s="2">
        <v>2558</v>
      </c>
      <c r="B280" s="3">
        <v>46082</v>
      </c>
      <c r="C280" s="12">
        <f>MONTH(SalesDataTable[[#This Row],[Order Date]])</f>
        <v>3</v>
      </c>
      <c r="D280" s="12" t="str">
        <f>TEXT(SalesDataTable[[#This Row],[Order Date]],"MMM")</f>
        <v>Mar</v>
      </c>
      <c r="E280" s="15" t="str">
        <f>"Q"&amp;ROUNDUP(MONTH(SalesDataTable[[#This Row],[Order Date]])/3,0)</f>
        <v>Q1</v>
      </c>
      <c r="F280" s="12">
        <f>YEAR(SalesDataTable[[#This Row],[Order Date]])</f>
        <v>2026</v>
      </c>
      <c r="G280" s="4" t="s">
        <v>0</v>
      </c>
      <c r="H280" s="4" t="s">
        <v>50</v>
      </c>
      <c r="I280" s="4" t="s">
        <v>28</v>
      </c>
      <c r="J280" s="4" t="s">
        <v>13</v>
      </c>
      <c r="K280" s="4" t="s">
        <v>34</v>
      </c>
      <c r="L280" s="4" t="s">
        <v>42</v>
      </c>
      <c r="M280" s="9">
        <v>1</v>
      </c>
      <c r="N280" s="6">
        <v>36.67</v>
      </c>
      <c r="O280" s="7">
        <v>0</v>
      </c>
      <c r="P280" s="6">
        <v>13.97</v>
      </c>
      <c r="Q280" s="6">
        <f t="shared" si="16"/>
        <v>36.67</v>
      </c>
      <c r="R280" s="6">
        <f t="shared" si="17"/>
        <v>13.97</v>
      </c>
      <c r="S280" s="6">
        <f t="shared" si="18"/>
        <v>22.700000000000003</v>
      </c>
      <c r="T280" s="8">
        <f t="shared" si="19"/>
        <v>0.61903463321516228</v>
      </c>
      <c r="U280" s="5">
        <f>YEAR(SalesDataTable[[#This Row],[Order Date]])</f>
        <v>2026</v>
      </c>
      <c r="V280" s="8" t="str">
        <f>"Q"&amp;ROUNDUP(MONTH(SalesDataTable[[#This Row],[Order Date]])/3,0)</f>
        <v>Q1</v>
      </c>
      <c r="W280" s="9">
        <f>MONTH(SalesDataTable[[#This Row],[Order Date]])</f>
        <v>3</v>
      </c>
      <c r="X280" s="8" t="str">
        <f>TEXT(SalesDataTable[[#This Row],[Order Date]],"mmm")</f>
        <v>Mar</v>
      </c>
    </row>
    <row r="281" spans="1:24" ht="15">
      <c r="A281" s="2">
        <v>3024</v>
      </c>
      <c r="B281" s="3">
        <v>46082</v>
      </c>
      <c r="C281" s="12">
        <f>MONTH(SalesDataTable[[#This Row],[Order Date]])</f>
        <v>3</v>
      </c>
      <c r="D281" s="12" t="str">
        <f>TEXT(SalesDataTable[[#This Row],[Order Date]],"MMM")</f>
        <v>Mar</v>
      </c>
      <c r="E281" s="15" t="str">
        <f>"Q"&amp;ROUNDUP(MONTH(SalesDataTable[[#This Row],[Order Date]])/3,0)</f>
        <v>Q1</v>
      </c>
      <c r="F281" s="12">
        <f>YEAR(SalesDataTable[[#This Row],[Order Date]])</f>
        <v>2026</v>
      </c>
      <c r="G281" s="4" t="s">
        <v>6</v>
      </c>
      <c r="H281" s="4" t="s">
        <v>41</v>
      </c>
      <c r="I281" s="4" t="s">
        <v>2</v>
      </c>
      <c r="J281" s="4" t="s">
        <v>16</v>
      </c>
      <c r="K281" s="4" t="s">
        <v>4</v>
      </c>
      <c r="L281" s="4" t="s">
        <v>22</v>
      </c>
      <c r="M281" s="9">
        <v>2</v>
      </c>
      <c r="N281" s="6">
        <v>51.87</v>
      </c>
      <c r="O281" s="7">
        <v>0.1</v>
      </c>
      <c r="P281" s="6">
        <v>22.95</v>
      </c>
      <c r="Q281" s="6">
        <f t="shared" si="16"/>
        <v>93.366</v>
      </c>
      <c r="R281" s="6">
        <f t="shared" si="17"/>
        <v>45.9</v>
      </c>
      <c r="S281" s="6">
        <f t="shared" si="18"/>
        <v>47.466000000000001</v>
      </c>
      <c r="T281" s="8">
        <f t="shared" si="19"/>
        <v>0.50838635049161363</v>
      </c>
      <c r="U281" s="5">
        <f>YEAR(SalesDataTable[[#This Row],[Order Date]])</f>
        <v>2026</v>
      </c>
      <c r="V281" s="8" t="str">
        <f>"Q"&amp;ROUNDUP(MONTH(SalesDataTable[[#This Row],[Order Date]])/3,0)</f>
        <v>Q1</v>
      </c>
      <c r="W281" s="9">
        <f>MONTH(SalesDataTable[[#This Row],[Order Date]])</f>
        <v>3</v>
      </c>
      <c r="X281" s="8" t="str">
        <f>TEXT(SalesDataTable[[#This Row],[Order Date]],"mmm")</f>
        <v>Mar</v>
      </c>
    </row>
    <row r="282" spans="1:24" ht="15">
      <c r="A282" s="2">
        <v>3225</v>
      </c>
      <c r="B282" s="3">
        <v>46082</v>
      </c>
      <c r="C282" s="12">
        <f>MONTH(SalesDataTable[[#This Row],[Order Date]])</f>
        <v>3</v>
      </c>
      <c r="D282" s="12" t="str">
        <f>TEXT(SalesDataTable[[#This Row],[Order Date]],"MMM")</f>
        <v>Mar</v>
      </c>
      <c r="E282" s="15" t="str">
        <f>"Q"&amp;ROUNDUP(MONTH(SalesDataTable[[#This Row],[Order Date]])/3,0)</f>
        <v>Q1</v>
      </c>
      <c r="F282" s="12">
        <f>YEAR(SalesDataTable[[#This Row],[Order Date]])</f>
        <v>2026</v>
      </c>
      <c r="G282" s="4" t="s">
        <v>11</v>
      </c>
      <c r="H282" s="4" t="s">
        <v>12</v>
      </c>
      <c r="I282" s="4" t="s">
        <v>19</v>
      </c>
      <c r="J282" s="4" t="s">
        <v>16</v>
      </c>
      <c r="K282" s="4" t="s">
        <v>23</v>
      </c>
      <c r="L282" s="4" t="s">
        <v>29</v>
      </c>
      <c r="M282" s="9">
        <v>1</v>
      </c>
      <c r="N282" s="6">
        <v>195.06</v>
      </c>
      <c r="O282" s="7">
        <v>0.1</v>
      </c>
      <c r="P282" s="6">
        <v>106.68</v>
      </c>
      <c r="Q282" s="6">
        <f t="shared" si="16"/>
        <v>175.554</v>
      </c>
      <c r="R282" s="6">
        <f t="shared" si="17"/>
        <v>106.68</v>
      </c>
      <c r="S282" s="6">
        <f t="shared" si="18"/>
        <v>68.873999999999995</v>
      </c>
      <c r="T282" s="8">
        <f t="shared" si="19"/>
        <v>0.39232372945076727</v>
      </c>
      <c r="U282" s="5">
        <f>YEAR(SalesDataTable[[#This Row],[Order Date]])</f>
        <v>2026</v>
      </c>
      <c r="V282" s="8" t="str">
        <f>"Q"&amp;ROUNDUP(MONTH(SalesDataTable[[#This Row],[Order Date]])/3,0)</f>
        <v>Q1</v>
      </c>
      <c r="W282" s="9">
        <f>MONTH(SalesDataTable[[#This Row],[Order Date]])</f>
        <v>3</v>
      </c>
      <c r="X282" s="8" t="str">
        <f>TEXT(SalesDataTable[[#This Row],[Order Date]],"mmm")</f>
        <v>Mar</v>
      </c>
    </row>
    <row r="283" spans="1:24" ht="15">
      <c r="A283" s="2">
        <v>3551</v>
      </c>
      <c r="B283" s="3">
        <v>46082</v>
      </c>
      <c r="C283" s="12">
        <f>MONTH(SalesDataTable[[#This Row],[Order Date]])</f>
        <v>3</v>
      </c>
      <c r="D283" s="12" t="str">
        <f>TEXT(SalesDataTable[[#This Row],[Order Date]],"MMM")</f>
        <v>Mar</v>
      </c>
      <c r="E283" s="15" t="str">
        <f>"Q"&amp;ROUNDUP(MONTH(SalesDataTable[[#This Row],[Order Date]])/3,0)</f>
        <v>Q1</v>
      </c>
      <c r="F283" s="12">
        <f>YEAR(SalesDataTable[[#This Row],[Order Date]])</f>
        <v>2026</v>
      </c>
      <c r="G283" s="4" t="s">
        <v>6</v>
      </c>
      <c r="H283" s="4" t="s">
        <v>41</v>
      </c>
      <c r="I283" s="4" t="s">
        <v>28</v>
      </c>
      <c r="J283" s="4" t="s">
        <v>3</v>
      </c>
      <c r="K283" s="4" t="s">
        <v>4</v>
      </c>
      <c r="L283" s="4" t="s">
        <v>30</v>
      </c>
      <c r="M283" s="9">
        <v>2</v>
      </c>
      <c r="N283" s="6">
        <v>100.79</v>
      </c>
      <c r="O283" s="7">
        <v>0.05</v>
      </c>
      <c r="P283" s="6">
        <v>49</v>
      </c>
      <c r="Q283" s="6">
        <f t="shared" si="16"/>
        <v>191.501</v>
      </c>
      <c r="R283" s="6">
        <f t="shared" si="17"/>
        <v>98</v>
      </c>
      <c r="S283" s="6">
        <f t="shared" si="18"/>
        <v>93.501000000000005</v>
      </c>
      <c r="T283" s="8">
        <f t="shared" si="19"/>
        <v>0.48825332504791097</v>
      </c>
      <c r="U283" s="5">
        <f>YEAR(SalesDataTable[[#This Row],[Order Date]])</f>
        <v>2026</v>
      </c>
      <c r="V283" s="8" t="str">
        <f>"Q"&amp;ROUNDUP(MONTH(SalesDataTable[[#This Row],[Order Date]])/3,0)</f>
        <v>Q1</v>
      </c>
      <c r="W283" s="9">
        <f>MONTH(SalesDataTable[[#This Row],[Order Date]])</f>
        <v>3</v>
      </c>
      <c r="X283" s="8" t="str">
        <f>TEXT(SalesDataTable[[#This Row],[Order Date]],"mmm")</f>
        <v>Mar</v>
      </c>
    </row>
    <row r="284" spans="1:24" ht="15">
      <c r="A284" s="2">
        <v>4157</v>
      </c>
      <c r="B284" s="3">
        <v>46082</v>
      </c>
      <c r="C284" s="12">
        <f>MONTH(SalesDataTable[[#This Row],[Order Date]])</f>
        <v>3</v>
      </c>
      <c r="D284" s="12" t="str">
        <f>TEXT(SalesDataTable[[#This Row],[Order Date]],"MMM")</f>
        <v>Mar</v>
      </c>
      <c r="E284" s="15" t="str">
        <f>"Q"&amp;ROUNDUP(MONTH(SalesDataTable[[#This Row],[Order Date]])/3,0)</f>
        <v>Q1</v>
      </c>
      <c r="F284" s="12">
        <f>YEAR(SalesDataTable[[#This Row],[Order Date]])</f>
        <v>2026</v>
      </c>
      <c r="G284" s="4" t="s">
        <v>20</v>
      </c>
      <c r="H284" s="4" t="s">
        <v>33</v>
      </c>
      <c r="I284" s="4" t="s">
        <v>2</v>
      </c>
      <c r="J284" s="4" t="s">
        <v>13</v>
      </c>
      <c r="K284" s="4" t="s">
        <v>4</v>
      </c>
      <c r="L284" s="4" t="s">
        <v>22</v>
      </c>
      <c r="M284" s="9">
        <v>5</v>
      </c>
      <c r="N284" s="6">
        <v>51.92</v>
      </c>
      <c r="O284" s="7">
        <v>0.15</v>
      </c>
      <c r="P284" s="6">
        <v>22.24</v>
      </c>
      <c r="Q284" s="6">
        <f t="shared" si="16"/>
        <v>220.66000000000003</v>
      </c>
      <c r="R284" s="6">
        <f t="shared" si="17"/>
        <v>111.19999999999999</v>
      </c>
      <c r="S284" s="6">
        <f t="shared" si="18"/>
        <v>109.46000000000004</v>
      </c>
      <c r="T284" s="8">
        <f t="shared" si="19"/>
        <v>0.49605728269736254</v>
      </c>
      <c r="U284" s="5">
        <f>YEAR(SalesDataTable[[#This Row],[Order Date]])</f>
        <v>2026</v>
      </c>
      <c r="V284" s="8" t="str">
        <f>"Q"&amp;ROUNDUP(MONTH(SalesDataTable[[#This Row],[Order Date]])/3,0)</f>
        <v>Q1</v>
      </c>
      <c r="W284" s="9">
        <f>MONTH(SalesDataTable[[#This Row],[Order Date]])</f>
        <v>3</v>
      </c>
      <c r="X284" s="8" t="str">
        <f>TEXT(SalesDataTable[[#This Row],[Order Date]],"mmm")</f>
        <v>Mar</v>
      </c>
    </row>
    <row r="285" spans="1:24" ht="15">
      <c r="A285" s="2">
        <v>4398</v>
      </c>
      <c r="B285" s="3">
        <v>46082</v>
      </c>
      <c r="C285" s="12">
        <f>MONTH(SalesDataTable[[#This Row],[Order Date]])</f>
        <v>3</v>
      </c>
      <c r="D285" s="12" t="str">
        <f>TEXT(SalesDataTable[[#This Row],[Order Date]],"MMM")</f>
        <v>Mar</v>
      </c>
      <c r="E285" s="15" t="str">
        <f>"Q"&amp;ROUNDUP(MONTH(SalesDataTable[[#This Row],[Order Date]])/3,0)</f>
        <v>Q1</v>
      </c>
      <c r="F285" s="12">
        <f>YEAR(SalesDataTable[[#This Row],[Order Date]])</f>
        <v>2026</v>
      </c>
      <c r="G285" s="4" t="s">
        <v>20</v>
      </c>
      <c r="H285" s="4" t="s">
        <v>31</v>
      </c>
      <c r="I285" s="4" t="s">
        <v>2</v>
      </c>
      <c r="J285" s="4" t="s">
        <v>13</v>
      </c>
      <c r="K285" s="4" t="s">
        <v>23</v>
      </c>
      <c r="L285" s="4" t="s">
        <v>51</v>
      </c>
      <c r="M285" s="9">
        <v>1</v>
      </c>
      <c r="N285" s="6">
        <v>123.99</v>
      </c>
      <c r="O285" s="7">
        <v>0.05</v>
      </c>
      <c r="P285" s="6">
        <v>61.67</v>
      </c>
      <c r="Q285" s="6">
        <f t="shared" si="16"/>
        <v>117.79049999999999</v>
      </c>
      <c r="R285" s="6">
        <f t="shared" si="17"/>
        <v>61.67</v>
      </c>
      <c r="S285" s="6">
        <f t="shared" si="18"/>
        <v>56.120499999999993</v>
      </c>
      <c r="T285" s="8">
        <f t="shared" si="19"/>
        <v>0.47644334644984099</v>
      </c>
      <c r="U285" s="5">
        <f>YEAR(SalesDataTable[[#This Row],[Order Date]])</f>
        <v>2026</v>
      </c>
      <c r="V285" s="8" t="str">
        <f>"Q"&amp;ROUNDUP(MONTH(SalesDataTable[[#This Row],[Order Date]])/3,0)</f>
        <v>Q1</v>
      </c>
      <c r="W285" s="9">
        <f>MONTH(SalesDataTable[[#This Row],[Order Date]])</f>
        <v>3</v>
      </c>
      <c r="X285" s="8" t="str">
        <f>TEXT(SalesDataTable[[#This Row],[Order Date]],"mmm")</f>
        <v>Mar</v>
      </c>
    </row>
    <row r="286" spans="1:24" ht="15">
      <c r="A286" s="2">
        <v>4951</v>
      </c>
      <c r="B286" s="3">
        <v>46082</v>
      </c>
      <c r="C286" s="12">
        <f>MONTH(SalesDataTable[[#This Row],[Order Date]])</f>
        <v>3</v>
      </c>
      <c r="D286" s="12" t="str">
        <f>TEXT(SalesDataTable[[#This Row],[Order Date]],"MMM")</f>
        <v>Mar</v>
      </c>
      <c r="E286" s="15" t="str">
        <f>"Q"&amp;ROUNDUP(MONTH(SalesDataTable[[#This Row],[Order Date]])/3,0)</f>
        <v>Q1</v>
      </c>
      <c r="F286" s="12">
        <f>YEAR(SalesDataTable[[#This Row],[Order Date]])</f>
        <v>2026</v>
      </c>
      <c r="G286" s="4" t="s">
        <v>6</v>
      </c>
      <c r="H286" s="4" t="s">
        <v>49</v>
      </c>
      <c r="I286" s="4" t="s">
        <v>2</v>
      </c>
      <c r="J286" s="4" t="s">
        <v>13</v>
      </c>
      <c r="K286" s="4" t="s">
        <v>23</v>
      </c>
      <c r="L286" s="4" t="s">
        <v>24</v>
      </c>
      <c r="M286" s="9">
        <v>1</v>
      </c>
      <c r="N286" s="6">
        <v>344.8</v>
      </c>
      <c r="O286" s="7">
        <v>0.05</v>
      </c>
      <c r="P286" s="6">
        <v>196.14</v>
      </c>
      <c r="Q286" s="6">
        <f t="shared" si="16"/>
        <v>327.56</v>
      </c>
      <c r="R286" s="6">
        <f t="shared" si="17"/>
        <v>196.14</v>
      </c>
      <c r="S286" s="6">
        <f t="shared" si="18"/>
        <v>131.42000000000002</v>
      </c>
      <c r="T286" s="8">
        <f t="shared" si="19"/>
        <v>0.40120893882036884</v>
      </c>
      <c r="U286" s="5">
        <f>YEAR(SalesDataTable[[#This Row],[Order Date]])</f>
        <v>2026</v>
      </c>
      <c r="V286" s="8" t="str">
        <f>"Q"&amp;ROUNDUP(MONTH(SalesDataTable[[#This Row],[Order Date]])/3,0)</f>
        <v>Q1</v>
      </c>
      <c r="W286" s="9">
        <f>MONTH(SalesDataTable[[#This Row],[Order Date]])</f>
        <v>3</v>
      </c>
      <c r="X286" s="8" t="str">
        <f>TEXT(SalesDataTable[[#This Row],[Order Date]],"mmm")</f>
        <v>Mar</v>
      </c>
    </row>
    <row r="287" spans="1:24" ht="15">
      <c r="A287" s="2">
        <v>1354</v>
      </c>
      <c r="B287" s="3">
        <v>46083</v>
      </c>
      <c r="C287" s="12">
        <f>MONTH(SalesDataTable[[#This Row],[Order Date]])</f>
        <v>3</v>
      </c>
      <c r="D287" s="12" t="str">
        <f>TEXT(SalesDataTable[[#This Row],[Order Date]],"MMM")</f>
        <v>Mar</v>
      </c>
      <c r="E287" s="15" t="str">
        <f>"Q"&amp;ROUNDUP(MONTH(SalesDataTable[[#This Row],[Order Date]])/3,0)</f>
        <v>Q1</v>
      </c>
      <c r="F287" s="12">
        <f>YEAR(SalesDataTable[[#This Row],[Order Date]])</f>
        <v>2026</v>
      </c>
      <c r="G287" s="4" t="s">
        <v>20</v>
      </c>
      <c r="H287" s="4" t="s">
        <v>33</v>
      </c>
      <c r="I287" s="4" t="s">
        <v>28</v>
      </c>
      <c r="J287" s="4" t="s">
        <v>3</v>
      </c>
      <c r="K287" s="4" t="s">
        <v>14</v>
      </c>
      <c r="L287" s="4" t="s">
        <v>44</v>
      </c>
      <c r="M287" s="9">
        <v>3</v>
      </c>
      <c r="N287" s="6">
        <v>131.91999999999999</v>
      </c>
      <c r="O287" s="7">
        <v>0.05</v>
      </c>
      <c r="P287" s="6">
        <v>67.47</v>
      </c>
      <c r="Q287" s="6">
        <f t="shared" si="16"/>
        <v>375.97199999999998</v>
      </c>
      <c r="R287" s="6">
        <f t="shared" si="17"/>
        <v>202.41</v>
      </c>
      <c r="S287" s="6">
        <f t="shared" si="18"/>
        <v>173.56199999999998</v>
      </c>
      <c r="T287" s="8">
        <f t="shared" si="19"/>
        <v>0.46163544093709102</v>
      </c>
      <c r="U287" s="5">
        <f>YEAR(SalesDataTable[[#This Row],[Order Date]])</f>
        <v>2026</v>
      </c>
      <c r="V287" s="8" t="str">
        <f>"Q"&amp;ROUNDUP(MONTH(SalesDataTable[[#This Row],[Order Date]])/3,0)</f>
        <v>Q1</v>
      </c>
      <c r="W287" s="9">
        <f>MONTH(SalesDataTable[[#This Row],[Order Date]])</f>
        <v>3</v>
      </c>
      <c r="X287" s="8" t="str">
        <f>TEXT(SalesDataTable[[#This Row],[Order Date]],"mmm")</f>
        <v>Mar</v>
      </c>
    </row>
    <row r="288" spans="1:24" ht="15">
      <c r="A288" s="2">
        <v>2042</v>
      </c>
      <c r="B288" s="3">
        <v>46083</v>
      </c>
      <c r="C288" s="12">
        <f>MONTH(SalesDataTable[[#This Row],[Order Date]])</f>
        <v>3</v>
      </c>
      <c r="D288" s="12" t="str">
        <f>TEXT(SalesDataTable[[#This Row],[Order Date]],"MMM")</f>
        <v>Mar</v>
      </c>
      <c r="E288" s="15" t="str">
        <f>"Q"&amp;ROUNDUP(MONTH(SalesDataTable[[#This Row],[Order Date]])/3,0)</f>
        <v>Q1</v>
      </c>
      <c r="F288" s="12">
        <f>YEAR(SalesDataTable[[#This Row],[Order Date]])</f>
        <v>2026</v>
      </c>
      <c r="G288" s="4" t="s">
        <v>11</v>
      </c>
      <c r="H288" s="4" t="s">
        <v>52</v>
      </c>
      <c r="I288" s="4" t="s">
        <v>2</v>
      </c>
      <c r="J288" s="4" t="s">
        <v>16</v>
      </c>
      <c r="K288" s="4" t="s">
        <v>9</v>
      </c>
      <c r="L288" s="4" t="s">
        <v>17</v>
      </c>
      <c r="M288" s="9">
        <v>3</v>
      </c>
      <c r="N288" s="6">
        <v>146.99</v>
      </c>
      <c r="O288" s="7">
        <v>0</v>
      </c>
      <c r="P288" s="6">
        <v>80.069999999999993</v>
      </c>
      <c r="Q288" s="6">
        <f t="shared" si="16"/>
        <v>440.97</v>
      </c>
      <c r="R288" s="6">
        <f t="shared" si="17"/>
        <v>240.20999999999998</v>
      </c>
      <c r="S288" s="6">
        <f t="shared" si="18"/>
        <v>200.76000000000005</v>
      </c>
      <c r="T288" s="8">
        <f t="shared" si="19"/>
        <v>0.45526906592285199</v>
      </c>
      <c r="U288" s="5">
        <f>YEAR(SalesDataTable[[#This Row],[Order Date]])</f>
        <v>2026</v>
      </c>
      <c r="V288" s="8" t="str">
        <f>"Q"&amp;ROUNDUP(MONTH(SalesDataTable[[#This Row],[Order Date]])/3,0)</f>
        <v>Q1</v>
      </c>
      <c r="W288" s="9">
        <f>MONTH(SalesDataTable[[#This Row],[Order Date]])</f>
        <v>3</v>
      </c>
      <c r="X288" s="8" t="str">
        <f>TEXT(SalesDataTable[[#This Row],[Order Date]],"mmm")</f>
        <v>Mar</v>
      </c>
    </row>
    <row r="289" spans="1:24" ht="15">
      <c r="A289" s="2">
        <v>3895</v>
      </c>
      <c r="B289" s="3">
        <v>46083</v>
      </c>
      <c r="C289" s="12">
        <f>MONTH(SalesDataTable[[#This Row],[Order Date]])</f>
        <v>3</v>
      </c>
      <c r="D289" s="12" t="str">
        <f>TEXT(SalesDataTable[[#This Row],[Order Date]],"MMM")</f>
        <v>Mar</v>
      </c>
      <c r="E289" s="15" t="str">
        <f>"Q"&amp;ROUNDUP(MONTH(SalesDataTable[[#This Row],[Order Date]])/3,0)</f>
        <v>Q1</v>
      </c>
      <c r="F289" s="12">
        <f>YEAR(SalesDataTable[[#This Row],[Order Date]])</f>
        <v>2026</v>
      </c>
      <c r="G289" s="4" t="s">
        <v>20</v>
      </c>
      <c r="H289" s="4" t="s">
        <v>31</v>
      </c>
      <c r="I289" s="4" t="s">
        <v>2</v>
      </c>
      <c r="J289" s="4" t="s">
        <v>16</v>
      </c>
      <c r="K289" s="4" t="s">
        <v>14</v>
      </c>
      <c r="L289" s="4" t="s">
        <v>48</v>
      </c>
      <c r="M289" s="9">
        <v>2</v>
      </c>
      <c r="N289" s="6">
        <v>164.74</v>
      </c>
      <c r="O289" s="7">
        <v>0.05</v>
      </c>
      <c r="P289" s="6">
        <v>89.9</v>
      </c>
      <c r="Q289" s="6">
        <f t="shared" si="16"/>
        <v>313.00600000000003</v>
      </c>
      <c r="R289" s="6">
        <f t="shared" si="17"/>
        <v>179.8</v>
      </c>
      <c r="S289" s="6">
        <f t="shared" si="18"/>
        <v>133.20600000000002</v>
      </c>
      <c r="T289" s="8">
        <f t="shared" si="19"/>
        <v>0.42557011686676932</v>
      </c>
      <c r="U289" s="5">
        <f>YEAR(SalesDataTable[[#This Row],[Order Date]])</f>
        <v>2026</v>
      </c>
      <c r="V289" s="8" t="str">
        <f>"Q"&amp;ROUNDUP(MONTH(SalesDataTable[[#This Row],[Order Date]])/3,0)</f>
        <v>Q1</v>
      </c>
      <c r="W289" s="9">
        <f>MONTH(SalesDataTable[[#This Row],[Order Date]])</f>
        <v>3</v>
      </c>
      <c r="X289" s="8" t="str">
        <f>TEXT(SalesDataTable[[#This Row],[Order Date]],"mmm")</f>
        <v>Mar</v>
      </c>
    </row>
    <row r="290" spans="1:24" ht="15">
      <c r="A290" s="2">
        <v>5074</v>
      </c>
      <c r="B290" s="3">
        <v>46083</v>
      </c>
      <c r="C290" s="12">
        <f>MONTH(SalesDataTable[[#This Row],[Order Date]])</f>
        <v>3</v>
      </c>
      <c r="D290" s="12" t="str">
        <f>TEXT(SalesDataTable[[#This Row],[Order Date]],"MMM")</f>
        <v>Mar</v>
      </c>
      <c r="E290" s="15" t="str">
        <f>"Q"&amp;ROUNDUP(MONTH(SalesDataTable[[#This Row],[Order Date]])/3,0)</f>
        <v>Q1</v>
      </c>
      <c r="F290" s="12">
        <f>YEAR(SalesDataTable[[#This Row],[Order Date]])</f>
        <v>2026</v>
      </c>
      <c r="G290" s="4" t="s">
        <v>20</v>
      </c>
      <c r="H290" s="4" t="s">
        <v>31</v>
      </c>
      <c r="I290" s="4" t="s">
        <v>2</v>
      </c>
      <c r="J290" s="4" t="s">
        <v>3</v>
      </c>
      <c r="K290" s="4" t="s">
        <v>9</v>
      </c>
      <c r="L290" s="4" t="s">
        <v>10</v>
      </c>
      <c r="M290" s="9">
        <v>2</v>
      </c>
      <c r="N290" s="6">
        <v>89.81</v>
      </c>
      <c r="O290" s="7">
        <v>0</v>
      </c>
      <c r="P290" s="6">
        <v>46.44</v>
      </c>
      <c r="Q290" s="6">
        <f t="shared" si="16"/>
        <v>179.62</v>
      </c>
      <c r="R290" s="6">
        <f t="shared" si="17"/>
        <v>92.88</v>
      </c>
      <c r="S290" s="6">
        <f t="shared" si="18"/>
        <v>86.740000000000009</v>
      </c>
      <c r="T290" s="8">
        <f t="shared" si="19"/>
        <v>0.482908362097762</v>
      </c>
      <c r="U290" s="5">
        <f>YEAR(SalesDataTable[[#This Row],[Order Date]])</f>
        <v>2026</v>
      </c>
      <c r="V290" s="8" t="str">
        <f>"Q"&amp;ROUNDUP(MONTH(SalesDataTable[[#This Row],[Order Date]])/3,0)</f>
        <v>Q1</v>
      </c>
      <c r="W290" s="9">
        <f>MONTH(SalesDataTable[[#This Row],[Order Date]])</f>
        <v>3</v>
      </c>
      <c r="X290" s="8" t="str">
        <f>TEXT(SalesDataTable[[#This Row],[Order Date]],"mmm")</f>
        <v>Mar</v>
      </c>
    </row>
    <row r="291" spans="1:24" ht="15">
      <c r="A291" s="2">
        <v>179</v>
      </c>
      <c r="B291" s="3">
        <v>46084</v>
      </c>
      <c r="C291" s="12">
        <f>MONTH(SalesDataTable[[#This Row],[Order Date]])</f>
        <v>3</v>
      </c>
      <c r="D291" s="12" t="str">
        <f>TEXT(SalesDataTable[[#This Row],[Order Date]],"MMM")</f>
        <v>Mar</v>
      </c>
      <c r="E291" s="15" t="str">
        <f>"Q"&amp;ROUNDUP(MONTH(SalesDataTable[[#This Row],[Order Date]])/3,0)</f>
        <v>Q1</v>
      </c>
      <c r="F291" s="12">
        <f>YEAR(SalesDataTable[[#This Row],[Order Date]])</f>
        <v>2026</v>
      </c>
      <c r="G291" s="4" t="s">
        <v>11</v>
      </c>
      <c r="H291" s="4" t="s">
        <v>52</v>
      </c>
      <c r="I291" s="4" t="s">
        <v>19</v>
      </c>
      <c r="J291" s="4" t="s">
        <v>3</v>
      </c>
      <c r="K291" s="4" t="s">
        <v>34</v>
      </c>
      <c r="L291" s="4" t="s">
        <v>42</v>
      </c>
      <c r="M291" s="9">
        <v>1</v>
      </c>
      <c r="N291" s="6">
        <v>35.369999999999997</v>
      </c>
      <c r="O291" s="7">
        <v>0</v>
      </c>
      <c r="P291" s="6">
        <v>13.88</v>
      </c>
      <c r="Q291" s="6">
        <f t="shared" si="16"/>
        <v>35.369999999999997</v>
      </c>
      <c r="R291" s="6">
        <f t="shared" si="17"/>
        <v>13.88</v>
      </c>
      <c r="S291" s="6">
        <f t="shared" si="18"/>
        <v>21.489999999999995</v>
      </c>
      <c r="T291" s="8">
        <f t="shared" si="19"/>
        <v>0.60757704269154644</v>
      </c>
      <c r="U291" s="5">
        <f>YEAR(SalesDataTable[[#This Row],[Order Date]])</f>
        <v>2026</v>
      </c>
      <c r="V291" s="8" t="str">
        <f>"Q"&amp;ROUNDUP(MONTH(SalesDataTable[[#This Row],[Order Date]])/3,0)</f>
        <v>Q1</v>
      </c>
      <c r="W291" s="9">
        <f>MONTH(SalesDataTable[[#This Row],[Order Date]])</f>
        <v>3</v>
      </c>
      <c r="X291" s="8" t="str">
        <f>TEXT(SalesDataTable[[#This Row],[Order Date]],"mmm")</f>
        <v>Mar</v>
      </c>
    </row>
    <row r="292" spans="1:24" ht="15">
      <c r="A292" s="2">
        <v>459</v>
      </c>
      <c r="B292" s="3">
        <v>46084</v>
      </c>
      <c r="C292" s="12">
        <f>MONTH(SalesDataTable[[#This Row],[Order Date]])</f>
        <v>3</v>
      </c>
      <c r="D292" s="12" t="str">
        <f>TEXT(SalesDataTable[[#This Row],[Order Date]],"MMM")</f>
        <v>Mar</v>
      </c>
      <c r="E292" s="15" t="str">
        <f>"Q"&amp;ROUNDUP(MONTH(SalesDataTable[[#This Row],[Order Date]])/3,0)</f>
        <v>Q1</v>
      </c>
      <c r="F292" s="12">
        <f>YEAR(SalesDataTable[[#This Row],[Order Date]])</f>
        <v>2026</v>
      </c>
      <c r="G292" s="4" t="s">
        <v>6</v>
      </c>
      <c r="H292" s="4" t="s">
        <v>43</v>
      </c>
      <c r="I292" s="4" t="s">
        <v>28</v>
      </c>
      <c r="J292" s="4" t="s">
        <v>13</v>
      </c>
      <c r="K292" s="4" t="s">
        <v>4</v>
      </c>
      <c r="L292" s="4" t="s">
        <v>22</v>
      </c>
      <c r="M292" s="9">
        <v>4</v>
      </c>
      <c r="N292" s="6">
        <v>50.64</v>
      </c>
      <c r="O292" s="7">
        <v>0</v>
      </c>
      <c r="P292" s="6">
        <v>23.09</v>
      </c>
      <c r="Q292" s="6">
        <f t="shared" si="16"/>
        <v>202.56</v>
      </c>
      <c r="R292" s="6">
        <f t="shared" si="17"/>
        <v>92.36</v>
      </c>
      <c r="S292" s="6">
        <f t="shared" si="18"/>
        <v>110.2</v>
      </c>
      <c r="T292" s="8">
        <f t="shared" si="19"/>
        <v>0.54403633491311221</v>
      </c>
      <c r="U292" s="5">
        <f>YEAR(SalesDataTable[[#This Row],[Order Date]])</f>
        <v>2026</v>
      </c>
      <c r="V292" s="8" t="str">
        <f>"Q"&amp;ROUNDUP(MONTH(SalesDataTable[[#This Row],[Order Date]])/3,0)</f>
        <v>Q1</v>
      </c>
      <c r="W292" s="9">
        <f>MONTH(SalesDataTable[[#This Row],[Order Date]])</f>
        <v>3</v>
      </c>
      <c r="X292" s="8" t="str">
        <f>TEXT(SalesDataTable[[#This Row],[Order Date]],"mmm")</f>
        <v>Mar</v>
      </c>
    </row>
    <row r="293" spans="1:24" ht="15">
      <c r="A293" s="2">
        <v>525</v>
      </c>
      <c r="B293" s="3">
        <v>46084</v>
      </c>
      <c r="C293" s="12">
        <f>MONTH(SalesDataTable[[#This Row],[Order Date]])</f>
        <v>3</v>
      </c>
      <c r="D293" s="12" t="str">
        <f>TEXT(SalesDataTable[[#This Row],[Order Date]],"MMM")</f>
        <v>Mar</v>
      </c>
      <c r="E293" s="15" t="str">
        <f>"Q"&amp;ROUNDUP(MONTH(SalesDataTable[[#This Row],[Order Date]])/3,0)</f>
        <v>Q1</v>
      </c>
      <c r="F293" s="12">
        <f>YEAR(SalesDataTable[[#This Row],[Order Date]])</f>
        <v>2026</v>
      </c>
      <c r="G293" s="4" t="s">
        <v>20</v>
      </c>
      <c r="H293" s="4" t="s">
        <v>31</v>
      </c>
      <c r="I293" s="4" t="s">
        <v>19</v>
      </c>
      <c r="J293" s="4" t="s">
        <v>3</v>
      </c>
      <c r="K293" s="4" t="s">
        <v>9</v>
      </c>
      <c r="L293" s="4" t="s">
        <v>17</v>
      </c>
      <c r="M293" s="9">
        <v>1</v>
      </c>
      <c r="N293" s="6">
        <v>146.37</v>
      </c>
      <c r="O293" s="7">
        <v>0</v>
      </c>
      <c r="P293" s="6">
        <v>78.3</v>
      </c>
      <c r="Q293" s="6">
        <f t="shared" si="16"/>
        <v>146.37</v>
      </c>
      <c r="R293" s="6">
        <f t="shared" si="17"/>
        <v>78.3</v>
      </c>
      <c r="S293" s="6">
        <f t="shared" si="18"/>
        <v>68.070000000000007</v>
      </c>
      <c r="T293" s="8">
        <f t="shared" si="19"/>
        <v>0.46505431440869033</v>
      </c>
      <c r="U293" s="5">
        <f>YEAR(SalesDataTable[[#This Row],[Order Date]])</f>
        <v>2026</v>
      </c>
      <c r="V293" s="8" t="str">
        <f>"Q"&amp;ROUNDUP(MONTH(SalesDataTable[[#This Row],[Order Date]])/3,0)</f>
        <v>Q1</v>
      </c>
      <c r="W293" s="9">
        <f>MONTH(SalesDataTable[[#This Row],[Order Date]])</f>
        <v>3</v>
      </c>
      <c r="X293" s="8" t="str">
        <f>TEXT(SalesDataTable[[#This Row],[Order Date]],"mmm")</f>
        <v>Mar</v>
      </c>
    </row>
    <row r="294" spans="1:24" ht="15">
      <c r="A294" s="2">
        <v>3374</v>
      </c>
      <c r="B294" s="3">
        <v>46084</v>
      </c>
      <c r="C294" s="12">
        <f>MONTH(SalesDataTable[[#This Row],[Order Date]])</f>
        <v>3</v>
      </c>
      <c r="D294" s="12" t="str">
        <f>TEXT(SalesDataTable[[#This Row],[Order Date]],"MMM")</f>
        <v>Mar</v>
      </c>
      <c r="E294" s="15" t="str">
        <f>"Q"&amp;ROUNDUP(MONTH(SalesDataTable[[#This Row],[Order Date]])/3,0)</f>
        <v>Q1</v>
      </c>
      <c r="F294" s="12">
        <f>YEAR(SalesDataTable[[#This Row],[Order Date]])</f>
        <v>2026</v>
      </c>
      <c r="G294" s="4" t="s">
        <v>11</v>
      </c>
      <c r="H294" s="4" t="s">
        <v>12</v>
      </c>
      <c r="I294" s="4" t="s">
        <v>2</v>
      </c>
      <c r="J294" s="4" t="s">
        <v>3</v>
      </c>
      <c r="K294" s="4" t="s">
        <v>9</v>
      </c>
      <c r="L294" s="4" t="s">
        <v>17</v>
      </c>
      <c r="M294" s="9">
        <v>3</v>
      </c>
      <c r="N294" s="6">
        <v>143.74</v>
      </c>
      <c r="O294" s="7">
        <v>0</v>
      </c>
      <c r="P294" s="6">
        <v>81.58</v>
      </c>
      <c r="Q294" s="6">
        <f t="shared" si="16"/>
        <v>431.22</v>
      </c>
      <c r="R294" s="6">
        <f t="shared" si="17"/>
        <v>244.74</v>
      </c>
      <c r="S294" s="6">
        <f t="shared" si="18"/>
        <v>186.48000000000002</v>
      </c>
      <c r="T294" s="8">
        <f t="shared" si="19"/>
        <v>0.43244747460692917</v>
      </c>
      <c r="U294" s="5">
        <f>YEAR(SalesDataTable[[#This Row],[Order Date]])</f>
        <v>2026</v>
      </c>
      <c r="V294" s="8" t="str">
        <f>"Q"&amp;ROUNDUP(MONTH(SalesDataTable[[#This Row],[Order Date]])/3,0)</f>
        <v>Q1</v>
      </c>
      <c r="W294" s="9">
        <f>MONTH(SalesDataTable[[#This Row],[Order Date]])</f>
        <v>3</v>
      </c>
      <c r="X294" s="8" t="str">
        <f>TEXT(SalesDataTable[[#This Row],[Order Date]],"mmm")</f>
        <v>Mar</v>
      </c>
    </row>
    <row r="295" spans="1:24" ht="15">
      <c r="A295" s="2">
        <v>3850</v>
      </c>
      <c r="B295" s="3">
        <v>46084</v>
      </c>
      <c r="C295" s="12">
        <f>MONTH(SalesDataTable[[#This Row],[Order Date]])</f>
        <v>3</v>
      </c>
      <c r="D295" s="12" t="str">
        <f>TEXT(SalesDataTable[[#This Row],[Order Date]],"MMM")</f>
        <v>Mar</v>
      </c>
      <c r="E295" s="15" t="str">
        <f>"Q"&amp;ROUNDUP(MONTH(SalesDataTable[[#This Row],[Order Date]])/3,0)</f>
        <v>Q1</v>
      </c>
      <c r="F295" s="12">
        <f>YEAR(SalesDataTable[[#This Row],[Order Date]])</f>
        <v>2026</v>
      </c>
      <c r="G295" s="4" t="s">
        <v>20</v>
      </c>
      <c r="H295" s="4" t="s">
        <v>31</v>
      </c>
      <c r="I295" s="4" t="s">
        <v>28</v>
      </c>
      <c r="J295" s="4" t="s">
        <v>13</v>
      </c>
      <c r="K295" s="4" t="s">
        <v>23</v>
      </c>
      <c r="L295" s="4" t="s">
        <v>40</v>
      </c>
      <c r="M295" s="9">
        <v>2</v>
      </c>
      <c r="N295" s="6">
        <v>81.94</v>
      </c>
      <c r="O295" s="7">
        <v>0.1</v>
      </c>
      <c r="P295" s="6">
        <v>39.9</v>
      </c>
      <c r="Q295" s="6">
        <f t="shared" si="16"/>
        <v>147.49199999999999</v>
      </c>
      <c r="R295" s="6">
        <f t="shared" si="17"/>
        <v>79.8</v>
      </c>
      <c r="S295" s="6">
        <f t="shared" si="18"/>
        <v>67.691999999999993</v>
      </c>
      <c r="T295" s="8">
        <f t="shared" si="19"/>
        <v>0.45895370596371327</v>
      </c>
      <c r="U295" s="5">
        <f>YEAR(SalesDataTable[[#This Row],[Order Date]])</f>
        <v>2026</v>
      </c>
      <c r="V295" s="8" t="str">
        <f>"Q"&amp;ROUNDUP(MONTH(SalesDataTable[[#This Row],[Order Date]])/3,0)</f>
        <v>Q1</v>
      </c>
      <c r="W295" s="9">
        <f>MONTH(SalesDataTable[[#This Row],[Order Date]])</f>
        <v>3</v>
      </c>
      <c r="X295" s="8" t="str">
        <f>TEXT(SalesDataTable[[#This Row],[Order Date]],"mmm")</f>
        <v>Mar</v>
      </c>
    </row>
    <row r="296" spans="1:24" ht="15">
      <c r="A296" s="2">
        <v>4004</v>
      </c>
      <c r="B296" s="3">
        <v>46084</v>
      </c>
      <c r="C296" s="12">
        <f>MONTH(SalesDataTable[[#This Row],[Order Date]])</f>
        <v>3</v>
      </c>
      <c r="D296" s="12" t="str">
        <f>TEXT(SalesDataTable[[#This Row],[Order Date]],"MMM")</f>
        <v>Mar</v>
      </c>
      <c r="E296" s="15" t="str">
        <f>"Q"&amp;ROUNDUP(MONTH(SalesDataTable[[#This Row],[Order Date]])/3,0)</f>
        <v>Q1</v>
      </c>
      <c r="F296" s="12">
        <f>YEAR(SalesDataTable[[#This Row],[Order Date]])</f>
        <v>2026</v>
      </c>
      <c r="G296" s="4" t="s">
        <v>11</v>
      </c>
      <c r="H296" s="4" t="s">
        <v>25</v>
      </c>
      <c r="I296" s="4" t="s">
        <v>2</v>
      </c>
      <c r="J296" s="4" t="s">
        <v>13</v>
      </c>
      <c r="K296" s="4" t="s">
        <v>14</v>
      </c>
      <c r="L296" s="4" t="s">
        <v>32</v>
      </c>
      <c r="M296" s="9">
        <v>1</v>
      </c>
      <c r="N296" s="6">
        <v>46.46</v>
      </c>
      <c r="O296" s="7">
        <v>0.1</v>
      </c>
      <c r="P296" s="6">
        <v>17.989999999999998</v>
      </c>
      <c r="Q296" s="6">
        <f t="shared" si="16"/>
        <v>41.814</v>
      </c>
      <c r="R296" s="6">
        <f t="shared" si="17"/>
        <v>17.989999999999998</v>
      </c>
      <c r="S296" s="6">
        <f t="shared" si="18"/>
        <v>23.824000000000002</v>
      </c>
      <c r="T296" s="8">
        <f t="shared" si="19"/>
        <v>0.56976132395848289</v>
      </c>
      <c r="U296" s="5">
        <f>YEAR(SalesDataTable[[#This Row],[Order Date]])</f>
        <v>2026</v>
      </c>
      <c r="V296" s="8" t="str">
        <f>"Q"&amp;ROUNDUP(MONTH(SalesDataTable[[#This Row],[Order Date]])/3,0)</f>
        <v>Q1</v>
      </c>
      <c r="W296" s="9">
        <f>MONTH(SalesDataTable[[#This Row],[Order Date]])</f>
        <v>3</v>
      </c>
      <c r="X296" s="8" t="str">
        <f>TEXT(SalesDataTable[[#This Row],[Order Date]],"mmm")</f>
        <v>Mar</v>
      </c>
    </row>
    <row r="297" spans="1:24" ht="15">
      <c r="A297" s="2">
        <v>788</v>
      </c>
      <c r="B297" s="3">
        <v>46085</v>
      </c>
      <c r="C297" s="12">
        <f>MONTH(SalesDataTable[[#This Row],[Order Date]])</f>
        <v>3</v>
      </c>
      <c r="D297" s="12" t="str">
        <f>TEXT(SalesDataTable[[#This Row],[Order Date]],"MMM")</f>
        <v>Mar</v>
      </c>
      <c r="E297" s="15" t="str">
        <f>"Q"&amp;ROUNDUP(MONTH(SalesDataTable[[#This Row],[Order Date]])/3,0)</f>
        <v>Q1</v>
      </c>
      <c r="F297" s="12">
        <f>YEAR(SalesDataTable[[#This Row],[Order Date]])</f>
        <v>2026</v>
      </c>
      <c r="G297" s="4" t="s">
        <v>6</v>
      </c>
      <c r="H297" s="4" t="s">
        <v>41</v>
      </c>
      <c r="I297" s="4" t="s">
        <v>2</v>
      </c>
      <c r="J297" s="4" t="s">
        <v>13</v>
      </c>
      <c r="K297" s="4" t="s">
        <v>4</v>
      </c>
      <c r="L297" s="4" t="s">
        <v>26</v>
      </c>
      <c r="M297" s="9">
        <v>3</v>
      </c>
      <c r="N297" s="6">
        <v>39.49</v>
      </c>
      <c r="O297" s="7">
        <v>0</v>
      </c>
      <c r="P297" s="6">
        <v>16.420000000000002</v>
      </c>
      <c r="Q297" s="6">
        <f t="shared" si="16"/>
        <v>118.47</v>
      </c>
      <c r="R297" s="6">
        <f t="shared" si="17"/>
        <v>49.260000000000005</v>
      </c>
      <c r="S297" s="6">
        <f t="shared" si="18"/>
        <v>69.209999999999994</v>
      </c>
      <c r="T297" s="8">
        <f t="shared" si="19"/>
        <v>0.58419853127374011</v>
      </c>
      <c r="U297" s="5">
        <f>YEAR(SalesDataTable[[#This Row],[Order Date]])</f>
        <v>2026</v>
      </c>
      <c r="V297" s="8" t="str">
        <f>"Q"&amp;ROUNDUP(MONTH(SalesDataTable[[#This Row],[Order Date]])/3,0)</f>
        <v>Q1</v>
      </c>
      <c r="W297" s="9">
        <f>MONTH(SalesDataTable[[#This Row],[Order Date]])</f>
        <v>3</v>
      </c>
      <c r="X297" s="8" t="str">
        <f>TEXT(SalesDataTable[[#This Row],[Order Date]],"mmm")</f>
        <v>Mar</v>
      </c>
    </row>
    <row r="298" spans="1:24" ht="15">
      <c r="A298" s="2">
        <v>1717</v>
      </c>
      <c r="B298" s="3">
        <v>46085</v>
      </c>
      <c r="C298" s="12">
        <f>MONTH(SalesDataTable[[#This Row],[Order Date]])</f>
        <v>3</v>
      </c>
      <c r="D298" s="12" t="str">
        <f>TEXT(SalesDataTable[[#This Row],[Order Date]],"MMM")</f>
        <v>Mar</v>
      </c>
      <c r="E298" s="15" t="str">
        <f>"Q"&amp;ROUNDUP(MONTH(SalesDataTable[[#This Row],[Order Date]])/3,0)</f>
        <v>Q1</v>
      </c>
      <c r="F298" s="12">
        <f>YEAR(SalesDataTable[[#This Row],[Order Date]])</f>
        <v>2026</v>
      </c>
      <c r="G298" s="4" t="s">
        <v>20</v>
      </c>
      <c r="H298" s="4" t="s">
        <v>47</v>
      </c>
      <c r="I298" s="4" t="s">
        <v>2</v>
      </c>
      <c r="J298" s="4" t="s">
        <v>3</v>
      </c>
      <c r="K298" s="4" t="s">
        <v>34</v>
      </c>
      <c r="L298" s="4" t="s">
        <v>35</v>
      </c>
      <c r="M298" s="9">
        <v>1</v>
      </c>
      <c r="N298" s="6">
        <v>40.909999999999997</v>
      </c>
      <c r="O298" s="7">
        <v>0</v>
      </c>
      <c r="P298" s="6">
        <v>14.89</v>
      </c>
      <c r="Q298" s="6">
        <f t="shared" si="16"/>
        <v>40.909999999999997</v>
      </c>
      <c r="R298" s="6">
        <f t="shared" si="17"/>
        <v>14.89</v>
      </c>
      <c r="S298" s="6">
        <f t="shared" si="18"/>
        <v>26.019999999999996</v>
      </c>
      <c r="T298" s="8">
        <f t="shared" si="19"/>
        <v>0.63603031043754577</v>
      </c>
      <c r="U298" s="5">
        <f>YEAR(SalesDataTable[[#This Row],[Order Date]])</f>
        <v>2026</v>
      </c>
      <c r="V298" s="8" t="str">
        <f>"Q"&amp;ROUNDUP(MONTH(SalesDataTable[[#This Row],[Order Date]])/3,0)</f>
        <v>Q1</v>
      </c>
      <c r="W298" s="9">
        <f>MONTH(SalesDataTable[[#This Row],[Order Date]])</f>
        <v>3</v>
      </c>
      <c r="X298" s="8" t="str">
        <f>TEXT(SalesDataTable[[#This Row],[Order Date]],"mmm")</f>
        <v>Mar</v>
      </c>
    </row>
    <row r="299" spans="1:24" ht="15">
      <c r="A299" s="2">
        <v>1819</v>
      </c>
      <c r="B299" s="3">
        <v>46085</v>
      </c>
      <c r="C299" s="12">
        <f>MONTH(SalesDataTable[[#This Row],[Order Date]])</f>
        <v>3</v>
      </c>
      <c r="D299" s="12" t="str">
        <f>TEXT(SalesDataTable[[#This Row],[Order Date]],"MMM")</f>
        <v>Mar</v>
      </c>
      <c r="E299" s="15" t="str">
        <f>"Q"&amp;ROUNDUP(MONTH(SalesDataTable[[#This Row],[Order Date]])/3,0)</f>
        <v>Q1</v>
      </c>
      <c r="F299" s="12">
        <f>YEAR(SalesDataTable[[#This Row],[Order Date]])</f>
        <v>2026</v>
      </c>
      <c r="G299" s="4" t="s">
        <v>20</v>
      </c>
      <c r="H299" s="4" t="s">
        <v>33</v>
      </c>
      <c r="I299" s="4" t="s">
        <v>28</v>
      </c>
      <c r="J299" s="4" t="s">
        <v>13</v>
      </c>
      <c r="K299" s="4" t="s">
        <v>4</v>
      </c>
      <c r="L299" s="4" t="s">
        <v>22</v>
      </c>
      <c r="M299" s="9">
        <v>1</v>
      </c>
      <c r="N299" s="6">
        <v>49.94</v>
      </c>
      <c r="O299" s="7">
        <v>0.1</v>
      </c>
      <c r="P299" s="6">
        <v>21.84</v>
      </c>
      <c r="Q299" s="6">
        <f t="shared" si="16"/>
        <v>44.945999999999998</v>
      </c>
      <c r="R299" s="6">
        <f t="shared" si="17"/>
        <v>21.84</v>
      </c>
      <c r="S299" s="6">
        <f t="shared" si="18"/>
        <v>23.105999999999998</v>
      </c>
      <c r="T299" s="8">
        <f t="shared" si="19"/>
        <v>0.51408356694700308</v>
      </c>
      <c r="U299" s="5">
        <f>YEAR(SalesDataTable[[#This Row],[Order Date]])</f>
        <v>2026</v>
      </c>
      <c r="V299" s="8" t="str">
        <f>"Q"&amp;ROUNDUP(MONTH(SalesDataTable[[#This Row],[Order Date]])/3,0)</f>
        <v>Q1</v>
      </c>
      <c r="W299" s="9">
        <f>MONTH(SalesDataTable[[#This Row],[Order Date]])</f>
        <v>3</v>
      </c>
      <c r="X299" s="8" t="str">
        <f>TEXT(SalesDataTable[[#This Row],[Order Date]],"mmm")</f>
        <v>Mar</v>
      </c>
    </row>
    <row r="300" spans="1:24" ht="15">
      <c r="A300" s="2">
        <v>1992</v>
      </c>
      <c r="B300" s="3">
        <v>46085</v>
      </c>
      <c r="C300" s="12">
        <f>MONTH(SalesDataTable[[#This Row],[Order Date]])</f>
        <v>3</v>
      </c>
      <c r="D300" s="12" t="str">
        <f>TEXT(SalesDataTable[[#This Row],[Order Date]],"MMM")</f>
        <v>Mar</v>
      </c>
      <c r="E300" s="15" t="str">
        <f>"Q"&amp;ROUNDUP(MONTH(SalesDataTable[[#This Row],[Order Date]])/3,0)</f>
        <v>Q1</v>
      </c>
      <c r="F300" s="12">
        <f>YEAR(SalesDataTable[[#This Row],[Order Date]])</f>
        <v>2026</v>
      </c>
      <c r="G300" s="4" t="s">
        <v>11</v>
      </c>
      <c r="H300" s="4" t="s">
        <v>25</v>
      </c>
      <c r="I300" s="4" t="s">
        <v>2</v>
      </c>
      <c r="J300" s="4" t="s">
        <v>16</v>
      </c>
      <c r="K300" s="4" t="s">
        <v>14</v>
      </c>
      <c r="L300" s="4" t="s">
        <v>15</v>
      </c>
      <c r="M300" s="9">
        <v>1</v>
      </c>
      <c r="N300" s="6">
        <v>35.520000000000003</v>
      </c>
      <c r="O300" s="7">
        <v>0</v>
      </c>
      <c r="P300" s="6">
        <v>13.21</v>
      </c>
      <c r="Q300" s="6">
        <f t="shared" si="16"/>
        <v>35.520000000000003</v>
      </c>
      <c r="R300" s="6">
        <f t="shared" si="17"/>
        <v>13.21</v>
      </c>
      <c r="S300" s="6">
        <f t="shared" si="18"/>
        <v>22.310000000000002</v>
      </c>
      <c r="T300" s="8">
        <f t="shared" si="19"/>
        <v>0.62809684684684686</v>
      </c>
      <c r="U300" s="5">
        <f>YEAR(SalesDataTable[[#This Row],[Order Date]])</f>
        <v>2026</v>
      </c>
      <c r="V300" s="8" t="str">
        <f>"Q"&amp;ROUNDUP(MONTH(SalesDataTable[[#This Row],[Order Date]])/3,0)</f>
        <v>Q1</v>
      </c>
      <c r="W300" s="9">
        <f>MONTH(SalesDataTable[[#This Row],[Order Date]])</f>
        <v>3</v>
      </c>
      <c r="X300" s="8" t="str">
        <f>TEXT(SalesDataTable[[#This Row],[Order Date]],"mmm")</f>
        <v>Mar</v>
      </c>
    </row>
    <row r="301" spans="1:24" ht="15">
      <c r="A301" s="2">
        <v>2499</v>
      </c>
      <c r="B301" s="3">
        <v>46085</v>
      </c>
      <c r="C301" s="12">
        <f>MONTH(SalesDataTable[[#This Row],[Order Date]])</f>
        <v>3</v>
      </c>
      <c r="D301" s="12" t="str">
        <f>TEXT(SalesDataTable[[#This Row],[Order Date]],"MMM")</f>
        <v>Mar</v>
      </c>
      <c r="E301" s="15" t="str">
        <f>"Q"&amp;ROUNDUP(MONTH(SalesDataTable[[#This Row],[Order Date]])/3,0)</f>
        <v>Q1</v>
      </c>
      <c r="F301" s="12">
        <f>YEAR(SalesDataTable[[#This Row],[Order Date]])</f>
        <v>2026</v>
      </c>
      <c r="G301" s="4" t="s">
        <v>20</v>
      </c>
      <c r="H301" s="4" t="s">
        <v>31</v>
      </c>
      <c r="I301" s="4" t="s">
        <v>19</v>
      </c>
      <c r="J301" s="4" t="s">
        <v>13</v>
      </c>
      <c r="K301" s="4" t="s">
        <v>23</v>
      </c>
      <c r="L301" s="4" t="s">
        <v>24</v>
      </c>
      <c r="M301" s="9">
        <v>2</v>
      </c>
      <c r="N301" s="6">
        <v>341.1</v>
      </c>
      <c r="O301" s="7">
        <v>0</v>
      </c>
      <c r="P301" s="6">
        <v>200.19</v>
      </c>
      <c r="Q301" s="6">
        <f t="shared" si="16"/>
        <v>682.2</v>
      </c>
      <c r="R301" s="6">
        <f t="shared" si="17"/>
        <v>400.38</v>
      </c>
      <c r="S301" s="6">
        <f t="shared" si="18"/>
        <v>281.82000000000005</v>
      </c>
      <c r="T301" s="8">
        <f t="shared" si="19"/>
        <v>0.41310466138962187</v>
      </c>
      <c r="U301" s="5">
        <f>YEAR(SalesDataTable[[#This Row],[Order Date]])</f>
        <v>2026</v>
      </c>
      <c r="V301" s="8" t="str">
        <f>"Q"&amp;ROUNDUP(MONTH(SalesDataTable[[#This Row],[Order Date]])/3,0)</f>
        <v>Q1</v>
      </c>
      <c r="W301" s="9">
        <f>MONTH(SalesDataTable[[#This Row],[Order Date]])</f>
        <v>3</v>
      </c>
      <c r="X301" s="8" t="str">
        <f>TEXT(SalesDataTable[[#This Row],[Order Date]],"mmm")</f>
        <v>Mar</v>
      </c>
    </row>
    <row r="302" spans="1:24" ht="15">
      <c r="A302" s="2">
        <v>2698</v>
      </c>
      <c r="B302" s="3">
        <v>46085</v>
      </c>
      <c r="C302" s="12">
        <f>MONTH(SalesDataTable[[#This Row],[Order Date]])</f>
        <v>3</v>
      </c>
      <c r="D302" s="12" t="str">
        <f>TEXT(SalesDataTable[[#This Row],[Order Date]],"MMM")</f>
        <v>Mar</v>
      </c>
      <c r="E302" s="15" t="str">
        <f>"Q"&amp;ROUNDUP(MONTH(SalesDataTable[[#This Row],[Order Date]])/3,0)</f>
        <v>Q1</v>
      </c>
      <c r="F302" s="12">
        <f>YEAR(SalesDataTable[[#This Row],[Order Date]])</f>
        <v>2026</v>
      </c>
      <c r="G302" s="4" t="s">
        <v>11</v>
      </c>
      <c r="H302" s="4" t="s">
        <v>52</v>
      </c>
      <c r="I302" s="4" t="s">
        <v>28</v>
      </c>
      <c r="J302" s="4" t="s">
        <v>13</v>
      </c>
      <c r="K302" s="4" t="s">
        <v>34</v>
      </c>
      <c r="L302" s="4" t="s">
        <v>42</v>
      </c>
      <c r="M302" s="9">
        <v>4</v>
      </c>
      <c r="N302" s="6">
        <v>36.08</v>
      </c>
      <c r="O302" s="7">
        <v>0</v>
      </c>
      <c r="P302" s="6">
        <v>13.89</v>
      </c>
      <c r="Q302" s="6">
        <f t="shared" si="16"/>
        <v>144.32</v>
      </c>
      <c r="R302" s="6">
        <f t="shared" si="17"/>
        <v>55.56</v>
      </c>
      <c r="S302" s="6">
        <f t="shared" si="18"/>
        <v>88.759999999999991</v>
      </c>
      <c r="T302" s="8">
        <f t="shared" si="19"/>
        <v>0.61502217294900219</v>
      </c>
      <c r="U302" s="5">
        <f>YEAR(SalesDataTable[[#This Row],[Order Date]])</f>
        <v>2026</v>
      </c>
      <c r="V302" s="8" t="str">
        <f>"Q"&amp;ROUNDUP(MONTH(SalesDataTable[[#This Row],[Order Date]])/3,0)</f>
        <v>Q1</v>
      </c>
      <c r="W302" s="9">
        <f>MONTH(SalesDataTable[[#This Row],[Order Date]])</f>
        <v>3</v>
      </c>
      <c r="X302" s="8" t="str">
        <f>TEXT(SalesDataTable[[#This Row],[Order Date]],"mmm")</f>
        <v>Mar</v>
      </c>
    </row>
    <row r="303" spans="1:24" ht="15">
      <c r="A303" s="2">
        <v>4416</v>
      </c>
      <c r="B303" s="3">
        <v>46085</v>
      </c>
      <c r="C303" s="12">
        <f>MONTH(SalesDataTable[[#This Row],[Order Date]])</f>
        <v>3</v>
      </c>
      <c r="D303" s="12" t="str">
        <f>TEXT(SalesDataTable[[#This Row],[Order Date]],"MMM")</f>
        <v>Mar</v>
      </c>
      <c r="E303" s="15" t="str">
        <f>"Q"&amp;ROUNDUP(MONTH(SalesDataTable[[#This Row],[Order Date]])/3,0)</f>
        <v>Q1</v>
      </c>
      <c r="F303" s="12">
        <f>YEAR(SalesDataTable[[#This Row],[Order Date]])</f>
        <v>2026</v>
      </c>
      <c r="G303" s="4" t="s">
        <v>20</v>
      </c>
      <c r="H303" s="4" t="s">
        <v>21</v>
      </c>
      <c r="I303" s="4" t="s">
        <v>2</v>
      </c>
      <c r="J303" s="4" t="s">
        <v>16</v>
      </c>
      <c r="K303" s="4" t="s">
        <v>9</v>
      </c>
      <c r="L303" s="4" t="s">
        <v>37</v>
      </c>
      <c r="M303" s="9">
        <v>2</v>
      </c>
      <c r="N303" s="6">
        <v>151.69999999999999</v>
      </c>
      <c r="O303" s="7">
        <v>0</v>
      </c>
      <c r="P303" s="6">
        <v>80.44</v>
      </c>
      <c r="Q303" s="6">
        <f t="shared" si="16"/>
        <v>303.39999999999998</v>
      </c>
      <c r="R303" s="6">
        <f t="shared" si="17"/>
        <v>160.88</v>
      </c>
      <c r="S303" s="6">
        <f t="shared" si="18"/>
        <v>142.51999999999998</v>
      </c>
      <c r="T303" s="8">
        <f t="shared" si="19"/>
        <v>0.46974291364535264</v>
      </c>
      <c r="U303" s="5">
        <f>YEAR(SalesDataTable[[#This Row],[Order Date]])</f>
        <v>2026</v>
      </c>
      <c r="V303" s="8" t="str">
        <f>"Q"&amp;ROUNDUP(MONTH(SalesDataTable[[#This Row],[Order Date]])/3,0)</f>
        <v>Q1</v>
      </c>
      <c r="W303" s="9">
        <f>MONTH(SalesDataTable[[#This Row],[Order Date]])</f>
        <v>3</v>
      </c>
      <c r="X303" s="8" t="str">
        <f>TEXT(SalesDataTable[[#This Row],[Order Date]],"mmm")</f>
        <v>Mar</v>
      </c>
    </row>
    <row r="304" spans="1:24" ht="15">
      <c r="A304" s="2">
        <v>4434</v>
      </c>
      <c r="B304" s="3">
        <v>46085</v>
      </c>
      <c r="C304" s="12">
        <f>MONTH(SalesDataTable[[#This Row],[Order Date]])</f>
        <v>3</v>
      </c>
      <c r="D304" s="12" t="str">
        <f>TEXT(SalesDataTable[[#This Row],[Order Date]],"MMM")</f>
        <v>Mar</v>
      </c>
      <c r="E304" s="15" t="str">
        <f>"Q"&amp;ROUNDUP(MONTH(SalesDataTable[[#This Row],[Order Date]])/3,0)</f>
        <v>Q1</v>
      </c>
      <c r="F304" s="12">
        <f>YEAR(SalesDataTable[[#This Row],[Order Date]])</f>
        <v>2026</v>
      </c>
      <c r="G304" s="4" t="s">
        <v>6</v>
      </c>
      <c r="H304" s="4" t="s">
        <v>27</v>
      </c>
      <c r="I304" s="4" t="s">
        <v>28</v>
      </c>
      <c r="J304" s="4" t="s">
        <v>13</v>
      </c>
      <c r="K304" s="4" t="s">
        <v>9</v>
      </c>
      <c r="L304" s="4" t="s">
        <v>37</v>
      </c>
      <c r="M304" s="9">
        <v>2</v>
      </c>
      <c r="N304" s="6">
        <v>151.55000000000001</v>
      </c>
      <c r="O304" s="7">
        <v>0.1</v>
      </c>
      <c r="P304" s="6">
        <v>80.680000000000007</v>
      </c>
      <c r="Q304" s="6">
        <f t="shared" si="16"/>
        <v>272.79000000000002</v>
      </c>
      <c r="R304" s="6">
        <f t="shared" si="17"/>
        <v>161.36000000000001</v>
      </c>
      <c r="S304" s="6">
        <f t="shared" si="18"/>
        <v>111.43</v>
      </c>
      <c r="T304" s="8">
        <f t="shared" si="19"/>
        <v>0.40848271564206901</v>
      </c>
      <c r="U304" s="5">
        <f>YEAR(SalesDataTable[[#This Row],[Order Date]])</f>
        <v>2026</v>
      </c>
      <c r="V304" s="8" t="str">
        <f>"Q"&amp;ROUNDUP(MONTH(SalesDataTable[[#This Row],[Order Date]])/3,0)</f>
        <v>Q1</v>
      </c>
      <c r="W304" s="9">
        <f>MONTH(SalesDataTable[[#This Row],[Order Date]])</f>
        <v>3</v>
      </c>
      <c r="X304" s="8" t="str">
        <f>TEXT(SalesDataTable[[#This Row],[Order Date]],"mmm")</f>
        <v>Mar</v>
      </c>
    </row>
    <row r="305" spans="1:24" ht="15">
      <c r="A305" s="2">
        <v>4992</v>
      </c>
      <c r="B305" s="3">
        <v>46085</v>
      </c>
      <c r="C305" s="12">
        <f>MONTH(SalesDataTable[[#This Row],[Order Date]])</f>
        <v>3</v>
      </c>
      <c r="D305" s="12" t="str">
        <f>TEXT(SalesDataTable[[#This Row],[Order Date]],"MMM")</f>
        <v>Mar</v>
      </c>
      <c r="E305" s="15" t="str">
        <f>"Q"&amp;ROUNDUP(MONTH(SalesDataTable[[#This Row],[Order Date]])/3,0)</f>
        <v>Q1</v>
      </c>
      <c r="F305" s="12">
        <f>YEAR(SalesDataTable[[#This Row],[Order Date]])</f>
        <v>2026</v>
      </c>
      <c r="G305" s="4" t="s">
        <v>11</v>
      </c>
      <c r="H305" s="4" t="s">
        <v>12</v>
      </c>
      <c r="I305" s="4" t="s">
        <v>8</v>
      </c>
      <c r="J305" s="4" t="s">
        <v>16</v>
      </c>
      <c r="K305" s="4" t="s">
        <v>4</v>
      </c>
      <c r="L305" s="4" t="s">
        <v>5</v>
      </c>
      <c r="M305" s="9">
        <v>5</v>
      </c>
      <c r="N305" s="6">
        <v>82.44</v>
      </c>
      <c r="O305" s="7">
        <v>0.1</v>
      </c>
      <c r="P305" s="6">
        <v>41.57</v>
      </c>
      <c r="Q305" s="6">
        <f t="shared" si="16"/>
        <v>370.98</v>
      </c>
      <c r="R305" s="6">
        <f t="shared" si="17"/>
        <v>207.85</v>
      </c>
      <c r="S305" s="6">
        <f t="shared" si="18"/>
        <v>163.13000000000002</v>
      </c>
      <c r="T305" s="8">
        <f t="shared" si="19"/>
        <v>0.43972720901396306</v>
      </c>
      <c r="U305" s="5">
        <f>YEAR(SalesDataTable[[#This Row],[Order Date]])</f>
        <v>2026</v>
      </c>
      <c r="V305" s="8" t="str">
        <f>"Q"&amp;ROUNDUP(MONTH(SalesDataTable[[#This Row],[Order Date]])/3,0)</f>
        <v>Q1</v>
      </c>
      <c r="W305" s="9">
        <f>MONTH(SalesDataTable[[#This Row],[Order Date]])</f>
        <v>3</v>
      </c>
      <c r="X305" s="8" t="str">
        <f>TEXT(SalesDataTable[[#This Row],[Order Date]],"mmm")</f>
        <v>Mar</v>
      </c>
    </row>
    <row r="306" spans="1:24" ht="15">
      <c r="A306" s="2">
        <v>388</v>
      </c>
      <c r="B306" s="3">
        <v>46086</v>
      </c>
      <c r="C306" s="12">
        <f>MONTH(SalesDataTable[[#This Row],[Order Date]])</f>
        <v>3</v>
      </c>
      <c r="D306" s="12" t="str">
        <f>TEXT(SalesDataTable[[#This Row],[Order Date]],"MMM")</f>
        <v>Mar</v>
      </c>
      <c r="E306" s="15" t="str">
        <f>"Q"&amp;ROUNDUP(MONTH(SalesDataTable[[#This Row],[Order Date]])/3,0)</f>
        <v>Q1</v>
      </c>
      <c r="F306" s="12">
        <f>YEAR(SalesDataTable[[#This Row],[Order Date]])</f>
        <v>2026</v>
      </c>
      <c r="G306" s="4" t="s">
        <v>20</v>
      </c>
      <c r="H306" s="4" t="s">
        <v>33</v>
      </c>
      <c r="I306" s="4" t="s">
        <v>2</v>
      </c>
      <c r="J306" s="4" t="s">
        <v>3</v>
      </c>
      <c r="K306" s="4" t="s">
        <v>34</v>
      </c>
      <c r="L306" s="4" t="s">
        <v>42</v>
      </c>
      <c r="M306" s="9">
        <v>1</v>
      </c>
      <c r="N306" s="6">
        <v>35.61</v>
      </c>
      <c r="O306" s="7">
        <v>0.05</v>
      </c>
      <c r="P306" s="6">
        <v>13.8</v>
      </c>
      <c r="Q306" s="6">
        <f t="shared" si="16"/>
        <v>33.829499999999996</v>
      </c>
      <c r="R306" s="6">
        <f t="shared" si="17"/>
        <v>13.8</v>
      </c>
      <c r="S306" s="6">
        <f t="shared" si="18"/>
        <v>20.029499999999995</v>
      </c>
      <c r="T306" s="8">
        <f t="shared" si="19"/>
        <v>0.59207200815855976</v>
      </c>
      <c r="U306" s="5">
        <f>YEAR(SalesDataTable[[#This Row],[Order Date]])</f>
        <v>2026</v>
      </c>
      <c r="V306" s="8" t="str">
        <f>"Q"&amp;ROUNDUP(MONTH(SalesDataTable[[#This Row],[Order Date]])/3,0)</f>
        <v>Q1</v>
      </c>
      <c r="W306" s="9">
        <f>MONTH(SalesDataTable[[#This Row],[Order Date]])</f>
        <v>3</v>
      </c>
      <c r="X306" s="8" t="str">
        <f>TEXT(SalesDataTable[[#This Row],[Order Date]],"mmm")</f>
        <v>Mar</v>
      </c>
    </row>
    <row r="307" spans="1:24" ht="15">
      <c r="A307" s="2">
        <v>977</v>
      </c>
      <c r="B307" s="3">
        <v>46086</v>
      </c>
      <c r="C307" s="12">
        <f>MONTH(SalesDataTable[[#This Row],[Order Date]])</f>
        <v>3</v>
      </c>
      <c r="D307" s="12" t="str">
        <f>TEXT(SalesDataTable[[#This Row],[Order Date]],"MMM")</f>
        <v>Mar</v>
      </c>
      <c r="E307" s="15" t="str">
        <f>"Q"&amp;ROUNDUP(MONTH(SalesDataTable[[#This Row],[Order Date]])/3,0)</f>
        <v>Q1</v>
      </c>
      <c r="F307" s="12">
        <f>YEAR(SalesDataTable[[#This Row],[Order Date]])</f>
        <v>2026</v>
      </c>
      <c r="G307" s="4" t="s">
        <v>0</v>
      </c>
      <c r="H307" s="4" t="s">
        <v>1</v>
      </c>
      <c r="I307" s="4" t="s">
        <v>28</v>
      </c>
      <c r="J307" s="4" t="s">
        <v>13</v>
      </c>
      <c r="K307" s="4" t="s">
        <v>9</v>
      </c>
      <c r="L307" s="4" t="s">
        <v>37</v>
      </c>
      <c r="M307" s="9">
        <v>5</v>
      </c>
      <c r="N307" s="6">
        <v>156.13</v>
      </c>
      <c r="O307" s="7">
        <v>0</v>
      </c>
      <c r="P307" s="6">
        <v>77.03</v>
      </c>
      <c r="Q307" s="6">
        <f t="shared" si="16"/>
        <v>780.65</v>
      </c>
      <c r="R307" s="6">
        <f t="shared" si="17"/>
        <v>385.15</v>
      </c>
      <c r="S307" s="6">
        <f t="shared" si="18"/>
        <v>395.5</v>
      </c>
      <c r="T307" s="8">
        <f t="shared" si="19"/>
        <v>0.50662909114199706</v>
      </c>
      <c r="U307" s="5">
        <f>YEAR(SalesDataTable[[#This Row],[Order Date]])</f>
        <v>2026</v>
      </c>
      <c r="V307" s="8" t="str">
        <f>"Q"&amp;ROUNDUP(MONTH(SalesDataTable[[#This Row],[Order Date]])/3,0)</f>
        <v>Q1</v>
      </c>
      <c r="W307" s="9">
        <f>MONTH(SalesDataTable[[#This Row],[Order Date]])</f>
        <v>3</v>
      </c>
      <c r="X307" s="8" t="str">
        <f>TEXT(SalesDataTable[[#This Row],[Order Date]],"mmm")</f>
        <v>Mar</v>
      </c>
    </row>
    <row r="308" spans="1:24" ht="15">
      <c r="A308" s="2">
        <v>996</v>
      </c>
      <c r="B308" s="3">
        <v>46086</v>
      </c>
      <c r="C308" s="12">
        <f>MONTH(SalesDataTable[[#This Row],[Order Date]])</f>
        <v>3</v>
      </c>
      <c r="D308" s="12" t="str">
        <f>TEXT(SalesDataTable[[#This Row],[Order Date]],"MMM")</f>
        <v>Mar</v>
      </c>
      <c r="E308" s="15" t="str">
        <f>"Q"&amp;ROUNDUP(MONTH(SalesDataTable[[#This Row],[Order Date]])/3,0)</f>
        <v>Q1</v>
      </c>
      <c r="F308" s="12">
        <f>YEAR(SalesDataTable[[#This Row],[Order Date]])</f>
        <v>2026</v>
      </c>
      <c r="G308" s="4" t="s">
        <v>0</v>
      </c>
      <c r="H308" s="4" t="s">
        <v>50</v>
      </c>
      <c r="I308" s="4" t="s">
        <v>2</v>
      </c>
      <c r="J308" s="4" t="s">
        <v>3</v>
      </c>
      <c r="K308" s="4" t="s">
        <v>23</v>
      </c>
      <c r="L308" s="4" t="s">
        <v>51</v>
      </c>
      <c r="M308" s="9">
        <v>1</v>
      </c>
      <c r="N308" s="6">
        <v>124.31</v>
      </c>
      <c r="O308" s="7">
        <v>0</v>
      </c>
      <c r="P308" s="6">
        <v>61.16</v>
      </c>
      <c r="Q308" s="6">
        <f t="shared" si="16"/>
        <v>124.31</v>
      </c>
      <c r="R308" s="6">
        <f t="shared" si="17"/>
        <v>61.16</v>
      </c>
      <c r="S308" s="6">
        <f t="shared" si="18"/>
        <v>63.150000000000006</v>
      </c>
      <c r="T308" s="8">
        <f t="shared" si="19"/>
        <v>0.50800418309066053</v>
      </c>
      <c r="U308" s="5">
        <f>YEAR(SalesDataTable[[#This Row],[Order Date]])</f>
        <v>2026</v>
      </c>
      <c r="V308" s="8" t="str">
        <f>"Q"&amp;ROUNDUP(MONTH(SalesDataTable[[#This Row],[Order Date]])/3,0)</f>
        <v>Q1</v>
      </c>
      <c r="W308" s="9">
        <f>MONTH(SalesDataTable[[#This Row],[Order Date]])</f>
        <v>3</v>
      </c>
      <c r="X308" s="8" t="str">
        <f>TEXT(SalesDataTable[[#This Row],[Order Date]],"mmm")</f>
        <v>Mar</v>
      </c>
    </row>
    <row r="309" spans="1:24" ht="15">
      <c r="A309" s="2">
        <v>1923</v>
      </c>
      <c r="B309" s="3">
        <v>46086</v>
      </c>
      <c r="C309" s="12">
        <f>MONTH(SalesDataTable[[#This Row],[Order Date]])</f>
        <v>3</v>
      </c>
      <c r="D309" s="12" t="str">
        <f>TEXT(SalesDataTable[[#This Row],[Order Date]],"MMM")</f>
        <v>Mar</v>
      </c>
      <c r="E309" s="15" t="str">
        <f>"Q"&amp;ROUNDUP(MONTH(SalesDataTable[[#This Row],[Order Date]])/3,0)</f>
        <v>Q1</v>
      </c>
      <c r="F309" s="12">
        <f>YEAR(SalesDataTable[[#This Row],[Order Date]])</f>
        <v>2026</v>
      </c>
      <c r="G309" s="4" t="s">
        <v>6</v>
      </c>
      <c r="H309" s="4" t="s">
        <v>49</v>
      </c>
      <c r="I309" s="4" t="s">
        <v>19</v>
      </c>
      <c r="J309" s="4" t="s">
        <v>16</v>
      </c>
      <c r="K309" s="4" t="s">
        <v>23</v>
      </c>
      <c r="L309" s="4" t="s">
        <v>40</v>
      </c>
      <c r="M309" s="9">
        <v>3</v>
      </c>
      <c r="N309" s="6">
        <v>82.9</v>
      </c>
      <c r="O309" s="7">
        <v>0.1</v>
      </c>
      <c r="P309" s="6">
        <v>38.31</v>
      </c>
      <c r="Q309" s="6">
        <f t="shared" si="16"/>
        <v>223.83</v>
      </c>
      <c r="R309" s="6">
        <f t="shared" si="17"/>
        <v>114.93</v>
      </c>
      <c r="S309" s="6">
        <f t="shared" si="18"/>
        <v>108.9</v>
      </c>
      <c r="T309" s="8">
        <f t="shared" si="19"/>
        <v>0.48652995577000402</v>
      </c>
      <c r="U309" s="5">
        <f>YEAR(SalesDataTable[[#This Row],[Order Date]])</f>
        <v>2026</v>
      </c>
      <c r="V309" s="8" t="str">
        <f>"Q"&amp;ROUNDUP(MONTH(SalesDataTable[[#This Row],[Order Date]])/3,0)</f>
        <v>Q1</v>
      </c>
      <c r="W309" s="9">
        <f>MONTH(SalesDataTable[[#This Row],[Order Date]])</f>
        <v>3</v>
      </c>
      <c r="X309" s="8" t="str">
        <f>TEXT(SalesDataTable[[#This Row],[Order Date]],"mmm")</f>
        <v>Mar</v>
      </c>
    </row>
    <row r="310" spans="1:24" ht="15">
      <c r="A310" s="2">
        <v>4904</v>
      </c>
      <c r="B310" s="3">
        <v>46086</v>
      </c>
      <c r="C310" s="12">
        <f>MONTH(SalesDataTable[[#This Row],[Order Date]])</f>
        <v>3</v>
      </c>
      <c r="D310" s="12" t="str">
        <f>TEXT(SalesDataTable[[#This Row],[Order Date]],"MMM")</f>
        <v>Mar</v>
      </c>
      <c r="E310" s="15" t="str">
        <f>"Q"&amp;ROUNDUP(MONTH(SalesDataTable[[#This Row],[Order Date]])/3,0)</f>
        <v>Q1</v>
      </c>
      <c r="F310" s="12">
        <f>YEAR(SalesDataTable[[#This Row],[Order Date]])</f>
        <v>2026</v>
      </c>
      <c r="G310" s="4" t="s">
        <v>6</v>
      </c>
      <c r="H310" s="4" t="s">
        <v>41</v>
      </c>
      <c r="I310" s="4" t="s">
        <v>19</v>
      </c>
      <c r="J310" s="4" t="s">
        <v>16</v>
      </c>
      <c r="K310" s="4" t="s">
        <v>4</v>
      </c>
      <c r="L310" s="4" t="s">
        <v>26</v>
      </c>
      <c r="M310" s="9">
        <v>1</v>
      </c>
      <c r="N310" s="6">
        <v>41.1</v>
      </c>
      <c r="O310" s="7">
        <v>0</v>
      </c>
      <c r="P310" s="6">
        <v>16.34</v>
      </c>
      <c r="Q310" s="6">
        <f t="shared" si="16"/>
        <v>41.1</v>
      </c>
      <c r="R310" s="6">
        <f t="shared" si="17"/>
        <v>16.34</v>
      </c>
      <c r="S310" s="6">
        <f t="shared" si="18"/>
        <v>24.76</v>
      </c>
      <c r="T310" s="8">
        <f t="shared" si="19"/>
        <v>0.60243309002433088</v>
      </c>
      <c r="U310" s="5">
        <f>YEAR(SalesDataTable[[#This Row],[Order Date]])</f>
        <v>2026</v>
      </c>
      <c r="V310" s="8" t="str">
        <f>"Q"&amp;ROUNDUP(MONTH(SalesDataTable[[#This Row],[Order Date]])/3,0)</f>
        <v>Q1</v>
      </c>
      <c r="W310" s="9">
        <f>MONTH(SalesDataTable[[#This Row],[Order Date]])</f>
        <v>3</v>
      </c>
      <c r="X310" s="8" t="str">
        <f>TEXT(SalesDataTable[[#This Row],[Order Date]],"mmm")</f>
        <v>Mar</v>
      </c>
    </row>
    <row r="311" spans="1:24" ht="15">
      <c r="A311" s="2">
        <v>1036</v>
      </c>
      <c r="B311" s="3">
        <v>46087</v>
      </c>
      <c r="C311" s="12">
        <f>MONTH(SalesDataTable[[#This Row],[Order Date]])</f>
        <v>3</v>
      </c>
      <c r="D311" s="12" t="str">
        <f>TEXT(SalesDataTable[[#This Row],[Order Date]],"MMM")</f>
        <v>Mar</v>
      </c>
      <c r="E311" s="15" t="str">
        <f>"Q"&amp;ROUNDUP(MONTH(SalesDataTable[[#This Row],[Order Date]])/3,0)</f>
        <v>Q1</v>
      </c>
      <c r="F311" s="12">
        <f>YEAR(SalesDataTable[[#This Row],[Order Date]])</f>
        <v>2026</v>
      </c>
      <c r="G311" s="4" t="s">
        <v>0</v>
      </c>
      <c r="H311" s="4" t="s">
        <v>1</v>
      </c>
      <c r="I311" s="4" t="s">
        <v>2</v>
      </c>
      <c r="J311" s="4" t="s">
        <v>16</v>
      </c>
      <c r="K311" s="4" t="s">
        <v>4</v>
      </c>
      <c r="L311" s="4" t="s">
        <v>26</v>
      </c>
      <c r="M311" s="9">
        <v>1</v>
      </c>
      <c r="N311" s="6">
        <v>40.380000000000003</v>
      </c>
      <c r="O311" s="7">
        <v>0</v>
      </c>
      <c r="P311" s="6">
        <v>16.41</v>
      </c>
      <c r="Q311" s="6">
        <f t="shared" si="16"/>
        <v>40.380000000000003</v>
      </c>
      <c r="R311" s="6">
        <f t="shared" si="17"/>
        <v>16.41</v>
      </c>
      <c r="S311" s="6">
        <f t="shared" si="18"/>
        <v>23.970000000000002</v>
      </c>
      <c r="T311" s="8">
        <f t="shared" si="19"/>
        <v>0.59361069836552749</v>
      </c>
      <c r="U311" s="5">
        <f>YEAR(SalesDataTable[[#This Row],[Order Date]])</f>
        <v>2026</v>
      </c>
      <c r="V311" s="8" t="str">
        <f>"Q"&amp;ROUNDUP(MONTH(SalesDataTable[[#This Row],[Order Date]])/3,0)</f>
        <v>Q1</v>
      </c>
      <c r="W311" s="9">
        <f>MONTH(SalesDataTable[[#This Row],[Order Date]])</f>
        <v>3</v>
      </c>
      <c r="X311" s="8" t="str">
        <f>TEXT(SalesDataTable[[#This Row],[Order Date]],"mmm")</f>
        <v>Mar</v>
      </c>
    </row>
    <row r="312" spans="1:24" ht="15">
      <c r="A312" s="2">
        <v>1470</v>
      </c>
      <c r="B312" s="3">
        <v>46087</v>
      </c>
      <c r="C312" s="12">
        <f>MONTH(SalesDataTable[[#This Row],[Order Date]])</f>
        <v>3</v>
      </c>
      <c r="D312" s="12" t="str">
        <f>TEXT(SalesDataTable[[#This Row],[Order Date]],"MMM")</f>
        <v>Mar</v>
      </c>
      <c r="E312" s="15" t="str">
        <f>"Q"&amp;ROUNDUP(MONTH(SalesDataTable[[#This Row],[Order Date]])/3,0)</f>
        <v>Q1</v>
      </c>
      <c r="F312" s="12">
        <f>YEAR(SalesDataTable[[#This Row],[Order Date]])</f>
        <v>2026</v>
      </c>
      <c r="G312" s="4" t="s">
        <v>11</v>
      </c>
      <c r="H312" s="4" t="s">
        <v>12</v>
      </c>
      <c r="I312" s="4" t="s">
        <v>2</v>
      </c>
      <c r="J312" s="4" t="s">
        <v>3</v>
      </c>
      <c r="K312" s="4" t="s">
        <v>4</v>
      </c>
      <c r="L312" s="4" t="s">
        <v>5</v>
      </c>
      <c r="M312" s="9">
        <v>1</v>
      </c>
      <c r="N312" s="6">
        <v>80.349999999999994</v>
      </c>
      <c r="O312" s="7">
        <v>0.1</v>
      </c>
      <c r="P312" s="6">
        <v>42.43</v>
      </c>
      <c r="Q312" s="6">
        <f t="shared" si="16"/>
        <v>72.314999999999998</v>
      </c>
      <c r="R312" s="6">
        <f t="shared" si="17"/>
        <v>42.43</v>
      </c>
      <c r="S312" s="6">
        <f t="shared" si="18"/>
        <v>29.884999999999998</v>
      </c>
      <c r="T312" s="8">
        <f t="shared" si="19"/>
        <v>0.41326142570697638</v>
      </c>
      <c r="U312" s="5">
        <f>YEAR(SalesDataTable[[#This Row],[Order Date]])</f>
        <v>2026</v>
      </c>
      <c r="V312" s="8" t="str">
        <f>"Q"&amp;ROUNDUP(MONTH(SalesDataTable[[#This Row],[Order Date]])/3,0)</f>
        <v>Q1</v>
      </c>
      <c r="W312" s="9">
        <f>MONTH(SalesDataTable[[#This Row],[Order Date]])</f>
        <v>3</v>
      </c>
      <c r="X312" s="8" t="str">
        <f>TEXT(SalesDataTable[[#This Row],[Order Date]],"mmm")</f>
        <v>Mar</v>
      </c>
    </row>
    <row r="313" spans="1:24" ht="15">
      <c r="A313" s="2">
        <v>2907</v>
      </c>
      <c r="B313" s="3">
        <v>46087</v>
      </c>
      <c r="C313" s="12">
        <f>MONTH(SalesDataTable[[#This Row],[Order Date]])</f>
        <v>3</v>
      </c>
      <c r="D313" s="12" t="str">
        <f>TEXT(SalesDataTable[[#This Row],[Order Date]],"MMM")</f>
        <v>Mar</v>
      </c>
      <c r="E313" s="15" t="str">
        <f>"Q"&amp;ROUNDUP(MONTH(SalesDataTable[[#This Row],[Order Date]])/3,0)</f>
        <v>Q1</v>
      </c>
      <c r="F313" s="12">
        <f>YEAR(SalesDataTable[[#This Row],[Order Date]])</f>
        <v>2026</v>
      </c>
      <c r="G313" s="4" t="s">
        <v>20</v>
      </c>
      <c r="H313" s="4" t="s">
        <v>47</v>
      </c>
      <c r="I313" s="4" t="s">
        <v>2</v>
      </c>
      <c r="J313" s="4" t="s">
        <v>3</v>
      </c>
      <c r="K313" s="4" t="s">
        <v>4</v>
      </c>
      <c r="L313" s="4" t="s">
        <v>26</v>
      </c>
      <c r="M313" s="9">
        <v>1</v>
      </c>
      <c r="N313" s="6">
        <v>40.44</v>
      </c>
      <c r="O313" s="7">
        <v>0.05</v>
      </c>
      <c r="P313" s="6">
        <v>16.829999999999998</v>
      </c>
      <c r="Q313" s="6">
        <f t="shared" si="16"/>
        <v>38.417999999999999</v>
      </c>
      <c r="R313" s="6">
        <f t="shared" si="17"/>
        <v>16.829999999999998</v>
      </c>
      <c r="S313" s="6">
        <f t="shared" si="18"/>
        <v>21.588000000000001</v>
      </c>
      <c r="T313" s="8">
        <f t="shared" si="19"/>
        <v>0.56192409807902555</v>
      </c>
      <c r="U313" s="5">
        <f>YEAR(SalesDataTable[[#This Row],[Order Date]])</f>
        <v>2026</v>
      </c>
      <c r="V313" s="8" t="str">
        <f>"Q"&amp;ROUNDUP(MONTH(SalesDataTable[[#This Row],[Order Date]])/3,0)</f>
        <v>Q1</v>
      </c>
      <c r="W313" s="9">
        <f>MONTH(SalesDataTable[[#This Row],[Order Date]])</f>
        <v>3</v>
      </c>
      <c r="X313" s="8" t="str">
        <f>TEXT(SalesDataTable[[#This Row],[Order Date]],"mmm")</f>
        <v>Mar</v>
      </c>
    </row>
    <row r="314" spans="1:24" ht="15">
      <c r="A314" s="2">
        <v>2997</v>
      </c>
      <c r="B314" s="3">
        <v>46087</v>
      </c>
      <c r="C314" s="12">
        <f>MONTH(SalesDataTable[[#This Row],[Order Date]])</f>
        <v>3</v>
      </c>
      <c r="D314" s="12" t="str">
        <f>TEXT(SalesDataTable[[#This Row],[Order Date]],"MMM")</f>
        <v>Mar</v>
      </c>
      <c r="E314" s="15" t="str">
        <f>"Q"&amp;ROUNDUP(MONTH(SalesDataTable[[#This Row],[Order Date]])/3,0)</f>
        <v>Q1</v>
      </c>
      <c r="F314" s="12">
        <f>YEAR(SalesDataTable[[#This Row],[Order Date]])</f>
        <v>2026</v>
      </c>
      <c r="G314" s="4" t="s">
        <v>11</v>
      </c>
      <c r="H314" s="4" t="s">
        <v>52</v>
      </c>
      <c r="I314" s="4" t="s">
        <v>2</v>
      </c>
      <c r="J314" s="4" t="s">
        <v>3</v>
      </c>
      <c r="K314" s="4" t="s">
        <v>14</v>
      </c>
      <c r="L314" s="4" t="s">
        <v>15</v>
      </c>
      <c r="M314" s="9">
        <v>3</v>
      </c>
      <c r="N314" s="6">
        <v>35.89</v>
      </c>
      <c r="O314" s="7">
        <v>0</v>
      </c>
      <c r="P314" s="6">
        <v>13.25</v>
      </c>
      <c r="Q314" s="6">
        <f t="shared" si="16"/>
        <v>107.67</v>
      </c>
      <c r="R314" s="6">
        <f t="shared" si="17"/>
        <v>39.75</v>
      </c>
      <c r="S314" s="6">
        <f t="shared" si="18"/>
        <v>67.92</v>
      </c>
      <c r="T314" s="8">
        <f t="shared" si="19"/>
        <v>0.63081638339370294</v>
      </c>
      <c r="U314" s="5">
        <f>YEAR(SalesDataTable[[#This Row],[Order Date]])</f>
        <v>2026</v>
      </c>
      <c r="V314" s="8" t="str">
        <f>"Q"&amp;ROUNDUP(MONTH(SalesDataTable[[#This Row],[Order Date]])/3,0)</f>
        <v>Q1</v>
      </c>
      <c r="W314" s="9">
        <f>MONTH(SalesDataTable[[#This Row],[Order Date]])</f>
        <v>3</v>
      </c>
      <c r="X314" s="8" t="str">
        <f>TEXT(SalesDataTable[[#This Row],[Order Date]],"mmm")</f>
        <v>Mar</v>
      </c>
    </row>
    <row r="315" spans="1:24" ht="15">
      <c r="A315" s="2">
        <v>3056</v>
      </c>
      <c r="B315" s="3">
        <v>46087</v>
      </c>
      <c r="C315" s="12">
        <f>MONTH(SalesDataTable[[#This Row],[Order Date]])</f>
        <v>3</v>
      </c>
      <c r="D315" s="12" t="str">
        <f>TEXT(SalesDataTable[[#This Row],[Order Date]],"MMM")</f>
        <v>Mar</v>
      </c>
      <c r="E315" s="15" t="str">
        <f>"Q"&amp;ROUNDUP(MONTH(SalesDataTable[[#This Row],[Order Date]])/3,0)</f>
        <v>Q1</v>
      </c>
      <c r="F315" s="12">
        <f>YEAR(SalesDataTable[[#This Row],[Order Date]])</f>
        <v>2026</v>
      </c>
      <c r="G315" s="4" t="s">
        <v>6</v>
      </c>
      <c r="H315" s="4" t="s">
        <v>43</v>
      </c>
      <c r="I315" s="4" t="s">
        <v>28</v>
      </c>
      <c r="J315" s="4" t="s">
        <v>3</v>
      </c>
      <c r="K315" s="4" t="s">
        <v>14</v>
      </c>
      <c r="L315" s="4" t="s">
        <v>48</v>
      </c>
      <c r="M315" s="9">
        <v>3</v>
      </c>
      <c r="N315" s="6">
        <v>163.44999999999999</v>
      </c>
      <c r="O315" s="7">
        <v>0</v>
      </c>
      <c r="P315" s="6">
        <v>86.88</v>
      </c>
      <c r="Q315" s="6">
        <f t="shared" si="16"/>
        <v>490.34999999999997</v>
      </c>
      <c r="R315" s="6">
        <f t="shared" si="17"/>
        <v>260.64</v>
      </c>
      <c r="S315" s="6">
        <f t="shared" si="18"/>
        <v>229.70999999999998</v>
      </c>
      <c r="T315" s="8">
        <f t="shared" si="19"/>
        <v>0.46846130315081064</v>
      </c>
      <c r="U315" s="5">
        <f>YEAR(SalesDataTable[[#This Row],[Order Date]])</f>
        <v>2026</v>
      </c>
      <c r="V315" s="8" t="str">
        <f>"Q"&amp;ROUNDUP(MONTH(SalesDataTable[[#This Row],[Order Date]])/3,0)</f>
        <v>Q1</v>
      </c>
      <c r="W315" s="9">
        <f>MONTH(SalesDataTable[[#This Row],[Order Date]])</f>
        <v>3</v>
      </c>
      <c r="X315" s="8" t="str">
        <f>TEXT(SalesDataTable[[#This Row],[Order Date]],"mmm")</f>
        <v>Mar</v>
      </c>
    </row>
    <row r="316" spans="1:24" ht="15">
      <c r="A316" s="2">
        <v>471</v>
      </c>
      <c r="B316" s="3">
        <v>46088</v>
      </c>
      <c r="C316" s="12">
        <f>MONTH(SalesDataTable[[#This Row],[Order Date]])</f>
        <v>3</v>
      </c>
      <c r="D316" s="12" t="str">
        <f>TEXT(SalesDataTable[[#This Row],[Order Date]],"MMM")</f>
        <v>Mar</v>
      </c>
      <c r="E316" s="15" t="str">
        <f>"Q"&amp;ROUNDUP(MONTH(SalesDataTable[[#This Row],[Order Date]])/3,0)</f>
        <v>Q1</v>
      </c>
      <c r="F316" s="12">
        <f>YEAR(SalesDataTable[[#This Row],[Order Date]])</f>
        <v>2026</v>
      </c>
      <c r="G316" s="4" t="s">
        <v>6</v>
      </c>
      <c r="H316" s="4" t="s">
        <v>7</v>
      </c>
      <c r="I316" s="4" t="s">
        <v>19</v>
      </c>
      <c r="J316" s="4" t="s">
        <v>3</v>
      </c>
      <c r="K316" s="4" t="s">
        <v>34</v>
      </c>
      <c r="L316" s="4" t="s">
        <v>35</v>
      </c>
      <c r="M316" s="9">
        <v>2</v>
      </c>
      <c r="N316" s="6">
        <v>40.020000000000003</v>
      </c>
      <c r="O316" s="7">
        <v>0</v>
      </c>
      <c r="P316" s="6">
        <v>14.38</v>
      </c>
      <c r="Q316" s="6">
        <f t="shared" si="16"/>
        <v>80.040000000000006</v>
      </c>
      <c r="R316" s="6">
        <f t="shared" si="17"/>
        <v>28.76</v>
      </c>
      <c r="S316" s="6">
        <f t="shared" si="18"/>
        <v>51.28</v>
      </c>
      <c r="T316" s="8">
        <f t="shared" si="19"/>
        <v>0.64067966016991496</v>
      </c>
      <c r="U316" s="5">
        <f>YEAR(SalesDataTable[[#This Row],[Order Date]])</f>
        <v>2026</v>
      </c>
      <c r="V316" s="8" t="str">
        <f>"Q"&amp;ROUNDUP(MONTH(SalesDataTable[[#This Row],[Order Date]])/3,0)</f>
        <v>Q1</v>
      </c>
      <c r="W316" s="9">
        <f>MONTH(SalesDataTable[[#This Row],[Order Date]])</f>
        <v>3</v>
      </c>
      <c r="X316" s="8" t="str">
        <f>TEXT(SalesDataTable[[#This Row],[Order Date]],"mmm")</f>
        <v>Mar</v>
      </c>
    </row>
    <row r="317" spans="1:24" ht="15">
      <c r="A317" s="2">
        <v>842</v>
      </c>
      <c r="B317" s="3">
        <v>46088</v>
      </c>
      <c r="C317" s="12">
        <f>MONTH(SalesDataTable[[#This Row],[Order Date]])</f>
        <v>3</v>
      </c>
      <c r="D317" s="12" t="str">
        <f>TEXT(SalesDataTable[[#This Row],[Order Date]],"MMM")</f>
        <v>Mar</v>
      </c>
      <c r="E317" s="15" t="str">
        <f>"Q"&amp;ROUNDUP(MONTH(SalesDataTable[[#This Row],[Order Date]])/3,0)</f>
        <v>Q1</v>
      </c>
      <c r="F317" s="12">
        <f>YEAR(SalesDataTable[[#This Row],[Order Date]])</f>
        <v>2026</v>
      </c>
      <c r="G317" s="4" t="s">
        <v>0</v>
      </c>
      <c r="H317" s="4" t="s">
        <v>50</v>
      </c>
      <c r="I317" s="4" t="s">
        <v>2</v>
      </c>
      <c r="J317" s="4" t="s">
        <v>13</v>
      </c>
      <c r="K317" s="4" t="s">
        <v>34</v>
      </c>
      <c r="L317" s="4" t="s">
        <v>35</v>
      </c>
      <c r="M317" s="9">
        <v>1</v>
      </c>
      <c r="N317" s="6">
        <v>40.01</v>
      </c>
      <c r="O317" s="7">
        <v>0.05</v>
      </c>
      <c r="P317" s="6">
        <v>14.35</v>
      </c>
      <c r="Q317" s="6">
        <f t="shared" si="16"/>
        <v>38.009499999999996</v>
      </c>
      <c r="R317" s="6">
        <f t="shared" si="17"/>
        <v>14.35</v>
      </c>
      <c r="S317" s="6">
        <f t="shared" si="18"/>
        <v>23.659499999999994</v>
      </c>
      <c r="T317" s="8">
        <f t="shared" si="19"/>
        <v>0.62246280535129372</v>
      </c>
      <c r="U317" s="5">
        <f>YEAR(SalesDataTable[[#This Row],[Order Date]])</f>
        <v>2026</v>
      </c>
      <c r="V317" s="8" t="str">
        <f>"Q"&amp;ROUNDUP(MONTH(SalesDataTable[[#This Row],[Order Date]])/3,0)</f>
        <v>Q1</v>
      </c>
      <c r="W317" s="9">
        <f>MONTH(SalesDataTable[[#This Row],[Order Date]])</f>
        <v>3</v>
      </c>
      <c r="X317" s="8" t="str">
        <f>TEXT(SalesDataTable[[#This Row],[Order Date]],"mmm")</f>
        <v>Mar</v>
      </c>
    </row>
    <row r="318" spans="1:24" ht="15">
      <c r="A318" s="2">
        <v>3386</v>
      </c>
      <c r="B318" s="3">
        <v>46088</v>
      </c>
      <c r="C318" s="12">
        <f>MONTH(SalesDataTable[[#This Row],[Order Date]])</f>
        <v>3</v>
      </c>
      <c r="D318" s="12" t="str">
        <f>TEXT(SalesDataTable[[#This Row],[Order Date]],"MMM")</f>
        <v>Mar</v>
      </c>
      <c r="E318" s="15" t="str">
        <f>"Q"&amp;ROUNDUP(MONTH(SalesDataTable[[#This Row],[Order Date]])/3,0)</f>
        <v>Q1</v>
      </c>
      <c r="F318" s="12">
        <f>YEAR(SalesDataTable[[#This Row],[Order Date]])</f>
        <v>2026</v>
      </c>
      <c r="G318" s="4" t="s">
        <v>6</v>
      </c>
      <c r="H318" s="4" t="s">
        <v>43</v>
      </c>
      <c r="I318" s="4" t="s">
        <v>2</v>
      </c>
      <c r="J318" s="4" t="s">
        <v>3</v>
      </c>
      <c r="K318" s="4" t="s">
        <v>9</v>
      </c>
      <c r="L318" s="4" t="s">
        <v>37</v>
      </c>
      <c r="M318" s="9">
        <v>3</v>
      </c>
      <c r="N318" s="6">
        <v>155.16</v>
      </c>
      <c r="O318" s="7">
        <v>0</v>
      </c>
      <c r="P318" s="6">
        <v>76.849999999999994</v>
      </c>
      <c r="Q318" s="6">
        <f t="shared" si="16"/>
        <v>465.48</v>
      </c>
      <c r="R318" s="6">
        <f t="shared" si="17"/>
        <v>230.54999999999998</v>
      </c>
      <c r="S318" s="6">
        <f t="shared" si="18"/>
        <v>234.93000000000004</v>
      </c>
      <c r="T318" s="8">
        <f t="shared" si="19"/>
        <v>0.50470482083011092</v>
      </c>
      <c r="U318" s="5">
        <f>YEAR(SalesDataTable[[#This Row],[Order Date]])</f>
        <v>2026</v>
      </c>
      <c r="V318" s="8" t="str">
        <f>"Q"&amp;ROUNDUP(MONTH(SalesDataTable[[#This Row],[Order Date]])/3,0)</f>
        <v>Q1</v>
      </c>
      <c r="W318" s="9">
        <f>MONTH(SalesDataTable[[#This Row],[Order Date]])</f>
        <v>3</v>
      </c>
      <c r="X318" s="8" t="str">
        <f>TEXT(SalesDataTable[[#This Row],[Order Date]],"mmm")</f>
        <v>Mar</v>
      </c>
    </row>
    <row r="319" spans="1:24" ht="15">
      <c r="A319" s="2">
        <v>4505</v>
      </c>
      <c r="B319" s="3">
        <v>46088</v>
      </c>
      <c r="C319" s="12">
        <f>MONTH(SalesDataTable[[#This Row],[Order Date]])</f>
        <v>3</v>
      </c>
      <c r="D319" s="12" t="str">
        <f>TEXT(SalesDataTable[[#This Row],[Order Date]],"MMM")</f>
        <v>Mar</v>
      </c>
      <c r="E319" s="15" t="str">
        <f>"Q"&amp;ROUNDUP(MONTH(SalesDataTable[[#This Row],[Order Date]])/3,0)</f>
        <v>Q1</v>
      </c>
      <c r="F319" s="12">
        <f>YEAR(SalesDataTable[[#This Row],[Order Date]])</f>
        <v>2026</v>
      </c>
      <c r="G319" s="4" t="s">
        <v>6</v>
      </c>
      <c r="H319" s="4" t="s">
        <v>49</v>
      </c>
      <c r="I319" s="4" t="s">
        <v>28</v>
      </c>
      <c r="J319" s="4" t="s">
        <v>13</v>
      </c>
      <c r="K319" s="4" t="s">
        <v>34</v>
      </c>
      <c r="L319" s="4" t="s">
        <v>35</v>
      </c>
      <c r="M319" s="9">
        <v>1</v>
      </c>
      <c r="N319" s="6">
        <v>39.96</v>
      </c>
      <c r="O319" s="7">
        <v>0</v>
      </c>
      <c r="P319" s="6">
        <v>14.5</v>
      </c>
      <c r="Q319" s="6">
        <f t="shared" si="16"/>
        <v>39.96</v>
      </c>
      <c r="R319" s="6">
        <f t="shared" si="17"/>
        <v>14.5</v>
      </c>
      <c r="S319" s="6">
        <f t="shared" si="18"/>
        <v>25.46</v>
      </c>
      <c r="T319" s="8">
        <f t="shared" si="19"/>
        <v>0.63713713713713716</v>
      </c>
      <c r="U319" s="5">
        <f>YEAR(SalesDataTable[[#This Row],[Order Date]])</f>
        <v>2026</v>
      </c>
      <c r="V319" s="8" t="str">
        <f>"Q"&amp;ROUNDUP(MONTH(SalesDataTable[[#This Row],[Order Date]])/3,0)</f>
        <v>Q1</v>
      </c>
      <c r="W319" s="9">
        <f>MONTH(SalesDataTable[[#This Row],[Order Date]])</f>
        <v>3</v>
      </c>
      <c r="X319" s="8" t="str">
        <f>TEXT(SalesDataTable[[#This Row],[Order Date]],"mmm")</f>
        <v>Mar</v>
      </c>
    </row>
    <row r="320" spans="1:24" ht="15">
      <c r="A320" s="2">
        <v>1286</v>
      </c>
      <c r="B320" s="3">
        <v>46089</v>
      </c>
      <c r="C320" s="12">
        <f>MONTH(SalesDataTable[[#This Row],[Order Date]])</f>
        <v>3</v>
      </c>
      <c r="D320" s="12" t="str">
        <f>TEXT(SalesDataTable[[#This Row],[Order Date]],"MMM")</f>
        <v>Mar</v>
      </c>
      <c r="E320" s="15" t="str">
        <f>"Q"&amp;ROUNDUP(MONTH(SalesDataTable[[#This Row],[Order Date]])/3,0)</f>
        <v>Q1</v>
      </c>
      <c r="F320" s="12">
        <f>YEAR(SalesDataTable[[#This Row],[Order Date]])</f>
        <v>2026</v>
      </c>
      <c r="G320" s="4" t="s">
        <v>6</v>
      </c>
      <c r="H320" s="4" t="s">
        <v>7</v>
      </c>
      <c r="I320" s="4" t="s">
        <v>2</v>
      </c>
      <c r="J320" s="4" t="s">
        <v>13</v>
      </c>
      <c r="K320" s="4" t="s">
        <v>9</v>
      </c>
      <c r="L320" s="4" t="s">
        <v>17</v>
      </c>
      <c r="M320" s="9">
        <v>1</v>
      </c>
      <c r="N320" s="6">
        <v>146.6</v>
      </c>
      <c r="O320" s="7">
        <v>0</v>
      </c>
      <c r="P320" s="6">
        <v>78.92</v>
      </c>
      <c r="Q320" s="6">
        <f t="shared" si="16"/>
        <v>146.6</v>
      </c>
      <c r="R320" s="6">
        <f t="shared" si="17"/>
        <v>78.92</v>
      </c>
      <c r="S320" s="6">
        <f t="shared" si="18"/>
        <v>67.679999999999993</v>
      </c>
      <c r="T320" s="8">
        <f t="shared" si="19"/>
        <v>0.46166439290586625</v>
      </c>
      <c r="U320" s="5">
        <f>YEAR(SalesDataTable[[#This Row],[Order Date]])</f>
        <v>2026</v>
      </c>
      <c r="V320" s="8" t="str">
        <f>"Q"&amp;ROUNDUP(MONTH(SalesDataTable[[#This Row],[Order Date]])/3,0)</f>
        <v>Q1</v>
      </c>
      <c r="W320" s="9">
        <f>MONTH(SalesDataTable[[#This Row],[Order Date]])</f>
        <v>3</v>
      </c>
      <c r="X320" s="8" t="str">
        <f>TEXT(SalesDataTable[[#This Row],[Order Date]],"mmm")</f>
        <v>Mar</v>
      </c>
    </row>
    <row r="321" spans="1:24" ht="15">
      <c r="A321" s="2">
        <v>2653</v>
      </c>
      <c r="B321" s="3">
        <v>46089</v>
      </c>
      <c r="C321" s="12">
        <f>MONTH(SalesDataTable[[#This Row],[Order Date]])</f>
        <v>3</v>
      </c>
      <c r="D321" s="12" t="str">
        <f>TEXT(SalesDataTable[[#This Row],[Order Date]],"MMM")</f>
        <v>Mar</v>
      </c>
      <c r="E321" s="15" t="str">
        <f>"Q"&amp;ROUNDUP(MONTH(SalesDataTable[[#This Row],[Order Date]])/3,0)</f>
        <v>Q1</v>
      </c>
      <c r="F321" s="12">
        <f>YEAR(SalesDataTable[[#This Row],[Order Date]])</f>
        <v>2026</v>
      </c>
      <c r="G321" s="4" t="s">
        <v>6</v>
      </c>
      <c r="H321" s="4" t="s">
        <v>49</v>
      </c>
      <c r="I321" s="4" t="s">
        <v>19</v>
      </c>
      <c r="J321" s="4" t="s">
        <v>3</v>
      </c>
      <c r="K321" s="4" t="s">
        <v>9</v>
      </c>
      <c r="L321" s="4" t="s">
        <v>10</v>
      </c>
      <c r="M321" s="9">
        <v>1</v>
      </c>
      <c r="N321" s="6">
        <v>94.38</v>
      </c>
      <c r="O321" s="7">
        <v>0</v>
      </c>
      <c r="P321" s="6">
        <v>44.78</v>
      </c>
      <c r="Q321" s="6">
        <f t="shared" si="16"/>
        <v>94.38</v>
      </c>
      <c r="R321" s="6">
        <f t="shared" si="17"/>
        <v>44.78</v>
      </c>
      <c r="S321" s="6">
        <f t="shared" si="18"/>
        <v>49.599999999999994</v>
      </c>
      <c r="T321" s="8">
        <f t="shared" si="19"/>
        <v>0.52553507098961638</v>
      </c>
      <c r="U321" s="5">
        <f>YEAR(SalesDataTable[[#This Row],[Order Date]])</f>
        <v>2026</v>
      </c>
      <c r="V321" s="8" t="str">
        <f>"Q"&amp;ROUNDUP(MONTH(SalesDataTable[[#This Row],[Order Date]])/3,0)</f>
        <v>Q1</v>
      </c>
      <c r="W321" s="9">
        <f>MONTH(SalesDataTable[[#This Row],[Order Date]])</f>
        <v>3</v>
      </c>
      <c r="X321" s="8" t="str">
        <f>TEXT(SalesDataTable[[#This Row],[Order Date]],"mmm")</f>
        <v>Mar</v>
      </c>
    </row>
    <row r="322" spans="1:24" ht="15">
      <c r="A322" s="2">
        <v>4465</v>
      </c>
      <c r="B322" s="3">
        <v>46089</v>
      </c>
      <c r="C322" s="12">
        <f>MONTH(SalesDataTable[[#This Row],[Order Date]])</f>
        <v>3</v>
      </c>
      <c r="D322" s="12" t="str">
        <f>TEXT(SalesDataTable[[#This Row],[Order Date]],"MMM")</f>
        <v>Mar</v>
      </c>
      <c r="E322" s="15" t="str">
        <f>"Q"&amp;ROUNDUP(MONTH(SalesDataTable[[#This Row],[Order Date]])/3,0)</f>
        <v>Q1</v>
      </c>
      <c r="F322" s="12">
        <f>YEAR(SalesDataTable[[#This Row],[Order Date]])</f>
        <v>2026</v>
      </c>
      <c r="G322" s="4" t="s">
        <v>6</v>
      </c>
      <c r="H322" s="4" t="s">
        <v>43</v>
      </c>
      <c r="I322" s="4" t="s">
        <v>19</v>
      </c>
      <c r="J322" s="4" t="s">
        <v>3</v>
      </c>
      <c r="K322" s="4" t="s">
        <v>34</v>
      </c>
      <c r="L322" s="4" t="s">
        <v>38</v>
      </c>
      <c r="M322" s="9">
        <v>1</v>
      </c>
      <c r="N322" s="6">
        <v>121.77</v>
      </c>
      <c r="O322" s="7">
        <v>0</v>
      </c>
      <c r="P322" s="6">
        <v>67.52</v>
      </c>
      <c r="Q322" s="6">
        <f t="shared" ref="Q322:Q385" si="20">M322*N322*(1-O322)</f>
        <v>121.77</v>
      </c>
      <c r="R322" s="6">
        <f t="shared" ref="R322:R385" si="21">M322*P322</f>
        <v>67.52</v>
      </c>
      <c r="S322" s="6">
        <f t="shared" ref="S322:S385" si="22">Q322-R322</f>
        <v>54.25</v>
      </c>
      <c r="T322" s="8">
        <f t="shared" ref="T322:T385" si="23">IFERROR(S322/Q322,0)</f>
        <v>0.44551203087788455</v>
      </c>
      <c r="U322" s="5">
        <f>YEAR(SalesDataTable[[#This Row],[Order Date]])</f>
        <v>2026</v>
      </c>
      <c r="V322" s="8" t="str">
        <f>"Q"&amp;ROUNDUP(MONTH(SalesDataTable[[#This Row],[Order Date]])/3,0)</f>
        <v>Q1</v>
      </c>
      <c r="W322" s="9">
        <f>MONTH(SalesDataTable[[#This Row],[Order Date]])</f>
        <v>3</v>
      </c>
      <c r="X322" s="8" t="str">
        <f>TEXT(SalesDataTable[[#This Row],[Order Date]],"mmm")</f>
        <v>Mar</v>
      </c>
    </row>
    <row r="323" spans="1:24" ht="15">
      <c r="A323" s="2">
        <v>4576</v>
      </c>
      <c r="B323" s="3">
        <v>46089</v>
      </c>
      <c r="C323" s="12">
        <f>MONTH(SalesDataTable[[#This Row],[Order Date]])</f>
        <v>3</v>
      </c>
      <c r="D323" s="12" t="str">
        <f>TEXT(SalesDataTable[[#This Row],[Order Date]],"MMM")</f>
        <v>Mar</v>
      </c>
      <c r="E323" s="15" t="str">
        <f>"Q"&amp;ROUNDUP(MONTH(SalesDataTable[[#This Row],[Order Date]])/3,0)</f>
        <v>Q1</v>
      </c>
      <c r="F323" s="12">
        <f>YEAR(SalesDataTable[[#This Row],[Order Date]])</f>
        <v>2026</v>
      </c>
      <c r="G323" s="4" t="s">
        <v>20</v>
      </c>
      <c r="H323" s="4" t="s">
        <v>33</v>
      </c>
      <c r="I323" s="4" t="s">
        <v>28</v>
      </c>
      <c r="J323" s="4" t="s">
        <v>3</v>
      </c>
      <c r="K323" s="4" t="s">
        <v>23</v>
      </c>
      <c r="L323" s="4" t="s">
        <v>51</v>
      </c>
      <c r="M323" s="9">
        <v>5</v>
      </c>
      <c r="N323" s="6">
        <v>123.29</v>
      </c>
      <c r="O323" s="7">
        <v>0</v>
      </c>
      <c r="P323" s="6">
        <v>61.34</v>
      </c>
      <c r="Q323" s="6">
        <f t="shared" si="20"/>
        <v>616.45000000000005</v>
      </c>
      <c r="R323" s="6">
        <f t="shared" si="21"/>
        <v>306.70000000000005</v>
      </c>
      <c r="S323" s="6">
        <f t="shared" si="22"/>
        <v>309.75</v>
      </c>
      <c r="T323" s="8">
        <f t="shared" si="23"/>
        <v>0.50247384216075919</v>
      </c>
      <c r="U323" s="5">
        <f>YEAR(SalesDataTable[[#This Row],[Order Date]])</f>
        <v>2026</v>
      </c>
      <c r="V323" s="8" t="str">
        <f>"Q"&amp;ROUNDUP(MONTH(SalesDataTable[[#This Row],[Order Date]])/3,0)</f>
        <v>Q1</v>
      </c>
      <c r="W323" s="9">
        <f>MONTH(SalesDataTable[[#This Row],[Order Date]])</f>
        <v>3</v>
      </c>
      <c r="X323" s="8" t="str">
        <f>TEXT(SalesDataTable[[#This Row],[Order Date]],"mmm")</f>
        <v>Mar</v>
      </c>
    </row>
    <row r="324" spans="1:24" ht="15">
      <c r="A324" s="2">
        <v>718</v>
      </c>
      <c r="B324" s="3">
        <v>46090</v>
      </c>
      <c r="C324" s="12">
        <f>MONTH(SalesDataTable[[#This Row],[Order Date]])</f>
        <v>3</v>
      </c>
      <c r="D324" s="12" t="str">
        <f>TEXT(SalesDataTable[[#This Row],[Order Date]],"MMM")</f>
        <v>Mar</v>
      </c>
      <c r="E324" s="15" t="str">
        <f>"Q"&amp;ROUNDUP(MONTH(SalesDataTable[[#This Row],[Order Date]])/3,0)</f>
        <v>Q1</v>
      </c>
      <c r="F324" s="12">
        <f>YEAR(SalesDataTable[[#This Row],[Order Date]])</f>
        <v>2026</v>
      </c>
      <c r="G324" s="4" t="s">
        <v>6</v>
      </c>
      <c r="H324" s="4" t="s">
        <v>43</v>
      </c>
      <c r="I324" s="4" t="s">
        <v>2</v>
      </c>
      <c r="J324" s="4" t="s">
        <v>13</v>
      </c>
      <c r="K324" s="4" t="s">
        <v>34</v>
      </c>
      <c r="L324" s="4" t="s">
        <v>35</v>
      </c>
      <c r="M324" s="9">
        <v>1</v>
      </c>
      <c r="N324" s="6">
        <v>41.15</v>
      </c>
      <c r="O324" s="7">
        <v>0.05</v>
      </c>
      <c r="P324" s="6">
        <v>14.4</v>
      </c>
      <c r="Q324" s="6">
        <f t="shared" si="20"/>
        <v>39.092499999999994</v>
      </c>
      <c r="R324" s="6">
        <f t="shared" si="21"/>
        <v>14.4</v>
      </c>
      <c r="S324" s="6">
        <f t="shared" si="22"/>
        <v>24.692499999999995</v>
      </c>
      <c r="T324" s="8">
        <f t="shared" si="23"/>
        <v>0.63164289825414077</v>
      </c>
      <c r="U324" s="5">
        <f>YEAR(SalesDataTable[[#This Row],[Order Date]])</f>
        <v>2026</v>
      </c>
      <c r="V324" s="8" t="str">
        <f>"Q"&amp;ROUNDUP(MONTH(SalesDataTable[[#This Row],[Order Date]])/3,0)</f>
        <v>Q1</v>
      </c>
      <c r="W324" s="9">
        <f>MONTH(SalesDataTable[[#This Row],[Order Date]])</f>
        <v>3</v>
      </c>
      <c r="X324" s="8" t="str">
        <f>TEXT(SalesDataTable[[#This Row],[Order Date]],"mmm")</f>
        <v>Mar</v>
      </c>
    </row>
    <row r="325" spans="1:24" ht="15">
      <c r="A325" s="2">
        <v>1527</v>
      </c>
      <c r="B325" s="3">
        <v>46090</v>
      </c>
      <c r="C325" s="12">
        <f>MONTH(SalesDataTable[[#This Row],[Order Date]])</f>
        <v>3</v>
      </c>
      <c r="D325" s="12" t="str">
        <f>TEXT(SalesDataTable[[#This Row],[Order Date]],"MMM")</f>
        <v>Mar</v>
      </c>
      <c r="E325" s="15" t="str">
        <f>"Q"&amp;ROUNDUP(MONTH(SalesDataTable[[#This Row],[Order Date]])/3,0)</f>
        <v>Q1</v>
      </c>
      <c r="F325" s="12">
        <f>YEAR(SalesDataTable[[#This Row],[Order Date]])</f>
        <v>2026</v>
      </c>
      <c r="G325" s="4" t="s">
        <v>20</v>
      </c>
      <c r="H325" s="4" t="s">
        <v>21</v>
      </c>
      <c r="I325" s="4" t="s">
        <v>28</v>
      </c>
      <c r="J325" s="4" t="s">
        <v>13</v>
      </c>
      <c r="K325" s="4" t="s">
        <v>14</v>
      </c>
      <c r="L325" s="4" t="s">
        <v>15</v>
      </c>
      <c r="M325" s="9">
        <v>4</v>
      </c>
      <c r="N325" s="6">
        <v>35.42</v>
      </c>
      <c r="O325" s="7">
        <v>0</v>
      </c>
      <c r="P325" s="6">
        <v>13.31</v>
      </c>
      <c r="Q325" s="6">
        <f t="shared" si="20"/>
        <v>141.68</v>
      </c>
      <c r="R325" s="6">
        <f t="shared" si="21"/>
        <v>53.24</v>
      </c>
      <c r="S325" s="6">
        <f t="shared" si="22"/>
        <v>88.44</v>
      </c>
      <c r="T325" s="8">
        <f t="shared" si="23"/>
        <v>0.62422360248447195</v>
      </c>
      <c r="U325" s="5">
        <f>YEAR(SalesDataTable[[#This Row],[Order Date]])</f>
        <v>2026</v>
      </c>
      <c r="V325" s="8" t="str">
        <f>"Q"&amp;ROUNDUP(MONTH(SalesDataTable[[#This Row],[Order Date]])/3,0)</f>
        <v>Q1</v>
      </c>
      <c r="W325" s="9">
        <f>MONTH(SalesDataTable[[#This Row],[Order Date]])</f>
        <v>3</v>
      </c>
      <c r="X325" s="8" t="str">
        <f>TEXT(SalesDataTable[[#This Row],[Order Date]],"mmm")</f>
        <v>Mar</v>
      </c>
    </row>
    <row r="326" spans="1:24" ht="15">
      <c r="A326" s="2">
        <v>1797</v>
      </c>
      <c r="B326" s="3">
        <v>46090</v>
      </c>
      <c r="C326" s="12">
        <f>MONTH(SalesDataTable[[#This Row],[Order Date]])</f>
        <v>3</v>
      </c>
      <c r="D326" s="12" t="str">
        <f>TEXT(SalesDataTable[[#This Row],[Order Date]],"MMM")</f>
        <v>Mar</v>
      </c>
      <c r="E326" s="15" t="str">
        <f>"Q"&amp;ROUNDUP(MONTH(SalesDataTable[[#This Row],[Order Date]])/3,0)</f>
        <v>Q1</v>
      </c>
      <c r="F326" s="12">
        <f>YEAR(SalesDataTable[[#This Row],[Order Date]])</f>
        <v>2026</v>
      </c>
      <c r="G326" s="4" t="s">
        <v>6</v>
      </c>
      <c r="H326" s="4" t="s">
        <v>43</v>
      </c>
      <c r="I326" s="4" t="s">
        <v>2</v>
      </c>
      <c r="J326" s="4" t="s">
        <v>16</v>
      </c>
      <c r="K326" s="4" t="s">
        <v>4</v>
      </c>
      <c r="L326" s="4" t="s">
        <v>30</v>
      </c>
      <c r="M326" s="9">
        <v>1</v>
      </c>
      <c r="N326" s="6">
        <v>103.74</v>
      </c>
      <c r="O326" s="7">
        <v>0.1</v>
      </c>
      <c r="P326" s="6">
        <v>51.32</v>
      </c>
      <c r="Q326" s="6">
        <f t="shared" si="20"/>
        <v>93.366</v>
      </c>
      <c r="R326" s="6">
        <f t="shared" si="21"/>
        <v>51.32</v>
      </c>
      <c r="S326" s="6">
        <f t="shared" si="22"/>
        <v>42.045999999999999</v>
      </c>
      <c r="T326" s="8">
        <f t="shared" si="23"/>
        <v>0.45033523980892404</v>
      </c>
      <c r="U326" s="5">
        <f>YEAR(SalesDataTable[[#This Row],[Order Date]])</f>
        <v>2026</v>
      </c>
      <c r="V326" s="8" t="str">
        <f>"Q"&amp;ROUNDUP(MONTH(SalesDataTable[[#This Row],[Order Date]])/3,0)</f>
        <v>Q1</v>
      </c>
      <c r="W326" s="9">
        <f>MONTH(SalesDataTable[[#This Row],[Order Date]])</f>
        <v>3</v>
      </c>
      <c r="X326" s="8" t="str">
        <f>TEXT(SalesDataTable[[#This Row],[Order Date]],"mmm")</f>
        <v>Mar</v>
      </c>
    </row>
    <row r="327" spans="1:24" ht="15">
      <c r="A327" s="2">
        <v>2917</v>
      </c>
      <c r="B327" s="3">
        <v>46090</v>
      </c>
      <c r="C327" s="12">
        <f>MONTH(SalesDataTable[[#This Row],[Order Date]])</f>
        <v>3</v>
      </c>
      <c r="D327" s="12" t="str">
        <f>TEXT(SalesDataTable[[#This Row],[Order Date]],"MMM")</f>
        <v>Mar</v>
      </c>
      <c r="E327" s="15" t="str">
        <f>"Q"&amp;ROUNDUP(MONTH(SalesDataTable[[#This Row],[Order Date]])/3,0)</f>
        <v>Q1</v>
      </c>
      <c r="F327" s="12">
        <f>YEAR(SalesDataTable[[#This Row],[Order Date]])</f>
        <v>2026</v>
      </c>
      <c r="G327" s="4" t="s">
        <v>11</v>
      </c>
      <c r="H327" s="4" t="s">
        <v>52</v>
      </c>
      <c r="I327" s="4" t="s">
        <v>28</v>
      </c>
      <c r="J327" s="4" t="s">
        <v>16</v>
      </c>
      <c r="K327" s="4" t="s">
        <v>14</v>
      </c>
      <c r="L327" s="4" t="s">
        <v>48</v>
      </c>
      <c r="M327" s="9">
        <v>2</v>
      </c>
      <c r="N327" s="6">
        <v>165.49</v>
      </c>
      <c r="O327" s="7">
        <v>0.05</v>
      </c>
      <c r="P327" s="6">
        <v>89.82</v>
      </c>
      <c r="Q327" s="6">
        <f t="shared" si="20"/>
        <v>314.43099999999998</v>
      </c>
      <c r="R327" s="6">
        <f t="shared" si="21"/>
        <v>179.64</v>
      </c>
      <c r="S327" s="6">
        <f t="shared" si="22"/>
        <v>134.791</v>
      </c>
      <c r="T327" s="8">
        <f t="shared" si="23"/>
        <v>0.4286822864157796</v>
      </c>
      <c r="U327" s="5">
        <f>YEAR(SalesDataTable[[#This Row],[Order Date]])</f>
        <v>2026</v>
      </c>
      <c r="V327" s="8" t="str">
        <f>"Q"&amp;ROUNDUP(MONTH(SalesDataTable[[#This Row],[Order Date]])/3,0)</f>
        <v>Q1</v>
      </c>
      <c r="W327" s="9">
        <f>MONTH(SalesDataTable[[#This Row],[Order Date]])</f>
        <v>3</v>
      </c>
      <c r="X327" s="8" t="str">
        <f>TEXT(SalesDataTable[[#This Row],[Order Date]],"mmm")</f>
        <v>Mar</v>
      </c>
    </row>
    <row r="328" spans="1:24" ht="15">
      <c r="A328" s="2">
        <v>4095</v>
      </c>
      <c r="B328" s="3">
        <v>46090</v>
      </c>
      <c r="C328" s="12">
        <f>MONTH(SalesDataTable[[#This Row],[Order Date]])</f>
        <v>3</v>
      </c>
      <c r="D328" s="12" t="str">
        <f>TEXT(SalesDataTable[[#This Row],[Order Date]],"MMM")</f>
        <v>Mar</v>
      </c>
      <c r="E328" s="15" t="str">
        <f>"Q"&amp;ROUNDUP(MONTH(SalesDataTable[[#This Row],[Order Date]])/3,0)</f>
        <v>Q1</v>
      </c>
      <c r="F328" s="12">
        <f>YEAR(SalesDataTable[[#This Row],[Order Date]])</f>
        <v>2026</v>
      </c>
      <c r="G328" s="4" t="s">
        <v>6</v>
      </c>
      <c r="H328" s="4" t="s">
        <v>27</v>
      </c>
      <c r="I328" s="4" t="s">
        <v>28</v>
      </c>
      <c r="J328" s="4" t="s">
        <v>13</v>
      </c>
      <c r="K328" s="4" t="s">
        <v>9</v>
      </c>
      <c r="L328" s="4" t="s">
        <v>46</v>
      </c>
      <c r="M328" s="9">
        <v>1</v>
      </c>
      <c r="N328" s="6">
        <v>72.87</v>
      </c>
      <c r="O328" s="7">
        <v>0.05</v>
      </c>
      <c r="P328" s="6">
        <v>32</v>
      </c>
      <c r="Q328" s="6">
        <f t="shared" si="20"/>
        <v>69.226500000000001</v>
      </c>
      <c r="R328" s="6">
        <f t="shared" si="21"/>
        <v>32</v>
      </c>
      <c r="S328" s="6">
        <f t="shared" si="22"/>
        <v>37.226500000000001</v>
      </c>
      <c r="T328" s="8">
        <f t="shared" si="23"/>
        <v>0.53774927231623726</v>
      </c>
      <c r="U328" s="5">
        <f>YEAR(SalesDataTable[[#This Row],[Order Date]])</f>
        <v>2026</v>
      </c>
      <c r="V328" s="8" t="str">
        <f>"Q"&amp;ROUNDUP(MONTH(SalesDataTable[[#This Row],[Order Date]])/3,0)</f>
        <v>Q1</v>
      </c>
      <c r="W328" s="9">
        <f>MONTH(SalesDataTable[[#This Row],[Order Date]])</f>
        <v>3</v>
      </c>
      <c r="X328" s="8" t="str">
        <f>TEXT(SalesDataTable[[#This Row],[Order Date]],"mmm")</f>
        <v>Mar</v>
      </c>
    </row>
    <row r="329" spans="1:24" ht="15">
      <c r="A329" s="2">
        <v>5050</v>
      </c>
      <c r="B329" s="3">
        <v>46090</v>
      </c>
      <c r="C329" s="12">
        <f>MONTH(SalesDataTable[[#This Row],[Order Date]])</f>
        <v>3</v>
      </c>
      <c r="D329" s="12" t="str">
        <f>TEXT(SalesDataTable[[#This Row],[Order Date]],"MMM")</f>
        <v>Mar</v>
      </c>
      <c r="E329" s="15" t="str">
        <f>"Q"&amp;ROUNDUP(MONTH(SalesDataTable[[#This Row],[Order Date]])/3,0)</f>
        <v>Q1</v>
      </c>
      <c r="F329" s="12">
        <f>YEAR(SalesDataTable[[#This Row],[Order Date]])</f>
        <v>2026</v>
      </c>
      <c r="G329" s="4" t="s">
        <v>20</v>
      </c>
      <c r="H329" s="4" t="s">
        <v>47</v>
      </c>
      <c r="I329" s="4" t="s">
        <v>19</v>
      </c>
      <c r="J329" s="4" t="s">
        <v>3</v>
      </c>
      <c r="K329" s="4" t="s">
        <v>14</v>
      </c>
      <c r="L329" s="4" t="s">
        <v>48</v>
      </c>
      <c r="M329" s="9">
        <v>1</v>
      </c>
      <c r="N329" s="6">
        <v>161.04</v>
      </c>
      <c r="O329" s="7">
        <v>0</v>
      </c>
      <c r="P329" s="6">
        <v>85.83</v>
      </c>
      <c r="Q329" s="6">
        <f t="shared" si="20"/>
        <v>161.04</v>
      </c>
      <c r="R329" s="6">
        <f t="shared" si="21"/>
        <v>85.83</v>
      </c>
      <c r="S329" s="6">
        <f t="shared" si="22"/>
        <v>75.209999999999994</v>
      </c>
      <c r="T329" s="8">
        <f t="shared" si="23"/>
        <v>0.46702682563338299</v>
      </c>
      <c r="U329" s="5">
        <f>YEAR(SalesDataTable[[#This Row],[Order Date]])</f>
        <v>2026</v>
      </c>
      <c r="V329" s="8" t="str">
        <f>"Q"&amp;ROUNDUP(MONTH(SalesDataTable[[#This Row],[Order Date]])/3,0)</f>
        <v>Q1</v>
      </c>
      <c r="W329" s="9">
        <f>MONTH(SalesDataTable[[#This Row],[Order Date]])</f>
        <v>3</v>
      </c>
      <c r="X329" s="8" t="str">
        <f>TEXT(SalesDataTable[[#This Row],[Order Date]],"mmm")</f>
        <v>Mar</v>
      </c>
    </row>
    <row r="330" spans="1:24" ht="15">
      <c r="A330" s="2">
        <v>709</v>
      </c>
      <c r="B330" s="3">
        <v>46091</v>
      </c>
      <c r="C330" s="12">
        <f>MONTH(SalesDataTable[[#This Row],[Order Date]])</f>
        <v>3</v>
      </c>
      <c r="D330" s="12" t="str">
        <f>TEXT(SalesDataTable[[#This Row],[Order Date]],"MMM")</f>
        <v>Mar</v>
      </c>
      <c r="E330" s="15" t="str">
        <f>"Q"&amp;ROUNDUP(MONTH(SalesDataTable[[#This Row],[Order Date]])/3,0)</f>
        <v>Q1</v>
      </c>
      <c r="F330" s="12">
        <f>YEAR(SalesDataTable[[#This Row],[Order Date]])</f>
        <v>2026</v>
      </c>
      <c r="G330" s="4" t="s">
        <v>0</v>
      </c>
      <c r="H330" s="4" t="s">
        <v>1</v>
      </c>
      <c r="I330" s="4" t="s">
        <v>2</v>
      </c>
      <c r="J330" s="4" t="s">
        <v>13</v>
      </c>
      <c r="K330" s="4" t="s">
        <v>14</v>
      </c>
      <c r="L330" s="4" t="s">
        <v>44</v>
      </c>
      <c r="M330" s="9">
        <v>3</v>
      </c>
      <c r="N330" s="6">
        <v>130.6</v>
      </c>
      <c r="O330" s="7">
        <v>0.05</v>
      </c>
      <c r="P330" s="6">
        <v>65.62</v>
      </c>
      <c r="Q330" s="6">
        <f t="shared" si="20"/>
        <v>372.20999999999992</v>
      </c>
      <c r="R330" s="6">
        <f t="shared" si="21"/>
        <v>196.86</v>
      </c>
      <c r="S330" s="6">
        <f t="shared" si="22"/>
        <v>175.34999999999991</v>
      </c>
      <c r="T330" s="8">
        <f t="shared" si="23"/>
        <v>0.47110502135891014</v>
      </c>
      <c r="U330" s="5">
        <f>YEAR(SalesDataTable[[#This Row],[Order Date]])</f>
        <v>2026</v>
      </c>
      <c r="V330" s="8" t="str">
        <f>"Q"&amp;ROUNDUP(MONTH(SalesDataTable[[#This Row],[Order Date]])/3,0)</f>
        <v>Q1</v>
      </c>
      <c r="W330" s="9">
        <f>MONTH(SalesDataTable[[#This Row],[Order Date]])</f>
        <v>3</v>
      </c>
      <c r="X330" s="8" t="str">
        <f>TEXT(SalesDataTable[[#This Row],[Order Date]],"mmm")</f>
        <v>Mar</v>
      </c>
    </row>
    <row r="331" spans="1:24" ht="15">
      <c r="A331" s="2">
        <v>1073</v>
      </c>
      <c r="B331" s="3">
        <v>46091</v>
      </c>
      <c r="C331" s="12">
        <f>MONTH(SalesDataTable[[#This Row],[Order Date]])</f>
        <v>3</v>
      </c>
      <c r="D331" s="12" t="str">
        <f>TEXT(SalesDataTable[[#This Row],[Order Date]],"MMM")</f>
        <v>Mar</v>
      </c>
      <c r="E331" s="15" t="str">
        <f>"Q"&amp;ROUNDUP(MONTH(SalesDataTable[[#This Row],[Order Date]])/3,0)</f>
        <v>Q1</v>
      </c>
      <c r="F331" s="12">
        <f>YEAR(SalesDataTable[[#This Row],[Order Date]])</f>
        <v>2026</v>
      </c>
      <c r="G331" s="4" t="s">
        <v>11</v>
      </c>
      <c r="H331" s="4" t="s">
        <v>39</v>
      </c>
      <c r="I331" s="4" t="s">
        <v>28</v>
      </c>
      <c r="J331" s="4" t="s">
        <v>3</v>
      </c>
      <c r="K331" s="4" t="s">
        <v>4</v>
      </c>
      <c r="L331" s="4" t="s">
        <v>5</v>
      </c>
      <c r="M331" s="9">
        <v>2</v>
      </c>
      <c r="N331" s="6">
        <v>81.290000000000006</v>
      </c>
      <c r="O331" s="7">
        <v>0</v>
      </c>
      <c r="P331" s="6">
        <v>43.9</v>
      </c>
      <c r="Q331" s="6">
        <f t="shared" si="20"/>
        <v>162.58000000000001</v>
      </c>
      <c r="R331" s="6">
        <f t="shared" si="21"/>
        <v>87.8</v>
      </c>
      <c r="S331" s="6">
        <f t="shared" si="22"/>
        <v>74.780000000000015</v>
      </c>
      <c r="T331" s="8">
        <f t="shared" si="23"/>
        <v>0.45995817443720022</v>
      </c>
      <c r="U331" s="5">
        <f>YEAR(SalesDataTable[[#This Row],[Order Date]])</f>
        <v>2026</v>
      </c>
      <c r="V331" s="8" t="str">
        <f>"Q"&amp;ROUNDUP(MONTH(SalesDataTable[[#This Row],[Order Date]])/3,0)</f>
        <v>Q1</v>
      </c>
      <c r="W331" s="9">
        <f>MONTH(SalesDataTable[[#This Row],[Order Date]])</f>
        <v>3</v>
      </c>
      <c r="X331" s="8" t="str">
        <f>TEXT(SalesDataTable[[#This Row],[Order Date]],"mmm")</f>
        <v>Mar</v>
      </c>
    </row>
    <row r="332" spans="1:24" ht="15">
      <c r="A332" s="2">
        <v>2623</v>
      </c>
      <c r="B332" s="3">
        <v>46091</v>
      </c>
      <c r="C332" s="12">
        <f>MONTH(SalesDataTable[[#This Row],[Order Date]])</f>
        <v>3</v>
      </c>
      <c r="D332" s="12" t="str">
        <f>TEXT(SalesDataTable[[#This Row],[Order Date]],"MMM")</f>
        <v>Mar</v>
      </c>
      <c r="E332" s="15" t="str">
        <f>"Q"&amp;ROUNDUP(MONTH(SalesDataTable[[#This Row],[Order Date]])/3,0)</f>
        <v>Q1</v>
      </c>
      <c r="F332" s="12">
        <f>YEAR(SalesDataTable[[#This Row],[Order Date]])</f>
        <v>2026</v>
      </c>
      <c r="G332" s="4" t="s">
        <v>6</v>
      </c>
      <c r="H332" s="4" t="s">
        <v>43</v>
      </c>
      <c r="I332" s="4" t="s">
        <v>28</v>
      </c>
      <c r="J332" s="4" t="s">
        <v>13</v>
      </c>
      <c r="K332" s="4" t="s">
        <v>4</v>
      </c>
      <c r="L332" s="4" t="s">
        <v>30</v>
      </c>
      <c r="M332" s="9">
        <v>2</v>
      </c>
      <c r="N332" s="6">
        <v>103.33</v>
      </c>
      <c r="O332" s="7">
        <v>0.05</v>
      </c>
      <c r="P332" s="6">
        <v>51.58</v>
      </c>
      <c r="Q332" s="6">
        <f t="shared" si="20"/>
        <v>196.327</v>
      </c>
      <c r="R332" s="6">
        <f t="shared" si="21"/>
        <v>103.16</v>
      </c>
      <c r="S332" s="6">
        <f t="shared" si="22"/>
        <v>93.167000000000002</v>
      </c>
      <c r="T332" s="8">
        <f t="shared" si="23"/>
        <v>0.47455011282197557</v>
      </c>
      <c r="U332" s="5">
        <f>YEAR(SalesDataTable[[#This Row],[Order Date]])</f>
        <v>2026</v>
      </c>
      <c r="V332" s="8" t="str">
        <f>"Q"&amp;ROUNDUP(MONTH(SalesDataTable[[#This Row],[Order Date]])/3,0)</f>
        <v>Q1</v>
      </c>
      <c r="W332" s="9">
        <f>MONTH(SalesDataTable[[#This Row],[Order Date]])</f>
        <v>3</v>
      </c>
      <c r="X332" s="8" t="str">
        <f>TEXT(SalesDataTable[[#This Row],[Order Date]],"mmm")</f>
        <v>Mar</v>
      </c>
    </row>
    <row r="333" spans="1:24" ht="15">
      <c r="A333" s="2">
        <v>2625</v>
      </c>
      <c r="B333" s="3">
        <v>46091</v>
      </c>
      <c r="C333" s="12">
        <f>MONTH(SalesDataTable[[#This Row],[Order Date]])</f>
        <v>3</v>
      </c>
      <c r="D333" s="12" t="str">
        <f>TEXT(SalesDataTable[[#This Row],[Order Date]],"MMM")</f>
        <v>Mar</v>
      </c>
      <c r="E333" s="15" t="str">
        <f>"Q"&amp;ROUNDUP(MONTH(SalesDataTable[[#This Row],[Order Date]])/3,0)</f>
        <v>Q1</v>
      </c>
      <c r="F333" s="12">
        <f>YEAR(SalesDataTable[[#This Row],[Order Date]])</f>
        <v>2026</v>
      </c>
      <c r="G333" s="4" t="s">
        <v>20</v>
      </c>
      <c r="H333" s="4" t="s">
        <v>31</v>
      </c>
      <c r="I333" s="4" t="s">
        <v>19</v>
      </c>
      <c r="J333" s="4" t="s">
        <v>16</v>
      </c>
      <c r="K333" s="4" t="s">
        <v>34</v>
      </c>
      <c r="L333" s="4" t="s">
        <v>45</v>
      </c>
      <c r="M333" s="9">
        <v>2</v>
      </c>
      <c r="N333" s="6">
        <v>51.14</v>
      </c>
      <c r="O333" s="7">
        <v>0</v>
      </c>
      <c r="P333" s="6">
        <v>21.58</v>
      </c>
      <c r="Q333" s="6">
        <f t="shared" si="20"/>
        <v>102.28</v>
      </c>
      <c r="R333" s="6">
        <f t="shared" si="21"/>
        <v>43.16</v>
      </c>
      <c r="S333" s="6">
        <f t="shared" si="22"/>
        <v>59.120000000000005</v>
      </c>
      <c r="T333" s="8">
        <f t="shared" si="23"/>
        <v>0.57802111849824012</v>
      </c>
      <c r="U333" s="5">
        <f>YEAR(SalesDataTable[[#This Row],[Order Date]])</f>
        <v>2026</v>
      </c>
      <c r="V333" s="8" t="str">
        <f>"Q"&amp;ROUNDUP(MONTH(SalesDataTable[[#This Row],[Order Date]])/3,0)</f>
        <v>Q1</v>
      </c>
      <c r="W333" s="9">
        <f>MONTH(SalesDataTable[[#This Row],[Order Date]])</f>
        <v>3</v>
      </c>
      <c r="X333" s="8" t="str">
        <f>TEXT(SalesDataTable[[#This Row],[Order Date]],"mmm")</f>
        <v>Mar</v>
      </c>
    </row>
    <row r="334" spans="1:24" ht="15">
      <c r="A334" s="2">
        <v>3304</v>
      </c>
      <c r="B334" s="3">
        <v>46091</v>
      </c>
      <c r="C334" s="12">
        <f>MONTH(SalesDataTable[[#This Row],[Order Date]])</f>
        <v>3</v>
      </c>
      <c r="D334" s="12" t="str">
        <f>TEXT(SalesDataTable[[#This Row],[Order Date]],"MMM")</f>
        <v>Mar</v>
      </c>
      <c r="E334" s="15" t="str">
        <f>"Q"&amp;ROUNDUP(MONTH(SalesDataTable[[#This Row],[Order Date]])/3,0)</f>
        <v>Q1</v>
      </c>
      <c r="F334" s="12">
        <f>YEAR(SalesDataTable[[#This Row],[Order Date]])</f>
        <v>2026</v>
      </c>
      <c r="G334" s="4" t="s">
        <v>6</v>
      </c>
      <c r="H334" s="4" t="s">
        <v>43</v>
      </c>
      <c r="I334" s="4" t="s">
        <v>28</v>
      </c>
      <c r="J334" s="4" t="s">
        <v>3</v>
      </c>
      <c r="K334" s="4" t="s">
        <v>4</v>
      </c>
      <c r="L334" s="4" t="s">
        <v>22</v>
      </c>
      <c r="M334" s="9">
        <v>2</v>
      </c>
      <c r="N334" s="6">
        <v>49.7</v>
      </c>
      <c r="O334" s="7">
        <v>0</v>
      </c>
      <c r="P334" s="6">
        <v>23.14</v>
      </c>
      <c r="Q334" s="6">
        <f t="shared" si="20"/>
        <v>99.4</v>
      </c>
      <c r="R334" s="6">
        <f t="shared" si="21"/>
        <v>46.28</v>
      </c>
      <c r="S334" s="6">
        <f t="shared" si="22"/>
        <v>53.120000000000005</v>
      </c>
      <c r="T334" s="8">
        <f t="shared" si="23"/>
        <v>0.53440643863179071</v>
      </c>
      <c r="U334" s="5">
        <f>YEAR(SalesDataTable[[#This Row],[Order Date]])</f>
        <v>2026</v>
      </c>
      <c r="V334" s="8" t="str">
        <f>"Q"&amp;ROUNDUP(MONTH(SalesDataTable[[#This Row],[Order Date]])/3,0)</f>
        <v>Q1</v>
      </c>
      <c r="W334" s="9">
        <f>MONTH(SalesDataTable[[#This Row],[Order Date]])</f>
        <v>3</v>
      </c>
      <c r="X334" s="8" t="str">
        <f>TEXT(SalesDataTable[[#This Row],[Order Date]],"mmm")</f>
        <v>Mar</v>
      </c>
    </row>
    <row r="335" spans="1:24" ht="15">
      <c r="A335" s="2">
        <v>4876</v>
      </c>
      <c r="B335" s="3">
        <v>46091</v>
      </c>
      <c r="C335" s="12">
        <f>MONTH(SalesDataTable[[#This Row],[Order Date]])</f>
        <v>3</v>
      </c>
      <c r="D335" s="12" t="str">
        <f>TEXT(SalesDataTable[[#This Row],[Order Date]],"MMM")</f>
        <v>Mar</v>
      </c>
      <c r="E335" s="15" t="str">
        <f>"Q"&amp;ROUNDUP(MONTH(SalesDataTable[[#This Row],[Order Date]])/3,0)</f>
        <v>Q1</v>
      </c>
      <c r="F335" s="12">
        <f>YEAR(SalesDataTable[[#This Row],[Order Date]])</f>
        <v>2026</v>
      </c>
      <c r="G335" s="4" t="s">
        <v>20</v>
      </c>
      <c r="H335" s="4" t="s">
        <v>21</v>
      </c>
      <c r="I335" s="4" t="s">
        <v>2</v>
      </c>
      <c r="J335" s="4" t="s">
        <v>3</v>
      </c>
      <c r="K335" s="4" t="s">
        <v>4</v>
      </c>
      <c r="L335" s="4" t="s">
        <v>26</v>
      </c>
      <c r="M335" s="9">
        <v>1</v>
      </c>
      <c r="N335" s="6">
        <v>39.659999999999997</v>
      </c>
      <c r="O335" s="7">
        <v>0.05</v>
      </c>
      <c r="P335" s="6">
        <v>16.93</v>
      </c>
      <c r="Q335" s="6">
        <f t="shared" si="20"/>
        <v>37.676999999999992</v>
      </c>
      <c r="R335" s="6">
        <f t="shared" si="21"/>
        <v>16.93</v>
      </c>
      <c r="S335" s="6">
        <f t="shared" si="22"/>
        <v>20.746999999999993</v>
      </c>
      <c r="T335" s="8">
        <f t="shared" si="23"/>
        <v>0.5506542452955383</v>
      </c>
      <c r="U335" s="5">
        <f>YEAR(SalesDataTable[[#This Row],[Order Date]])</f>
        <v>2026</v>
      </c>
      <c r="V335" s="8" t="str">
        <f>"Q"&amp;ROUNDUP(MONTH(SalesDataTable[[#This Row],[Order Date]])/3,0)</f>
        <v>Q1</v>
      </c>
      <c r="W335" s="9">
        <f>MONTH(SalesDataTable[[#This Row],[Order Date]])</f>
        <v>3</v>
      </c>
      <c r="X335" s="8" t="str">
        <f>TEXT(SalesDataTable[[#This Row],[Order Date]],"mmm")</f>
        <v>Mar</v>
      </c>
    </row>
    <row r="336" spans="1:24" ht="15">
      <c r="A336" s="2">
        <v>83</v>
      </c>
      <c r="B336" s="3">
        <v>46092</v>
      </c>
      <c r="C336" s="12">
        <f>MONTH(SalesDataTable[[#This Row],[Order Date]])</f>
        <v>3</v>
      </c>
      <c r="D336" s="12" t="str">
        <f>TEXT(SalesDataTable[[#This Row],[Order Date]],"MMM")</f>
        <v>Mar</v>
      </c>
      <c r="E336" s="15" t="str">
        <f>"Q"&amp;ROUNDUP(MONTH(SalesDataTable[[#This Row],[Order Date]])/3,0)</f>
        <v>Q1</v>
      </c>
      <c r="F336" s="12">
        <f>YEAR(SalesDataTable[[#This Row],[Order Date]])</f>
        <v>2026</v>
      </c>
      <c r="G336" s="4" t="s">
        <v>6</v>
      </c>
      <c r="H336" s="4" t="s">
        <v>43</v>
      </c>
      <c r="I336" s="4" t="s">
        <v>8</v>
      </c>
      <c r="J336" s="4" t="s">
        <v>16</v>
      </c>
      <c r="K336" s="4" t="s">
        <v>34</v>
      </c>
      <c r="L336" s="4" t="s">
        <v>45</v>
      </c>
      <c r="M336" s="9">
        <v>4</v>
      </c>
      <c r="N336" s="6">
        <v>50.65</v>
      </c>
      <c r="O336" s="7">
        <v>0.15</v>
      </c>
      <c r="P336" s="6">
        <v>22</v>
      </c>
      <c r="Q336" s="6">
        <f t="shared" si="20"/>
        <v>172.20999999999998</v>
      </c>
      <c r="R336" s="6">
        <f t="shared" si="21"/>
        <v>88</v>
      </c>
      <c r="S336" s="6">
        <f t="shared" si="22"/>
        <v>84.20999999999998</v>
      </c>
      <c r="T336" s="8">
        <f t="shared" si="23"/>
        <v>0.48899599326403803</v>
      </c>
      <c r="U336" s="5">
        <f>YEAR(SalesDataTable[[#This Row],[Order Date]])</f>
        <v>2026</v>
      </c>
      <c r="V336" s="8" t="str">
        <f>"Q"&amp;ROUNDUP(MONTH(SalesDataTable[[#This Row],[Order Date]])/3,0)</f>
        <v>Q1</v>
      </c>
      <c r="W336" s="9">
        <f>MONTH(SalesDataTable[[#This Row],[Order Date]])</f>
        <v>3</v>
      </c>
      <c r="X336" s="8" t="str">
        <f>TEXT(SalesDataTable[[#This Row],[Order Date]],"mmm")</f>
        <v>Mar</v>
      </c>
    </row>
    <row r="337" spans="1:24" ht="15">
      <c r="A337" s="2">
        <v>863</v>
      </c>
      <c r="B337" s="3">
        <v>46092</v>
      </c>
      <c r="C337" s="12">
        <f>MONTH(SalesDataTable[[#This Row],[Order Date]])</f>
        <v>3</v>
      </c>
      <c r="D337" s="12" t="str">
        <f>TEXT(SalesDataTable[[#This Row],[Order Date]],"MMM")</f>
        <v>Mar</v>
      </c>
      <c r="E337" s="15" t="str">
        <f>"Q"&amp;ROUNDUP(MONTH(SalesDataTable[[#This Row],[Order Date]])/3,0)</f>
        <v>Q1</v>
      </c>
      <c r="F337" s="12">
        <f>YEAR(SalesDataTable[[#This Row],[Order Date]])</f>
        <v>2026</v>
      </c>
      <c r="G337" s="4" t="s">
        <v>11</v>
      </c>
      <c r="H337" s="4" t="s">
        <v>12</v>
      </c>
      <c r="I337" s="4" t="s">
        <v>28</v>
      </c>
      <c r="J337" s="4" t="s">
        <v>3</v>
      </c>
      <c r="K337" s="4" t="s">
        <v>34</v>
      </c>
      <c r="L337" s="4" t="s">
        <v>45</v>
      </c>
      <c r="M337" s="9">
        <v>2</v>
      </c>
      <c r="N337" s="6">
        <v>50.72</v>
      </c>
      <c r="O337" s="7">
        <v>0</v>
      </c>
      <c r="P337" s="6">
        <v>21.88</v>
      </c>
      <c r="Q337" s="6">
        <f t="shared" si="20"/>
        <v>101.44</v>
      </c>
      <c r="R337" s="6">
        <f t="shared" si="21"/>
        <v>43.76</v>
      </c>
      <c r="S337" s="6">
        <f t="shared" si="22"/>
        <v>57.68</v>
      </c>
      <c r="T337" s="8">
        <f t="shared" si="23"/>
        <v>0.56861198738170349</v>
      </c>
      <c r="U337" s="5">
        <f>YEAR(SalesDataTable[[#This Row],[Order Date]])</f>
        <v>2026</v>
      </c>
      <c r="V337" s="8" t="str">
        <f>"Q"&amp;ROUNDUP(MONTH(SalesDataTable[[#This Row],[Order Date]])/3,0)</f>
        <v>Q1</v>
      </c>
      <c r="W337" s="9">
        <f>MONTH(SalesDataTable[[#This Row],[Order Date]])</f>
        <v>3</v>
      </c>
      <c r="X337" s="8" t="str">
        <f>TEXT(SalesDataTable[[#This Row],[Order Date]],"mmm")</f>
        <v>Mar</v>
      </c>
    </row>
    <row r="338" spans="1:24" ht="15">
      <c r="A338" s="2">
        <v>2323</v>
      </c>
      <c r="B338" s="3">
        <v>46092</v>
      </c>
      <c r="C338" s="12">
        <f>MONTH(SalesDataTable[[#This Row],[Order Date]])</f>
        <v>3</v>
      </c>
      <c r="D338" s="12" t="str">
        <f>TEXT(SalesDataTable[[#This Row],[Order Date]],"MMM")</f>
        <v>Mar</v>
      </c>
      <c r="E338" s="15" t="str">
        <f>"Q"&amp;ROUNDUP(MONTH(SalesDataTable[[#This Row],[Order Date]])/3,0)</f>
        <v>Q1</v>
      </c>
      <c r="F338" s="12">
        <f>YEAR(SalesDataTable[[#This Row],[Order Date]])</f>
        <v>2026</v>
      </c>
      <c r="G338" s="4" t="s">
        <v>6</v>
      </c>
      <c r="H338" s="4" t="s">
        <v>43</v>
      </c>
      <c r="I338" s="4" t="s">
        <v>19</v>
      </c>
      <c r="J338" s="4" t="s">
        <v>13</v>
      </c>
      <c r="K338" s="4" t="s">
        <v>14</v>
      </c>
      <c r="L338" s="4" t="s">
        <v>15</v>
      </c>
      <c r="M338" s="9">
        <v>2</v>
      </c>
      <c r="N338" s="6">
        <v>36.08</v>
      </c>
      <c r="O338" s="7">
        <v>0.05</v>
      </c>
      <c r="P338" s="6">
        <v>13.19</v>
      </c>
      <c r="Q338" s="6">
        <f t="shared" si="20"/>
        <v>68.551999999999992</v>
      </c>
      <c r="R338" s="6">
        <f t="shared" si="21"/>
        <v>26.38</v>
      </c>
      <c r="S338" s="6">
        <f t="shared" si="22"/>
        <v>42.171999999999997</v>
      </c>
      <c r="T338" s="8">
        <f t="shared" si="23"/>
        <v>0.61518263507993931</v>
      </c>
      <c r="U338" s="5">
        <f>YEAR(SalesDataTable[[#This Row],[Order Date]])</f>
        <v>2026</v>
      </c>
      <c r="V338" s="8" t="str">
        <f>"Q"&amp;ROUNDUP(MONTH(SalesDataTable[[#This Row],[Order Date]])/3,0)</f>
        <v>Q1</v>
      </c>
      <c r="W338" s="9">
        <f>MONTH(SalesDataTable[[#This Row],[Order Date]])</f>
        <v>3</v>
      </c>
      <c r="X338" s="8" t="str">
        <f>TEXT(SalesDataTable[[#This Row],[Order Date]],"mmm")</f>
        <v>Mar</v>
      </c>
    </row>
    <row r="339" spans="1:24" ht="15">
      <c r="A339" s="2">
        <v>3064</v>
      </c>
      <c r="B339" s="3">
        <v>46092</v>
      </c>
      <c r="C339" s="12">
        <f>MONTH(SalesDataTable[[#This Row],[Order Date]])</f>
        <v>3</v>
      </c>
      <c r="D339" s="12" t="str">
        <f>TEXT(SalesDataTable[[#This Row],[Order Date]],"MMM")</f>
        <v>Mar</v>
      </c>
      <c r="E339" s="15" t="str">
        <f>"Q"&amp;ROUNDUP(MONTH(SalesDataTable[[#This Row],[Order Date]])/3,0)</f>
        <v>Q1</v>
      </c>
      <c r="F339" s="12">
        <f>YEAR(SalesDataTable[[#This Row],[Order Date]])</f>
        <v>2026</v>
      </c>
      <c r="G339" s="4" t="s">
        <v>20</v>
      </c>
      <c r="H339" s="4" t="s">
        <v>33</v>
      </c>
      <c r="I339" s="4" t="s">
        <v>2</v>
      </c>
      <c r="J339" s="4" t="s">
        <v>3</v>
      </c>
      <c r="K339" s="4" t="s">
        <v>23</v>
      </c>
      <c r="L339" s="4" t="s">
        <v>51</v>
      </c>
      <c r="M339" s="9">
        <v>6</v>
      </c>
      <c r="N339" s="6">
        <v>124.04</v>
      </c>
      <c r="O339" s="7">
        <v>0.05</v>
      </c>
      <c r="P339" s="6">
        <v>61.17</v>
      </c>
      <c r="Q339" s="6">
        <f t="shared" si="20"/>
        <v>707.02800000000002</v>
      </c>
      <c r="R339" s="6">
        <f t="shared" si="21"/>
        <v>367.02</v>
      </c>
      <c r="S339" s="6">
        <f t="shared" si="22"/>
        <v>340.00800000000004</v>
      </c>
      <c r="T339" s="8">
        <f t="shared" si="23"/>
        <v>0.48089750335205966</v>
      </c>
      <c r="U339" s="5">
        <f>YEAR(SalesDataTable[[#This Row],[Order Date]])</f>
        <v>2026</v>
      </c>
      <c r="V339" s="8" t="str">
        <f>"Q"&amp;ROUNDUP(MONTH(SalesDataTable[[#This Row],[Order Date]])/3,0)</f>
        <v>Q1</v>
      </c>
      <c r="W339" s="9">
        <f>MONTH(SalesDataTable[[#This Row],[Order Date]])</f>
        <v>3</v>
      </c>
      <c r="X339" s="8" t="str">
        <f>TEXT(SalesDataTable[[#This Row],[Order Date]],"mmm")</f>
        <v>Mar</v>
      </c>
    </row>
    <row r="340" spans="1:24" ht="15">
      <c r="A340" s="2">
        <v>4995</v>
      </c>
      <c r="B340" s="3">
        <v>46092</v>
      </c>
      <c r="C340" s="12">
        <f>MONTH(SalesDataTable[[#This Row],[Order Date]])</f>
        <v>3</v>
      </c>
      <c r="D340" s="12" t="str">
        <f>TEXT(SalesDataTable[[#This Row],[Order Date]],"MMM")</f>
        <v>Mar</v>
      </c>
      <c r="E340" s="15" t="str">
        <f>"Q"&amp;ROUNDUP(MONTH(SalesDataTable[[#This Row],[Order Date]])/3,0)</f>
        <v>Q1</v>
      </c>
      <c r="F340" s="12">
        <f>YEAR(SalesDataTable[[#This Row],[Order Date]])</f>
        <v>2026</v>
      </c>
      <c r="G340" s="4" t="s">
        <v>6</v>
      </c>
      <c r="H340" s="4" t="s">
        <v>43</v>
      </c>
      <c r="I340" s="4" t="s">
        <v>28</v>
      </c>
      <c r="J340" s="4" t="s">
        <v>13</v>
      </c>
      <c r="K340" s="4" t="s">
        <v>9</v>
      </c>
      <c r="L340" s="4" t="s">
        <v>10</v>
      </c>
      <c r="M340" s="9">
        <v>3</v>
      </c>
      <c r="N340" s="6">
        <v>90.31</v>
      </c>
      <c r="O340" s="7">
        <v>0</v>
      </c>
      <c r="P340" s="6">
        <v>44.58</v>
      </c>
      <c r="Q340" s="6">
        <f t="shared" si="20"/>
        <v>270.93</v>
      </c>
      <c r="R340" s="6">
        <f t="shared" si="21"/>
        <v>133.74</v>
      </c>
      <c r="S340" s="6">
        <f t="shared" si="22"/>
        <v>137.19</v>
      </c>
      <c r="T340" s="8">
        <f t="shared" si="23"/>
        <v>0.50636695825489975</v>
      </c>
      <c r="U340" s="5">
        <f>YEAR(SalesDataTable[[#This Row],[Order Date]])</f>
        <v>2026</v>
      </c>
      <c r="V340" s="8" t="str">
        <f>"Q"&amp;ROUNDUP(MONTH(SalesDataTable[[#This Row],[Order Date]])/3,0)</f>
        <v>Q1</v>
      </c>
      <c r="W340" s="9">
        <f>MONTH(SalesDataTable[[#This Row],[Order Date]])</f>
        <v>3</v>
      </c>
      <c r="X340" s="8" t="str">
        <f>TEXT(SalesDataTable[[#This Row],[Order Date]],"mmm")</f>
        <v>Mar</v>
      </c>
    </row>
    <row r="341" spans="1:24" ht="15">
      <c r="A341" s="2">
        <v>46</v>
      </c>
      <c r="B341" s="3">
        <v>46093</v>
      </c>
      <c r="C341" s="12">
        <f>MONTH(SalesDataTable[[#This Row],[Order Date]])</f>
        <v>3</v>
      </c>
      <c r="D341" s="12" t="str">
        <f>TEXT(SalesDataTable[[#This Row],[Order Date]],"MMM")</f>
        <v>Mar</v>
      </c>
      <c r="E341" s="15" t="str">
        <f>"Q"&amp;ROUNDUP(MONTH(SalesDataTable[[#This Row],[Order Date]])/3,0)</f>
        <v>Q1</v>
      </c>
      <c r="F341" s="12">
        <f>YEAR(SalesDataTable[[#This Row],[Order Date]])</f>
        <v>2026</v>
      </c>
      <c r="G341" s="4" t="s">
        <v>20</v>
      </c>
      <c r="H341" s="4" t="s">
        <v>31</v>
      </c>
      <c r="I341" s="4" t="s">
        <v>2</v>
      </c>
      <c r="J341" s="4" t="s">
        <v>3</v>
      </c>
      <c r="K341" s="4" t="s">
        <v>9</v>
      </c>
      <c r="L341" s="4" t="s">
        <v>46</v>
      </c>
      <c r="M341" s="9">
        <v>4</v>
      </c>
      <c r="N341" s="6">
        <v>72.63</v>
      </c>
      <c r="O341" s="7">
        <v>0.1</v>
      </c>
      <c r="P341" s="6">
        <v>31.45</v>
      </c>
      <c r="Q341" s="6">
        <f t="shared" si="20"/>
        <v>261.46800000000002</v>
      </c>
      <c r="R341" s="6">
        <f t="shared" si="21"/>
        <v>125.8</v>
      </c>
      <c r="S341" s="6">
        <f t="shared" si="22"/>
        <v>135.66800000000001</v>
      </c>
      <c r="T341" s="8">
        <f t="shared" si="23"/>
        <v>0.51887037801948999</v>
      </c>
      <c r="U341" s="5">
        <f>YEAR(SalesDataTable[[#This Row],[Order Date]])</f>
        <v>2026</v>
      </c>
      <c r="V341" s="8" t="str">
        <f>"Q"&amp;ROUNDUP(MONTH(SalesDataTable[[#This Row],[Order Date]])/3,0)</f>
        <v>Q1</v>
      </c>
      <c r="W341" s="9">
        <f>MONTH(SalesDataTable[[#This Row],[Order Date]])</f>
        <v>3</v>
      </c>
      <c r="X341" s="8" t="str">
        <f>TEXT(SalesDataTable[[#This Row],[Order Date]],"mmm")</f>
        <v>Mar</v>
      </c>
    </row>
    <row r="342" spans="1:24" ht="15">
      <c r="A342" s="2">
        <v>443</v>
      </c>
      <c r="B342" s="3">
        <v>46093</v>
      </c>
      <c r="C342" s="12">
        <f>MONTH(SalesDataTable[[#This Row],[Order Date]])</f>
        <v>3</v>
      </c>
      <c r="D342" s="12" t="str">
        <f>TEXT(SalesDataTable[[#This Row],[Order Date]],"MMM")</f>
        <v>Mar</v>
      </c>
      <c r="E342" s="15" t="str">
        <f>"Q"&amp;ROUNDUP(MONTH(SalesDataTable[[#This Row],[Order Date]])/3,0)</f>
        <v>Q1</v>
      </c>
      <c r="F342" s="12">
        <f>YEAR(SalesDataTable[[#This Row],[Order Date]])</f>
        <v>2026</v>
      </c>
      <c r="G342" s="4" t="s">
        <v>6</v>
      </c>
      <c r="H342" s="4" t="s">
        <v>49</v>
      </c>
      <c r="I342" s="4" t="s">
        <v>2</v>
      </c>
      <c r="J342" s="4" t="s">
        <v>3</v>
      </c>
      <c r="K342" s="4" t="s">
        <v>34</v>
      </c>
      <c r="L342" s="4" t="s">
        <v>35</v>
      </c>
      <c r="M342" s="9">
        <v>3</v>
      </c>
      <c r="N342" s="6">
        <v>39.9</v>
      </c>
      <c r="O342" s="7">
        <v>0</v>
      </c>
      <c r="P342" s="6">
        <v>14.49</v>
      </c>
      <c r="Q342" s="6">
        <f t="shared" si="20"/>
        <v>119.69999999999999</v>
      </c>
      <c r="R342" s="6">
        <f t="shared" si="21"/>
        <v>43.47</v>
      </c>
      <c r="S342" s="6">
        <f t="shared" si="22"/>
        <v>76.22999999999999</v>
      </c>
      <c r="T342" s="8">
        <f t="shared" si="23"/>
        <v>0.63684210526315788</v>
      </c>
      <c r="U342" s="5">
        <f>YEAR(SalesDataTable[[#This Row],[Order Date]])</f>
        <v>2026</v>
      </c>
      <c r="V342" s="8" t="str">
        <f>"Q"&amp;ROUNDUP(MONTH(SalesDataTable[[#This Row],[Order Date]])/3,0)</f>
        <v>Q1</v>
      </c>
      <c r="W342" s="9">
        <f>MONTH(SalesDataTable[[#This Row],[Order Date]])</f>
        <v>3</v>
      </c>
      <c r="X342" s="8" t="str">
        <f>TEXT(SalesDataTable[[#This Row],[Order Date]],"mmm")</f>
        <v>Mar</v>
      </c>
    </row>
    <row r="343" spans="1:24" ht="15">
      <c r="A343" s="2">
        <v>759</v>
      </c>
      <c r="B343" s="3">
        <v>46093</v>
      </c>
      <c r="C343" s="12">
        <f>MONTH(SalesDataTable[[#This Row],[Order Date]])</f>
        <v>3</v>
      </c>
      <c r="D343" s="12" t="str">
        <f>TEXT(SalesDataTable[[#This Row],[Order Date]],"MMM")</f>
        <v>Mar</v>
      </c>
      <c r="E343" s="15" t="str">
        <f>"Q"&amp;ROUNDUP(MONTH(SalesDataTable[[#This Row],[Order Date]])/3,0)</f>
        <v>Q1</v>
      </c>
      <c r="F343" s="12">
        <f>YEAR(SalesDataTable[[#This Row],[Order Date]])</f>
        <v>2026</v>
      </c>
      <c r="G343" s="4" t="s">
        <v>6</v>
      </c>
      <c r="H343" s="4" t="s">
        <v>43</v>
      </c>
      <c r="I343" s="4" t="s">
        <v>2</v>
      </c>
      <c r="J343" s="4" t="s">
        <v>13</v>
      </c>
      <c r="K343" s="4" t="s">
        <v>34</v>
      </c>
      <c r="L343" s="4" t="s">
        <v>45</v>
      </c>
      <c r="M343" s="9">
        <v>1</v>
      </c>
      <c r="N343" s="6">
        <v>49.79</v>
      </c>
      <c r="O343" s="7">
        <v>0.1</v>
      </c>
      <c r="P343" s="6">
        <v>22.29</v>
      </c>
      <c r="Q343" s="6">
        <f t="shared" si="20"/>
        <v>44.811</v>
      </c>
      <c r="R343" s="6">
        <f t="shared" si="21"/>
        <v>22.29</v>
      </c>
      <c r="S343" s="6">
        <f t="shared" si="22"/>
        <v>22.521000000000001</v>
      </c>
      <c r="T343" s="8">
        <f t="shared" si="23"/>
        <v>0.5025774921336279</v>
      </c>
      <c r="U343" s="5">
        <f>YEAR(SalesDataTable[[#This Row],[Order Date]])</f>
        <v>2026</v>
      </c>
      <c r="V343" s="8" t="str">
        <f>"Q"&amp;ROUNDUP(MONTH(SalesDataTable[[#This Row],[Order Date]])/3,0)</f>
        <v>Q1</v>
      </c>
      <c r="W343" s="9">
        <f>MONTH(SalesDataTable[[#This Row],[Order Date]])</f>
        <v>3</v>
      </c>
      <c r="X343" s="8" t="str">
        <f>TEXT(SalesDataTable[[#This Row],[Order Date]],"mmm")</f>
        <v>Mar</v>
      </c>
    </row>
    <row r="344" spans="1:24" ht="15">
      <c r="A344" s="2">
        <v>1097</v>
      </c>
      <c r="B344" s="3">
        <v>46093</v>
      </c>
      <c r="C344" s="12">
        <f>MONTH(SalesDataTable[[#This Row],[Order Date]])</f>
        <v>3</v>
      </c>
      <c r="D344" s="12" t="str">
        <f>TEXT(SalesDataTable[[#This Row],[Order Date]],"MMM")</f>
        <v>Mar</v>
      </c>
      <c r="E344" s="15" t="str">
        <f>"Q"&amp;ROUNDUP(MONTH(SalesDataTable[[#This Row],[Order Date]])/3,0)</f>
        <v>Q1</v>
      </c>
      <c r="F344" s="12">
        <f>YEAR(SalesDataTable[[#This Row],[Order Date]])</f>
        <v>2026</v>
      </c>
      <c r="G344" s="4" t="s">
        <v>11</v>
      </c>
      <c r="H344" s="4" t="s">
        <v>12</v>
      </c>
      <c r="I344" s="4" t="s">
        <v>28</v>
      </c>
      <c r="J344" s="4" t="s">
        <v>13</v>
      </c>
      <c r="K344" s="4" t="s">
        <v>4</v>
      </c>
      <c r="L344" s="4" t="s">
        <v>26</v>
      </c>
      <c r="M344" s="9">
        <v>1</v>
      </c>
      <c r="N344" s="6">
        <v>41.24</v>
      </c>
      <c r="O344" s="7">
        <v>0.05</v>
      </c>
      <c r="P344" s="6">
        <v>16.64</v>
      </c>
      <c r="Q344" s="6">
        <f t="shared" si="20"/>
        <v>39.177999999999997</v>
      </c>
      <c r="R344" s="6">
        <f t="shared" si="21"/>
        <v>16.64</v>
      </c>
      <c r="S344" s="6">
        <f t="shared" si="22"/>
        <v>22.537999999999997</v>
      </c>
      <c r="T344" s="8">
        <f t="shared" si="23"/>
        <v>0.57527183623462141</v>
      </c>
      <c r="U344" s="5">
        <f>YEAR(SalesDataTable[[#This Row],[Order Date]])</f>
        <v>2026</v>
      </c>
      <c r="V344" s="8" t="str">
        <f>"Q"&amp;ROUNDUP(MONTH(SalesDataTable[[#This Row],[Order Date]])/3,0)</f>
        <v>Q1</v>
      </c>
      <c r="W344" s="9">
        <f>MONTH(SalesDataTable[[#This Row],[Order Date]])</f>
        <v>3</v>
      </c>
      <c r="X344" s="8" t="str">
        <f>TEXT(SalesDataTable[[#This Row],[Order Date]],"mmm")</f>
        <v>Mar</v>
      </c>
    </row>
    <row r="345" spans="1:24" ht="15">
      <c r="A345" s="2">
        <v>2152</v>
      </c>
      <c r="B345" s="3">
        <v>46093</v>
      </c>
      <c r="C345" s="12">
        <f>MONTH(SalesDataTable[[#This Row],[Order Date]])</f>
        <v>3</v>
      </c>
      <c r="D345" s="12" t="str">
        <f>TEXT(SalesDataTable[[#This Row],[Order Date]],"MMM")</f>
        <v>Mar</v>
      </c>
      <c r="E345" s="15" t="str">
        <f>"Q"&amp;ROUNDUP(MONTH(SalesDataTable[[#This Row],[Order Date]])/3,0)</f>
        <v>Q1</v>
      </c>
      <c r="F345" s="12">
        <f>YEAR(SalesDataTable[[#This Row],[Order Date]])</f>
        <v>2026</v>
      </c>
      <c r="G345" s="4" t="s">
        <v>0</v>
      </c>
      <c r="H345" s="4" t="s">
        <v>36</v>
      </c>
      <c r="I345" s="4" t="s">
        <v>2</v>
      </c>
      <c r="J345" s="4" t="s">
        <v>13</v>
      </c>
      <c r="K345" s="4" t="s">
        <v>9</v>
      </c>
      <c r="L345" s="4" t="s">
        <v>17</v>
      </c>
      <c r="M345" s="9">
        <v>1</v>
      </c>
      <c r="N345" s="6">
        <v>142.88999999999999</v>
      </c>
      <c r="O345" s="7">
        <v>0</v>
      </c>
      <c r="P345" s="6">
        <v>81.099999999999994</v>
      </c>
      <c r="Q345" s="6">
        <f t="shared" si="20"/>
        <v>142.88999999999999</v>
      </c>
      <c r="R345" s="6">
        <f t="shared" si="21"/>
        <v>81.099999999999994</v>
      </c>
      <c r="S345" s="6">
        <f t="shared" si="22"/>
        <v>61.789999999999992</v>
      </c>
      <c r="T345" s="8">
        <f t="shared" si="23"/>
        <v>0.43243054097557559</v>
      </c>
      <c r="U345" s="5">
        <f>YEAR(SalesDataTable[[#This Row],[Order Date]])</f>
        <v>2026</v>
      </c>
      <c r="V345" s="8" t="str">
        <f>"Q"&amp;ROUNDUP(MONTH(SalesDataTable[[#This Row],[Order Date]])/3,0)</f>
        <v>Q1</v>
      </c>
      <c r="W345" s="9">
        <f>MONTH(SalesDataTable[[#This Row],[Order Date]])</f>
        <v>3</v>
      </c>
      <c r="X345" s="8" t="str">
        <f>TEXT(SalesDataTable[[#This Row],[Order Date]],"mmm")</f>
        <v>Mar</v>
      </c>
    </row>
    <row r="346" spans="1:24" ht="15">
      <c r="A346" s="2">
        <v>2512</v>
      </c>
      <c r="B346" s="3">
        <v>46093</v>
      </c>
      <c r="C346" s="12">
        <f>MONTH(SalesDataTable[[#This Row],[Order Date]])</f>
        <v>3</v>
      </c>
      <c r="D346" s="12" t="str">
        <f>TEXT(SalesDataTable[[#This Row],[Order Date]],"MMM")</f>
        <v>Mar</v>
      </c>
      <c r="E346" s="15" t="str">
        <f>"Q"&amp;ROUNDUP(MONTH(SalesDataTable[[#This Row],[Order Date]])/3,0)</f>
        <v>Q1</v>
      </c>
      <c r="F346" s="12">
        <f>YEAR(SalesDataTable[[#This Row],[Order Date]])</f>
        <v>2026</v>
      </c>
      <c r="G346" s="4" t="s">
        <v>6</v>
      </c>
      <c r="H346" s="4" t="s">
        <v>7</v>
      </c>
      <c r="I346" s="4" t="s">
        <v>2</v>
      </c>
      <c r="J346" s="4" t="s">
        <v>13</v>
      </c>
      <c r="K346" s="4" t="s">
        <v>23</v>
      </c>
      <c r="L346" s="4" t="s">
        <v>29</v>
      </c>
      <c r="M346" s="9">
        <v>2</v>
      </c>
      <c r="N346" s="6">
        <v>192.76</v>
      </c>
      <c r="O346" s="7">
        <v>0</v>
      </c>
      <c r="P346" s="6">
        <v>103.08</v>
      </c>
      <c r="Q346" s="6">
        <f t="shared" si="20"/>
        <v>385.52</v>
      </c>
      <c r="R346" s="6">
        <f t="shared" si="21"/>
        <v>206.16</v>
      </c>
      <c r="S346" s="6">
        <f t="shared" si="22"/>
        <v>179.35999999999999</v>
      </c>
      <c r="T346" s="8">
        <f t="shared" si="23"/>
        <v>0.46524175140070551</v>
      </c>
      <c r="U346" s="5">
        <f>YEAR(SalesDataTable[[#This Row],[Order Date]])</f>
        <v>2026</v>
      </c>
      <c r="V346" s="8" t="str">
        <f>"Q"&amp;ROUNDUP(MONTH(SalesDataTable[[#This Row],[Order Date]])/3,0)</f>
        <v>Q1</v>
      </c>
      <c r="W346" s="9">
        <f>MONTH(SalesDataTable[[#This Row],[Order Date]])</f>
        <v>3</v>
      </c>
      <c r="X346" s="8" t="str">
        <f>TEXT(SalesDataTable[[#This Row],[Order Date]],"mmm")</f>
        <v>Mar</v>
      </c>
    </row>
    <row r="347" spans="1:24" ht="15">
      <c r="A347" s="2">
        <v>2578</v>
      </c>
      <c r="B347" s="3">
        <v>46093</v>
      </c>
      <c r="C347" s="12">
        <f>MONTH(SalesDataTable[[#This Row],[Order Date]])</f>
        <v>3</v>
      </c>
      <c r="D347" s="12" t="str">
        <f>TEXT(SalesDataTable[[#This Row],[Order Date]],"MMM")</f>
        <v>Mar</v>
      </c>
      <c r="E347" s="15" t="str">
        <f>"Q"&amp;ROUNDUP(MONTH(SalesDataTable[[#This Row],[Order Date]])/3,0)</f>
        <v>Q1</v>
      </c>
      <c r="F347" s="12">
        <f>YEAR(SalesDataTable[[#This Row],[Order Date]])</f>
        <v>2026</v>
      </c>
      <c r="G347" s="4" t="s">
        <v>11</v>
      </c>
      <c r="H347" s="4" t="s">
        <v>25</v>
      </c>
      <c r="I347" s="4" t="s">
        <v>2</v>
      </c>
      <c r="J347" s="4" t="s">
        <v>13</v>
      </c>
      <c r="K347" s="4" t="s">
        <v>14</v>
      </c>
      <c r="L347" s="4" t="s">
        <v>48</v>
      </c>
      <c r="M347" s="9">
        <v>1</v>
      </c>
      <c r="N347" s="6">
        <v>165.72</v>
      </c>
      <c r="O347" s="7">
        <v>0</v>
      </c>
      <c r="P347" s="6">
        <v>89.31</v>
      </c>
      <c r="Q347" s="6">
        <f t="shared" si="20"/>
        <v>165.72</v>
      </c>
      <c r="R347" s="6">
        <f t="shared" si="21"/>
        <v>89.31</v>
      </c>
      <c r="S347" s="6">
        <f t="shared" si="22"/>
        <v>76.41</v>
      </c>
      <c r="T347" s="8">
        <f t="shared" si="23"/>
        <v>0.46107892831281677</v>
      </c>
      <c r="U347" s="5">
        <f>YEAR(SalesDataTable[[#This Row],[Order Date]])</f>
        <v>2026</v>
      </c>
      <c r="V347" s="8" t="str">
        <f>"Q"&amp;ROUNDUP(MONTH(SalesDataTable[[#This Row],[Order Date]])/3,0)</f>
        <v>Q1</v>
      </c>
      <c r="W347" s="9">
        <f>MONTH(SalesDataTable[[#This Row],[Order Date]])</f>
        <v>3</v>
      </c>
      <c r="X347" s="8" t="str">
        <f>TEXT(SalesDataTable[[#This Row],[Order Date]],"mmm")</f>
        <v>Mar</v>
      </c>
    </row>
    <row r="348" spans="1:24" ht="15">
      <c r="A348" s="2">
        <v>3302</v>
      </c>
      <c r="B348" s="3">
        <v>46093</v>
      </c>
      <c r="C348" s="12">
        <f>MONTH(SalesDataTable[[#This Row],[Order Date]])</f>
        <v>3</v>
      </c>
      <c r="D348" s="12" t="str">
        <f>TEXT(SalesDataTable[[#This Row],[Order Date]],"MMM")</f>
        <v>Mar</v>
      </c>
      <c r="E348" s="15" t="str">
        <f>"Q"&amp;ROUNDUP(MONTH(SalesDataTable[[#This Row],[Order Date]])/3,0)</f>
        <v>Q1</v>
      </c>
      <c r="F348" s="12">
        <f>YEAR(SalesDataTable[[#This Row],[Order Date]])</f>
        <v>2026</v>
      </c>
      <c r="G348" s="4" t="s">
        <v>20</v>
      </c>
      <c r="H348" s="4" t="s">
        <v>31</v>
      </c>
      <c r="I348" s="4" t="s">
        <v>19</v>
      </c>
      <c r="J348" s="4" t="s">
        <v>16</v>
      </c>
      <c r="K348" s="4" t="s">
        <v>14</v>
      </c>
      <c r="L348" s="4" t="s">
        <v>48</v>
      </c>
      <c r="M348" s="9">
        <v>2</v>
      </c>
      <c r="N348" s="6">
        <v>164.33</v>
      </c>
      <c r="O348" s="7">
        <v>0</v>
      </c>
      <c r="P348" s="6">
        <v>86.07</v>
      </c>
      <c r="Q348" s="6">
        <f t="shared" si="20"/>
        <v>328.66</v>
      </c>
      <c r="R348" s="6">
        <f t="shared" si="21"/>
        <v>172.14</v>
      </c>
      <c r="S348" s="6">
        <f t="shared" si="22"/>
        <v>156.52000000000004</v>
      </c>
      <c r="T348" s="8">
        <f t="shared" si="23"/>
        <v>0.47623684050386428</v>
      </c>
      <c r="U348" s="5">
        <f>YEAR(SalesDataTable[[#This Row],[Order Date]])</f>
        <v>2026</v>
      </c>
      <c r="V348" s="8" t="str">
        <f>"Q"&amp;ROUNDUP(MONTH(SalesDataTable[[#This Row],[Order Date]])/3,0)</f>
        <v>Q1</v>
      </c>
      <c r="W348" s="9">
        <f>MONTH(SalesDataTable[[#This Row],[Order Date]])</f>
        <v>3</v>
      </c>
      <c r="X348" s="8" t="str">
        <f>TEXT(SalesDataTable[[#This Row],[Order Date]],"mmm")</f>
        <v>Mar</v>
      </c>
    </row>
    <row r="349" spans="1:24" ht="15">
      <c r="A349" s="2">
        <v>3752</v>
      </c>
      <c r="B349" s="3">
        <v>46093</v>
      </c>
      <c r="C349" s="12">
        <f>MONTH(SalesDataTable[[#This Row],[Order Date]])</f>
        <v>3</v>
      </c>
      <c r="D349" s="12" t="str">
        <f>TEXT(SalesDataTable[[#This Row],[Order Date]],"MMM")</f>
        <v>Mar</v>
      </c>
      <c r="E349" s="15" t="str">
        <f>"Q"&amp;ROUNDUP(MONTH(SalesDataTable[[#This Row],[Order Date]])/3,0)</f>
        <v>Q1</v>
      </c>
      <c r="F349" s="12">
        <f>YEAR(SalesDataTable[[#This Row],[Order Date]])</f>
        <v>2026</v>
      </c>
      <c r="G349" s="4" t="s">
        <v>20</v>
      </c>
      <c r="H349" s="4" t="s">
        <v>33</v>
      </c>
      <c r="I349" s="4" t="s">
        <v>8</v>
      </c>
      <c r="J349" s="4" t="s">
        <v>16</v>
      </c>
      <c r="K349" s="4" t="s">
        <v>14</v>
      </c>
      <c r="L349" s="4" t="s">
        <v>32</v>
      </c>
      <c r="M349" s="9">
        <v>3</v>
      </c>
      <c r="N349" s="6">
        <v>45.8</v>
      </c>
      <c r="O349" s="7">
        <v>0.15</v>
      </c>
      <c r="P349" s="6">
        <v>18.47</v>
      </c>
      <c r="Q349" s="6">
        <f t="shared" si="20"/>
        <v>116.78999999999998</v>
      </c>
      <c r="R349" s="6">
        <f t="shared" si="21"/>
        <v>55.41</v>
      </c>
      <c r="S349" s="6">
        <f t="shared" si="22"/>
        <v>61.379999999999981</v>
      </c>
      <c r="T349" s="8">
        <f t="shared" si="23"/>
        <v>0.52555869509375797</v>
      </c>
      <c r="U349" s="5">
        <f>YEAR(SalesDataTable[[#This Row],[Order Date]])</f>
        <v>2026</v>
      </c>
      <c r="V349" s="8" t="str">
        <f>"Q"&amp;ROUNDUP(MONTH(SalesDataTable[[#This Row],[Order Date]])/3,0)</f>
        <v>Q1</v>
      </c>
      <c r="W349" s="9">
        <f>MONTH(SalesDataTable[[#This Row],[Order Date]])</f>
        <v>3</v>
      </c>
      <c r="X349" s="8" t="str">
        <f>TEXT(SalesDataTable[[#This Row],[Order Date]],"mmm")</f>
        <v>Mar</v>
      </c>
    </row>
    <row r="350" spans="1:24" ht="15">
      <c r="A350" s="2">
        <v>4839</v>
      </c>
      <c r="B350" s="3">
        <v>46093</v>
      </c>
      <c r="C350" s="12">
        <f>MONTH(SalesDataTable[[#This Row],[Order Date]])</f>
        <v>3</v>
      </c>
      <c r="D350" s="12" t="str">
        <f>TEXT(SalesDataTable[[#This Row],[Order Date]],"MMM")</f>
        <v>Mar</v>
      </c>
      <c r="E350" s="15" t="str">
        <f>"Q"&amp;ROUNDUP(MONTH(SalesDataTable[[#This Row],[Order Date]])/3,0)</f>
        <v>Q1</v>
      </c>
      <c r="F350" s="12">
        <f>YEAR(SalesDataTable[[#This Row],[Order Date]])</f>
        <v>2026</v>
      </c>
      <c r="G350" s="4" t="s">
        <v>6</v>
      </c>
      <c r="H350" s="4" t="s">
        <v>7</v>
      </c>
      <c r="I350" s="4" t="s">
        <v>2</v>
      </c>
      <c r="J350" s="4" t="s">
        <v>13</v>
      </c>
      <c r="K350" s="4" t="s">
        <v>4</v>
      </c>
      <c r="L350" s="4" t="s">
        <v>30</v>
      </c>
      <c r="M350" s="9">
        <v>2</v>
      </c>
      <c r="N350" s="6">
        <v>103.08</v>
      </c>
      <c r="O350" s="7">
        <v>0.05</v>
      </c>
      <c r="P350" s="6">
        <v>49.27</v>
      </c>
      <c r="Q350" s="6">
        <f t="shared" si="20"/>
        <v>195.85199999999998</v>
      </c>
      <c r="R350" s="6">
        <f t="shared" si="21"/>
        <v>98.54</v>
      </c>
      <c r="S350" s="6">
        <f t="shared" si="22"/>
        <v>97.311999999999969</v>
      </c>
      <c r="T350" s="8">
        <f t="shared" si="23"/>
        <v>0.49686497967853266</v>
      </c>
      <c r="U350" s="5">
        <f>YEAR(SalesDataTable[[#This Row],[Order Date]])</f>
        <v>2026</v>
      </c>
      <c r="V350" s="8" t="str">
        <f>"Q"&amp;ROUNDUP(MONTH(SalesDataTable[[#This Row],[Order Date]])/3,0)</f>
        <v>Q1</v>
      </c>
      <c r="W350" s="9">
        <f>MONTH(SalesDataTable[[#This Row],[Order Date]])</f>
        <v>3</v>
      </c>
      <c r="X350" s="8" t="str">
        <f>TEXT(SalesDataTable[[#This Row],[Order Date]],"mmm")</f>
        <v>Mar</v>
      </c>
    </row>
    <row r="351" spans="1:24" ht="15">
      <c r="A351" s="2">
        <v>264</v>
      </c>
      <c r="B351" s="3">
        <v>46094</v>
      </c>
      <c r="C351" s="12">
        <f>MONTH(SalesDataTable[[#This Row],[Order Date]])</f>
        <v>3</v>
      </c>
      <c r="D351" s="12" t="str">
        <f>TEXT(SalesDataTable[[#This Row],[Order Date]],"MMM")</f>
        <v>Mar</v>
      </c>
      <c r="E351" s="15" t="str">
        <f>"Q"&amp;ROUNDUP(MONTH(SalesDataTable[[#This Row],[Order Date]])/3,0)</f>
        <v>Q1</v>
      </c>
      <c r="F351" s="12">
        <f>YEAR(SalesDataTable[[#This Row],[Order Date]])</f>
        <v>2026</v>
      </c>
      <c r="G351" s="4" t="s">
        <v>0</v>
      </c>
      <c r="H351" s="4" t="s">
        <v>1</v>
      </c>
      <c r="I351" s="4" t="s">
        <v>2</v>
      </c>
      <c r="J351" s="4" t="s">
        <v>16</v>
      </c>
      <c r="K351" s="4" t="s">
        <v>14</v>
      </c>
      <c r="L351" s="4" t="s">
        <v>32</v>
      </c>
      <c r="M351" s="9">
        <v>4</v>
      </c>
      <c r="N351" s="6">
        <v>47.33</v>
      </c>
      <c r="O351" s="7">
        <v>0</v>
      </c>
      <c r="P351" s="6">
        <v>18.739999999999998</v>
      </c>
      <c r="Q351" s="6">
        <f t="shared" si="20"/>
        <v>189.32</v>
      </c>
      <c r="R351" s="6">
        <f t="shared" si="21"/>
        <v>74.959999999999994</v>
      </c>
      <c r="S351" s="6">
        <f t="shared" si="22"/>
        <v>114.36</v>
      </c>
      <c r="T351" s="8">
        <f t="shared" si="23"/>
        <v>0.60405662370589475</v>
      </c>
      <c r="U351" s="5">
        <f>YEAR(SalesDataTable[[#This Row],[Order Date]])</f>
        <v>2026</v>
      </c>
      <c r="V351" s="8" t="str">
        <f>"Q"&amp;ROUNDUP(MONTH(SalesDataTable[[#This Row],[Order Date]])/3,0)</f>
        <v>Q1</v>
      </c>
      <c r="W351" s="9">
        <f>MONTH(SalesDataTable[[#This Row],[Order Date]])</f>
        <v>3</v>
      </c>
      <c r="X351" s="8" t="str">
        <f>TEXT(SalesDataTable[[#This Row],[Order Date]],"mmm")</f>
        <v>Mar</v>
      </c>
    </row>
    <row r="352" spans="1:24" ht="15">
      <c r="A352" s="2">
        <v>2498</v>
      </c>
      <c r="B352" s="3">
        <v>46094</v>
      </c>
      <c r="C352" s="12">
        <f>MONTH(SalesDataTable[[#This Row],[Order Date]])</f>
        <v>3</v>
      </c>
      <c r="D352" s="12" t="str">
        <f>TEXT(SalesDataTable[[#This Row],[Order Date]],"MMM")</f>
        <v>Mar</v>
      </c>
      <c r="E352" s="15" t="str">
        <f>"Q"&amp;ROUNDUP(MONTH(SalesDataTable[[#This Row],[Order Date]])/3,0)</f>
        <v>Q1</v>
      </c>
      <c r="F352" s="12">
        <f>YEAR(SalesDataTable[[#This Row],[Order Date]])</f>
        <v>2026</v>
      </c>
      <c r="G352" s="4" t="s">
        <v>11</v>
      </c>
      <c r="H352" s="4" t="s">
        <v>18</v>
      </c>
      <c r="I352" s="4" t="s">
        <v>19</v>
      </c>
      <c r="J352" s="4" t="s">
        <v>13</v>
      </c>
      <c r="K352" s="4" t="s">
        <v>4</v>
      </c>
      <c r="L352" s="4" t="s">
        <v>22</v>
      </c>
      <c r="M352" s="9">
        <v>1</v>
      </c>
      <c r="N352" s="6">
        <v>50.04</v>
      </c>
      <c r="O352" s="7">
        <v>0</v>
      </c>
      <c r="P352" s="6">
        <v>22.64</v>
      </c>
      <c r="Q352" s="6">
        <f t="shared" si="20"/>
        <v>50.04</v>
      </c>
      <c r="R352" s="6">
        <f t="shared" si="21"/>
        <v>22.64</v>
      </c>
      <c r="S352" s="6">
        <f t="shared" si="22"/>
        <v>27.4</v>
      </c>
      <c r="T352" s="8">
        <f t="shared" si="23"/>
        <v>0.54756195043964828</v>
      </c>
      <c r="U352" s="5">
        <f>YEAR(SalesDataTable[[#This Row],[Order Date]])</f>
        <v>2026</v>
      </c>
      <c r="V352" s="8" t="str">
        <f>"Q"&amp;ROUNDUP(MONTH(SalesDataTable[[#This Row],[Order Date]])/3,0)</f>
        <v>Q1</v>
      </c>
      <c r="W352" s="9">
        <f>MONTH(SalesDataTable[[#This Row],[Order Date]])</f>
        <v>3</v>
      </c>
      <c r="X352" s="8" t="str">
        <f>TEXT(SalesDataTable[[#This Row],[Order Date]],"mmm")</f>
        <v>Mar</v>
      </c>
    </row>
    <row r="353" spans="1:24" ht="15">
      <c r="A353" s="2">
        <v>3929</v>
      </c>
      <c r="B353" s="3">
        <v>46094</v>
      </c>
      <c r="C353" s="12">
        <f>MONTH(SalesDataTable[[#This Row],[Order Date]])</f>
        <v>3</v>
      </c>
      <c r="D353" s="12" t="str">
        <f>TEXT(SalesDataTable[[#This Row],[Order Date]],"MMM")</f>
        <v>Mar</v>
      </c>
      <c r="E353" s="15" t="str">
        <f>"Q"&amp;ROUNDUP(MONTH(SalesDataTable[[#This Row],[Order Date]])/3,0)</f>
        <v>Q1</v>
      </c>
      <c r="F353" s="12">
        <f>YEAR(SalesDataTable[[#This Row],[Order Date]])</f>
        <v>2026</v>
      </c>
      <c r="G353" s="4" t="s">
        <v>20</v>
      </c>
      <c r="H353" s="4" t="s">
        <v>47</v>
      </c>
      <c r="I353" s="4" t="s">
        <v>2</v>
      </c>
      <c r="J353" s="4" t="s">
        <v>13</v>
      </c>
      <c r="K353" s="4" t="s">
        <v>34</v>
      </c>
      <c r="L353" s="4" t="s">
        <v>38</v>
      </c>
      <c r="M353" s="9">
        <v>1</v>
      </c>
      <c r="N353" s="6">
        <v>125.69</v>
      </c>
      <c r="O353" s="7">
        <v>0</v>
      </c>
      <c r="P353" s="6">
        <v>67.150000000000006</v>
      </c>
      <c r="Q353" s="6">
        <f t="shared" si="20"/>
        <v>125.69</v>
      </c>
      <c r="R353" s="6">
        <f t="shared" si="21"/>
        <v>67.150000000000006</v>
      </c>
      <c r="S353" s="6">
        <f t="shared" si="22"/>
        <v>58.539999999999992</v>
      </c>
      <c r="T353" s="8">
        <f t="shared" si="23"/>
        <v>0.465749065160315</v>
      </c>
      <c r="U353" s="5">
        <f>YEAR(SalesDataTable[[#This Row],[Order Date]])</f>
        <v>2026</v>
      </c>
      <c r="V353" s="8" t="str">
        <f>"Q"&amp;ROUNDUP(MONTH(SalesDataTable[[#This Row],[Order Date]])/3,0)</f>
        <v>Q1</v>
      </c>
      <c r="W353" s="9">
        <f>MONTH(SalesDataTable[[#This Row],[Order Date]])</f>
        <v>3</v>
      </c>
      <c r="X353" s="8" t="str">
        <f>TEXT(SalesDataTable[[#This Row],[Order Date]],"mmm")</f>
        <v>Mar</v>
      </c>
    </row>
    <row r="354" spans="1:24" ht="15">
      <c r="A354" s="2">
        <v>4195</v>
      </c>
      <c r="B354" s="3">
        <v>46094</v>
      </c>
      <c r="C354" s="12">
        <f>MONTH(SalesDataTable[[#This Row],[Order Date]])</f>
        <v>3</v>
      </c>
      <c r="D354" s="12" t="str">
        <f>TEXT(SalesDataTable[[#This Row],[Order Date]],"MMM")</f>
        <v>Mar</v>
      </c>
      <c r="E354" s="15" t="str">
        <f>"Q"&amp;ROUNDUP(MONTH(SalesDataTable[[#This Row],[Order Date]])/3,0)</f>
        <v>Q1</v>
      </c>
      <c r="F354" s="12">
        <f>YEAR(SalesDataTable[[#This Row],[Order Date]])</f>
        <v>2026</v>
      </c>
      <c r="G354" s="4" t="s">
        <v>20</v>
      </c>
      <c r="H354" s="4" t="s">
        <v>47</v>
      </c>
      <c r="I354" s="4" t="s">
        <v>28</v>
      </c>
      <c r="J354" s="4" t="s">
        <v>13</v>
      </c>
      <c r="K354" s="4" t="s">
        <v>9</v>
      </c>
      <c r="L354" s="4" t="s">
        <v>17</v>
      </c>
      <c r="M354" s="9">
        <v>2</v>
      </c>
      <c r="N354" s="6">
        <v>142.72999999999999</v>
      </c>
      <c r="O354" s="7">
        <v>0.1</v>
      </c>
      <c r="P354" s="6">
        <v>77.28</v>
      </c>
      <c r="Q354" s="6">
        <f t="shared" si="20"/>
        <v>256.91399999999999</v>
      </c>
      <c r="R354" s="6">
        <f t="shared" si="21"/>
        <v>154.56</v>
      </c>
      <c r="S354" s="6">
        <f t="shared" si="22"/>
        <v>102.35399999999998</v>
      </c>
      <c r="T354" s="8">
        <f t="shared" si="23"/>
        <v>0.39839790747098247</v>
      </c>
      <c r="U354" s="5">
        <f>YEAR(SalesDataTable[[#This Row],[Order Date]])</f>
        <v>2026</v>
      </c>
      <c r="V354" s="8" t="str">
        <f>"Q"&amp;ROUNDUP(MONTH(SalesDataTable[[#This Row],[Order Date]])/3,0)</f>
        <v>Q1</v>
      </c>
      <c r="W354" s="9">
        <f>MONTH(SalesDataTable[[#This Row],[Order Date]])</f>
        <v>3</v>
      </c>
      <c r="X354" s="8" t="str">
        <f>TEXT(SalesDataTable[[#This Row],[Order Date]],"mmm")</f>
        <v>Mar</v>
      </c>
    </row>
    <row r="355" spans="1:24" ht="15">
      <c r="A355" s="2">
        <v>4684</v>
      </c>
      <c r="B355" s="3">
        <v>46094</v>
      </c>
      <c r="C355" s="12">
        <f>MONTH(SalesDataTable[[#This Row],[Order Date]])</f>
        <v>3</v>
      </c>
      <c r="D355" s="12" t="str">
        <f>TEXT(SalesDataTable[[#This Row],[Order Date]],"MMM")</f>
        <v>Mar</v>
      </c>
      <c r="E355" s="15" t="str">
        <f>"Q"&amp;ROUNDUP(MONTH(SalesDataTable[[#This Row],[Order Date]])/3,0)</f>
        <v>Q1</v>
      </c>
      <c r="F355" s="12">
        <f>YEAR(SalesDataTable[[#This Row],[Order Date]])</f>
        <v>2026</v>
      </c>
      <c r="G355" s="4" t="s">
        <v>6</v>
      </c>
      <c r="H355" s="4" t="s">
        <v>43</v>
      </c>
      <c r="I355" s="4" t="s">
        <v>2</v>
      </c>
      <c r="J355" s="4" t="s">
        <v>3</v>
      </c>
      <c r="K355" s="4" t="s">
        <v>34</v>
      </c>
      <c r="L355" s="4" t="s">
        <v>38</v>
      </c>
      <c r="M355" s="9">
        <v>4</v>
      </c>
      <c r="N355" s="6">
        <v>124.36</v>
      </c>
      <c r="O355" s="7">
        <v>0</v>
      </c>
      <c r="P355" s="6">
        <v>68.790000000000006</v>
      </c>
      <c r="Q355" s="6">
        <f t="shared" si="20"/>
        <v>497.44</v>
      </c>
      <c r="R355" s="6">
        <f t="shared" si="21"/>
        <v>275.16000000000003</v>
      </c>
      <c r="S355" s="6">
        <f t="shared" si="22"/>
        <v>222.27999999999997</v>
      </c>
      <c r="T355" s="8">
        <f t="shared" si="23"/>
        <v>0.44684786104856861</v>
      </c>
      <c r="U355" s="5">
        <f>YEAR(SalesDataTable[[#This Row],[Order Date]])</f>
        <v>2026</v>
      </c>
      <c r="V355" s="8" t="str">
        <f>"Q"&amp;ROUNDUP(MONTH(SalesDataTable[[#This Row],[Order Date]])/3,0)</f>
        <v>Q1</v>
      </c>
      <c r="W355" s="9">
        <f>MONTH(SalesDataTable[[#This Row],[Order Date]])</f>
        <v>3</v>
      </c>
      <c r="X355" s="8" t="str">
        <f>TEXT(SalesDataTable[[#This Row],[Order Date]],"mmm")</f>
        <v>Mar</v>
      </c>
    </row>
    <row r="356" spans="1:24" ht="15">
      <c r="A356" s="2">
        <v>313</v>
      </c>
      <c r="B356" s="3">
        <v>46095</v>
      </c>
      <c r="C356" s="12">
        <f>MONTH(SalesDataTable[[#This Row],[Order Date]])</f>
        <v>3</v>
      </c>
      <c r="D356" s="12" t="str">
        <f>TEXT(SalesDataTable[[#This Row],[Order Date]],"MMM")</f>
        <v>Mar</v>
      </c>
      <c r="E356" s="15" t="str">
        <f>"Q"&amp;ROUNDUP(MONTH(SalesDataTable[[#This Row],[Order Date]])/3,0)</f>
        <v>Q1</v>
      </c>
      <c r="F356" s="12">
        <f>YEAR(SalesDataTable[[#This Row],[Order Date]])</f>
        <v>2026</v>
      </c>
      <c r="G356" s="4" t="s">
        <v>20</v>
      </c>
      <c r="H356" s="4" t="s">
        <v>33</v>
      </c>
      <c r="I356" s="4" t="s">
        <v>2</v>
      </c>
      <c r="J356" s="4" t="s">
        <v>13</v>
      </c>
      <c r="K356" s="4" t="s">
        <v>4</v>
      </c>
      <c r="L356" s="4" t="s">
        <v>26</v>
      </c>
      <c r="M356" s="9">
        <v>4</v>
      </c>
      <c r="N356" s="6">
        <v>40.42</v>
      </c>
      <c r="O356" s="7">
        <v>0.1</v>
      </c>
      <c r="P356" s="6">
        <v>16.25</v>
      </c>
      <c r="Q356" s="6">
        <f t="shared" si="20"/>
        <v>145.512</v>
      </c>
      <c r="R356" s="6">
        <f t="shared" si="21"/>
        <v>65</v>
      </c>
      <c r="S356" s="6">
        <f t="shared" si="22"/>
        <v>80.512</v>
      </c>
      <c r="T356" s="8">
        <f t="shared" si="23"/>
        <v>0.5533014459288581</v>
      </c>
      <c r="U356" s="5">
        <f>YEAR(SalesDataTable[[#This Row],[Order Date]])</f>
        <v>2026</v>
      </c>
      <c r="V356" s="8" t="str">
        <f>"Q"&amp;ROUNDUP(MONTH(SalesDataTable[[#This Row],[Order Date]])/3,0)</f>
        <v>Q1</v>
      </c>
      <c r="W356" s="9">
        <f>MONTH(SalesDataTable[[#This Row],[Order Date]])</f>
        <v>3</v>
      </c>
      <c r="X356" s="8" t="str">
        <f>TEXT(SalesDataTable[[#This Row],[Order Date]],"mmm")</f>
        <v>Mar</v>
      </c>
    </row>
    <row r="357" spans="1:24" ht="15">
      <c r="A357" s="2">
        <v>1056</v>
      </c>
      <c r="B357" s="3">
        <v>46095</v>
      </c>
      <c r="C357" s="12">
        <f>MONTH(SalesDataTable[[#This Row],[Order Date]])</f>
        <v>3</v>
      </c>
      <c r="D357" s="12" t="str">
        <f>TEXT(SalesDataTable[[#This Row],[Order Date]],"MMM")</f>
        <v>Mar</v>
      </c>
      <c r="E357" s="15" t="str">
        <f>"Q"&amp;ROUNDUP(MONTH(SalesDataTable[[#This Row],[Order Date]])/3,0)</f>
        <v>Q1</v>
      </c>
      <c r="F357" s="12">
        <f>YEAR(SalesDataTable[[#This Row],[Order Date]])</f>
        <v>2026</v>
      </c>
      <c r="G357" s="4" t="s">
        <v>0</v>
      </c>
      <c r="H357" s="4" t="s">
        <v>50</v>
      </c>
      <c r="I357" s="4" t="s">
        <v>2</v>
      </c>
      <c r="J357" s="4" t="s">
        <v>3</v>
      </c>
      <c r="K357" s="4" t="s">
        <v>23</v>
      </c>
      <c r="L357" s="4" t="s">
        <v>29</v>
      </c>
      <c r="M357" s="9">
        <v>1</v>
      </c>
      <c r="N357" s="6">
        <v>192.86</v>
      </c>
      <c r="O357" s="7">
        <v>0</v>
      </c>
      <c r="P357" s="6">
        <v>101.13</v>
      </c>
      <c r="Q357" s="6">
        <f t="shared" si="20"/>
        <v>192.86</v>
      </c>
      <c r="R357" s="6">
        <f t="shared" si="21"/>
        <v>101.13</v>
      </c>
      <c r="S357" s="6">
        <f t="shared" si="22"/>
        <v>91.730000000000018</v>
      </c>
      <c r="T357" s="8">
        <f t="shared" si="23"/>
        <v>0.475629990666805</v>
      </c>
      <c r="U357" s="5">
        <f>YEAR(SalesDataTable[[#This Row],[Order Date]])</f>
        <v>2026</v>
      </c>
      <c r="V357" s="8" t="str">
        <f>"Q"&amp;ROUNDUP(MONTH(SalesDataTable[[#This Row],[Order Date]])/3,0)</f>
        <v>Q1</v>
      </c>
      <c r="W357" s="9">
        <f>MONTH(SalesDataTable[[#This Row],[Order Date]])</f>
        <v>3</v>
      </c>
      <c r="X357" s="8" t="str">
        <f>TEXT(SalesDataTable[[#This Row],[Order Date]],"mmm")</f>
        <v>Mar</v>
      </c>
    </row>
    <row r="358" spans="1:24" ht="15">
      <c r="A358" s="2">
        <v>2189</v>
      </c>
      <c r="B358" s="3">
        <v>46095</v>
      </c>
      <c r="C358" s="12">
        <f>MONTH(SalesDataTable[[#This Row],[Order Date]])</f>
        <v>3</v>
      </c>
      <c r="D358" s="12" t="str">
        <f>TEXT(SalesDataTable[[#This Row],[Order Date]],"MMM")</f>
        <v>Mar</v>
      </c>
      <c r="E358" s="15" t="str">
        <f>"Q"&amp;ROUNDUP(MONTH(SalesDataTable[[#This Row],[Order Date]])/3,0)</f>
        <v>Q1</v>
      </c>
      <c r="F358" s="12">
        <f>YEAR(SalesDataTable[[#This Row],[Order Date]])</f>
        <v>2026</v>
      </c>
      <c r="G358" s="4" t="s">
        <v>20</v>
      </c>
      <c r="H358" s="4" t="s">
        <v>21</v>
      </c>
      <c r="I358" s="4" t="s">
        <v>28</v>
      </c>
      <c r="J358" s="4" t="s">
        <v>13</v>
      </c>
      <c r="K358" s="4" t="s">
        <v>9</v>
      </c>
      <c r="L358" s="4" t="s">
        <v>46</v>
      </c>
      <c r="M358" s="9">
        <v>2</v>
      </c>
      <c r="N358" s="6">
        <v>72.34</v>
      </c>
      <c r="O358" s="7">
        <v>0</v>
      </c>
      <c r="P358" s="6">
        <v>33.29</v>
      </c>
      <c r="Q358" s="6">
        <f t="shared" si="20"/>
        <v>144.68</v>
      </c>
      <c r="R358" s="6">
        <f t="shared" si="21"/>
        <v>66.58</v>
      </c>
      <c r="S358" s="6">
        <f t="shared" si="22"/>
        <v>78.100000000000009</v>
      </c>
      <c r="T358" s="8">
        <f t="shared" si="23"/>
        <v>0.53981199889411113</v>
      </c>
      <c r="U358" s="5">
        <f>YEAR(SalesDataTable[[#This Row],[Order Date]])</f>
        <v>2026</v>
      </c>
      <c r="V358" s="8" t="str">
        <f>"Q"&amp;ROUNDUP(MONTH(SalesDataTable[[#This Row],[Order Date]])/3,0)</f>
        <v>Q1</v>
      </c>
      <c r="W358" s="9">
        <f>MONTH(SalesDataTable[[#This Row],[Order Date]])</f>
        <v>3</v>
      </c>
      <c r="X358" s="8" t="str">
        <f>TEXT(SalesDataTable[[#This Row],[Order Date]],"mmm")</f>
        <v>Mar</v>
      </c>
    </row>
    <row r="359" spans="1:24" ht="15">
      <c r="A359" s="2">
        <v>2617</v>
      </c>
      <c r="B359" s="3">
        <v>46095</v>
      </c>
      <c r="C359" s="12">
        <f>MONTH(SalesDataTable[[#This Row],[Order Date]])</f>
        <v>3</v>
      </c>
      <c r="D359" s="12" t="str">
        <f>TEXT(SalesDataTable[[#This Row],[Order Date]],"MMM")</f>
        <v>Mar</v>
      </c>
      <c r="E359" s="15" t="str">
        <f>"Q"&amp;ROUNDUP(MONTH(SalesDataTable[[#This Row],[Order Date]])/3,0)</f>
        <v>Q1</v>
      </c>
      <c r="F359" s="12">
        <f>YEAR(SalesDataTable[[#This Row],[Order Date]])</f>
        <v>2026</v>
      </c>
      <c r="G359" s="4" t="s">
        <v>20</v>
      </c>
      <c r="H359" s="4" t="s">
        <v>47</v>
      </c>
      <c r="I359" s="4" t="s">
        <v>2</v>
      </c>
      <c r="J359" s="4" t="s">
        <v>13</v>
      </c>
      <c r="K359" s="4" t="s">
        <v>14</v>
      </c>
      <c r="L359" s="4" t="s">
        <v>15</v>
      </c>
      <c r="M359" s="9">
        <v>2</v>
      </c>
      <c r="N359" s="6">
        <v>35.409999999999997</v>
      </c>
      <c r="O359" s="7">
        <v>0</v>
      </c>
      <c r="P359" s="6">
        <v>13.89</v>
      </c>
      <c r="Q359" s="6">
        <f t="shared" si="20"/>
        <v>70.819999999999993</v>
      </c>
      <c r="R359" s="6">
        <f t="shared" si="21"/>
        <v>27.78</v>
      </c>
      <c r="S359" s="6">
        <f t="shared" si="22"/>
        <v>43.039999999999992</v>
      </c>
      <c r="T359" s="8">
        <f t="shared" si="23"/>
        <v>0.60773792713922614</v>
      </c>
      <c r="U359" s="5">
        <f>YEAR(SalesDataTable[[#This Row],[Order Date]])</f>
        <v>2026</v>
      </c>
      <c r="V359" s="8" t="str">
        <f>"Q"&amp;ROUNDUP(MONTH(SalesDataTable[[#This Row],[Order Date]])/3,0)</f>
        <v>Q1</v>
      </c>
      <c r="W359" s="9">
        <f>MONTH(SalesDataTable[[#This Row],[Order Date]])</f>
        <v>3</v>
      </c>
      <c r="X359" s="8" t="str">
        <f>TEXT(SalesDataTable[[#This Row],[Order Date]],"mmm")</f>
        <v>Mar</v>
      </c>
    </row>
    <row r="360" spans="1:24" ht="15">
      <c r="A360" s="2">
        <v>2901</v>
      </c>
      <c r="B360" s="3">
        <v>46095</v>
      </c>
      <c r="C360" s="12">
        <f>MONTH(SalesDataTable[[#This Row],[Order Date]])</f>
        <v>3</v>
      </c>
      <c r="D360" s="12" t="str">
        <f>TEXT(SalesDataTable[[#This Row],[Order Date]],"MMM")</f>
        <v>Mar</v>
      </c>
      <c r="E360" s="15" t="str">
        <f>"Q"&amp;ROUNDUP(MONTH(SalesDataTable[[#This Row],[Order Date]])/3,0)</f>
        <v>Q1</v>
      </c>
      <c r="F360" s="12">
        <f>YEAR(SalesDataTable[[#This Row],[Order Date]])</f>
        <v>2026</v>
      </c>
      <c r="G360" s="4" t="s">
        <v>20</v>
      </c>
      <c r="H360" s="4" t="s">
        <v>33</v>
      </c>
      <c r="I360" s="4" t="s">
        <v>8</v>
      </c>
      <c r="J360" s="4" t="s">
        <v>16</v>
      </c>
      <c r="K360" s="4" t="s">
        <v>4</v>
      </c>
      <c r="L360" s="4" t="s">
        <v>30</v>
      </c>
      <c r="M360" s="9">
        <v>12</v>
      </c>
      <c r="N360" s="6">
        <v>102.25</v>
      </c>
      <c r="O360" s="7">
        <v>0.1</v>
      </c>
      <c r="P360" s="6">
        <v>51.07</v>
      </c>
      <c r="Q360" s="6">
        <f t="shared" si="20"/>
        <v>1104.3</v>
      </c>
      <c r="R360" s="6">
        <f t="shared" si="21"/>
        <v>612.84</v>
      </c>
      <c r="S360" s="6">
        <f t="shared" si="22"/>
        <v>491.45999999999992</v>
      </c>
      <c r="T360" s="8">
        <f t="shared" si="23"/>
        <v>0.44504210812279266</v>
      </c>
      <c r="U360" s="5">
        <f>YEAR(SalesDataTable[[#This Row],[Order Date]])</f>
        <v>2026</v>
      </c>
      <c r="V360" s="8" t="str">
        <f>"Q"&amp;ROUNDUP(MONTH(SalesDataTable[[#This Row],[Order Date]])/3,0)</f>
        <v>Q1</v>
      </c>
      <c r="W360" s="9">
        <f>MONTH(SalesDataTable[[#This Row],[Order Date]])</f>
        <v>3</v>
      </c>
      <c r="X360" s="8" t="str">
        <f>TEXT(SalesDataTable[[#This Row],[Order Date]],"mmm")</f>
        <v>Mar</v>
      </c>
    </row>
    <row r="361" spans="1:24" ht="15">
      <c r="A361" s="2">
        <v>2952</v>
      </c>
      <c r="B361" s="3">
        <v>46095</v>
      </c>
      <c r="C361" s="12">
        <f>MONTH(SalesDataTable[[#This Row],[Order Date]])</f>
        <v>3</v>
      </c>
      <c r="D361" s="12" t="str">
        <f>TEXT(SalesDataTable[[#This Row],[Order Date]],"MMM")</f>
        <v>Mar</v>
      </c>
      <c r="E361" s="15" t="str">
        <f>"Q"&amp;ROUNDUP(MONTH(SalesDataTable[[#This Row],[Order Date]])/3,0)</f>
        <v>Q1</v>
      </c>
      <c r="F361" s="12">
        <f>YEAR(SalesDataTable[[#This Row],[Order Date]])</f>
        <v>2026</v>
      </c>
      <c r="G361" s="4" t="s">
        <v>6</v>
      </c>
      <c r="H361" s="4" t="s">
        <v>7</v>
      </c>
      <c r="I361" s="4" t="s">
        <v>2</v>
      </c>
      <c r="J361" s="4" t="s">
        <v>13</v>
      </c>
      <c r="K361" s="4" t="s">
        <v>4</v>
      </c>
      <c r="L361" s="4" t="s">
        <v>22</v>
      </c>
      <c r="M361" s="9">
        <v>1</v>
      </c>
      <c r="N361" s="6">
        <v>51.86</v>
      </c>
      <c r="O361" s="7">
        <v>0.1</v>
      </c>
      <c r="P361" s="6">
        <v>22.34</v>
      </c>
      <c r="Q361" s="6">
        <f t="shared" si="20"/>
        <v>46.673999999999999</v>
      </c>
      <c r="R361" s="6">
        <f t="shared" si="21"/>
        <v>22.34</v>
      </c>
      <c r="S361" s="6">
        <f t="shared" si="22"/>
        <v>24.334</v>
      </c>
      <c r="T361" s="8">
        <f t="shared" si="23"/>
        <v>0.52136092899687192</v>
      </c>
      <c r="U361" s="5">
        <f>YEAR(SalesDataTable[[#This Row],[Order Date]])</f>
        <v>2026</v>
      </c>
      <c r="V361" s="8" t="str">
        <f>"Q"&amp;ROUNDUP(MONTH(SalesDataTable[[#This Row],[Order Date]])/3,0)</f>
        <v>Q1</v>
      </c>
      <c r="W361" s="9">
        <f>MONTH(SalesDataTable[[#This Row],[Order Date]])</f>
        <v>3</v>
      </c>
      <c r="X361" s="8" t="str">
        <f>TEXT(SalesDataTable[[#This Row],[Order Date]],"mmm")</f>
        <v>Mar</v>
      </c>
    </row>
    <row r="362" spans="1:24" ht="15">
      <c r="A362" s="2">
        <v>3421</v>
      </c>
      <c r="B362" s="3">
        <v>46095</v>
      </c>
      <c r="C362" s="12">
        <f>MONTH(SalesDataTable[[#This Row],[Order Date]])</f>
        <v>3</v>
      </c>
      <c r="D362" s="12" t="str">
        <f>TEXT(SalesDataTable[[#This Row],[Order Date]],"MMM")</f>
        <v>Mar</v>
      </c>
      <c r="E362" s="15" t="str">
        <f>"Q"&amp;ROUNDUP(MONTH(SalesDataTable[[#This Row],[Order Date]])/3,0)</f>
        <v>Q1</v>
      </c>
      <c r="F362" s="12">
        <f>YEAR(SalesDataTable[[#This Row],[Order Date]])</f>
        <v>2026</v>
      </c>
      <c r="G362" s="4" t="s">
        <v>20</v>
      </c>
      <c r="H362" s="4" t="s">
        <v>33</v>
      </c>
      <c r="I362" s="4" t="s">
        <v>2</v>
      </c>
      <c r="J362" s="4" t="s">
        <v>3</v>
      </c>
      <c r="K362" s="4" t="s">
        <v>14</v>
      </c>
      <c r="L362" s="4" t="s">
        <v>15</v>
      </c>
      <c r="M362" s="9">
        <v>1</v>
      </c>
      <c r="N362" s="6">
        <v>36.520000000000003</v>
      </c>
      <c r="O362" s="7">
        <v>0.05</v>
      </c>
      <c r="P362" s="6">
        <v>13.23</v>
      </c>
      <c r="Q362" s="6">
        <f t="shared" si="20"/>
        <v>34.694000000000003</v>
      </c>
      <c r="R362" s="6">
        <f t="shared" si="21"/>
        <v>13.23</v>
      </c>
      <c r="S362" s="6">
        <f t="shared" si="22"/>
        <v>21.464000000000002</v>
      </c>
      <c r="T362" s="8">
        <f t="shared" si="23"/>
        <v>0.61866605176687617</v>
      </c>
      <c r="U362" s="5">
        <f>YEAR(SalesDataTable[[#This Row],[Order Date]])</f>
        <v>2026</v>
      </c>
      <c r="V362" s="8" t="str">
        <f>"Q"&amp;ROUNDUP(MONTH(SalesDataTable[[#This Row],[Order Date]])/3,0)</f>
        <v>Q1</v>
      </c>
      <c r="W362" s="9">
        <f>MONTH(SalesDataTable[[#This Row],[Order Date]])</f>
        <v>3</v>
      </c>
      <c r="X362" s="8" t="str">
        <f>TEXT(SalesDataTable[[#This Row],[Order Date]],"mmm")</f>
        <v>Mar</v>
      </c>
    </row>
    <row r="363" spans="1:24" ht="15">
      <c r="A363" s="2">
        <v>3536</v>
      </c>
      <c r="B363" s="3">
        <v>46095</v>
      </c>
      <c r="C363" s="12">
        <f>MONTH(SalesDataTable[[#This Row],[Order Date]])</f>
        <v>3</v>
      </c>
      <c r="D363" s="12" t="str">
        <f>TEXT(SalesDataTable[[#This Row],[Order Date]],"MMM")</f>
        <v>Mar</v>
      </c>
      <c r="E363" s="15" t="str">
        <f>"Q"&amp;ROUNDUP(MONTH(SalesDataTable[[#This Row],[Order Date]])/3,0)</f>
        <v>Q1</v>
      </c>
      <c r="F363" s="12">
        <f>YEAR(SalesDataTable[[#This Row],[Order Date]])</f>
        <v>2026</v>
      </c>
      <c r="G363" s="4" t="s">
        <v>11</v>
      </c>
      <c r="H363" s="4" t="s">
        <v>39</v>
      </c>
      <c r="I363" s="4" t="s">
        <v>2</v>
      </c>
      <c r="J363" s="4" t="s">
        <v>13</v>
      </c>
      <c r="K363" s="4" t="s">
        <v>9</v>
      </c>
      <c r="L363" s="4" t="s">
        <v>37</v>
      </c>
      <c r="M363" s="9">
        <v>2</v>
      </c>
      <c r="N363" s="6">
        <v>153.66</v>
      </c>
      <c r="O363" s="7">
        <v>0.1</v>
      </c>
      <c r="P363" s="6">
        <v>78.430000000000007</v>
      </c>
      <c r="Q363" s="6">
        <f t="shared" si="20"/>
        <v>276.58800000000002</v>
      </c>
      <c r="R363" s="6">
        <f t="shared" si="21"/>
        <v>156.86000000000001</v>
      </c>
      <c r="S363" s="6">
        <f t="shared" si="22"/>
        <v>119.72800000000001</v>
      </c>
      <c r="T363" s="8">
        <f t="shared" si="23"/>
        <v>0.43287488972768162</v>
      </c>
      <c r="U363" s="5">
        <f>YEAR(SalesDataTable[[#This Row],[Order Date]])</f>
        <v>2026</v>
      </c>
      <c r="V363" s="8" t="str">
        <f>"Q"&amp;ROUNDUP(MONTH(SalesDataTable[[#This Row],[Order Date]])/3,0)</f>
        <v>Q1</v>
      </c>
      <c r="W363" s="9">
        <f>MONTH(SalesDataTable[[#This Row],[Order Date]])</f>
        <v>3</v>
      </c>
      <c r="X363" s="8" t="str">
        <f>TEXT(SalesDataTable[[#This Row],[Order Date]],"mmm")</f>
        <v>Mar</v>
      </c>
    </row>
    <row r="364" spans="1:24" ht="15">
      <c r="A364" s="2">
        <v>3878</v>
      </c>
      <c r="B364" s="3">
        <v>46095</v>
      </c>
      <c r="C364" s="12">
        <f>MONTH(SalesDataTable[[#This Row],[Order Date]])</f>
        <v>3</v>
      </c>
      <c r="D364" s="12" t="str">
        <f>TEXT(SalesDataTable[[#This Row],[Order Date]],"MMM")</f>
        <v>Mar</v>
      </c>
      <c r="E364" s="15" t="str">
        <f>"Q"&amp;ROUNDUP(MONTH(SalesDataTable[[#This Row],[Order Date]])/3,0)</f>
        <v>Q1</v>
      </c>
      <c r="F364" s="12">
        <f>YEAR(SalesDataTable[[#This Row],[Order Date]])</f>
        <v>2026</v>
      </c>
      <c r="G364" s="4" t="s">
        <v>6</v>
      </c>
      <c r="H364" s="4" t="s">
        <v>49</v>
      </c>
      <c r="I364" s="4" t="s">
        <v>28</v>
      </c>
      <c r="J364" s="4" t="s">
        <v>3</v>
      </c>
      <c r="K364" s="4" t="s">
        <v>34</v>
      </c>
      <c r="L364" s="4" t="s">
        <v>35</v>
      </c>
      <c r="M364" s="9">
        <v>1</v>
      </c>
      <c r="N364" s="6">
        <v>41.05</v>
      </c>
      <c r="O364" s="7">
        <v>0.1</v>
      </c>
      <c r="P364" s="6">
        <v>14.94</v>
      </c>
      <c r="Q364" s="6">
        <f t="shared" si="20"/>
        <v>36.945</v>
      </c>
      <c r="R364" s="6">
        <f t="shared" si="21"/>
        <v>14.94</v>
      </c>
      <c r="S364" s="6">
        <f t="shared" si="22"/>
        <v>22.005000000000003</v>
      </c>
      <c r="T364" s="8">
        <f t="shared" si="23"/>
        <v>0.59561510353227776</v>
      </c>
      <c r="U364" s="5">
        <f>YEAR(SalesDataTable[[#This Row],[Order Date]])</f>
        <v>2026</v>
      </c>
      <c r="V364" s="8" t="str">
        <f>"Q"&amp;ROUNDUP(MONTH(SalesDataTable[[#This Row],[Order Date]])/3,0)</f>
        <v>Q1</v>
      </c>
      <c r="W364" s="9">
        <f>MONTH(SalesDataTable[[#This Row],[Order Date]])</f>
        <v>3</v>
      </c>
      <c r="X364" s="8" t="str">
        <f>TEXT(SalesDataTable[[#This Row],[Order Date]],"mmm")</f>
        <v>Mar</v>
      </c>
    </row>
    <row r="365" spans="1:24" ht="15">
      <c r="A365" s="2">
        <v>2027</v>
      </c>
      <c r="B365" s="3">
        <v>46096</v>
      </c>
      <c r="C365" s="12">
        <f>MONTH(SalesDataTable[[#This Row],[Order Date]])</f>
        <v>3</v>
      </c>
      <c r="D365" s="12" t="str">
        <f>TEXT(SalesDataTable[[#This Row],[Order Date]],"MMM")</f>
        <v>Mar</v>
      </c>
      <c r="E365" s="15" t="str">
        <f>"Q"&amp;ROUNDUP(MONTH(SalesDataTable[[#This Row],[Order Date]])/3,0)</f>
        <v>Q1</v>
      </c>
      <c r="F365" s="12">
        <f>YEAR(SalesDataTable[[#This Row],[Order Date]])</f>
        <v>2026</v>
      </c>
      <c r="G365" s="4" t="s">
        <v>11</v>
      </c>
      <c r="H365" s="4" t="s">
        <v>12</v>
      </c>
      <c r="I365" s="4" t="s">
        <v>2</v>
      </c>
      <c r="J365" s="4" t="s">
        <v>3</v>
      </c>
      <c r="K365" s="4" t="s">
        <v>14</v>
      </c>
      <c r="L365" s="4" t="s">
        <v>44</v>
      </c>
      <c r="M365" s="9">
        <v>4</v>
      </c>
      <c r="N365" s="6">
        <v>136.21</v>
      </c>
      <c r="O365" s="7">
        <v>0.05</v>
      </c>
      <c r="P365" s="6">
        <v>68.55</v>
      </c>
      <c r="Q365" s="6">
        <f t="shared" si="20"/>
        <v>517.59799999999996</v>
      </c>
      <c r="R365" s="6">
        <f t="shared" si="21"/>
        <v>274.2</v>
      </c>
      <c r="S365" s="6">
        <f t="shared" si="22"/>
        <v>243.39799999999997</v>
      </c>
      <c r="T365" s="8">
        <f t="shared" si="23"/>
        <v>0.4702452482428448</v>
      </c>
      <c r="U365" s="5">
        <f>YEAR(SalesDataTable[[#This Row],[Order Date]])</f>
        <v>2026</v>
      </c>
      <c r="V365" s="8" t="str">
        <f>"Q"&amp;ROUNDUP(MONTH(SalesDataTable[[#This Row],[Order Date]])/3,0)</f>
        <v>Q1</v>
      </c>
      <c r="W365" s="9">
        <f>MONTH(SalesDataTable[[#This Row],[Order Date]])</f>
        <v>3</v>
      </c>
      <c r="X365" s="8" t="str">
        <f>TEXT(SalesDataTable[[#This Row],[Order Date]],"mmm")</f>
        <v>Mar</v>
      </c>
    </row>
    <row r="366" spans="1:24" ht="15">
      <c r="A366" s="2">
        <v>3280</v>
      </c>
      <c r="B366" s="3">
        <v>46096</v>
      </c>
      <c r="C366" s="12">
        <f>MONTH(SalesDataTable[[#This Row],[Order Date]])</f>
        <v>3</v>
      </c>
      <c r="D366" s="12" t="str">
        <f>TEXT(SalesDataTable[[#This Row],[Order Date]],"MMM")</f>
        <v>Mar</v>
      </c>
      <c r="E366" s="15" t="str">
        <f>"Q"&amp;ROUNDUP(MONTH(SalesDataTable[[#This Row],[Order Date]])/3,0)</f>
        <v>Q1</v>
      </c>
      <c r="F366" s="12">
        <f>YEAR(SalesDataTable[[#This Row],[Order Date]])</f>
        <v>2026</v>
      </c>
      <c r="G366" s="4" t="s">
        <v>20</v>
      </c>
      <c r="H366" s="4" t="s">
        <v>21</v>
      </c>
      <c r="I366" s="4" t="s">
        <v>2</v>
      </c>
      <c r="J366" s="4" t="s">
        <v>3</v>
      </c>
      <c r="K366" s="4" t="s">
        <v>14</v>
      </c>
      <c r="L366" s="4" t="s">
        <v>32</v>
      </c>
      <c r="M366" s="9">
        <v>3</v>
      </c>
      <c r="N366" s="6">
        <v>46.68</v>
      </c>
      <c r="O366" s="7">
        <v>0</v>
      </c>
      <c r="P366" s="6">
        <v>18.760000000000002</v>
      </c>
      <c r="Q366" s="6">
        <f t="shared" si="20"/>
        <v>140.04</v>
      </c>
      <c r="R366" s="6">
        <f t="shared" si="21"/>
        <v>56.28</v>
      </c>
      <c r="S366" s="6">
        <f t="shared" si="22"/>
        <v>83.759999999999991</v>
      </c>
      <c r="T366" s="8">
        <f t="shared" si="23"/>
        <v>0.59811482433590402</v>
      </c>
      <c r="U366" s="5">
        <f>YEAR(SalesDataTable[[#This Row],[Order Date]])</f>
        <v>2026</v>
      </c>
      <c r="V366" s="8" t="str">
        <f>"Q"&amp;ROUNDUP(MONTH(SalesDataTable[[#This Row],[Order Date]])/3,0)</f>
        <v>Q1</v>
      </c>
      <c r="W366" s="9">
        <f>MONTH(SalesDataTable[[#This Row],[Order Date]])</f>
        <v>3</v>
      </c>
      <c r="X366" s="8" t="str">
        <f>TEXT(SalesDataTable[[#This Row],[Order Date]],"mmm")</f>
        <v>Mar</v>
      </c>
    </row>
    <row r="367" spans="1:24" ht="15">
      <c r="A367" s="2">
        <v>5149</v>
      </c>
      <c r="B367" s="3">
        <v>46096</v>
      </c>
      <c r="C367" s="12">
        <f>MONTH(SalesDataTable[[#This Row],[Order Date]])</f>
        <v>3</v>
      </c>
      <c r="D367" s="12" t="str">
        <f>TEXT(SalesDataTable[[#This Row],[Order Date]],"MMM")</f>
        <v>Mar</v>
      </c>
      <c r="E367" s="15" t="str">
        <f>"Q"&amp;ROUNDUP(MONTH(SalesDataTable[[#This Row],[Order Date]])/3,0)</f>
        <v>Q1</v>
      </c>
      <c r="F367" s="12">
        <f>YEAR(SalesDataTable[[#This Row],[Order Date]])</f>
        <v>2026</v>
      </c>
      <c r="G367" s="4" t="s">
        <v>6</v>
      </c>
      <c r="H367" s="4" t="s">
        <v>43</v>
      </c>
      <c r="I367" s="4" t="s">
        <v>19</v>
      </c>
      <c r="J367" s="4" t="s">
        <v>13</v>
      </c>
      <c r="K367" s="4" t="s">
        <v>14</v>
      </c>
      <c r="L367" s="4" t="s">
        <v>15</v>
      </c>
      <c r="M367" s="9">
        <v>1</v>
      </c>
      <c r="N367" s="6">
        <v>35.340000000000003</v>
      </c>
      <c r="O367" s="7">
        <v>0.05</v>
      </c>
      <c r="P367" s="6">
        <v>13.37</v>
      </c>
      <c r="Q367" s="6">
        <f t="shared" si="20"/>
        <v>33.573</v>
      </c>
      <c r="R367" s="6">
        <f t="shared" si="21"/>
        <v>13.37</v>
      </c>
      <c r="S367" s="6">
        <f t="shared" si="22"/>
        <v>20.203000000000003</v>
      </c>
      <c r="T367" s="8">
        <f t="shared" si="23"/>
        <v>0.60176332171685587</v>
      </c>
      <c r="U367" s="5">
        <f>YEAR(SalesDataTable[[#This Row],[Order Date]])</f>
        <v>2026</v>
      </c>
      <c r="V367" s="8" t="str">
        <f>"Q"&amp;ROUNDUP(MONTH(SalesDataTable[[#This Row],[Order Date]])/3,0)</f>
        <v>Q1</v>
      </c>
      <c r="W367" s="9">
        <f>MONTH(SalesDataTable[[#This Row],[Order Date]])</f>
        <v>3</v>
      </c>
      <c r="X367" s="8" t="str">
        <f>TEXT(SalesDataTable[[#This Row],[Order Date]],"mmm")</f>
        <v>Mar</v>
      </c>
    </row>
    <row r="368" spans="1:24" ht="15">
      <c r="A368" s="2">
        <v>412</v>
      </c>
      <c r="B368" s="3">
        <v>46097</v>
      </c>
      <c r="C368" s="12">
        <f>MONTH(SalesDataTable[[#This Row],[Order Date]])</f>
        <v>3</v>
      </c>
      <c r="D368" s="12" t="str">
        <f>TEXT(SalesDataTable[[#This Row],[Order Date]],"MMM")</f>
        <v>Mar</v>
      </c>
      <c r="E368" s="15" t="str">
        <f>"Q"&amp;ROUNDUP(MONTH(SalesDataTable[[#This Row],[Order Date]])/3,0)</f>
        <v>Q1</v>
      </c>
      <c r="F368" s="12">
        <f>YEAR(SalesDataTable[[#This Row],[Order Date]])</f>
        <v>2026</v>
      </c>
      <c r="G368" s="4" t="s">
        <v>20</v>
      </c>
      <c r="H368" s="4" t="s">
        <v>31</v>
      </c>
      <c r="I368" s="4" t="s">
        <v>19</v>
      </c>
      <c r="J368" s="4" t="s">
        <v>3</v>
      </c>
      <c r="K368" s="4" t="s">
        <v>34</v>
      </c>
      <c r="L368" s="4" t="s">
        <v>35</v>
      </c>
      <c r="M368" s="9">
        <v>2</v>
      </c>
      <c r="N368" s="6">
        <v>40.19</v>
      </c>
      <c r="O368" s="7">
        <v>0</v>
      </c>
      <c r="P368" s="6">
        <v>14.92</v>
      </c>
      <c r="Q368" s="6">
        <f t="shared" si="20"/>
        <v>80.38</v>
      </c>
      <c r="R368" s="6">
        <f t="shared" si="21"/>
        <v>29.84</v>
      </c>
      <c r="S368" s="6">
        <f t="shared" si="22"/>
        <v>50.539999999999992</v>
      </c>
      <c r="T368" s="8">
        <f t="shared" si="23"/>
        <v>0.62876337397362525</v>
      </c>
      <c r="U368" s="5">
        <f>YEAR(SalesDataTable[[#This Row],[Order Date]])</f>
        <v>2026</v>
      </c>
      <c r="V368" s="8" t="str">
        <f>"Q"&amp;ROUNDUP(MONTH(SalesDataTable[[#This Row],[Order Date]])/3,0)</f>
        <v>Q1</v>
      </c>
      <c r="W368" s="9">
        <f>MONTH(SalesDataTable[[#This Row],[Order Date]])</f>
        <v>3</v>
      </c>
      <c r="X368" s="8" t="str">
        <f>TEXT(SalesDataTable[[#This Row],[Order Date]],"mmm")</f>
        <v>Mar</v>
      </c>
    </row>
    <row r="369" spans="1:24" ht="15">
      <c r="A369" s="2">
        <v>1161</v>
      </c>
      <c r="B369" s="3">
        <v>46097</v>
      </c>
      <c r="C369" s="12">
        <f>MONTH(SalesDataTable[[#This Row],[Order Date]])</f>
        <v>3</v>
      </c>
      <c r="D369" s="12" t="str">
        <f>TEXT(SalesDataTable[[#This Row],[Order Date]],"MMM")</f>
        <v>Mar</v>
      </c>
      <c r="E369" s="15" t="str">
        <f>"Q"&amp;ROUNDUP(MONTH(SalesDataTable[[#This Row],[Order Date]])/3,0)</f>
        <v>Q1</v>
      </c>
      <c r="F369" s="12">
        <f>YEAR(SalesDataTable[[#This Row],[Order Date]])</f>
        <v>2026</v>
      </c>
      <c r="G369" s="4" t="s">
        <v>6</v>
      </c>
      <c r="H369" s="4" t="s">
        <v>43</v>
      </c>
      <c r="I369" s="4" t="s">
        <v>2</v>
      </c>
      <c r="J369" s="4" t="s">
        <v>13</v>
      </c>
      <c r="K369" s="4" t="s">
        <v>4</v>
      </c>
      <c r="L369" s="4" t="s">
        <v>30</v>
      </c>
      <c r="M369" s="9">
        <v>2</v>
      </c>
      <c r="N369" s="6">
        <v>101.73</v>
      </c>
      <c r="O369" s="7">
        <v>0.05</v>
      </c>
      <c r="P369" s="6">
        <v>51.56</v>
      </c>
      <c r="Q369" s="6">
        <f t="shared" si="20"/>
        <v>193.28700000000001</v>
      </c>
      <c r="R369" s="6">
        <f t="shared" si="21"/>
        <v>103.12</v>
      </c>
      <c r="S369" s="6">
        <f t="shared" si="22"/>
        <v>90.167000000000002</v>
      </c>
      <c r="T369" s="8">
        <f t="shared" si="23"/>
        <v>0.46649283190281809</v>
      </c>
      <c r="U369" s="5">
        <f>YEAR(SalesDataTable[[#This Row],[Order Date]])</f>
        <v>2026</v>
      </c>
      <c r="V369" s="8" t="str">
        <f>"Q"&amp;ROUNDUP(MONTH(SalesDataTable[[#This Row],[Order Date]])/3,0)</f>
        <v>Q1</v>
      </c>
      <c r="W369" s="9">
        <f>MONTH(SalesDataTable[[#This Row],[Order Date]])</f>
        <v>3</v>
      </c>
      <c r="X369" s="8" t="str">
        <f>TEXT(SalesDataTable[[#This Row],[Order Date]],"mmm")</f>
        <v>Mar</v>
      </c>
    </row>
    <row r="370" spans="1:24" ht="15">
      <c r="A370" s="2">
        <v>1320</v>
      </c>
      <c r="B370" s="3">
        <v>46097</v>
      </c>
      <c r="C370" s="12">
        <f>MONTH(SalesDataTable[[#This Row],[Order Date]])</f>
        <v>3</v>
      </c>
      <c r="D370" s="12" t="str">
        <f>TEXT(SalesDataTable[[#This Row],[Order Date]],"MMM")</f>
        <v>Mar</v>
      </c>
      <c r="E370" s="15" t="str">
        <f>"Q"&amp;ROUNDUP(MONTH(SalesDataTable[[#This Row],[Order Date]])/3,0)</f>
        <v>Q1</v>
      </c>
      <c r="F370" s="12">
        <f>YEAR(SalesDataTable[[#This Row],[Order Date]])</f>
        <v>2026</v>
      </c>
      <c r="G370" s="4" t="s">
        <v>11</v>
      </c>
      <c r="H370" s="4" t="s">
        <v>18</v>
      </c>
      <c r="I370" s="4" t="s">
        <v>19</v>
      </c>
      <c r="J370" s="4" t="s">
        <v>16</v>
      </c>
      <c r="K370" s="4" t="s">
        <v>23</v>
      </c>
      <c r="L370" s="4" t="s">
        <v>29</v>
      </c>
      <c r="M370" s="9">
        <v>1</v>
      </c>
      <c r="N370" s="6">
        <v>200.05</v>
      </c>
      <c r="O370" s="7">
        <v>0</v>
      </c>
      <c r="P370" s="6">
        <v>102.69</v>
      </c>
      <c r="Q370" s="6">
        <f t="shared" si="20"/>
        <v>200.05</v>
      </c>
      <c r="R370" s="6">
        <f t="shared" si="21"/>
        <v>102.69</v>
      </c>
      <c r="S370" s="6">
        <f t="shared" si="22"/>
        <v>97.360000000000014</v>
      </c>
      <c r="T370" s="8">
        <f t="shared" si="23"/>
        <v>0.48667833041739567</v>
      </c>
      <c r="U370" s="5">
        <f>YEAR(SalesDataTable[[#This Row],[Order Date]])</f>
        <v>2026</v>
      </c>
      <c r="V370" s="8" t="str">
        <f>"Q"&amp;ROUNDUP(MONTH(SalesDataTable[[#This Row],[Order Date]])/3,0)</f>
        <v>Q1</v>
      </c>
      <c r="W370" s="9">
        <f>MONTH(SalesDataTable[[#This Row],[Order Date]])</f>
        <v>3</v>
      </c>
      <c r="X370" s="8" t="str">
        <f>TEXT(SalesDataTable[[#This Row],[Order Date]],"mmm")</f>
        <v>Mar</v>
      </c>
    </row>
    <row r="371" spans="1:24" ht="15">
      <c r="A371" s="2">
        <v>2528</v>
      </c>
      <c r="B371" s="3">
        <v>46097</v>
      </c>
      <c r="C371" s="12">
        <f>MONTH(SalesDataTable[[#This Row],[Order Date]])</f>
        <v>3</v>
      </c>
      <c r="D371" s="12" t="str">
        <f>TEXT(SalesDataTable[[#This Row],[Order Date]],"MMM")</f>
        <v>Mar</v>
      </c>
      <c r="E371" s="15" t="str">
        <f>"Q"&amp;ROUNDUP(MONTH(SalesDataTable[[#This Row],[Order Date]])/3,0)</f>
        <v>Q1</v>
      </c>
      <c r="F371" s="12">
        <f>YEAR(SalesDataTable[[#This Row],[Order Date]])</f>
        <v>2026</v>
      </c>
      <c r="G371" s="4" t="s">
        <v>20</v>
      </c>
      <c r="H371" s="4" t="s">
        <v>31</v>
      </c>
      <c r="I371" s="4" t="s">
        <v>2</v>
      </c>
      <c r="J371" s="4" t="s">
        <v>13</v>
      </c>
      <c r="K371" s="4" t="s">
        <v>9</v>
      </c>
      <c r="L371" s="4" t="s">
        <v>10</v>
      </c>
      <c r="M371" s="9">
        <v>1</v>
      </c>
      <c r="N371" s="6">
        <v>90.06</v>
      </c>
      <c r="O371" s="7">
        <v>0</v>
      </c>
      <c r="P371" s="6">
        <v>44.49</v>
      </c>
      <c r="Q371" s="6">
        <f t="shared" si="20"/>
        <v>90.06</v>
      </c>
      <c r="R371" s="6">
        <f t="shared" si="21"/>
        <v>44.49</v>
      </c>
      <c r="S371" s="6">
        <f t="shared" si="22"/>
        <v>45.57</v>
      </c>
      <c r="T371" s="8">
        <f t="shared" si="23"/>
        <v>0.50599600266489009</v>
      </c>
      <c r="U371" s="5">
        <f>YEAR(SalesDataTable[[#This Row],[Order Date]])</f>
        <v>2026</v>
      </c>
      <c r="V371" s="8" t="str">
        <f>"Q"&amp;ROUNDUP(MONTH(SalesDataTable[[#This Row],[Order Date]])/3,0)</f>
        <v>Q1</v>
      </c>
      <c r="W371" s="9">
        <f>MONTH(SalesDataTable[[#This Row],[Order Date]])</f>
        <v>3</v>
      </c>
      <c r="X371" s="8" t="str">
        <f>TEXT(SalesDataTable[[#This Row],[Order Date]],"mmm")</f>
        <v>Mar</v>
      </c>
    </row>
    <row r="372" spans="1:24" ht="15">
      <c r="A372" s="2">
        <v>2956</v>
      </c>
      <c r="B372" s="3">
        <v>46097</v>
      </c>
      <c r="C372" s="12">
        <f>MONTH(SalesDataTable[[#This Row],[Order Date]])</f>
        <v>3</v>
      </c>
      <c r="D372" s="12" t="str">
        <f>TEXT(SalesDataTable[[#This Row],[Order Date]],"MMM")</f>
        <v>Mar</v>
      </c>
      <c r="E372" s="15" t="str">
        <f>"Q"&amp;ROUNDUP(MONTH(SalesDataTable[[#This Row],[Order Date]])/3,0)</f>
        <v>Q1</v>
      </c>
      <c r="F372" s="12">
        <f>YEAR(SalesDataTable[[#This Row],[Order Date]])</f>
        <v>2026</v>
      </c>
      <c r="G372" s="4" t="s">
        <v>6</v>
      </c>
      <c r="H372" s="4" t="s">
        <v>41</v>
      </c>
      <c r="I372" s="4" t="s">
        <v>2</v>
      </c>
      <c r="J372" s="4" t="s">
        <v>13</v>
      </c>
      <c r="K372" s="4" t="s">
        <v>14</v>
      </c>
      <c r="L372" s="4" t="s">
        <v>15</v>
      </c>
      <c r="M372" s="9">
        <v>1</v>
      </c>
      <c r="N372" s="6">
        <v>37.119999999999997</v>
      </c>
      <c r="O372" s="7">
        <v>0.1</v>
      </c>
      <c r="P372" s="6">
        <v>13.39</v>
      </c>
      <c r="Q372" s="6">
        <f t="shared" si="20"/>
        <v>33.408000000000001</v>
      </c>
      <c r="R372" s="6">
        <f t="shared" si="21"/>
        <v>13.39</v>
      </c>
      <c r="S372" s="6">
        <f t="shared" si="22"/>
        <v>20.018000000000001</v>
      </c>
      <c r="T372" s="8">
        <f t="shared" si="23"/>
        <v>0.59919779693486586</v>
      </c>
      <c r="U372" s="5">
        <f>YEAR(SalesDataTable[[#This Row],[Order Date]])</f>
        <v>2026</v>
      </c>
      <c r="V372" s="8" t="str">
        <f>"Q"&amp;ROUNDUP(MONTH(SalesDataTable[[#This Row],[Order Date]])/3,0)</f>
        <v>Q1</v>
      </c>
      <c r="W372" s="9">
        <f>MONTH(SalesDataTable[[#This Row],[Order Date]])</f>
        <v>3</v>
      </c>
      <c r="X372" s="8" t="str">
        <f>TEXT(SalesDataTable[[#This Row],[Order Date]],"mmm")</f>
        <v>Mar</v>
      </c>
    </row>
    <row r="373" spans="1:24" ht="15">
      <c r="A373" s="2">
        <v>2973</v>
      </c>
      <c r="B373" s="3">
        <v>46097</v>
      </c>
      <c r="C373" s="12">
        <f>MONTH(SalesDataTable[[#This Row],[Order Date]])</f>
        <v>3</v>
      </c>
      <c r="D373" s="12" t="str">
        <f>TEXT(SalesDataTable[[#This Row],[Order Date]],"MMM")</f>
        <v>Mar</v>
      </c>
      <c r="E373" s="15" t="str">
        <f>"Q"&amp;ROUNDUP(MONTH(SalesDataTable[[#This Row],[Order Date]])/3,0)</f>
        <v>Q1</v>
      </c>
      <c r="F373" s="12">
        <f>YEAR(SalesDataTable[[#This Row],[Order Date]])</f>
        <v>2026</v>
      </c>
      <c r="G373" s="4" t="s">
        <v>0</v>
      </c>
      <c r="H373" s="4" t="s">
        <v>1</v>
      </c>
      <c r="I373" s="4" t="s">
        <v>19</v>
      </c>
      <c r="J373" s="4" t="s">
        <v>3</v>
      </c>
      <c r="K373" s="4" t="s">
        <v>9</v>
      </c>
      <c r="L373" s="4" t="s">
        <v>37</v>
      </c>
      <c r="M373" s="9">
        <v>2</v>
      </c>
      <c r="N373" s="6">
        <v>156.09</v>
      </c>
      <c r="O373" s="7">
        <v>0.1</v>
      </c>
      <c r="P373" s="6">
        <v>79.72</v>
      </c>
      <c r="Q373" s="6">
        <f t="shared" si="20"/>
        <v>280.96199999999999</v>
      </c>
      <c r="R373" s="6">
        <f t="shared" si="21"/>
        <v>159.44</v>
      </c>
      <c r="S373" s="6">
        <f t="shared" si="22"/>
        <v>121.52199999999999</v>
      </c>
      <c r="T373" s="8">
        <f t="shared" si="23"/>
        <v>0.43252112385304775</v>
      </c>
      <c r="U373" s="5">
        <f>YEAR(SalesDataTable[[#This Row],[Order Date]])</f>
        <v>2026</v>
      </c>
      <c r="V373" s="8" t="str">
        <f>"Q"&amp;ROUNDUP(MONTH(SalesDataTable[[#This Row],[Order Date]])/3,0)</f>
        <v>Q1</v>
      </c>
      <c r="W373" s="9">
        <f>MONTH(SalesDataTable[[#This Row],[Order Date]])</f>
        <v>3</v>
      </c>
      <c r="X373" s="8" t="str">
        <f>TEXT(SalesDataTable[[#This Row],[Order Date]],"mmm")</f>
        <v>Mar</v>
      </c>
    </row>
    <row r="374" spans="1:24" ht="15">
      <c r="A374" s="2">
        <v>3358</v>
      </c>
      <c r="B374" s="3">
        <v>46097</v>
      </c>
      <c r="C374" s="12">
        <f>MONTH(SalesDataTable[[#This Row],[Order Date]])</f>
        <v>3</v>
      </c>
      <c r="D374" s="12" t="str">
        <f>TEXT(SalesDataTable[[#This Row],[Order Date]],"MMM")</f>
        <v>Mar</v>
      </c>
      <c r="E374" s="15" t="str">
        <f>"Q"&amp;ROUNDUP(MONTH(SalesDataTable[[#This Row],[Order Date]])/3,0)</f>
        <v>Q1</v>
      </c>
      <c r="F374" s="12">
        <f>YEAR(SalesDataTable[[#This Row],[Order Date]])</f>
        <v>2026</v>
      </c>
      <c r="G374" s="4" t="s">
        <v>0</v>
      </c>
      <c r="H374" s="4" t="s">
        <v>1</v>
      </c>
      <c r="I374" s="4" t="s">
        <v>8</v>
      </c>
      <c r="J374" s="4" t="s">
        <v>16</v>
      </c>
      <c r="K374" s="4" t="s">
        <v>34</v>
      </c>
      <c r="L374" s="4" t="s">
        <v>42</v>
      </c>
      <c r="M374" s="9">
        <v>12</v>
      </c>
      <c r="N374" s="6">
        <v>36.44</v>
      </c>
      <c r="O374" s="7">
        <v>0.05</v>
      </c>
      <c r="P374" s="6">
        <v>13.65</v>
      </c>
      <c r="Q374" s="6">
        <f t="shared" si="20"/>
        <v>415.41599999999994</v>
      </c>
      <c r="R374" s="6">
        <f t="shared" si="21"/>
        <v>163.80000000000001</v>
      </c>
      <c r="S374" s="6">
        <f t="shared" si="22"/>
        <v>251.61599999999993</v>
      </c>
      <c r="T374" s="8">
        <f t="shared" si="23"/>
        <v>0.60569645848980291</v>
      </c>
      <c r="U374" s="5">
        <f>YEAR(SalesDataTable[[#This Row],[Order Date]])</f>
        <v>2026</v>
      </c>
      <c r="V374" s="8" t="str">
        <f>"Q"&amp;ROUNDUP(MONTH(SalesDataTable[[#This Row],[Order Date]])/3,0)</f>
        <v>Q1</v>
      </c>
      <c r="W374" s="9">
        <f>MONTH(SalesDataTable[[#This Row],[Order Date]])</f>
        <v>3</v>
      </c>
      <c r="X374" s="8" t="str">
        <f>TEXT(SalesDataTable[[#This Row],[Order Date]],"mmm")</f>
        <v>Mar</v>
      </c>
    </row>
    <row r="375" spans="1:24" ht="15">
      <c r="A375" s="2">
        <v>164</v>
      </c>
      <c r="B375" s="3">
        <v>46098</v>
      </c>
      <c r="C375" s="12">
        <f>MONTH(SalesDataTable[[#This Row],[Order Date]])</f>
        <v>3</v>
      </c>
      <c r="D375" s="12" t="str">
        <f>TEXT(SalesDataTable[[#This Row],[Order Date]],"MMM")</f>
        <v>Mar</v>
      </c>
      <c r="E375" s="15" t="str">
        <f>"Q"&amp;ROUNDUP(MONTH(SalesDataTable[[#This Row],[Order Date]])/3,0)</f>
        <v>Q1</v>
      </c>
      <c r="F375" s="12">
        <f>YEAR(SalesDataTable[[#This Row],[Order Date]])</f>
        <v>2026</v>
      </c>
      <c r="G375" s="4" t="s">
        <v>0</v>
      </c>
      <c r="H375" s="4" t="s">
        <v>50</v>
      </c>
      <c r="I375" s="4" t="s">
        <v>28</v>
      </c>
      <c r="J375" s="4" t="s">
        <v>16</v>
      </c>
      <c r="K375" s="4" t="s">
        <v>23</v>
      </c>
      <c r="L375" s="4" t="s">
        <v>51</v>
      </c>
      <c r="M375" s="9">
        <v>5</v>
      </c>
      <c r="N375" s="6">
        <v>123.95</v>
      </c>
      <c r="O375" s="7">
        <v>0.05</v>
      </c>
      <c r="P375" s="6">
        <v>59.23</v>
      </c>
      <c r="Q375" s="6">
        <f t="shared" si="20"/>
        <v>588.76249999999993</v>
      </c>
      <c r="R375" s="6">
        <f t="shared" si="21"/>
        <v>296.14999999999998</v>
      </c>
      <c r="S375" s="6">
        <f t="shared" si="22"/>
        <v>292.61249999999995</v>
      </c>
      <c r="T375" s="8">
        <f t="shared" si="23"/>
        <v>0.49699581749856692</v>
      </c>
      <c r="U375" s="5">
        <f>YEAR(SalesDataTable[[#This Row],[Order Date]])</f>
        <v>2026</v>
      </c>
      <c r="V375" s="8" t="str">
        <f>"Q"&amp;ROUNDUP(MONTH(SalesDataTable[[#This Row],[Order Date]])/3,0)</f>
        <v>Q1</v>
      </c>
      <c r="W375" s="9">
        <f>MONTH(SalesDataTable[[#This Row],[Order Date]])</f>
        <v>3</v>
      </c>
      <c r="X375" s="8" t="str">
        <f>TEXT(SalesDataTable[[#This Row],[Order Date]],"mmm")</f>
        <v>Mar</v>
      </c>
    </row>
    <row r="376" spans="1:24" ht="15">
      <c r="A376" s="2">
        <v>995</v>
      </c>
      <c r="B376" s="3">
        <v>46098</v>
      </c>
      <c r="C376" s="12">
        <f>MONTH(SalesDataTable[[#This Row],[Order Date]])</f>
        <v>3</v>
      </c>
      <c r="D376" s="12" t="str">
        <f>TEXT(SalesDataTable[[#This Row],[Order Date]],"MMM")</f>
        <v>Mar</v>
      </c>
      <c r="E376" s="15" t="str">
        <f>"Q"&amp;ROUNDUP(MONTH(SalesDataTable[[#This Row],[Order Date]])/3,0)</f>
        <v>Q1</v>
      </c>
      <c r="F376" s="12">
        <f>YEAR(SalesDataTable[[#This Row],[Order Date]])</f>
        <v>2026</v>
      </c>
      <c r="G376" s="4" t="s">
        <v>11</v>
      </c>
      <c r="H376" s="4" t="s">
        <v>52</v>
      </c>
      <c r="I376" s="4" t="s">
        <v>28</v>
      </c>
      <c r="J376" s="4" t="s">
        <v>16</v>
      </c>
      <c r="K376" s="4" t="s">
        <v>23</v>
      </c>
      <c r="L376" s="4" t="s">
        <v>29</v>
      </c>
      <c r="M376" s="9">
        <v>1</v>
      </c>
      <c r="N376" s="6">
        <v>192.84</v>
      </c>
      <c r="O376" s="7">
        <v>0.15</v>
      </c>
      <c r="P376" s="6">
        <v>101.42</v>
      </c>
      <c r="Q376" s="6">
        <f t="shared" si="20"/>
        <v>163.91399999999999</v>
      </c>
      <c r="R376" s="6">
        <f t="shared" si="21"/>
        <v>101.42</v>
      </c>
      <c r="S376" s="6">
        <f t="shared" si="22"/>
        <v>62.493999999999986</v>
      </c>
      <c r="T376" s="8">
        <f t="shared" si="23"/>
        <v>0.38126090510877647</v>
      </c>
      <c r="U376" s="5">
        <f>YEAR(SalesDataTable[[#This Row],[Order Date]])</f>
        <v>2026</v>
      </c>
      <c r="V376" s="8" t="str">
        <f>"Q"&amp;ROUNDUP(MONTH(SalesDataTable[[#This Row],[Order Date]])/3,0)</f>
        <v>Q1</v>
      </c>
      <c r="W376" s="9">
        <f>MONTH(SalesDataTable[[#This Row],[Order Date]])</f>
        <v>3</v>
      </c>
      <c r="X376" s="8" t="str">
        <f>TEXT(SalesDataTable[[#This Row],[Order Date]],"mmm")</f>
        <v>Mar</v>
      </c>
    </row>
    <row r="377" spans="1:24" ht="15">
      <c r="A377" s="2">
        <v>4912</v>
      </c>
      <c r="B377" s="3">
        <v>46098</v>
      </c>
      <c r="C377" s="12">
        <f>MONTH(SalesDataTable[[#This Row],[Order Date]])</f>
        <v>3</v>
      </c>
      <c r="D377" s="12" t="str">
        <f>TEXT(SalesDataTable[[#This Row],[Order Date]],"MMM")</f>
        <v>Mar</v>
      </c>
      <c r="E377" s="15" t="str">
        <f>"Q"&amp;ROUNDUP(MONTH(SalesDataTable[[#This Row],[Order Date]])/3,0)</f>
        <v>Q1</v>
      </c>
      <c r="F377" s="12">
        <f>YEAR(SalesDataTable[[#This Row],[Order Date]])</f>
        <v>2026</v>
      </c>
      <c r="G377" s="4" t="s">
        <v>6</v>
      </c>
      <c r="H377" s="4" t="s">
        <v>41</v>
      </c>
      <c r="I377" s="4" t="s">
        <v>2</v>
      </c>
      <c r="J377" s="4" t="s">
        <v>13</v>
      </c>
      <c r="K377" s="4" t="s">
        <v>9</v>
      </c>
      <c r="L377" s="4" t="s">
        <v>37</v>
      </c>
      <c r="M377" s="9">
        <v>1</v>
      </c>
      <c r="N377" s="6">
        <v>152.57</v>
      </c>
      <c r="O377" s="7">
        <v>0.1</v>
      </c>
      <c r="P377" s="6">
        <v>80.319999999999993</v>
      </c>
      <c r="Q377" s="6">
        <f t="shared" si="20"/>
        <v>137.31299999999999</v>
      </c>
      <c r="R377" s="6">
        <f t="shared" si="21"/>
        <v>80.319999999999993</v>
      </c>
      <c r="S377" s="6">
        <f t="shared" si="22"/>
        <v>56.992999999999995</v>
      </c>
      <c r="T377" s="8">
        <f t="shared" si="23"/>
        <v>0.41505902572953762</v>
      </c>
      <c r="U377" s="5">
        <f>YEAR(SalesDataTable[[#This Row],[Order Date]])</f>
        <v>2026</v>
      </c>
      <c r="V377" s="8" t="str">
        <f>"Q"&amp;ROUNDUP(MONTH(SalesDataTable[[#This Row],[Order Date]])/3,0)</f>
        <v>Q1</v>
      </c>
      <c r="W377" s="9">
        <f>MONTH(SalesDataTable[[#This Row],[Order Date]])</f>
        <v>3</v>
      </c>
      <c r="X377" s="8" t="str">
        <f>TEXT(SalesDataTable[[#This Row],[Order Date]],"mmm")</f>
        <v>Mar</v>
      </c>
    </row>
    <row r="378" spans="1:24" ht="15">
      <c r="A378" s="2">
        <v>29</v>
      </c>
      <c r="B378" s="3">
        <v>46099</v>
      </c>
      <c r="C378" s="12">
        <f>MONTH(SalesDataTable[[#This Row],[Order Date]])</f>
        <v>3</v>
      </c>
      <c r="D378" s="12" t="str">
        <f>TEXT(SalesDataTable[[#This Row],[Order Date]],"MMM")</f>
        <v>Mar</v>
      </c>
      <c r="E378" s="15" t="str">
        <f>"Q"&amp;ROUNDUP(MONTH(SalesDataTable[[#This Row],[Order Date]])/3,0)</f>
        <v>Q1</v>
      </c>
      <c r="F378" s="12">
        <f>YEAR(SalesDataTable[[#This Row],[Order Date]])</f>
        <v>2026</v>
      </c>
      <c r="G378" s="4" t="s">
        <v>20</v>
      </c>
      <c r="H378" s="4" t="s">
        <v>21</v>
      </c>
      <c r="I378" s="4" t="s">
        <v>2</v>
      </c>
      <c r="J378" s="4" t="s">
        <v>16</v>
      </c>
      <c r="K378" s="4" t="s">
        <v>14</v>
      </c>
      <c r="L378" s="4" t="s">
        <v>44</v>
      </c>
      <c r="M378" s="9">
        <v>2</v>
      </c>
      <c r="N378" s="6">
        <v>130.4</v>
      </c>
      <c r="O378" s="7">
        <v>0</v>
      </c>
      <c r="P378" s="6">
        <v>67.599999999999994</v>
      </c>
      <c r="Q378" s="6">
        <f t="shared" si="20"/>
        <v>260.8</v>
      </c>
      <c r="R378" s="6">
        <f t="shared" si="21"/>
        <v>135.19999999999999</v>
      </c>
      <c r="S378" s="6">
        <f t="shared" si="22"/>
        <v>125.60000000000002</v>
      </c>
      <c r="T378" s="8">
        <f t="shared" si="23"/>
        <v>0.48159509202453993</v>
      </c>
      <c r="U378" s="5">
        <f>YEAR(SalesDataTable[[#This Row],[Order Date]])</f>
        <v>2026</v>
      </c>
      <c r="V378" s="8" t="str">
        <f>"Q"&amp;ROUNDUP(MONTH(SalesDataTable[[#This Row],[Order Date]])/3,0)</f>
        <v>Q1</v>
      </c>
      <c r="W378" s="9">
        <f>MONTH(SalesDataTable[[#This Row],[Order Date]])</f>
        <v>3</v>
      </c>
      <c r="X378" s="8" t="str">
        <f>TEXT(SalesDataTable[[#This Row],[Order Date]],"mmm")</f>
        <v>Mar</v>
      </c>
    </row>
    <row r="379" spans="1:24" ht="15">
      <c r="A379" s="2">
        <v>891</v>
      </c>
      <c r="B379" s="3">
        <v>46099</v>
      </c>
      <c r="C379" s="12">
        <f>MONTH(SalesDataTable[[#This Row],[Order Date]])</f>
        <v>3</v>
      </c>
      <c r="D379" s="12" t="str">
        <f>TEXT(SalesDataTable[[#This Row],[Order Date]],"MMM")</f>
        <v>Mar</v>
      </c>
      <c r="E379" s="15" t="str">
        <f>"Q"&amp;ROUNDUP(MONTH(SalesDataTable[[#This Row],[Order Date]])/3,0)</f>
        <v>Q1</v>
      </c>
      <c r="F379" s="12">
        <f>YEAR(SalesDataTable[[#This Row],[Order Date]])</f>
        <v>2026</v>
      </c>
      <c r="G379" s="4" t="s">
        <v>11</v>
      </c>
      <c r="H379" s="4" t="s">
        <v>18</v>
      </c>
      <c r="I379" s="4" t="s">
        <v>2</v>
      </c>
      <c r="J379" s="4" t="s">
        <v>13</v>
      </c>
      <c r="K379" s="4" t="s">
        <v>9</v>
      </c>
      <c r="L379" s="4" t="s">
        <v>10</v>
      </c>
      <c r="M379" s="9">
        <v>2</v>
      </c>
      <c r="N379" s="6">
        <v>94.25</v>
      </c>
      <c r="O379" s="7">
        <v>0.1</v>
      </c>
      <c r="P379" s="6">
        <v>44.99</v>
      </c>
      <c r="Q379" s="6">
        <f t="shared" si="20"/>
        <v>169.65</v>
      </c>
      <c r="R379" s="6">
        <f t="shared" si="21"/>
        <v>89.98</v>
      </c>
      <c r="S379" s="6">
        <f t="shared" si="22"/>
        <v>79.67</v>
      </c>
      <c r="T379" s="8">
        <f t="shared" si="23"/>
        <v>0.46961391099322131</v>
      </c>
      <c r="U379" s="5">
        <f>YEAR(SalesDataTable[[#This Row],[Order Date]])</f>
        <v>2026</v>
      </c>
      <c r="V379" s="8" t="str">
        <f>"Q"&amp;ROUNDUP(MONTH(SalesDataTable[[#This Row],[Order Date]])/3,0)</f>
        <v>Q1</v>
      </c>
      <c r="W379" s="9">
        <f>MONTH(SalesDataTable[[#This Row],[Order Date]])</f>
        <v>3</v>
      </c>
      <c r="X379" s="8" t="str">
        <f>TEXT(SalesDataTable[[#This Row],[Order Date]],"mmm")</f>
        <v>Mar</v>
      </c>
    </row>
    <row r="380" spans="1:24" ht="15">
      <c r="A380" s="2">
        <v>1143</v>
      </c>
      <c r="B380" s="3">
        <v>46099</v>
      </c>
      <c r="C380" s="12">
        <f>MONTH(SalesDataTable[[#This Row],[Order Date]])</f>
        <v>3</v>
      </c>
      <c r="D380" s="12" t="str">
        <f>TEXT(SalesDataTable[[#This Row],[Order Date]],"MMM")</f>
        <v>Mar</v>
      </c>
      <c r="E380" s="15" t="str">
        <f>"Q"&amp;ROUNDUP(MONTH(SalesDataTable[[#This Row],[Order Date]])/3,0)</f>
        <v>Q1</v>
      </c>
      <c r="F380" s="12">
        <f>YEAR(SalesDataTable[[#This Row],[Order Date]])</f>
        <v>2026</v>
      </c>
      <c r="G380" s="4" t="s">
        <v>6</v>
      </c>
      <c r="H380" s="4" t="s">
        <v>43</v>
      </c>
      <c r="I380" s="4" t="s">
        <v>2</v>
      </c>
      <c r="J380" s="4" t="s">
        <v>16</v>
      </c>
      <c r="K380" s="4" t="s">
        <v>23</v>
      </c>
      <c r="L380" s="4" t="s">
        <v>51</v>
      </c>
      <c r="M380" s="9">
        <v>5</v>
      </c>
      <c r="N380" s="6">
        <v>125.91</v>
      </c>
      <c r="O380" s="7">
        <v>0</v>
      </c>
      <c r="P380" s="6">
        <v>59.36</v>
      </c>
      <c r="Q380" s="6">
        <f t="shared" si="20"/>
        <v>629.54999999999995</v>
      </c>
      <c r="R380" s="6">
        <f t="shared" si="21"/>
        <v>296.8</v>
      </c>
      <c r="S380" s="6">
        <f t="shared" si="22"/>
        <v>332.74999999999994</v>
      </c>
      <c r="T380" s="8">
        <f t="shared" si="23"/>
        <v>0.52855214041775866</v>
      </c>
      <c r="U380" s="5">
        <f>YEAR(SalesDataTable[[#This Row],[Order Date]])</f>
        <v>2026</v>
      </c>
      <c r="V380" s="8" t="str">
        <f>"Q"&amp;ROUNDUP(MONTH(SalesDataTable[[#This Row],[Order Date]])/3,0)</f>
        <v>Q1</v>
      </c>
      <c r="W380" s="9">
        <f>MONTH(SalesDataTable[[#This Row],[Order Date]])</f>
        <v>3</v>
      </c>
      <c r="X380" s="8" t="str">
        <f>TEXT(SalesDataTable[[#This Row],[Order Date]],"mmm")</f>
        <v>Mar</v>
      </c>
    </row>
    <row r="381" spans="1:24" ht="15">
      <c r="A381" s="2">
        <v>2478</v>
      </c>
      <c r="B381" s="3">
        <v>46099</v>
      </c>
      <c r="C381" s="12">
        <f>MONTH(SalesDataTable[[#This Row],[Order Date]])</f>
        <v>3</v>
      </c>
      <c r="D381" s="12" t="str">
        <f>TEXT(SalesDataTable[[#This Row],[Order Date]],"MMM")</f>
        <v>Mar</v>
      </c>
      <c r="E381" s="15" t="str">
        <f>"Q"&amp;ROUNDUP(MONTH(SalesDataTable[[#This Row],[Order Date]])/3,0)</f>
        <v>Q1</v>
      </c>
      <c r="F381" s="12">
        <f>YEAR(SalesDataTable[[#This Row],[Order Date]])</f>
        <v>2026</v>
      </c>
      <c r="G381" s="4" t="s">
        <v>20</v>
      </c>
      <c r="H381" s="4" t="s">
        <v>31</v>
      </c>
      <c r="I381" s="4" t="s">
        <v>19</v>
      </c>
      <c r="J381" s="4" t="s">
        <v>3</v>
      </c>
      <c r="K381" s="4" t="s">
        <v>34</v>
      </c>
      <c r="L381" s="4" t="s">
        <v>35</v>
      </c>
      <c r="M381" s="9">
        <v>2</v>
      </c>
      <c r="N381" s="6">
        <v>39.619999999999997</v>
      </c>
      <c r="O381" s="7">
        <v>0</v>
      </c>
      <c r="P381" s="6">
        <v>14.78</v>
      </c>
      <c r="Q381" s="6">
        <f t="shared" si="20"/>
        <v>79.239999999999995</v>
      </c>
      <c r="R381" s="6">
        <f t="shared" si="21"/>
        <v>29.56</v>
      </c>
      <c r="S381" s="6">
        <f t="shared" si="22"/>
        <v>49.679999999999993</v>
      </c>
      <c r="T381" s="8">
        <f t="shared" si="23"/>
        <v>0.62695608278647141</v>
      </c>
      <c r="U381" s="5">
        <f>YEAR(SalesDataTable[[#This Row],[Order Date]])</f>
        <v>2026</v>
      </c>
      <c r="V381" s="8" t="str">
        <f>"Q"&amp;ROUNDUP(MONTH(SalesDataTable[[#This Row],[Order Date]])/3,0)</f>
        <v>Q1</v>
      </c>
      <c r="W381" s="9">
        <f>MONTH(SalesDataTable[[#This Row],[Order Date]])</f>
        <v>3</v>
      </c>
      <c r="X381" s="8" t="str">
        <f>TEXT(SalesDataTable[[#This Row],[Order Date]],"mmm")</f>
        <v>Mar</v>
      </c>
    </row>
    <row r="382" spans="1:24" ht="15">
      <c r="A382" s="2">
        <v>3961</v>
      </c>
      <c r="B382" s="3">
        <v>46099</v>
      </c>
      <c r="C382" s="12">
        <f>MONTH(SalesDataTable[[#This Row],[Order Date]])</f>
        <v>3</v>
      </c>
      <c r="D382" s="12" t="str">
        <f>TEXT(SalesDataTable[[#This Row],[Order Date]],"MMM")</f>
        <v>Mar</v>
      </c>
      <c r="E382" s="15" t="str">
        <f>"Q"&amp;ROUNDUP(MONTH(SalesDataTable[[#This Row],[Order Date]])/3,0)</f>
        <v>Q1</v>
      </c>
      <c r="F382" s="12">
        <f>YEAR(SalesDataTable[[#This Row],[Order Date]])</f>
        <v>2026</v>
      </c>
      <c r="G382" s="4" t="s">
        <v>0</v>
      </c>
      <c r="H382" s="4" t="s">
        <v>36</v>
      </c>
      <c r="I382" s="4" t="s">
        <v>2</v>
      </c>
      <c r="J382" s="4" t="s">
        <v>16</v>
      </c>
      <c r="K382" s="4" t="s">
        <v>34</v>
      </c>
      <c r="L382" s="4" t="s">
        <v>42</v>
      </c>
      <c r="M382" s="9">
        <v>3</v>
      </c>
      <c r="N382" s="6">
        <v>36.32</v>
      </c>
      <c r="O382" s="7">
        <v>0</v>
      </c>
      <c r="P382" s="6">
        <v>14.18</v>
      </c>
      <c r="Q382" s="6">
        <f t="shared" si="20"/>
        <v>108.96000000000001</v>
      </c>
      <c r="R382" s="6">
        <f t="shared" si="21"/>
        <v>42.54</v>
      </c>
      <c r="S382" s="6">
        <f t="shared" si="22"/>
        <v>66.420000000000016</v>
      </c>
      <c r="T382" s="8">
        <f t="shared" si="23"/>
        <v>0.60958149779735693</v>
      </c>
      <c r="U382" s="5">
        <f>YEAR(SalesDataTable[[#This Row],[Order Date]])</f>
        <v>2026</v>
      </c>
      <c r="V382" s="8" t="str">
        <f>"Q"&amp;ROUNDUP(MONTH(SalesDataTable[[#This Row],[Order Date]])/3,0)</f>
        <v>Q1</v>
      </c>
      <c r="W382" s="9">
        <f>MONTH(SalesDataTable[[#This Row],[Order Date]])</f>
        <v>3</v>
      </c>
      <c r="X382" s="8" t="str">
        <f>TEXT(SalesDataTable[[#This Row],[Order Date]],"mmm")</f>
        <v>Mar</v>
      </c>
    </row>
    <row r="383" spans="1:24" ht="15">
      <c r="A383" s="2">
        <v>4724</v>
      </c>
      <c r="B383" s="3">
        <v>46099</v>
      </c>
      <c r="C383" s="12">
        <f>MONTH(SalesDataTable[[#This Row],[Order Date]])</f>
        <v>3</v>
      </c>
      <c r="D383" s="12" t="str">
        <f>TEXT(SalesDataTable[[#This Row],[Order Date]],"MMM")</f>
        <v>Mar</v>
      </c>
      <c r="E383" s="15" t="str">
        <f>"Q"&amp;ROUNDUP(MONTH(SalesDataTable[[#This Row],[Order Date]])/3,0)</f>
        <v>Q1</v>
      </c>
      <c r="F383" s="12">
        <f>YEAR(SalesDataTable[[#This Row],[Order Date]])</f>
        <v>2026</v>
      </c>
      <c r="G383" s="4" t="s">
        <v>0</v>
      </c>
      <c r="H383" s="4" t="s">
        <v>50</v>
      </c>
      <c r="I383" s="4" t="s">
        <v>19</v>
      </c>
      <c r="J383" s="4" t="s">
        <v>13</v>
      </c>
      <c r="K383" s="4" t="s">
        <v>34</v>
      </c>
      <c r="L383" s="4" t="s">
        <v>45</v>
      </c>
      <c r="M383" s="9">
        <v>1</v>
      </c>
      <c r="N383" s="6">
        <v>51.16</v>
      </c>
      <c r="O383" s="7">
        <v>0</v>
      </c>
      <c r="P383" s="6">
        <v>22.39</v>
      </c>
      <c r="Q383" s="6">
        <f t="shared" si="20"/>
        <v>51.16</v>
      </c>
      <c r="R383" s="6">
        <f t="shared" si="21"/>
        <v>22.39</v>
      </c>
      <c r="S383" s="6">
        <f t="shared" si="22"/>
        <v>28.769999999999996</v>
      </c>
      <c r="T383" s="8">
        <f t="shared" si="23"/>
        <v>0.56235340109460508</v>
      </c>
      <c r="U383" s="5">
        <f>YEAR(SalesDataTable[[#This Row],[Order Date]])</f>
        <v>2026</v>
      </c>
      <c r="V383" s="8" t="str">
        <f>"Q"&amp;ROUNDUP(MONTH(SalesDataTable[[#This Row],[Order Date]])/3,0)</f>
        <v>Q1</v>
      </c>
      <c r="W383" s="9">
        <f>MONTH(SalesDataTable[[#This Row],[Order Date]])</f>
        <v>3</v>
      </c>
      <c r="X383" s="8" t="str">
        <f>TEXT(SalesDataTable[[#This Row],[Order Date]],"mmm")</f>
        <v>Mar</v>
      </c>
    </row>
    <row r="384" spans="1:24" ht="15">
      <c r="A384" s="2">
        <v>2171</v>
      </c>
      <c r="B384" s="3">
        <v>46100</v>
      </c>
      <c r="C384" s="12">
        <f>MONTH(SalesDataTable[[#This Row],[Order Date]])</f>
        <v>3</v>
      </c>
      <c r="D384" s="12" t="str">
        <f>TEXT(SalesDataTable[[#This Row],[Order Date]],"MMM")</f>
        <v>Mar</v>
      </c>
      <c r="E384" s="15" t="str">
        <f>"Q"&amp;ROUNDUP(MONTH(SalesDataTable[[#This Row],[Order Date]])/3,0)</f>
        <v>Q1</v>
      </c>
      <c r="F384" s="12">
        <f>YEAR(SalesDataTable[[#This Row],[Order Date]])</f>
        <v>2026</v>
      </c>
      <c r="G384" s="4" t="s">
        <v>20</v>
      </c>
      <c r="H384" s="4" t="s">
        <v>47</v>
      </c>
      <c r="I384" s="4" t="s">
        <v>8</v>
      </c>
      <c r="J384" s="4" t="s">
        <v>16</v>
      </c>
      <c r="K384" s="4" t="s">
        <v>34</v>
      </c>
      <c r="L384" s="4" t="s">
        <v>42</v>
      </c>
      <c r="M384" s="9">
        <v>5</v>
      </c>
      <c r="N384" s="6">
        <v>35.65</v>
      </c>
      <c r="O384" s="7">
        <v>0.1</v>
      </c>
      <c r="P384" s="6">
        <v>13.64</v>
      </c>
      <c r="Q384" s="6">
        <f t="shared" si="20"/>
        <v>160.42500000000001</v>
      </c>
      <c r="R384" s="6">
        <f t="shared" si="21"/>
        <v>68.2</v>
      </c>
      <c r="S384" s="6">
        <f t="shared" si="22"/>
        <v>92.225000000000009</v>
      </c>
      <c r="T384" s="8">
        <f t="shared" si="23"/>
        <v>0.5748792270531401</v>
      </c>
      <c r="U384" s="5">
        <f>YEAR(SalesDataTable[[#This Row],[Order Date]])</f>
        <v>2026</v>
      </c>
      <c r="V384" s="8" t="str">
        <f>"Q"&amp;ROUNDUP(MONTH(SalesDataTable[[#This Row],[Order Date]])/3,0)</f>
        <v>Q1</v>
      </c>
      <c r="W384" s="9">
        <f>MONTH(SalesDataTable[[#This Row],[Order Date]])</f>
        <v>3</v>
      </c>
      <c r="X384" s="8" t="str">
        <f>TEXT(SalesDataTable[[#This Row],[Order Date]],"mmm")</f>
        <v>Mar</v>
      </c>
    </row>
    <row r="385" spans="1:24" ht="15">
      <c r="A385" s="2">
        <v>2311</v>
      </c>
      <c r="B385" s="3">
        <v>46100</v>
      </c>
      <c r="C385" s="12">
        <f>MONTH(SalesDataTable[[#This Row],[Order Date]])</f>
        <v>3</v>
      </c>
      <c r="D385" s="12" t="str">
        <f>TEXT(SalesDataTable[[#This Row],[Order Date]],"MMM")</f>
        <v>Mar</v>
      </c>
      <c r="E385" s="15" t="str">
        <f>"Q"&amp;ROUNDUP(MONTH(SalesDataTable[[#This Row],[Order Date]])/3,0)</f>
        <v>Q1</v>
      </c>
      <c r="F385" s="12">
        <f>YEAR(SalesDataTable[[#This Row],[Order Date]])</f>
        <v>2026</v>
      </c>
      <c r="G385" s="4" t="s">
        <v>20</v>
      </c>
      <c r="H385" s="4" t="s">
        <v>33</v>
      </c>
      <c r="I385" s="4" t="s">
        <v>2</v>
      </c>
      <c r="J385" s="4" t="s">
        <v>13</v>
      </c>
      <c r="K385" s="4" t="s">
        <v>9</v>
      </c>
      <c r="L385" s="4" t="s">
        <v>17</v>
      </c>
      <c r="M385" s="9">
        <v>1</v>
      </c>
      <c r="N385" s="6">
        <v>145.19</v>
      </c>
      <c r="O385" s="7">
        <v>0</v>
      </c>
      <c r="P385" s="6">
        <v>80.67</v>
      </c>
      <c r="Q385" s="6">
        <f t="shared" si="20"/>
        <v>145.19</v>
      </c>
      <c r="R385" s="6">
        <f t="shared" si="21"/>
        <v>80.67</v>
      </c>
      <c r="S385" s="6">
        <f t="shared" si="22"/>
        <v>64.52</v>
      </c>
      <c r="T385" s="8">
        <f t="shared" si="23"/>
        <v>0.44438322198498514</v>
      </c>
      <c r="U385" s="5">
        <f>YEAR(SalesDataTable[[#This Row],[Order Date]])</f>
        <v>2026</v>
      </c>
      <c r="V385" s="8" t="str">
        <f>"Q"&amp;ROUNDUP(MONTH(SalesDataTable[[#This Row],[Order Date]])/3,0)</f>
        <v>Q1</v>
      </c>
      <c r="W385" s="9">
        <f>MONTH(SalesDataTable[[#This Row],[Order Date]])</f>
        <v>3</v>
      </c>
      <c r="X385" s="8" t="str">
        <f>TEXT(SalesDataTable[[#This Row],[Order Date]],"mmm")</f>
        <v>Mar</v>
      </c>
    </row>
    <row r="386" spans="1:24" ht="15">
      <c r="A386" s="2">
        <v>3563</v>
      </c>
      <c r="B386" s="3">
        <v>46100</v>
      </c>
      <c r="C386" s="12">
        <f>MONTH(SalesDataTable[[#This Row],[Order Date]])</f>
        <v>3</v>
      </c>
      <c r="D386" s="12" t="str">
        <f>TEXT(SalesDataTable[[#This Row],[Order Date]],"MMM")</f>
        <v>Mar</v>
      </c>
      <c r="E386" s="15" t="str">
        <f>"Q"&amp;ROUNDUP(MONTH(SalesDataTable[[#This Row],[Order Date]])/3,0)</f>
        <v>Q1</v>
      </c>
      <c r="F386" s="12">
        <f>YEAR(SalesDataTable[[#This Row],[Order Date]])</f>
        <v>2026</v>
      </c>
      <c r="G386" s="4" t="s">
        <v>20</v>
      </c>
      <c r="H386" s="4" t="s">
        <v>33</v>
      </c>
      <c r="I386" s="4" t="s">
        <v>2</v>
      </c>
      <c r="J386" s="4" t="s">
        <v>3</v>
      </c>
      <c r="K386" s="4" t="s">
        <v>4</v>
      </c>
      <c r="L386" s="4" t="s">
        <v>26</v>
      </c>
      <c r="M386" s="9">
        <v>2</v>
      </c>
      <c r="N386" s="6">
        <v>40.090000000000003</v>
      </c>
      <c r="O386" s="7">
        <v>0</v>
      </c>
      <c r="P386" s="6">
        <v>17.2</v>
      </c>
      <c r="Q386" s="6">
        <f t="shared" ref="Q386:Q449" si="24">M386*N386*(1-O386)</f>
        <v>80.180000000000007</v>
      </c>
      <c r="R386" s="6">
        <f t="shared" ref="R386:R449" si="25">M386*P386</f>
        <v>34.4</v>
      </c>
      <c r="S386" s="6">
        <f t="shared" ref="S386:S449" si="26">Q386-R386</f>
        <v>45.780000000000008</v>
      </c>
      <c r="T386" s="8">
        <f t="shared" ref="T386:T449" si="27">IFERROR(S386/Q386,0)</f>
        <v>0.57096532801197308</v>
      </c>
      <c r="U386" s="5">
        <f>YEAR(SalesDataTable[[#This Row],[Order Date]])</f>
        <v>2026</v>
      </c>
      <c r="V386" s="8" t="str">
        <f>"Q"&amp;ROUNDUP(MONTH(SalesDataTable[[#This Row],[Order Date]])/3,0)</f>
        <v>Q1</v>
      </c>
      <c r="W386" s="9">
        <f>MONTH(SalesDataTable[[#This Row],[Order Date]])</f>
        <v>3</v>
      </c>
      <c r="X386" s="8" t="str">
        <f>TEXT(SalesDataTable[[#This Row],[Order Date]],"mmm")</f>
        <v>Mar</v>
      </c>
    </row>
    <row r="387" spans="1:24" ht="15">
      <c r="A387" s="2">
        <v>3587</v>
      </c>
      <c r="B387" s="3">
        <v>46100</v>
      </c>
      <c r="C387" s="12">
        <f>MONTH(SalesDataTable[[#This Row],[Order Date]])</f>
        <v>3</v>
      </c>
      <c r="D387" s="12" t="str">
        <f>TEXT(SalesDataTable[[#This Row],[Order Date]],"MMM")</f>
        <v>Mar</v>
      </c>
      <c r="E387" s="15" t="str">
        <f>"Q"&amp;ROUNDUP(MONTH(SalesDataTable[[#This Row],[Order Date]])/3,0)</f>
        <v>Q1</v>
      </c>
      <c r="F387" s="12">
        <f>YEAR(SalesDataTable[[#This Row],[Order Date]])</f>
        <v>2026</v>
      </c>
      <c r="G387" s="4" t="s">
        <v>20</v>
      </c>
      <c r="H387" s="4" t="s">
        <v>31</v>
      </c>
      <c r="I387" s="4" t="s">
        <v>2</v>
      </c>
      <c r="J387" s="4" t="s">
        <v>3</v>
      </c>
      <c r="K387" s="4" t="s">
        <v>34</v>
      </c>
      <c r="L387" s="4" t="s">
        <v>35</v>
      </c>
      <c r="M387" s="9">
        <v>1</v>
      </c>
      <c r="N387" s="6">
        <v>39.47</v>
      </c>
      <c r="O387" s="7">
        <v>0</v>
      </c>
      <c r="P387" s="6">
        <v>15.02</v>
      </c>
      <c r="Q387" s="6">
        <f t="shared" si="24"/>
        <v>39.47</v>
      </c>
      <c r="R387" s="6">
        <f t="shared" si="25"/>
        <v>15.02</v>
      </c>
      <c r="S387" s="6">
        <f t="shared" si="26"/>
        <v>24.45</v>
      </c>
      <c r="T387" s="8">
        <f t="shared" si="27"/>
        <v>0.61945781606283257</v>
      </c>
      <c r="U387" s="5">
        <f>YEAR(SalesDataTable[[#This Row],[Order Date]])</f>
        <v>2026</v>
      </c>
      <c r="V387" s="8" t="str">
        <f>"Q"&amp;ROUNDUP(MONTH(SalesDataTable[[#This Row],[Order Date]])/3,0)</f>
        <v>Q1</v>
      </c>
      <c r="W387" s="9">
        <f>MONTH(SalesDataTable[[#This Row],[Order Date]])</f>
        <v>3</v>
      </c>
      <c r="X387" s="8" t="str">
        <f>TEXT(SalesDataTable[[#This Row],[Order Date]],"mmm")</f>
        <v>Mar</v>
      </c>
    </row>
    <row r="388" spans="1:24" ht="15">
      <c r="A388" s="2">
        <v>3706</v>
      </c>
      <c r="B388" s="3">
        <v>46100</v>
      </c>
      <c r="C388" s="12">
        <f>MONTH(SalesDataTable[[#This Row],[Order Date]])</f>
        <v>3</v>
      </c>
      <c r="D388" s="12" t="str">
        <f>TEXT(SalesDataTable[[#This Row],[Order Date]],"MMM")</f>
        <v>Mar</v>
      </c>
      <c r="E388" s="15" t="str">
        <f>"Q"&amp;ROUNDUP(MONTH(SalesDataTable[[#This Row],[Order Date]])/3,0)</f>
        <v>Q1</v>
      </c>
      <c r="F388" s="12">
        <f>YEAR(SalesDataTable[[#This Row],[Order Date]])</f>
        <v>2026</v>
      </c>
      <c r="G388" s="4" t="s">
        <v>0</v>
      </c>
      <c r="H388" s="4" t="s">
        <v>1</v>
      </c>
      <c r="I388" s="4" t="s">
        <v>2</v>
      </c>
      <c r="J388" s="4" t="s">
        <v>3</v>
      </c>
      <c r="K388" s="4" t="s">
        <v>4</v>
      </c>
      <c r="L388" s="4" t="s">
        <v>30</v>
      </c>
      <c r="M388" s="9">
        <v>2</v>
      </c>
      <c r="N388" s="6">
        <v>103.42</v>
      </c>
      <c r="O388" s="7">
        <v>0</v>
      </c>
      <c r="P388" s="6">
        <v>49.51</v>
      </c>
      <c r="Q388" s="6">
        <f t="shared" si="24"/>
        <v>206.84</v>
      </c>
      <c r="R388" s="6">
        <f t="shared" si="25"/>
        <v>99.02</v>
      </c>
      <c r="S388" s="6">
        <f t="shared" si="26"/>
        <v>107.82000000000001</v>
      </c>
      <c r="T388" s="8">
        <f t="shared" si="27"/>
        <v>0.52127248114484626</v>
      </c>
      <c r="U388" s="5">
        <f>YEAR(SalesDataTable[[#This Row],[Order Date]])</f>
        <v>2026</v>
      </c>
      <c r="V388" s="8" t="str">
        <f>"Q"&amp;ROUNDUP(MONTH(SalesDataTable[[#This Row],[Order Date]])/3,0)</f>
        <v>Q1</v>
      </c>
      <c r="W388" s="9">
        <f>MONTH(SalesDataTable[[#This Row],[Order Date]])</f>
        <v>3</v>
      </c>
      <c r="X388" s="8" t="str">
        <f>TEXT(SalesDataTable[[#This Row],[Order Date]],"mmm")</f>
        <v>Mar</v>
      </c>
    </row>
    <row r="389" spans="1:24" ht="15">
      <c r="A389" s="2">
        <v>4121</v>
      </c>
      <c r="B389" s="3">
        <v>46100</v>
      </c>
      <c r="C389" s="12">
        <f>MONTH(SalesDataTable[[#This Row],[Order Date]])</f>
        <v>3</v>
      </c>
      <c r="D389" s="12" t="str">
        <f>TEXT(SalesDataTable[[#This Row],[Order Date]],"MMM")</f>
        <v>Mar</v>
      </c>
      <c r="E389" s="15" t="str">
        <f>"Q"&amp;ROUNDUP(MONTH(SalesDataTable[[#This Row],[Order Date]])/3,0)</f>
        <v>Q1</v>
      </c>
      <c r="F389" s="12">
        <f>YEAR(SalesDataTable[[#This Row],[Order Date]])</f>
        <v>2026</v>
      </c>
      <c r="G389" s="4" t="s">
        <v>0</v>
      </c>
      <c r="H389" s="4" t="s">
        <v>1</v>
      </c>
      <c r="I389" s="4" t="s">
        <v>2</v>
      </c>
      <c r="J389" s="4" t="s">
        <v>3</v>
      </c>
      <c r="K389" s="4" t="s">
        <v>14</v>
      </c>
      <c r="L389" s="4" t="s">
        <v>48</v>
      </c>
      <c r="M389" s="9">
        <v>4</v>
      </c>
      <c r="N389" s="6">
        <v>161.93</v>
      </c>
      <c r="O389" s="7">
        <v>0.15</v>
      </c>
      <c r="P389" s="6">
        <v>88</v>
      </c>
      <c r="Q389" s="6">
        <f t="shared" si="24"/>
        <v>550.56200000000001</v>
      </c>
      <c r="R389" s="6">
        <f t="shared" si="25"/>
        <v>352</v>
      </c>
      <c r="S389" s="6">
        <f t="shared" si="26"/>
        <v>198.56200000000001</v>
      </c>
      <c r="T389" s="8">
        <f t="shared" si="27"/>
        <v>0.36065329608654428</v>
      </c>
      <c r="U389" s="5">
        <f>YEAR(SalesDataTable[[#This Row],[Order Date]])</f>
        <v>2026</v>
      </c>
      <c r="V389" s="8" t="str">
        <f>"Q"&amp;ROUNDUP(MONTH(SalesDataTable[[#This Row],[Order Date]])/3,0)</f>
        <v>Q1</v>
      </c>
      <c r="W389" s="9">
        <f>MONTH(SalesDataTable[[#This Row],[Order Date]])</f>
        <v>3</v>
      </c>
      <c r="X389" s="8" t="str">
        <f>TEXT(SalesDataTable[[#This Row],[Order Date]],"mmm")</f>
        <v>Mar</v>
      </c>
    </row>
    <row r="390" spans="1:24" ht="15">
      <c r="A390" s="2">
        <v>1047</v>
      </c>
      <c r="B390" s="3">
        <v>46101</v>
      </c>
      <c r="C390" s="12">
        <f>MONTH(SalesDataTable[[#This Row],[Order Date]])</f>
        <v>3</v>
      </c>
      <c r="D390" s="12" t="str">
        <f>TEXT(SalesDataTable[[#This Row],[Order Date]],"MMM")</f>
        <v>Mar</v>
      </c>
      <c r="E390" s="15" t="str">
        <f>"Q"&amp;ROUNDUP(MONTH(SalesDataTable[[#This Row],[Order Date]])/3,0)</f>
        <v>Q1</v>
      </c>
      <c r="F390" s="12">
        <f>YEAR(SalesDataTable[[#This Row],[Order Date]])</f>
        <v>2026</v>
      </c>
      <c r="G390" s="4" t="s">
        <v>0</v>
      </c>
      <c r="H390" s="4" t="s">
        <v>1</v>
      </c>
      <c r="I390" s="4" t="s">
        <v>2</v>
      </c>
      <c r="J390" s="4" t="s">
        <v>3</v>
      </c>
      <c r="K390" s="4" t="s">
        <v>14</v>
      </c>
      <c r="L390" s="4" t="s">
        <v>32</v>
      </c>
      <c r="M390" s="9">
        <v>2</v>
      </c>
      <c r="N390" s="6">
        <v>46.21</v>
      </c>
      <c r="O390" s="7">
        <v>0.05</v>
      </c>
      <c r="P390" s="6">
        <v>18.37</v>
      </c>
      <c r="Q390" s="6">
        <f t="shared" si="24"/>
        <v>87.798999999999992</v>
      </c>
      <c r="R390" s="6">
        <f t="shared" si="25"/>
        <v>36.74</v>
      </c>
      <c r="S390" s="6">
        <f t="shared" si="26"/>
        <v>51.05899999999999</v>
      </c>
      <c r="T390" s="8">
        <f t="shared" si="27"/>
        <v>0.58154420893176451</v>
      </c>
      <c r="U390" s="5">
        <f>YEAR(SalesDataTable[[#This Row],[Order Date]])</f>
        <v>2026</v>
      </c>
      <c r="V390" s="8" t="str">
        <f>"Q"&amp;ROUNDUP(MONTH(SalesDataTable[[#This Row],[Order Date]])/3,0)</f>
        <v>Q1</v>
      </c>
      <c r="W390" s="9">
        <f>MONTH(SalesDataTable[[#This Row],[Order Date]])</f>
        <v>3</v>
      </c>
      <c r="X390" s="8" t="str">
        <f>TEXT(SalesDataTable[[#This Row],[Order Date]],"mmm")</f>
        <v>Mar</v>
      </c>
    </row>
    <row r="391" spans="1:24" ht="15">
      <c r="A391" s="2">
        <v>1142</v>
      </c>
      <c r="B391" s="3">
        <v>46101</v>
      </c>
      <c r="C391" s="12">
        <f>MONTH(SalesDataTable[[#This Row],[Order Date]])</f>
        <v>3</v>
      </c>
      <c r="D391" s="12" t="str">
        <f>TEXT(SalesDataTable[[#This Row],[Order Date]],"MMM")</f>
        <v>Mar</v>
      </c>
      <c r="E391" s="15" t="str">
        <f>"Q"&amp;ROUNDUP(MONTH(SalesDataTable[[#This Row],[Order Date]])/3,0)</f>
        <v>Q1</v>
      </c>
      <c r="F391" s="12">
        <f>YEAR(SalesDataTable[[#This Row],[Order Date]])</f>
        <v>2026</v>
      </c>
      <c r="G391" s="4" t="s">
        <v>6</v>
      </c>
      <c r="H391" s="4" t="s">
        <v>41</v>
      </c>
      <c r="I391" s="4" t="s">
        <v>2</v>
      </c>
      <c r="J391" s="4" t="s">
        <v>13</v>
      </c>
      <c r="K391" s="4" t="s">
        <v>23</v>
      </c>
      <c r="L391" s="4" t="s">
        <v>51</v>
      </c>
      <c r="M391" s="9">
        <v>3</v>
      </c>
      <c r="N391" s="6">
        <v>125.85</v>
      </c>
      <c r="O391" s="7">
        <v>0</v>
      </c>
      <c r="P391" s="6">
        <v>59.19</v>
      </c>
      <c r="Q391" s="6">
        <f t="shared" si="24"/>
        <v>377.54999999999995</v>
      </c>
      <c r="R391" s="6">
        <f t="shared" si="25"/>
        <v>177.57</v>
      </c>
      <c r="S391" s="6">
        <f t="shared" si="26"/>
        <v>199.97999999999996</v>
      </c>
      <c r="T391" s="8">
        <f t="shared" si="27"/>
        <v>0.52967818831942781</v>
      </c>
      <c r="U391" s="5">
        <f>YEAR(SalesDataTable[[#This Row],[Order Date]])</f>
        <v>2026</v>
      </c>
      <c r="V391" s="8" t="str">
        <f>"Q"&amp;ROUNDUP(MONTH(SalesDataTable[[#This Row],[Order Date]])/3,0)</f>
        <v>Q1</v>
      </c>
      <c r="W391" s="9">
        <f>MONTH(SalesDataTable[[#This Row],[Order Date]])</f>
        <v>3</v>
      </c>
      <c r="X391" s="8" t="str">
        <f>TEXT(SalesDataTable[[#This Row],[Order Date]],"mmm")</f>
        <v>Mar</v>
      </c>
    </row>
    <row r="392" spans="1:24" ht="15">
      <c r="A392" s="2">
        <v>2232</v>
      </c>
      <c r="B392" s="3">
        <v>46101</v>
      </c>
      <c r="C392" s="12">
        <f>MONTH(SalesDataTable[[#This Row],[Order Date]])</f>
        <v>3</v>
      </c>
      <c r="D392" s="12" t="str">
        <f>TEXT(SalesDataTable[[#This Row],[Order Date]],"MMM")</f>
        <v>Mar</v>
      </c>
      <c r="E392" s="15" t="str">
        <f>"Q"&amp;ROUNDUP(MONTH(SalesDataTable[[#This Row],[Order Date]])/3,0)</f>
        <v>Q1</v>
      </c>
      <c r="F392" s="12">
        <f>YEAR(SalesDataTable[[#This Row],[Order Date]])</f>
        <v>2026</v>
      </c>
      <c r="G392" s="4" t="s">
        <v>20</v>
      </c>
      <c r="H392" s="4" t="s">
        <v>47</v>
      </c>
      <c r="I392" s="4" t="s">
        <v>19</v>
      </c>
      <c r="J392" s="4" t="s">
        <v>13</v>
      </c>
      <c r="K392" s="4" t="s">
        <v>14</v>
      </c>
      <c r="L392" s="4" t="s">
        <v>15</v>
      </c>
      <c r="M392" s="9">
        <v>2</v>
      </c>
      <c r="N392" s="6">
        <v>36.340000000000003</v>
      </c>
      <c r="O392" s="7">
        <v>0</v>
      </c>
      <c r="P392" s="6">
        <v>13.8</v>
      </c>
      <c r="Q392" s="6">
        <f t="shared" si="24"/>
        <v>72.680000000000007</v>
      </c>
      <c r="R392" s="6">
        <f t="shared" si="25"/>
        <v>27.6</v>
      </c>
      <c r="S392" s="6">
        <f t="shared" si="26"/>
        <v>45.080000000000005</v>
      </c>
      <c r="T392" s="8">
        <f t="shared" si="27"/>
        <v>0.620253164556962</v>
      </c>
      <c r="U392" s="5">
        <f>YEAR(SalesDataTable[[#This Row],[Order Date]])</f>
        <v>2026</v>
      </c>
      <c r="V392" s="8" t="str">
        <f>"Q"&amp;ROUNDUP(MONTH(SalesDataTable[[#This Row],[Order Date]])/3,0)</f>
        <v>Q1</v>
      </c>
      <c r="W392" s="9">
        <f>MONTH(SalesDataTable[[#This Row],[Order Date]])</f>
        <v>3</v>
      </c>
      <c r="X392" s="8" t="str">
        <f>TEXT(SalesDataTable[[#This Row],[Order Date]],"mmm")</f>
        <v>Mar</v>
      </c>
    </row>
    <row r="393" spans="1:24" ht="15">
      <c r="A393" s="2">
        <v>2339</v>
      </c>
      <c r="B393" s="3">
        <v>46101</v>
      </c>
      <c r="C393" s="12">
        <f>MONTH(SalesDataTable[[#This Row],[Order Date]])</f>
        <v>3</v>
      </c>
      <c r="D393" s="12" t="str">
        <f>TEXT(SalesDataTable[[#This Row],[Order Date]],"MMM")</f>
        <v>Mar</v>
      </c>
      <c r="E393" s="15" t="str">
        <f>"Q"&amp;ROUNDUP(MONTH(SalesDataTable[[#This Row],[Order Date]])/3,0)</f>
        <v>Q1</v>
      </c>
      <c r="F393" s="12">
        <f>YEAR(SalesDataTable[[#This Row],[Order Date]])</f>
        <v>2026</v>
      </c>
      <c r="G393" s="4" t="s">
        <v>6</v>
      </c>
      <c r="H393" s="4" t="s">
        <v>43</v>
      </c>
      <c r="I393" s="4" t="s">
        <v>28</v>
      </c>
      <c r="J393" s="4" t="s">
        <v>13</v>
      </c>
      <c r="K393" s="4" t="s">
        <v>4</v>
      </c>
      <c r="L393" s="4" t="s">
        <v>22</v>
      </c>
      <c r="M393" s="9">
        <v>2</v>
      </c>
      <c r="N393" s="6">
        <v>51.29</v>
      </c>
      <c r="O393" s="7">
        <v>0</v>
      </c>
      <c r="P393" s="6">
        <v>23.15</v>
      </c>
      <c r="Q393" s="6">
        <f t="shared" si="24"/>
        <v>102.58</v>
      </c>
      <c r="R393" s="6">
        <f t="shared" si="25"/>
        <v>46.3</v>
      </c>
      <c r="S393" s="6">
        <f t="shared" si="26"/>
        <v>56.28</v>
      </c>
      <c r="T393" s="8">
        <f t="shared" si="27"/>
        <v>0.54864496003119523</v>
      </c>
      <c r="U393" s="5">
        <f>YEAR(SalesDataTable[[#This Row],[Order Date]])</f>
        <v>2026</v>
      </c>
      <c r="V393" s="8" t="str">
        <f>"Q"&amp;ROUNDUP(MONTH(SalesDataTable[[#This Row],[Order Date]])/3,0)</f>
        <v>Q1</v>
      </c>
      <c r="W393" s="9">
        <f>MONTH(SalesDataTable[[#This Row],[Order Date]])</f>
        <v>3</v>
      </c>
      <c r="X393" s="8" t="str">
        <f>TEXT(SalesDataTable[[#This Row],[Order Date]],"mmm")</f>
        <v>Mar</v>
      </c>
    </row>
    <row r="394" spans="1:24" ht="15">
      <c r="A394" s="2">
        <v>3611</v>
      </c>
      <c r="B394" s="3">
        <v>46101</v>
      </c>
      <c r="C394" s="12">
        <f>MONTH(SalesDataTable[[#This Row],[Order Date]])</f>
        <v>3</v>
      </c>
      <c r="D394" s="12" t="str">
        <f>TEXT(SalesDataTable[[#This Row],[Order Date]],"MMM")</f>
        <v>Mar</v>
      </c>
      <c r="E394" s="15" t="str">
        <f>"Q"&amp;ROUNDUP(MONTH(SalesDataTable[[#This Row],[Order Date]])/3,0)</f>
        <v>Q1</v>
      </c>
      <c r="F394" s="12">
        <f>YEAR(SalesDataTable[[#This Row],[Order Date]])</f>
        <v>2026</v>
      </c>
      <c r="G394" s="4" t="s">
        <v>6</v>
      </c>
      <c r="H394" s="4" t="s">
        <v>7</v>
      </c>
      <c r="I394" s="4" t="s">
        <v>8</v>
      </c>
      <c r="J394" s="4" t="s">
        <v>16</v>
      </c>
      <c r="K394" s="4" t="s">
        <v>4</v>
      </c>
      <c r="L394" s="4" t="s">
        <v>26</v>
      </c>
      <c r="M394" s="9">
        <v>6</v>
      </c>
      <c r="N394" s="6">
        <v>40.89</v>
      </c>
      <c r="O394" s="7">
        <v>0.1</v>
      </c>
      <c r="P394" s="6">
        <v>16.84</v>
      </c>
      <c r="Q394" s="6">
        <f t="shared" si="24"/>
        <v>220.80600000000001</v>
      </c>
      <c r="R394" s="6">
        <f t="shared" si="25"/>
        <v>101.03999999999999</v>
      </c>
      <c r="S394" s="6">
        <f t="shared" si="26"/>
        <v>119.76600000000002</v>
      </c>
      <c r="T394" s="8">
        <f t="shared" si="27"/>
        <v>0.54240373902883077</v>
      </c>
      <c r="U394" s="5">
        <f>YEAR(SalesDataTable[[#This Row],[Order Date]])</f>
        <v>2026</v>
      </c>
      <c r="V394" s="8" t="str">
        <f>"Q"&amp;ROUNDUP(MONTH(SalesDataTable[[#This Row],[Order Date]])/3,0)</f>
        <v>Q1</v>
      </c>
      <c r="W394" s="9">
        <f>MONTH(SalesDataTable[[#This Row],[Order Date]])</f>
        <v>3</v>
      </c>
      <c r="X394" s="8" t="str">
        <f>TEXT(SalesDataTable[[#This Row],[Order Date]],"mmm")</f>
        <v>Mar</v>
      </c>
    </row>
    <row r="395" spans="1:24" ht="15">
      <c r="A395" s="2">
        <v>3953</v>
      </c>
      <c r="B395" s="3">
        <v>46101</v>
      </c>
      <c r="C395" s="12">
        <f>MONTH(SalesDataTable[[#This Row],[Order Date]])</f>
        <v>3</v>
      </c>
      <c r="D395" s="12" t="str">
        <f>TEXT(SalesDataTable[[#This Row],[Order Date]],"MMM")</f>
        <v>Mar</v>
      </c>
      <c r="E395" s="15" t="str">
        <f>"Q"&amp;ROUNDUP(MONTH(SalesDataTable[[#This Row],[Order Date]])/3,0)</f>
        <v>Q1</v>
      </c>
      <c r="F395" s="12">
        <f>YEAR(SalesDataTable[[#This Row],[Order Date]])</f>
        <v>2026</v>
      </c>
      <c r="G395" s="4" t="s">
        <v>6</v>
      </c>
      <c r="H395" s="4" t="s">
        <v>49</v>
      </c>
      <c r="I395" s="4" t="s">
        <v>2</v>
      </c>
      <c r="J395" s="4" t="s">
        <v>13</v>
      </c>
      <c r="K395" s="4" t="s">
        <v>34</v>
      </c>
      <c r="L395" s="4" t="s">
        <v>38</v>
      </c>
      <c r="M395" s="9">
        <v>1</v>
      </c>
      <c r="N395" s="6">
        <v>120.63</v>
      </c>
      <c r="O395" s="7">
        <v>0</v>
      </c>
      <c r="P395" s="6">
        <v>70.28</v>
      </c>
      <c r="Q395" s="6">
        <f t="shared" si="24"/>
        <v>120.63</v>
      </c>
      <c r="R395" s="6">
        <f t="shared" si="25"/>
        <v>70.28</v>
      </c>
      <c r="S395" s="6">
        <f t="shared" si="26"/>
        <v>50.349999999999994</v>
      </c>
      <c r="T395" s="8">
        <f t="shared" si="27"/>
        <v>0.41739202520102792</v>
      </c>
      <c r="U395" s="5">
        <f>YEAR(SalesDataTable[[#This Row],[Order Date]])</f>
        <v>2026</v>
      </c>
      <c r="V395" s="8" t="str">
        <f>"Q"&amp;ROUNDUP(MONTH(SalesDataTable[[#This Row],[Order Date]])/3,0)</f>
        <v>Q1</v>
      </c>
      <c r="W395" s="9">
        <f>MONTH(SalesDataTable[[#This Row],[Order Date]])</f>
        <v>3</v>
      </c>
      <c r="X395" s="8" t="str">
        <f>TEXT(SalesDataTable[[#This Row],[Order Date]],"mmm")</f>
        <v>Mar</v>
      </c>
    </row>
    <row r="396" spans="1:24" ht="15">
      <c r="A396" s="2">
        <v>4253</v>
      </c>
      <c r="B396" s="3">
        <v>46101</v>
      </c>
      <c r="C396" s="12">
        <f>MONTH(SalesDataTable[[#This Row],[Order Date]])</f>
        <v>3</v>
      </c>
      <c r="D396" s="12" t="str">
        <f>TEXT(SalesDataTable[[#This Row],[Order Date]],"MMM")</f>
        <v>Mar</v>
      </c>
      <c r="E396" s="15" t="str">
        <f>"Q"&amp;ROUNDUP(MONTH(SalesDataTable[[#This Row],[Order Date]])/3,0)</f>
        <v>Q1</v>
      </c>
      <c r="F396" s="12">
        <f>YEAR(SalesDataTable[[#This Row],[Order Date]])</f>
        <v>2026</v>
      </c>
      <c r="G396" s="4" t="s">
        <v>20</v>
      </c>
      <c r="H396" s="4" t="s">
        <v>47</v>
      </c>
      <c r="I396" s="4" t="s">
        <v>8</v>
      </c>
      <c r="J396" s="4" t="s">
        <v>13</v>
      </c>
      <c r="K396" s="4" t="s">
        <v>4</v>
      </c>
      <c r="L396" s="4" t="s">
        <v>5</v>
      </c>
      <c r="M396" s="9">
        <v>5</v>
      </c>
      <c r="N396" s="6">
        <v>82.64</v>
      </c>
      <c r="O396" s="7">
        <v>0.1</v>
      </c>
      <c r="P396" s="6">
        <v>43.52</v>
      </c>
      <c r="Q396" s="6">
        <f t="shared" si="24"/>
        <v>371.88</v>
      </c>
      <c r="R396" s="6">
        <f t="shared" si="25"/>
        <v>217.60000000000002</v>
      </c>
      <c r="S396" s="6">
        <f t="shared" si="26"/>
        <v>154.27999999999997</v>
      </c>
      <c r="T396" s="8">
        <f t="shared" si="27"/>
        <v>0.41486501021834993</v>
      </c>
      <c r="U396" s="5">
        <f>YEAR(SalesDataTable[[#This Row],[Order Date]])</f>
        <v>2026</v>
      </c>
      <c r="V396" s="8" t="str">
        <f>"Q"&amp;ROUNDUP(MONTH(SalesDataTable[[#This Row],[Order Date]])/3,0)</f>
        <v>Q1</v>
      </c>
      <c r="W396" s="9">
        <f>MONTH(SalesDataTable[[#This Row],[Order Date]])</f>
        <v>3</v>
      </c>
      <c r="X396" s="8" t="str">
        <f>TEXT(SalesDataTable[[#This Row],[Order Date]],"mmm")</f>
        <v>Mar</v>
      </c>
    </row>
    <row r="397" spans="1:24" ht="15">
      <c r="A397" s="2">
        <v>4952</v>
      </c>
      <c r="B397" s="3">
        <v>46101</v>
      </c>
      <c r="C397" s="12">
        <f>MONTH(SalesDataTable[[#This Row],[Order Date]])</f>
        <v>3</v>
      </c>
      <c r="D397" s="12" t="str">
        <f>TEXT(SalesDataTable[[#This Row],[Order Date]],"MMM")</f>
        <v>Mar</v>
      </c>
      <c r="E397" s="15" t="str">
        <f>"Q"&amp;ROUNDUP(MONTH(SalesDataTable[[#This Row],[Order Date]])/3,0)</f>
        <v>Q1</v>
      </c>
      <c r="F397" s="12">
        <f>YEAR(SalesDataTable[[#This Row],[Order Date]])</f>
        <v>2026</v>
      </c>
      <c r="G397" s="4" t="s">
        <v>6</v>
      </c>
      <c r="H397" s="4" t="s">
        <v>27</v>
      </c>
      <c r="I397" s="4" t="s">
        <v>2</v>
      </c>
      <c r="J397" s="4" t="s">
        <v>16</v>
      </c>
      <c r="K397" s="4" t="s">
        <v>9</v>
      </c>
      <c r="L397" s="4" t="s">
        <v>46</v>
      </c>
      <c r="M397" s="9">
        <v>2</v>
      </c>
      <c r="N397" s="6">
        <v>72.459999999999994</v>
      </c>
      <c r="O397" s="7">
        <v>0</v>
      </c>
      <c r="P397" s="6">
        <v>33.31</v>
      </c>
      <c r="Q397" s="6">
        <f t="shared" si="24"/>
        <v>144.91999999999999</v>
      </c>
      <c r="R397" s="6">
        <f t="shared" si="25"/>
        <v>66.62</v>
      </c>
      <c r="S397" s="6">
        <f t="shared" si="26"/>
        <v>78.299999999999983</v>
      </c>
      <c r="T397" s="8">
        <f t="shared" si="27"/>
        <v>0.54029809550096597</v>
      </c>
      <c r="U397" s="5">
        <f>YEAR(SalesDataTable[[#This Row],[Order Date]])</f>
        <v>2026</v>
      </c>
      <c r="V397" s="8" t="str">
        <f>"Q"&amp;ROUNDUP(MONTH(SalesDataTable[[#This Row],[Order Date]])/3,0)</f>
        <v>Q1</v>
      </c>
      <c r="W397" s="9">
        <f>MONTH(SalesDataTable[[#This Row],[Order Date]])</f>
        <v>3</v>
      </c>
      <c r="X397" s="8" t="str">
        <f>TEXT(SalesDataTable[[#This Row],[Order Date]],"mmm")</f>
        <v>Mar</v>
      </c>
    </row>
    <row r="398" spans="1:24" ht="15">
      <c r="A398" s="2">
        <v>5016</v>
      </c>
      <c r="B398" s="3">
        <v>46101</v>
      </c>
      <c r="C398" s="12">
        <f>MONTH(SalesDataTable[[#This Row],[Order Date]])</f>
        <v>3</v>
      </c>
      <c r="D398" s="12" t="str">
        <f>TEXT(SalesDataTable[[#This Row],[Order Date]],"MMM")</f>
        <v>Mar</v>
      </c>
      <c r="E398" s="15" t="str">
        <f>"Q"&amp;ROUNDUP(MONTH(SalesDataTable[[#This Row],[Order Date]])/3,0)</f>
        <v>Q1</v>
      </c>
      <c r="F398" s="12">
        <f>YEAR(SalesDataTable[[#This Row],[Order Date]])</f>
        <v>2026</v>
      </c>
      <c r="G398" s="4" t="s">
        <v>6</v>
      </c>
      <c r="H398" s="4" t="s">
        <v>43</v>
      </c>
      <c r="I398" s="4" t="s">
        <v>28</v>
      </c>
      <c r="J398" s="4" t="s">
        <v>13</v>
      </c>
      <c r="K398" s="4" t="s">
        <v>34</v>
      </c>
      <c r="L398" s="4" t="s">
        <v>35</v>
      </c>
      <c r="M398" s="9">
        <v>2</v>
      </c>
      <c r="N398" s="6">
        <v>40.659999999999997</v>
      </c>
      <c r="O398" s="7">
        <v>0.1</v>
      </c>
      <c r="P398" s="6">
        <v>14.63</v>
      </c>
      <c r="Q398" s="6">
        <f t="shared" si="24"/>
        <v>73.188000000000002</v>
      </c>
      <c r="R398" s="6">
        <f t="shared" si="25"/>
        <v>29.26</v>
      </c>
      <c r="S398" s="6">
        <f t="shared" si="26"/>
        <v>43.927999999999997</v>
      </c>
      <c r="T398" s="8">
        <f t="shared" si="27"/>
        <v>0.60020768431983385</v>
      </c>
      <c r="U398" s="5">
        <f>YEAR(SalesDataTable[[#This Row],[Order Date]])</f>
        <v>2026</v>
      </c>
      <c r="V398" s="8" t="str">
        <f>"Q"&amp;ROUNDUP(MONTH(SalesDataTable[[#This Row],[Order Date]])/3,0)</f>
        <v>Q1</v>
      </c>
      <c r="W398" s="9">
        <f>MONTH(SalesDataTable[[#This Row],[Order Date]])</f>
        <v>3</v>
      </c>
      <c r="X398" s="8" t="str">
        <f>TEXT(SalesDataTable[[#This Row],[Order Date]],"mmm")</f>
        <v>Mar</v>
      </c>
    </row>
    <row r="399" spans="1:24" ht="15">
      <c r="A399" s="2">
        <v>839</v>
      </c>
      <c r="B399" s="3">
        <v>46102</v>
      </c>
      <c r="C399" s="12">
        <f>MONTH(SalesDataTable[[#This Row],[Order Date]])</f>
        <v>3</v>
      </c>
      <c r="D399" s="12" t="str">
        <f>TEXT(SalesDataTable[[#This Row],[Order Date]],"MMM")</f>
        <v>Mar</v>
      </c>
      <c r="E399" s="15" t="str">
        <f>"Q"&amp;ROUNDUP(MONTH(SalesDataTable[[#This Row],[Order Date]])/3,0)</f>
        <v>Q1</v>
      </c>
      <c r="F399" s="12">
        <f>YEAR(SalesDataTable[[#This Row],[Order Date]])</f>
        <v>2026</v>
      </c>
      <c r="G399" s="4" t="s">
        <v>6</v>
      </c>
      <c r="H399" s="4" t="s">
        <v>43</v>
      </c>
      <c r="I399" s="4" t="s">
        <v>28</v>
      </c>
      <c r="J399" s="4" t="s">
        <v>13</v>
      </c>
      <c r="K399" s="4" t="s">
        <v>4</v>
      </c>
      <c r="L399" s="4" t="s">
        <v>26</v>
      </c>
      <c r="M399" s="9">
        <v>1</v>
      </c>
      <c r="N399" s="6">
        <v>40.5</v>
      </c>
      <c r="O399" s="7">
        <v>0.05</v>
      </c>
      <c r="P399" s="6">
        <v>17.16</v>
      </c>
      <c r="Q399" s="6">
        <f t="shared" si="24"/>
        <v>38.475000000000001</v>
      </c>
      <c r="R399" s="6">
        <f t="shared" si="25"/>
        <v>17.16</v>
      </c>
      <c r="S399" s="6">
        <f t="shared" si="26"/>
        <v>21.315000000000001</v>
      </c>
      <c r="T399" s="8">
        <f t="shared" si="27"/>
        <v>0.55399610136452238</v>
      </c>
      <c r="U399" s="5">
        <f>YEAR(SalesDataTable[[#This Row],[Order Date]])</f>
        <v>2026</v>
      </c>
      <c r="V399" s="8" t="str">
        <f>"Q"&amp;ROUNDUP(MONTH(SalesDataTable[[#This Row],[Order Date]])/3,0)</f>
        <v>Q1</v>
      </c>
      <c r="W399" s="9">
        <f>MONTH(SalesDataTable[[#This Row],[Order Date]])</f>
        <v>3</v>
      </c>
      <c r="X399" s="8" t="str">
        <f>TEXT(SalesDataTable[[#This Row],[Order Date]],"mmm")</f>
        <v>Mar</v>
      </c>
    </row>
    <row r="400" spans="1:24" ht="15">
      <c r="A400" s="2">
        <v>1382</v>
      </c>
      <c r="B400" s="3">
        <v>46102</v>
      </c>
      <c r="C400" s="12">
        <f>MONTH(SalesDataTable[[#This Row],[Order Date]])</f>
        <v>3</v>
      </c>
      <c r="D400" s="12" t="str">
        <f>TEXT(SalesDataTable[[#This Row],[Order Date]],"MMM")</f>
        <v>Mar</v>
      </c>
      <c r="E400" s="15" t="str">
        <f>"Q"&amp;ROUNDUP(MONTH(SalesDataTable[[#This Row],[Order Date]])/3,0)</f>
        <v>Q1</v>
      </c>
      <c r="F400" s="12">
        <f>YEAR(SalesDataTable[[#This Row],[Order Date]])</f>
        <v>2026</v>
      </c>
      <c r="G400" s="4" t="s">
        <v>11</v>
      </c>
      <c r="H400" s="4" t="s">
        <v>12</v>
      </c>
      <c r="I400" s="4" t="s">
        <v>2</v>
      </c>
      <c r="J400" s="4" t="s">
        <v>16</v>
      </c>
      <c r="K400" s="4" t="s">
        <v>9</v>
      </c>
      <c r="L400" s="4" t="s">
        <v>46</v>
      </c>
      <c r="M400" s="9">
        <v>1</v>
      </c>
      <c r="N400" s="6">
        <v>72.16</v>
      </c>
      <c r="O400" s="7">
        <v>0</v>
      </c>
      <c r="P400" s="6">
        <v>33.11</v>
      </c>
      <c r="Q400" s="6">
        <f t="shared" si="24"/>
        <v>72.16</v>
      </c>
      <c r="R400" s="6">
        <f t="shared" si="25"/>
        <v>33.11</v>
      </c>
      <c r="S400" s="6">
        <f t="shared" si="26"/>
        <v>39.049999999999997</v>
      </c>
      <c r="T400" s="8">
        <f t="shared" si="27"/>
        <v>0.54115853658536583</v>
      </c>
      <c r="U400" s="5">
        <f>YEAR(SalesDataTable[[#This Row],[Order Date]])</f>
        <v>2026</v>
      </c>
      <c r="V400" s="8" t="str">
        <f>"Q"&amp;ROUNDUP(MONTH(SalesDataTable[[#This Row],[Order Date]])/3,0)</f>
        <v>Q1</v>
      </c>
      <c r="W400" s="9">
        <f>MONTH(SalesDataTable[[#This Row],[Order Date]])</f>
        <v>3</v>
      </c>
      <c r="X400" s="8" t="str">
        <f>TEXT(SalesDataTable[[#This Row],[Order Date]],"mmm")</f>
        <v>Mar</v>
      </c>
    </row>
    <row r="401" spans="1:24" ht="15">
      <c r="A401" s="2">
        <v>1452</v>
      </c>
      <c r="B401" s="3">
        <v>46102</v>
      </c>
      <c r="C401" s="12">
        <f>MONTH(SalesDataTable[[#This Row],[Order Date]])</f>
        <v>3</v>
      </c>
      <c r="D401" s="12" t="str">
        <f>TEXT(SalesDataTable[[#This Row],[Order Date]],"MMM")</f>
        <v>Mar</v>
      </c>
      <c r="E401" s="15" t="str">
        <f>"Q"&amp;ROUNDUP(MONTH(SalesDataTable[[#This Row],[Order Date]])/3,0)</f>
        <v>Q1</v>
      </c>
      <c r="F401" s="12">
        <f>YEAR(SalesDataTable[[#This Row],[Order Date]])</f>
        <v>2026</v>
      </c>
      <c r="G401" s="4" t="s">
        <v>11</v>
      </c>
      <c r="H401" s="4" t="s">
        <v>25</v>
      </c>
      <c r="I401" s="4" t="s">
        <v>28</v>
      </c>
      <c r="J401" s="4" t="s">
        <v>16</v>
      </c>
      <c r="K401" s="4" t="s">
        <v>14</v>
      </c>
      <c r="L401" s="4" t="s">
        <v>48</v>
      </c>
      <c r="M401" s="9">
        <v>1</v>
      </c>
      <c r="N401" s="6">
        <v>161.93</v>
      </c>
      <c r="O401" s="7">
        <v>0.15</v>
      </c>
      <c r="P401" s="6">
        <v>87.5</v>
      </c>
      <c r="Q401" s="6">
        <f t="shared" si="24"/>
        <v>137.6405</v>
      </c>
      <c r="R401" s="6">
        <f t="shared" si="25"/>
        <v>87.5</v>
      </c>
      <c r="S401" s="6">
        <f t="shared" si="26"/>
        <v>50.140500000000003</v>
      </c>
      <c r="T401" s="8">
        <f t="shared" si="27"/>
        <v>0.36428594781332529</v>
      </c>
      <c r="U401" s="5">
        <f>YEAR(SalesDataTable[[#This Row],[Order Date]])</f>
        <v>2026</v>
      </c>
      <c r="V401" s="8" t="str">
        <f>"Q"&amp;ROUNDUP(MONTH(SalesDataTable[[#This Row],[Order Date]])/3,0)</f>
        <v>Q1</v>
      </c>
      <c r="W401" s="9">
        <f>MONTH(SalesDataTable[[#This Row],[Order Date]])</f>
        <v>3</v>
      </c>
      <c r="X401" s="8" t="str">
        <f>TEXT(SalesDataTable[[#This Row],[Order Date]],"mmm")</f>
        <v>Mar</v>
      </c>
    </row>
    <row r="402" spans="1:24" ht="15">
      <c r="A402" s="2">
        <v>1845</v>
      </c>
      <c r="B402" s="3">
        <v>46102</v>
      </c>
      <c r="C402" s="12">
        <f>MONTH(SalesDataTable[[#This Row],[Order Date]])</f>
        <v>3</v>
      </c>
      <c r="D402" s="12" t="str">
        <f>TEXT(SalesDataTable[[#This Row],[Order Date]],"MMM")</f>
        <v>Mar</v>
      </c>
      <c r="E402" s="15" t="str">
        <f>"Q"&amp;ROUNDUP(MONTH(SalesDataTable[[#This Row],[Order Date]])/3,0)</f>
        <v>Q1</v>
      </c>
      <c r="F402" s="12">
        <f>YEAR(SalesDataTable[[#This Row],[Order Date]])</f>
        <v>2026</v>
      </c>
      <c r="G402" s="4" t="s">
        <v>0</v>
      </c>
      <c r="H402" s="4" t="s">
        <v>36</v>
      </c>
      <c r="I402" s="4" t="s">
        <v>2</v>
      </c>
      <c r="J402" s="4" t="s">
        <v>3</v>
      </c>
      <c r="K402" s="4" t="s">
        <v>23</v>
      </c>
      <c r="L402" s="4" t="s">
        <v>24</v>
      </c>
      <c r="M402" s="9">
        <v>3</v>
      </c>
      <c r="N402" s="6">
        <v>348.54</v>
      </c>
      <c r="O402" s="7">
        <v>0.1</v>
      </c>
      <c r="P402" s="6">
        <v>200.3</v>
      </c>
      <c r="Q402" s="6">
        <f t="shared" si="24"/>
        <v>941.05800000000011</v>
      </c>
      <c r="R402" s="6">
        <f t="shared" si="25"/>
        <v>600.90000000000009</v>
      </c>
      <c r="S402" s="6">
        <f t="shared" si="26"/>
        <v>340.15800000000002</v>
      </c>
      <c r="T402" s="8">
        <f t="shared" si="27"/>
        <v>0.36146337420222768</v>
      </c>
      <c r="U402" s="5">
        <f>YEAR(SalesDataTable[[#This Row],[Order Date]])</f>
        <v>2026</v>
      </c>
      <c r="V402" s="8" t="str">
        <f>"Q"&amp;ROUNDUP(MONTH(SalesDataTable[[#This Row],[Order Date]])/3,0)</f>
        <v>Q1</v>
      </c>
      <c r="W402" s="9">
        <f>MONTH(SalesDataTable[[#This Row],[Order Date]])</f>
        <v>3</v>
      </c>
      <c r="X402" s="8" t="str">
        <f>TEXT(SalesDataTable[[#This Row],[Order Date]],"mmm")</f>
        <v>Mar</v>
      </c>
    </row>
    <row r="403" spans="1:24" ht="15">
      <c r="A403" s="2">
        <v>3560</v>
      </c>
      <c r="B403" s="3">
        <v>46102</v>
      </c>
      <c r="C403" s="12">
        <f>MONTH(SalesDataTable[[#This Row],[Order Date]])</f>
        <v>3</v>
      </c>
      <c r="D403" s="12" t="str">
        <f>TEXT(SalesDataTable[[#This Row],[Order Date]],"MMM")</f>
        <v>Mar</v>
      </c>
      <c r="E403" s="15" t="str">
        <f>"Q"&amp;ROUNDUP(MONTH(SalesDataTable[[#This Row],[Order Date]])/3,0)</f>
        <v>Q1</v>
      </c>
      <c r="F403" s="12">
        <f>YEAR(SalesDataTable[[#This Row],[Order Date]])</f>
        <v>2026</v>
      </c>
      <c r="G403" s="4" t="s">
        <v>11</v>
      </c>
      <c r="H403" s="4" t="s">
        <v>52</v>
      </c>
      <c r="I403" s="4" t="s">
        <v>2</v>
      </c>
      <c r="J403" s="4" t="s">
        <v>3</v>
      </c>
      <c r="K403" s="4" t="s">
        <v>34</v>
      </c>
      <c r="L403" s="4" t="s">
        <v>45</v>
      </c>
      <c r="M403" s="9">
        <v>3</v>
      </c>
      <c r="N403" s="6">
        <v>50.46</v>
      </c>
      <c r="O403" s="7">
        <v>0.1</v>
      </c>
      <c r="P403" s="6">
        <v>21.9</v>
      </c>
      <c r="Q403" s="6">
        <f t="shared" si="24"/>
        <v>136.24199999999999</v>
      </c>
      <c r="R403" s="6">
        <f t="shared" si="25"/>
        <v>65.699999999999989</v>
      </c>
      <c r="S403" s="6">
        <f t="shared" si="26"/>
        <v>70.542000000000002</v>
      </c>
      <c r="T403" s="8">
        <f t="shared" si="27"/>
        <v>0.51776985070683057</v>
      </c>
      <c r="U403" s="5">
        <f>YEAR(SalesDataTable[[#This Row],[Order Date]])</f>
        <v>2026</v>
      </c>
      <c r="V403" s="8" t="str">
        <f>"Q"&amp;ROUNDUP(MONTH(SalesDataTable[[#This Row],[Order Date]])/3,0)</f>
        <v>Q1</v>
      </c>
      <c r="W403" s="9">
        <f>MONTH(SalesDataTable[[#This Row],[Order Date]])</f>
        <v>3</v>
      </c>
      <c r="X403" s="8" t="str">
        <f>TEXT(SalesDataTable[[#This Row],[Order Date]],"mmm")</f>
        <v>Mar</v>
      </c>
    </row>
    <row r="404" spans="1:24" ht="15">
      <c r="A404" s="2">
        <v>4059</v>
      </c>
      <c r="B404" s="3">
        <v>46102</v>
      </c>
      <c r="C404" s="12">
        <f>MONTH(SalesDataTable[[#This Row],[Order Date]])</f>
        <v>3</v>
      </c>
      <c r="D404" s="12" t="str">
        <f>TEXT(SalesDataTable[[#This Row],[Order Date]],"MMM")</f>
        <v>Mar</v>
      </c>
      <c r="E404" s="15" t="str">
        <f>"Q"&amp;ROUNDUP(MONTH(SalesDataTable[[#This Row],[Order Date]])/3,0)</f>
        <v>Q1</v>
      </c>
      <c r="F404" s="12">
        <f>YEAR(SalesDataTable[[#This Row],[Order Date]])</f>
        <v>2026</v>
      </c>
      <c r="G404" s="4" t="s">
        <v>20</v>
      </c>
      <c r="H404" s="4" t="s">
        <v>47</v>
      </c>
      <c r="I404" s="4" t="s">
        <v>28</v>
      </c>
      <c r="J404" s="4" t="s">
        <v>13</v>
      </c>
      <c r="K404" s="4" t="s">
        <v>23</v>
      </c>
      <c r="L404" s="4" t="s">
        <v>40</v>
      </c>
      <c r="M404" s="9">
        <v>1</v>
      </c>
      <c r="N404" s="6">
        <v>83.62</v>
      </c>
      <c r="O404" s="7">
        <v>0</v>
      </c>
      <c r="P404" s="6">
        <v>39.15</v>
      </c>
      <c r="Q404" s="6">
        <f t="shared" si="24"/>
        <v>83.62</v>
      </c>
      <c r="R404" s="6">
        <f t="shared" si="25"/>
        <v>39.15</v>
      </c>
      <c r="S404" s="6">
        <f t="shared" si="26"/>
        <v>44.470000000000006</v>
      </c>
      <c r="T404" s="8">
        <f t="shared" si="27"/>
        <v>0.53181057163358048</v>
      </c>
      <c r="U404" s="5">
        <f>YEAR(SalesDataTable[[#This Row],[Order Date]])</f>
        <v>2026</v>
      </c>
      <c r="V404" s="8" t="str">
        <f>"Q"&amp;ROUNDUP(MONTH(SalesDataTable[[#This Row],[Order Date]])/3,0)</f>
        <v>Q1</v>
      </c>
      <c r="W404" s="9">
        <f>MONTH(SalesDataTable[[#This Row],[Order Date]])</f>
        <v>3</v>
      </c>
      <c r="X404" s="8" t="str">
        <f>TEXT(SalesDataTable[[#This Row],[Order Date]],"mmm")</f>
        <v>Mar</v>
      </c>
    </row>
    <row r="405" spans="1:24" ht="15">
      <c r="A405" s="2">
        <v>4731</v>
      </c>
      <c r="B405" s="3">
        <v>46102</v>
      </c>
      <c r="C405" s="12">
        <f>MONTH(SalesDataTable[[#This Row],[Order Date]])</f>
        <v>3</v>
      </c>
      <c r="D405" s="12" t="str">
        <f>TEXT(SalesDataTable[[#This Row],[Order Date]],"MMM")</f>
        <v>Mar</v>
      </c>
      <c r="E405" s="15" t="str">
        <f>"Q"&amp;ROUNDUP(MONTH(SalesDataTable[[#This Row],[Order Date]])/3,0)</f>
        <v>Q1</v>
      </c>
      <c r="F405" s="12">
        <f>YEAR(SalesDataTable[[#This Row],[Order Date]])</f>
        <v>2026</v>
      </c>
      <c r="G405" s="4" t="s">
        <v>6</v>
      </c>
      <c r="H405" s="4" t="s">
        <v>43</v>
      </c>
      <c r="I405" s="4" t="s">
        <v>8</v>
      </c>
      <c r="J405" s="4" t="s">
        <v>16</v>
      </c>
      <c r="K405" s="4" t="s">
        <v>4</v>
      </c>
      <c r="L405" s="4" t="s">
        <v>22</v>
      </c>
      <c r="M405" s="9">
        <v>6</v>
      </c>
      <c r="N405" s="6">
        <v>51.07</v>
      </c>
      <c r="O405" s="7">
        <v>0.1</v>
      </c>
      <c r="P405" s="6">
        <v>22.68</v>
      </c>
      <c r="Q405" s="6">
        <f t="shared" si="24"/>
        <v>275.77800000000002</v>
      </c>
      <c r="R405" s="6">
        <f t="shared" si="25"/>
        <v>136.07999999999998</v>
      </c>
      <c r="S405" s="6">
        <f t="shared" si="26"/>
        <v>139.69800000000004</v>
      </c>
      <c r="T405" s="8">
        <f t="shared" si="27"/>
        <v>0.50655962404542798</v>
      </c>
      <c r="U405" s="5">
        <f>YEAR(SalesDataTable[[#This Row],[Order Date]])</f>
        <v>2026</v>
      </c>
      <c r="V405" s="8" t="str">
        <f>"Q"&amp;ROUNDUP(MONTH(SalesDataTable[[#This Row],[Order Date]])/3,0)</f>
        <v>Q1</v>
      </c>
      <c r="W405" s="9">
        <f>MONTH(SalesDataTable[[#This Row],[Order Date]])</f>
        <v>3</v>
      </c>
      <c r="X405" s="8" t="str">
        <f>TEXT(SalesDataTable[[#This Row],[Order Date]],"mmm")</f>
        <v>Mar</v>
      </c>
    </row>
    <row r="406" spans="1:24" ht="15">
      <c r="A406" s="2">
        <v>693</v>
      </c>
      <c r="B406" s="3">
        <v>46103</v>
      </c>
      <c r="C406" s="12">
        <f>MONTH(SalesDataTable[[#This Row],[Order Date]])</f>
        <v>3</v>
      </c>
      <c r="D406" s="12" t="str">
        <f>TEXT(SalesDataTable[[#This Row],[Order Date]],"MMM")</f>
        <v>Mar</v>
      </c>
      <c r="E406" s="15" t="str">
        <f>"Q"&amp;ROUNDUP(MONTH(SalesDataTable[[#This Row],[Order Date]])/3,0)</f>
        <v>Q1</v>
      </c>
      <c r="F406" s="12">
        <f>YEAR(SalesDataTable[[#This Row],[Order Date]])</f>
        <v>2026</v>
      </c>
      <c r="G406" s="4" t="s">
        <v>6</v>
      </c>
      <c r="H406" s="4" t="s">
        <v>41</v>
      </c>
      <c r="I406" s="4" t="s">
        <v>2</v>
      </c>
      <c r="J406" s="4" t="s">
        <v>13</v>
      </c>
      <c r="K406" s="4" t="s">
        <v>14</v>
      </c>
      <c r="L406" s="4" t="s">
        <v>32</v>
      </c>
      <c r="M406" s="9">
        <v>3</v>
      </c>
      <c r="N406" s="6">
        <v>47.02</v>
      </c>
      <c r="O406" s="7">
        <v>0.1</v>
      </c>
      <c r="P406" s="6">
        <v>17.989999999999998</v>
      </c>
      <c r="Q406" s="6">
        <f t="shared" si="24"/>
        <v>126.95400000000001</v>
      </c>
      <c r="R406" s="6">
        <f t="shared" si="25"/>
        <v>53.97</v>
      </c>
      <c r="S406" s="6">
        <f t="shared" si="26"/>
        <v>72.984000000000009</v>
      </c>
      <c r="T406" s="8">
        <f t="shared" si="27"/>
        <v>0.57488539155914742</v>
      </c>
      <c r="U406" s="5">
        <f>YEAR(SalesDataTable[[#This Row],[Order Date]])</f>
        <v>2026</v>
      </c>
      <c r="V406" s="8" t="str">
        <f>"Q"&amp;ROUNDUP(MONTH(SalesDataTable[[#This Row],[Order Date]])/3,0)</f>
        <v>Q1</v>
      </c>
      <c r="W406" s="9">
        <f>MONTH(SalesDataTable[[#This Row],[Order Date]])</f>
        <v>3</v>
      </c>
      <c r="X406" s="8" t="str">
        <f>TEXT(SalesDataTable[[#This Row],[Order Date]],"mmm")</f>
        <v>Mar</v>
      </c>
    </row>
    <row r="407" spans="1:24" ht="15">
      <c r="A407" s="2">
        <v>1672</v>
      </c>
      <c r="B407" s="3">
        <v>46103</v>
      </c>
      <c r="C407" s="12">
        <f>MONTH(SalesDataTable[[#This Row],[Order Date]])</f>
        <v>3</v>
      </c>
      <c r="D407" s="12" t="str">
        <f>TEXT(SalesDataTable[[#This Row],[Order Date]],"MMM")</f>
        <v>Mar</v>
      </c>
      <c r="E407" s="15" t="str">
        <f>"Q"&amp;ROUNDUP(MONTH(SalesDataTable[[#This Row],[Order Date]])/3,0)</f>
        <v>Q1</v>
      </c>
      <c r="F407" s="12">
        <f>YEAR(SalesDataTable[[#This Row],[Order Date]])</f>
        <v>2026</v>
      </c>
      <c r="G407" s="4" t="s">
        <v>11</v>
      </c>
      <c r="H407" s="4" t="s">
        <v>25</v>
      </c>
      <c r="I407" s="4" t="s">
        <v>28</v>
      </c>
      <c r="J407" s="4" t="s">
        <v>3</v>
      </c>
      <c r="K407" s="4" t="s">
        <v>14</v>
      </c>
      <c r="L407" s="4" t="s">
        <v>32</v>
      </c>
      <c r="M407" s="9">
        <v>1</v>
      </c>
      <c r="N407" s="6">
        <v>47.1</v>
      </c>
      <c r="O407" s="7">
        <v>0.05</v>
      </c>
      <c r="P407" s="6">
        <v>18.48</v>
      </c>
      <c r="Q407" s="6">
        <f t="shared" si="24"/>
        <v>44.744999999999997</v>
      </c>
      <c r="R407" s="6">
        <f t="shared" si="25"/>
        <v>18.48</v>
      </c>
      <c r="S407" s="6">
        <f t="shared" si="26"/>
        <v>26.264999999999997</v>
      </c>
      <c r="T407" s="8">
        <f t="shared" si="27"/>
        <v>0.58699296010727453</v>
      </c>
      <c r="U407" s="5">
        <f>YEAR(SalesDataTable[[#This Row],[Order Date]])</f>
        <v>2026</v>
      </c>
      <c r="V407" s="8" t="str">
        <f>"Q"&amp;ROUNDUP(MONTH(SalesDataTable[[#This Row],[Order Date]])/3,0)</f>
        <v>Q1</v>
      </c>
      <c r="W407" s="9">
        <f>MONTH(SalesDataTable[[#This Row],[Order Date]])</f>
        <v>3</v>
      </c>
      <c r="X407" s="8" t="str">
        <f>TEXT(SalesDataTable[[#This Row],[Order Date]],"mmm")</f>
        <v>Mar</v>
      </c>
    </row>
    <row r="408" spans="1:24" ht="15">
      <c r="A408" s="2">
        <v>2347</v>
      </c>
      <c r="B408" s="3">
        <v>46103</v>
      </c>
      <c r="C408" s="12">
        <f>MONTH(SalesDataTable[[#This Row],[Order Date]])</f>
        <v>3</v>
      </c>
      <c r="D408" s="12" t="str">
        <f>TEXT(SalesDataTable[[#This Row],[Order Date]],"MMM")</f>
        <v>Mar</v>
      </c>
      <c r="E408" s="15" t="str">
        <f>"Q"&amp;ROUNDUP(MONTH(SalesDataTable[[#This Row],[Order Date]])/3,0)</f>
        <v>Q1</v>
      </c>
      <c r="F408" s="12">
        <f>YEAR(SalesDataTable[[#This Row],[Order Date]])</f>
        <v>2026</v>
      </c>
      <c r="G408" s="4" t="s">
        <v>20</v>
      </c>
      <c r="H408" s="4" t="s">
        <v>47</v>
      </c>
      <c r="I408" s="4" t="s">
        <v>2</v>
      </c>
      <c r="J408" s="4" t="s">
        <v>3</v>
      </c>
      <c r="K408" s="4" t="s">
        <v>14</v>
      </c>
      <c r="L408" s="4" t="s">
        <v>44</v>
      </c>
      <c r="M408" s="9">
        <v>2</v>
      </c>
      <c r="N408" s="6">
        <v>131.38999999999999</v>
      </c>
      <c r="O408" s="7">
        <v>0</v>
      </c>
      <c r="P408" s="6">
        <v>66.91</v>
      </c>
      <c r="Q408" s="6">
        <f t="shared" si="24"/>
        <v>262.77999999999997</v>
      </c>
      <c r="R408" s="6">
        <f t="shared" si="25"/>
        <v>133.82</v>
      </c>
      <c r="S408" s="6">
        <f t="shared" si="26"/>
        <v>128.95999999999998</v>
      </c>
      <c r="T408" s="8">
        <f t="shared" si="27"/>
        <v>0.49075272090722277</v>
      </c>
      <c r="U408" s="5">
        <f>YEAR(SalesDataTable[[#This Row],[Order Date]])</f>
        <v>2026</v>
      </c>
      <c r="V408" s="8" t="str">
        <f>"Q"&amp;ROUNDUP(MONTH(SalesDataTable[[#This Row],[Order Date]])/3,0)</f>
        <v>Q1</v>
      </c>
      <c r="W408" s="9">
        <f>MONTH(SalesDataTable[[#This Row],[Order Date]])</f>
        <v>3</v>
      </c>
      <c r="X408" s="8" t="str">
        <f>TEXT(SalesDataTable[[#This Row],[Order Date]],"mmm")</f>
        <v>Mar</v>
      </c>
    </row>
    <row r="409" spans="1:24" ht="15">
      <c r="A409" s="2">
        <v>2582</v>
      </c>
      <c r="B409" s="3">
        <v>46103</v>
      </c>
      <c r="C409" s="12">
        <f>MONTH(SalesDataTable[[#This Row],[Order Date]])</f>
        <v>3</v>
      </c>
      <c r="D409" s="12" t="str">
        <f>TEXT(SalesDataTable[[#This Row],[Order Date]],"MMM")</f>
        <v>Mar</v>
      </c>
      <c r="E409" s="15" t="str">
        <f>"Q"&amp;ROUNDUP(MONTH(SalesDataTable[[#This Row],[Order Date]])/3,0)</f>
        <v>Q1</v>
      </c>
      <c r="F409" s="12">
        <f>YEAR(SalesDataTable[[#This Row],[Order Date]])</f>
        <v>2026</v>
      </c>
      <c r="G409" s="4" t="s">
        <v>6</v>
      </c>
      <c r="H409" s="4" t="s">
        <v>7</v>
      </c>
      <c r="I409" s="4" t="s">
        <v>28</v>
      </c>
      <c r="J409" s="4" t="s">
        <v>13</v>
      </c>
      <c r="K409" s="4" t="s">
        <v>34</v>
      </c>
      <c r="L409" s="4" t="s">
        <v>38</v>
      </c>
      <c r="M409" s="9">
        <v>1</v>
      </c>
      <c r="N409" s="6">
        <v>120.16</v>
      </c>
      <c r="O409" s="7">
        <v>0.15</v>
      </c>
      <c r="P409" s="6">
        <v>68.33</v>
      </c>
      <c r="Q409" s="6">
        <f t="shared" si="24"/>
        <v>102.136</v>
      </c>
      <c r="R409" s="6">
        <f t="shared" si="25"/>
        <v>68.33</v>
      </c>
      <c r="S409" s="6">
        <f t="shared" si="26"/>
        <v>33.805999999999997</v>
      </c>
      <c r="T409" s="8">
        <f t="shared" si="27"/>
        <v>0.33099005247904756</v>
      </c>
      <c r="U409" s="5">
        <f>YEAR(SalesDataTable[[#This Row],[Order Date]])</f>
        <v>2026</v>
      </c>
      <c r="V409" s="8" t="str">
        <f>"Q"&amp;ROUNDUP(MONTH(SalesDataTable[[#This Row],[Order Date]])/3,0)</f>
        <v>Q1</v>
      </c>
      <c r="W409" s="9">
        <f>MONTH(SalesDataTable[[#This Row],[Order Date]])</f>
        <v>3</v>
      </c>
      <c r="X409" s="8" t="str">
        <f>TEXT(SalesDataTable[[#This Row],[Order Date]],"mmm")</f>
        <v>Mar</v>
      </c>
    </row>
    <row r="410" spans="1:24" ht="15">
      <c r="A410" s="2">
        <v>2762</v>
      </c>
      <c r="B410" s="3">
        <v>46103</v>
      </c>
      <c r="C410" s="12">
        <f>MONTH(SalesDataTable[[#This Row],[Order Date]])</f>
        <v>3</v>
      </c>
      <c r="D410" s="12" t="str">
        <f>TEXT(SalesDataTable[[#This Row],[Order Date]],"MMM")</f>
        <v>Mar</v>
      </c>
      <c r="E410" s="15" t="str">
        <f>"Q"&amp;ROUNDUP(MONTH(SalesDataTable[[#This Row],[Order Date]])/3,0)</f>
        <v>Q1</v>
      </c>
      <c r="F410" s="12">
        <f>YEAR(SalesDataTable[[#This Row],[Order Date]])</f>
        <v>2026</v>
      </c>
      <c r="G410" s="4" t="s">
        <v>20</v>
      </c>
      <c r="H410" s="4" t="s">
        <v>33</v>
      </c>
      <c r="I410" s="4" t="s">
        <v>19</v>
      </c>
      <c r="J410" s="4" t="s">
        <v>3</v>
      </c>
      <c r="K410" s="4" t="s">
        <v>23</v>
      </c>
      <c r="L410" s="4" t="s">
        <v>29</v>
      </c>
      <c r="M410" s="9">
        <v>1</v>
      </c>
      <c r="N410" s="6">
        <v>196.48</v>
      </c>
      <c r="O410" s="7">
        <v>0</v>
      </c>
      <c r="P410" s="6">
        <v>101.29</v>
      </c>
      <c r="Q410" s="6">
        <f t="shared" si="24"/>
        <v>196.48</v>
      </c>
      <c r="R410" s="6">
        <f t="shared" si="25"/>
        <v>101.29</v>
      </c>
      <c r="S410" s="6">
        <f t="shared" si="26"/>
        <v>95.189999999999984</v>
      </c>
      <c r="T410" s="8">
        <f t="shared" si="27"/>
        <v>0.48447679153094458</v>
      </c>
      <c r="U410" s="5">
        <f>YEAR(SalesDataTable[[#This Row],[Order Date]])</f>
        <v>2026</v>
      </c>
      <c r="V410" s="8" t="str">
        <f>"Q"&amp;ROUNDUP(MONTH(SalesDataTable[[#This Row],[Order Date]])/3,0)</f>
        <v>Q1</v>
      </c>
      <c r="W410" s="9">
        <f>MONTH(SalesDataTable[[#This Row],[Order Date]])</f>
        <v>3</v>
      </c>
      <c r="X410" s="8" t="str">
        <f>TEXT(SalesDataTable[[#This Row],[Order Date]],"mmm")</f>
        <v>Mar</v>
      </c>
    </row>
    <row r="411" spans="1:24" ht="15">
      <c r="A411" s="2">
        <v>4090</v>
      </c>
      <c r="B411" s="3">
        <v>46103</v>
      </c>
      <c r="C411" s="12">
        <f>MONTH(SalesDataTable[[#This Row],[Order Date]])</f>
        <v>3</v>
      </c>
      <c r="D411" s="12" t="str">
        <f>TEXT(SalesDataTable[[#This Row],[Order Date]],"MMM")</f>
        <v>Mar</v>
      </c>
      <c r="E411" s="15" t="str">
        <f>"Q"&amp;ROUNDUP(MONTH(SalesDataTable[[#This Row],[Order Date]])/3,0)</f>
        <v>Q1</v>
      </c>
      <c r="F411" s="12">
        <f>YEAR(SalesDataTable[[#This Row],[Order Date]])</f>
        <v>2026</v>
      </c>
      <c r="G411" s="4" t="s">
        <v>6</v>
      </c>
      <c r="H411" s="4" t="s">
        <v>41</v>
      </c>
      <c r="I411" s="4" t="s">
        <v>28</v>
      </c>
      <c r="J411" s="4" t="s">
        <v>16</v>
      </c>
      <c r="K411" s="4" t="s">
        <v>14</v>
      </c>
      <c r="L411" s="4" t="s">
        <v>15</v>
      </c>
      <c r="M411" s="9">
        <v>1</v>
      </c>
      <c r="N411" s="6">
        <v>36.520000000000003</v>
      </c>
      <c r="O411" s="7">
        <v>0</v>
      </c>
      <c r="P411" s="6">
        <v>13.96</v>
      </c>
      <c r="Q411" s="6">
        <f t="shared" si="24"/>
        <v>36.520000000000003</v>
      </c>
      <c r="R411" s="6">
        <f t="shared" si="25"/>
        <v>13.96</v>
      </c>
      <c r="S411" s="6">
        <f t="shared" si="26"/>
        <v>22.560000000000002</v>
      </c>
      <c r="T411" s="8">
        <f t="shared" si="27"/>
        <v>0.61774370208105145</v>
      </c>
      <c r="U411" s="5">
        <f>YEAR(SalesDataTable[[#This Row],[Order Date]])</f>
        <v>2026</v>
      </c>
      <c r="V411" s="8" t="str">
        <f>"Q"&amp;ROUNDUP(MONTH(SalesDataTable[[#This Row],[Order Date]])/3,0)</f>
        <v>Q1</v>
      </c>
      <c r="W411" s="9">
        <f>MONTH(SalesDataTable[[#This Row],[Order Date]])</f>
        <v>3</v>
      </c>
      <c r="X411" s="8" t="str">
        <f>TEXT(SalesDataTable[[#This Row],[Order Date]],"mmm")</f>
        <v>Mar</v>
      </c>
    </row>
    <row r="412" spans="1:24" ht="15">
      <c r="A412" s="2">
        <v>4491</v>
      </c>
      <c r="B412" s="3">
        <v>46103</v>
      </c>
      <c r="C412" s="12">
        <f>MONTH(SalesDataTable[[#This Row],[Order Date]])</f>
        <v>3</v>
      </c>
      <c r="D412" s="12" t="str">
        <f>TEXT(SalesDataTable[[#This Row],[Order Date]],"MMM")</f>
        <v>Mar</v>
      </c>
      <c r="E412" s="15" t="str">
        <f>"Q"&amp;ROUNDUP(MONTH(SalesDataTable[[#This Row],[Order Date]])/3,0)</f>
        <v>Q1</v>
      </c>
      <c r="F412" s="12">
        <f>YEAR(SalesDataTable[[#This Row],[Order Date]])</f>
        <v>2026</v>
      </c>
      <c r="G412" s="4" t="s">
        <v>6</v>
      </c>
      <c r="H412" s="4" t="s">
        <v>43</v>
      </c>
      <c r="I412" s="4" t="s">
        <v>19</v>
      </c>
      <c r="J412" s="4" t="s">
        <v>16</v>
      </c>
      <c r="K412" s="4" t="s">
        <v>34</v>
      </c>
      <c r="L412" s="4" t="s">
        <v>45</v>
      </c>
      <c r="M412" s="9">
        <v>4</v>
      </c>
      <c r="N412" s="6">
        <v>49.71</v>
      </c>
      <c r="O412" s="7">
        <v>0.1</v>
      </c>
      <c r="P412" s="6">
        <v>22.46</v>
      </c>
      <c r="Q412" s="6">
        <f t="shared" si="24"/>
        <v>178.95600000000002</v>
      </c>
      <c r="R412" s="6">
        <f t="shared" si="25"/>
        <v>89.84</v>
      </c>
      <c r="S412" s="6">
        <f t="shared" si="26"/>
        <v>89.116000000000014</v>
      </c>
      <c r="T412" s="8">
        <f t="shared" si="27"/>
        <v>0.49797715639598561</v>
      </c>
      <c r="U412" s="5">
        <f>YEAR(SalesDataTable[[#This Row],[Order Date]])</f>
        <v>2026</v>
      </c>
      <c r="V412" s="8" t="str">
        <f>"Q"&amp;ROUNDUP(MONTH(SalesDataTable[[#This Row],[Order Date]])/3,0)</f>
        <v>Q1</v>
      </c>
      <c r="W412" s="9">
        <f>MONTH(SalesDataTable[[#This Row],[Order Date]])</f>
        <v>3</v>
      </c>
      <c r="X412" s="8" t="str">
        <f>TEXT(SalesDataTable[[#This Row],[Order Date]],"mmm")</f>
        <v>Mar</v>
      </c>
    </row>
    <row r="413" spans="1:24" ht="15">
      <c r="A413" s="2">
        <v>4678</v>
      </c>
      <c r="B413" s="3">
        <v>46103</v>
      </c>
      <c r="C413" s="12">
        <f>MONTH(SalesDataTable[[#This Row],[Order Date]])</f>
        <v>3</v>
      </c>
      <c r="D413" s="12" t="str">
        <f>TEXT(SalesDataTable[[#This Row],[Order Date]],"MMM")</f>
        <v>Mar</v>
      </c>
      <c r="E413" s="15" t="str">
        <f>"Q"&amp;ROUNDUP(MONTH(SalesDataTable[[#This Row],[Order Date]])/3,0)</f>
        <v>Q1</v>
      </c>
      <c r="F413" s="12">
        <f>YEAR(SalesDataTable[[#This Row],[Order Date]])</f>
        <v>2026</v>
      </c>
      <c r="G413" s="4" t="s">
        <v>0</v>
      </c>
      <c r="H413" s="4" t="s">
        <v>1</v>
      </c>
      <c r="I413" s="4" t="s">
        <v>2</v>
      </c>
      <c r="J413" s="4" t="s">
        <v>3</v>
      </c>
      <c r="K413" s="4" t="s">
        <v>23</v>
      </c>
      <c r="L413" s="4" t="s">
        <v>40</v>
      </c>
      <c r="M413" s="9">
        <v>1</v>
      </c>
      <c r="N413" s="6">
        <v>81.209999999999994</v>
      </c>
      <c r="O413" s="7">
        <v>0.05</v>
      </c>
      <c r="P413" s="6">
        <v>40.44</v>
      </c>
      <c r="Q413" s="6">
        <f t="shared" si="24"/>
        <v>77.149499999999989</v>
      </c>
      <c r="R413" s="6">
        <f t="shared" si="25"/>
        <v>40.44</v>
      </c>
      <c r="S413" s="6">
        <f t="shared" si="26"/>
        <v>36.709499999999991</v>
      </c>
      <c r="T413" s="8">
        <f t="shared" si="27"/>
        <v>0.47582291524896464</v>
      </c>
      <c r="U413" s="5">
        <f>YEAR(SalesDataTable[[#This Row],[Order Date]])</f>
        <v>2026</v>
      </c>
      <c r="V413" s="8" t="str">
        <f>"Q"&amp;ROUNDUP(MONTH(SalesDataTable[[#This Row],[Order Date]])/3,0)</f>
        <v>Q1</v>
      </c>
      <c r="W413" s="9">
        <f>MONTH(SalesDataTable[[#This Row],[Order Date]])</f>
        <v>3</v>
      </c>
      <c r="X413" s="8" t="str">
        <f>TEXT(SalesDataTable[[#This Row],[Order Date]],"mmm")</f>
        <v>Mar</v>
      </c>
    </row>
    <row r="414" spans="1:24" ht="15">
      <c r="A414" s="2">
        <v>1189</v>
      </c>
      <c r="B414" s="3">
        <v>46104</v>
      </c>
      <c r="C414" s="12">
        <f>MONTH(SalesDataTable[[#This Row],[Order Date]])</f>
        <v>3</v>
      </c>
      <c r="D414" s="12" t="str">
        <f>TEXT(SalesDataTable[[#This Row],[Order Date]],"MMM")</f>
        <v>Mar</v>
      </c>
      <c r="E414" s="15" t="str">
        <f>"Q"&amp;ROUNDUP(MONTH(SalesDataTable[[#This Row],[Order Date]])/3,0)</f>
        <v>Q1</v>
      </c>
      <c r="F414" s="12">
        <f>YEAR(SalesDataTable[[#This Row],[Order Date]])</f>
        <v>2026</v>
      </c>
      <c r="G414" s="4" t="s">
        <v>20</v>
      </c>
      <c r="H414" s="4" t="s">
        <v>47</v>
      </c>
      <c r="I414" s="4" t="s">
        <v>2</v>
      </c>
      <c r="J414" s="4" t="s">
        <v>13</v>
      </c>
      <c r="K414" s="4" t="s">
        <v>4</v>
      </c>
      <c r="L414" s="4" t="s">
        <v>30</v>
      </c>
      <c r="M414" s="9">
        <v>2</v>
      </c>
      <c r="N414" s="6">
        <v>103.22</v>
      </c>
      <c r="O414" s="7">
        <v>0</v>
      </c>
      <c r="P414" s="6">
        <v>51.33</v>
      </c>
      <c r="Q414" s="6">
        <f t="shared" si="24"/>
        <v>206.44</v>
      </c>
      <c r="R414" s="6">
        <f t="shared" si="25"/>
        <v>102.66</v>
      </c>
      <c r="S414" s="6">
        <f t="shared" si="26"/>
        <v>103.78</v>
      </c>
      <c r="T414" s="8">
        <f t="shared" si="27"/>
        <v>0.50271265258670805</v>
      </c>
      <c r="U414" s="5">
        <f>YEAR(SalesDataTable[[#This Row],[Order Date]])</f>
        <v>2026</v>
      </c>
      <c r="V414" s="8" t="str">
        <f>"Q"&amp;ROUNDUP(MONTH(SalesDataTable[[#This Row],[Order Date]])/3,0)</f>
        <v>Q1</v>
      </c>
      <c r="W414" s="9">
        <f>MONTH(SalesDataTable[[#This Row],[Order Date]])</f>
        <v>3</v>
      </c>
      <c r="X414" s="8" t="str">
        <f>TEXT(SalesDataTable[[#This Row],[Order Date]],"mmm")</f>
        <v>Mar</v>
      </c>
    </row>
    <row r="415" spans="1:24" ht="15">
      <c r="A415" s="2">
        <v>1590</v>
      </c>
      <c r="B415" s="3">
        <v>46104</v>
      </c>
      <c r="C415" s="12">
        <f>MONTH(SalesDataTable[[#This Row],[Order Date]])</f>
        <v>3</v>
      </c>
      <c r="D415" s="12" t="str">
        <f>TEXT(SalesDataTable[[#This Row],[Order Date]],"MMM")</f>
        <v>Mar</v>
      </c>
      <c r="E415" s="15" t="str">
        <f>"Q"&amp;ROUNDUP(MONTH(SalesDataTable[[#This Row],[Order Date]])/3,0)</f>
        <v>Q1</v>
      </c>
      <c r="F415" s="12">
        <f>YEAR(SalesDataTable[[#This Row],[Order Date]])</f>
        <v>2026</v>
      </c>
      <c r="G415" s="4" t="s">
        <v>0</v>
      </c>
      <c r="H415" s="4" t="s">
        <v>50</v>
      </c>
      <c r="I415" s="4" t="s">
        <v>28</v>
      </c>
      <c r="J415" s="4" t="s">
        <v>13</v>
      </c>
      <c r="K415" s="4" t="s">
        <v>9</v>
      </c>
      <c r="L415" s="4" t="s">
        <v>37</v>
      </c>
      <c r="M415" s="9">
        <v>1</v>
      </c>
      <c r="N415" s="6">
        <v>153.47</v>
      </c>
      <c r="O415" s="7">
        <v>0</v>
      </c>
      <c r="P415" s="6">
        <v>78.19</v>
      </c>
      <c r="Q415" s="6">
        <f t="shared" si="24"/>
        <v>153.47</v>
      </c>
      <c r="R415" s="6">
        <f t="shared" si="25"/>
        <v>78.19</v>
      </c>
      <c r="S415" s="6">
        <f t="shared" si="26"/>
        <v>75.28</v>
      </c>
      <c r="T415" s="8">
        <f t="shared" si="27"/>
        <v>0.49051931973675639</v>
      </c>
      <c r="U415" s="5">
        <f>YEAR(SalesDataTable[[#This Row],[Order Date]])</f>
        <v>2026</v>
      </c>
      <c r="V415" s="8" t="str">
        <f>"Q"&amp;ROUNDUP(MONTH(SalesDataTable[[#This Row],[Order Date]])/3,0)</f>
        <v>Q1</v>
      </c>
      <c r="W415" s="9">
        <f>MONTH(SalesDataTable[[#This Row],[Order Date]])</f>
        <v>3</v>
      </c>
      <c r="X415" s="8" t="str">
        <f>TEXT(SalesDataTable[[#This Row],[Order Date]],"mmm")</f>
        <v>Mar</v>
      </c>
    </row>
    <row r="416" spans="1:24" ht="15">
      <c r="A416" s="2">
        <v>2309</v>
      </c>
      <c r="B416" s="3">
        <v>46104</v>
      </c>
      <c r="C416" s="12">
        <f>MONTH(SalesDataTable[[#This Row],[Order Date]])</f>
        <v>3</v>
      </c>
      <c r="D416" s="12" t="str">
        <f>TEXT(SalesDataTable[[#This Row],[Order Date]],"MMM")</f>
        <v>Mar</v>
      </c>
      <c r="E416" s="15" t="str">
        <f>"Q"&amp;ROUNDUP(MONTH(SalesDataTable[[#This Row],[Order Date]])/3,0)</f>
        <v>Q1</v>
      </c>
      <c r="F416" s="12">
        <f>YEAR(SalesDataTable[[#This Row],[Order Date]])</f>
        <v>2026</v>
      </c>
      <c r="G416" s="4" t="s">
        <v>20</v>
      </c>
      <c r="H416" s="4" t="s">
        <v>31</v>
      </c>
      <c r="I416" s="4" t="s">
        <v>2</v>
      </c>
      <c r="J416" s="4" t="s">
        <v>3</v>
      </c>
      <c r="K416" s="4" t="s">
        <v>23</v>
      </c>
      <c r="L416" s="4" t="s">
        <v>29</v>
      </c>
      <c r="M416" s="9">
        <v>6</v>
      </c>
      <c r="N416" s="6">
        <v>199.75</v>
      </c>
      <c r="O416" s="7">
        <v>0</v>
      </c>
      <c r="P416" s="6">
        <v>105.84</v>
      </c>
      <c r="Q416" s="6">
        <f t="shared" si="24"/>
        <v>1198.5</v>
      </c>
      <c r="R416" s="6">
        <f t="shared" si="25"/>
        <v>635.04</v>
      </c>
      <c r="S416" s="6">
        <f t="shared" si="26"/>
        <v>563.46</v>
      </c>
      <c r="T416" s="8">
        <f t="shared" si="27"/>
        <v>0.47013767209011265</v>
      </c>
      <c r="U416" s="5">
        <f>YEAR(SalesDataTable[[#This Row],[Order Date]])</f>
        <v>2026</v>
      </c>
      <c r="V416" s="8" t="str">
        <f>"Q"&amp;ROUNDUP(MONTH(SalesDataTable[[#This Row],[Order Date]])/3,0)</f>
        <v>Q1</v>
      </c>
      <c r="W416" s="9">
        <f>MONTH(SalesDataTable[[#This Row],[Order Date]])</f>
        <v>3</v>
      </c>
      <c r="X416" s="8" t="str">
        <f>TEXT(SalesDataTable[[#This Row],[Order Date]],"mmm")</f>
        <v>Mar</v>
      </c>
    </row>
    <row r="417" spans="1:24" ht="15">
      <c r="A417" s="2">
        <v>3628</v>
      </c>
      <c r="B417" s="3">
        <v>46104</v>
      </c>
      <c r="C417" s="12">
        <f>MONTH(SalesDataTable[[#This Row],[Order Date]])</f>
        <v>3</v>
      </c>
      <c r="D417" s="12" t="str">
        <f>TEXT(SalesDataTable[[#This Row],[Order Date]],"MMM")</f>
        <v>Mar</v>
      </c>
      <c r="E417" s="15" t="str">
        <f>"Q"&amp;ROUNDUP(MONTH(SalesDataTable[[#This Row],[Order Date]])/3,0)</f>
        <v>Q1</v>
      </c>
      <c r="F417" s="12">
        <f>YEAR(SalesDataTable[[#This Row],[Order Date]])</f>
        <v>2026</v>
      </c>
      <c r="G417" s="4" t="s">
        <v>6</v>
      </c>
      <c r="H417" s="4" t="s">
        <v>43</v>
      </c>
      <c r="I417" s="4" t="s">
        <v>28</v>
      </c>
      <c r="J417" s="4" t="s">
        <v>13</v>
      </c>
      <c r="K417" s="4" t="s">
        <v>14</v>
      </c>
      <c r="L417" s="4" t="s">
        <v>32</v>
      </c>
      <c r="M417" s="9">
        <v>1</v>
      </c>
      <c r="N417" s="6">
        <v>45.84</v>
      </c>
      <c r="O417" s="7">
        <v>0</v>
      </c>
      <c r="P417" s="6">
        <v>18.079999999999998</v>
      </c>
      <c r="Q417" s="6">
        <f t="shared" si="24"/>
        <v>45.84</v>
      </c>
      <c r="R417" s="6">
        <f t="shared" si="25"/>
        <v>18.079999999999998</v>
      </c>
      <c r="S417" s="6">
        <f t="shared" si="26"/>
        <v>27.760000000000005</v>
      </c>
      <c r="T417" s="8">
        <f t="shared" si="27"/>
        <v>0.605584642233857</v>
      </c>
      <c r="U417" s="5">
        <f>YEAR(SalesDataTable[[#This Row],[Order Date]])</f>
        <v>2026</v>
      </c>
      <c r="V417" s="8" t="str">
        <f>"Q"&amp;ROUNDUP(MONTH(SalesDataTable[[#This Row],[Order Date]])/3,0)</f>
        <v>Q1</v>
      </c>
      <c r="W417" s="9">
        <f>MONTH(SalesDataTable[[#This Row],[Order Date]])</f>
        <v>3</v>
      </c>
      <c r="X417" s="8" t="str">
        <f>TEXT(SalesDataTable[[#This Row],[Order Date]],"mmm")</f>
        <v>Mar</v>
      </c>
    </row>
    <row r="418" spans="1:24" ht="15">
      <c r="A418" s="2">
        <v>3718</v>
      </c>
      <c r="B418" s="3">
        <v>46104</v>
      </c>
      <c r="C418" s="12">
        <f>MONTH(SalesDataTable[[#This Row],[Order Date]])</f>
        <v>3</v>
      </c>
      <c r="D418" s="12" t="str">
        <f>TEXT(SalesDataTable[[#This Row],[Order Date]],"MMM")</f>
        <v>Mar</v>
      </c>
      <c r="E418" s="15" t="str">
        <f>"Q"&amp;ROUNDUP(MONTH(SalesDataTable[[#This Row],[Order Date]])/3,0)</f>
        <v>Q1</v>
      </c>
      <c r="F418" s="12">
        <f>YEAR(SalesDataTable[[#This Row],[Order Date]])</f>
        <v>2026</v>
      </c>
      <c r="G418" s="4" t="s">
        <v>6</v>
      </c>
      <c r="H418" s="4" t="s">
        <v>43</v>
      </c>
      <c r="I418" s="4" t="s">
        <v>28</v>
      </c>
      <c r="J418" s="4" t="s">
        <v>13</v>
      </c>
      <c r="K418" s="4" t="s">
        <v>23</v>
      </c>
      <c r="L418" s="4" t="s">
        <v>51</v>
      </c>
      <c r="M418" s="9">
        <v>2</v>
      </c>
      <c r="N418" s="6">
        <v>122.07</v>
      </c>
      <c r="O418" s="7">
        <v>0.05</v>
      </c>
      <c r="P418" s="6">
        <v>59.16</v>
      </c>
      <c r="Q418" s="6">
        <f t="shared" si="24"/>
        <v>231.93299999999996</v>
      </c>
      <c r="R418" s="6">
        <f t="shared" si="25"/>
        <v>118.32</v>
      </c>
      <c r="S418" s="6">
        <f t="shared" si="26"/>
        <v>113.61299999999997</v>
      </c>
      <c r="T418" s="8">
        <f t="shared" si="27"/>
        <v>0.48985267297021118</v>
      </c>
      <c r="U418" s="5">
        <f>YEAR(SalesDataTable[[#This Row],[Order Date]])</f>
        <v>2026</v>
      </c>
      <c r="V418" s="8" t="str">
        <f>"Q"&amp;ROUNDUP(MONTH(SalesDataTable[[#This Row],[Order Date]])/3,0)</f>
        <v>Q1</v>
      </c>
      <c r="W418" s="9">
        <f>MONTH(SalesDataTable[[#This Row],[Order Date]])</f>
        <v>3</v>
      </c>
      <c r="X418" s="8" t="str">
        <f>TEXT(SalesDataTable[[#This Row],[Order Date]],"mmm")</f>
        <v>Mar</v>
      </c>
    </row>
    <row r="419" spans="1:24" ht="15">
      <c r="A419" s="2">
        <v>4198</v>
      </c>
      <c r="B419" s="3">
        <v>46104</v>
      </c>
      <c r="C419" s="12">
        <f>MONTH(SalesDataTable[[#This Row],[Order Date]])</f>
        <v>3</v>
      </c>
      <c r="D419" s="12" t="str">
        <f>TEXT(SalesDataTable[[#This Row],[Order Date]],"MMM")</f>
        <v>Mar</v>
      </c>
      <c r="E419" s="15" t="str">
        <f>"Q"&amp;ROUNDUP(MONTH(SalesDataTable[[#This Row],[Order Date]])/3,0)</f>
        <v>Q1</v>
      </c>
      <c r="F419" s="12">
        <f>YEAR(SalesDataTable[[#This Row],[Order Date]])</f>
        <v>2026</v>
      </c>
      <c r="G419" s="4" t="s">
        <v>6</v>
      </c>
      <c r="H419" s="4" t="s">
        <v>49</v>
      </c>
      <c r="I419" s="4" t="s">
        <v>28</v>
      </c>
      <c r="J419" s="4" t="s">
        <v>13</v>
      </c>
      <c r="K419" s="4" t="s">
        <v>34</v>
      </c>
      <c r="L419" s="4" t="s">
        <v>38</v>
      </c>
      <c r="M419" s="9">
        <v>3</v>
      </c>
      <c r="N419" s="6">
        <v>122.4</v>
      </c>
      <c r="O419" s="7">
        <v>0.15</v>
      </c>
      <c r="P419" s="6">
        <v>71.150000000000006</v>
      </c>
      <c r="Q419" s="6">
        <f t="shared" si="24"/>
        <v>312.12</v>
      </c>
      <c r="R419" s="6">
        <f t="shared" si="25"/>
        <v>213.45000000000002</v>
      </c>
      <c r="S419" s="6">
        <f t="shared" si="26"/>
        <v>98.669999999999987</v>
      </c>
      <c r="T419" s="8">
        <f t="shared" si="27"/>
        <v>0.31612841214917337</v>
      </c>
      <c r="U419" s="5">
        <f>YEAR(SalesDataTable[[#This Row],[Order Date]])</f>
        <v>2026</v>
      </c>
      <c r="V419" s="8" t="str">
        <f>"Q"&amp;ROUNDUP(MONTH(SalesDataTable[[#This Row],[Order Date]])/3,0)</f>
        <v>Q1</v>
      </c>
      <c r="W419" s="9">
        <f>MONTH(SalesDataTable[[#This Row],[Order Date]])</f>
        <v>3</v>
      </c>
      <c r="X419" s="8" t="str">
        <f>TEXT(SalesDataTable[[#This Row],[Order Date]],"mmm")</f>
        <v>Mar</v>
      </c>
    </row>
    <row r="420" spans="1:24" ht="15">
      <c r="A420" s="2">
        <v>4784</v>
      </c>
      <c r="B420" s="3">
        <v>46104</v>
      </c>
      <c r="C420" s="12">
        <f>MONTH(SalesDataTable[[#This Row],[Order Date]])</f>
        <v>3</v>
      </c>
      <c r="D420" s="12" t="str">
        <f>TEXT(SalesDataTable[[#This Row],[Order Date]],"MMM")</f>
        <v>Mar</v>
      </c>
      <c r="E420" s="15" t="str">
        <f>"Q"&amp;ROUNDUP(MONTH(SalesDataTable[[#This Row],[Order Date]])/3,0)</f>
        <v>Q1</v>
      </c>
      <c r="F420" s="12">
        <f>YEAR(SalesDataTable[[#This Row],[Order Date]])</f>
        <v>2026</v>
      </c>
      <c r="G420" s="4" t="s">
        <v>0</v>
      </c>
      <c r="H420" s="4" t="s">
        <v>50</v>
      </c>
      <c r="I420" s="4" t="s">
        <v>2</v>
      </c>
      <c r="J420" s="4" t="s">
        <v>13</v>
      </c>
      <c r="K420" s="4" t="s">
        <v>4</v>
      </c>
      <c r="L420" s="4" t="s">
        <v>30</v>
      </c>
      <c r="M420" s="9">
        <v>1</v>
      </c>
      <c r="N420" s="6">
        <v>101.43</v>
      </c>
      <c r="O420" s="7">
        <v>0</v>
      </c>
      <c r="P420" s="6">
        <v>51.78</v>
      </c>
      <c r="Q420" s="6">
        <f t="shared" si="24"/>
        <v>101.43</v>
      </c>
      <c r="R420" s="6">
        <f t="shared" si="25"/>
        <v>51.78</v>
      </c>
      <c r="S420" s="6">
        <f t="shared" si="26"/>
        <v>49.650000000000006</v>
      </c>
      <c r="T420" s="8">
        <f t="shared" si="27"/>
        <v>0.4895001478852411</v>
      </c>
      <c r="U420" s="5">
        <f>YEAR(SalesDataTable[[#This Row],[Order Date]])</f>
        <v>2026</v>
      </c>
      <c r="V420" s="8" t="str">
        <f>"Q"&amp;ROUNDUP(MONTH(SalesDataTable[[#This Row],[Order Date]])/3,0)</f>
        <v>Q1</v>
      </c>
      <c r="W420" s="9">
        <f>MONTH(SalesDataTable[[#This Row],[Order Date]])</f>
        <v>3</v>
      </c>
      <c r="X420" s="8" t="str">
        <f>TEXT(SalesDataTable[[#This Row],[Order Date]],"mmm")</f>
        <v>Mar</v>
      </c>
    </row>
    <row r="421" spans="1:24" ht="15">
      <c r="A421" s="2">
        <v>86</v>
      </c>
      <c r="B421" s="3">
        <v>46105</v>
      </c>
      <c r="C421" s="12">
        <f>MONTH(SalesDataTable[[#This Row],[Order Date]])</f>
        <v>3</v>
      </c>
      <c r="D421" s="12" t="str">
        <f>TEXT(SalesDataTable[[#This Row],[Order Date]],"MMM")</f>
        <v>Mar</v>
      </c>
      <c r="E421" s="15" t="str">
        <f>"Q"&amp;ROUNDUP(MONTH(SalesDataTable[[#This Row],[Order Date]])/3,0)</f>
        <v>Q1</v>
      </c>
      <c r="F421" s="12">
        <f>YEAR(SalesDataTable[[#This Row],[Order Date]])</f>
        <v>2026</v>
      </c>
      <c r="G421" s="4" t="s">
        <v>6</v>
      </c>
      <c r="H421" s="4" t="s">
        <v>43</v>
      </c>
      <c r="I421" s="4" t="s">
        <v>8</v>
      </c>
      <c r="J421" s="4" t="s">
        <v>16</v>
      </c>
      <c r="K421" s="4" t="s">
        <v>4</v>
      </c>
      <c r="L421" s="4" t="s">
        <v>30</v>
      </c>
      <c r="M421" s="9">
        <v>8</v>
      </c>
      <c r="N421" s="6">
        <v>104.7</v>
      </c>
      <c r="O421" s="7">
        <v>0.05</v>
      </c>
      <c r="P421" s="6">
        <v>49.91</v>
      </c>
      <c r="Q421" s="6">
        <f t="shared" si="24"/>
        <v>795.72</v>
      </c>
      <c r="R421" s="6">
        <f t="shared" si="25"/>
        <v>399.28</v>
      </c>
      <c r="S421" s="6">
        <f t="shared" si="26"/>
        <v>396.44000000000005</v>
      </c>
      <c r="T421" s="8">
        <f t="shared" si="27"/>
        <v>0.49821545267179412</v>
      </c>
      <c r="U421" s="5">
        <f>YEAR(SalesDataTable[[#This Row],[Order Date]])</f>
        <v>2026</v>
      </c>
      <c r="V421" s="8" t="str">
        <f>"Q"&amp;ROUNDUP(MONTH(SalesDataTable[[#This Row],[Order Date]])/3,0)</f>
        <v>Q1</v>
      </c>
      <c r="W421" s="9">
        <f>MONTH(SalesDataTable[[#This Row],[Order Date]])</f>
        <v>3</v>
      </c>
      <c r="X421" s="8" t="str">
        <f>TEXT(SalesDataTable[[#This Row],[Order Date]],"mmm")</f>
        <v>Mar</v>
      </c>
    </row>
    <row r="422" spans="1:24" ht="15">
      <c r="A422" s="2">
        <v>1813</v>
      </c>
      <c r="B422" s="3">
        <v>46105</v>
      </c>
      <c r="C422" s="12">
        <f>MONTH(SalesDataTable[[#This Row],[Order Date]])</f>
        <v>3</v>
      </c>
      <c r="D422" s="12" t="str">
        <f>TEXT(SalesDataTable[[#This Row],[Order Date]],"MMM")</f>
        <v>Mar</v>
      </c>
      <c r="E422" s="15" t="str">
        <f>"Q"&amp;ROUNDUP(MONTH(SalesDataTable[[#This Row],[Order Date]])/3,0)</f>
        <v>Q1</v>
      </c>
      <c r="F422" s="12">
        <f>YEAR(SalesDataTable[[#This Row],[Order Date]])</f>
        <v>2026</v>
      </c>
      <c r="G422" s="4" t="s">
        <v>0</v>
      </c>
      <c r="H422" s="4" t="s">
        <v>1</v>
      </c>
      <c r="I422" s="4" t="s">
        <v>19</v>
      </c>
      <c r="J422" s="4" t="s">
        <v>3</v>
      </c>
      <c r="K422" s="4" t="s">
        <v>9</v>
      </c>
      <c r="L422" s="4" t="s">
        <v>17</v>
      </c>
      <c r="M422" s="9">
        <v>4</v>
      </c>
      <c r="N422" s="6">
        <v>146.34</v>
      </c>
      <c r="O422" s="7">
        <v>0</v>
      </c>
      <c r="P422" s="6">
        <v>79.37</v>
      </c>
      <c r="Q422" s="6">
        <f t="shared" si="24"/>
        <v>585.36</v>
      </c>
      <c r="R422" s="6">
        <f t="shared" si="25"/>
        <v>317.48</v>
      </c>
      <c r="S422" s="6">
        <f t="shared" si="26"/>
        <v>267.88</v>
      </c>
      <c r="T422" s="8">
        <f t="shared" si="27"/>
        <v>0.45763290966242992</v>
      </c>
      <c r="U422" s="5">
        <f>YEAR(SalesDataTable[[#This Row],[Order Date]])</f>
        <v>2026</v>
      </c>
      <c r="V422" s="8" t="str">
        <f>"Q"&amp;ROUNDUP(MONTH(SalesDataTable[[#This Row],[Order Date]])/3,0)</f>
        <v>Q1</v>
      </c>
      <c r="W422" s="9">
        <f>MONTH(SalesDataTable[[#This Row],[Order Date]])</f>
        <v>3</v>
      </c>
      <c r="X422" s="8" t="str">
        <f>TEXT(SalesDataTable[[#This Row],[Order Date]],"mmm")</f>
        <v>Mar</v>
      </c>
    </row>
    <row r="423" spans="1:24" ht="15">
      <c r="A423" s="2">
        <v>2212</v>
      </c>
      <c r="B423" s="3">
        <v>46105</v>
      </c>
      <c r="C423" s="12">
        <f>MONTH(SalesDataTable[[#This Row],[Order Date]])</f>
        <v>3</v>
      </c>
      <c r="D423" s="12" t="str">
        <f>TEXT(SalesDataTable[[#This Row],[Order Date]],"MMM")</f>
        <v>Mar</v>
      </c>
      <c r="E423" s="15" t="str">
        <f>"Q"&amp;ROUNDUP(MONTH(SalesDataTable[[#This Row],[Order Date]])/3,0)</f>
        <v>Q1</v>
      </c>
      <c r="F423" s="12">
        <f>YEAR(SalesDataTable[[#This Row],[Order Date]])</f>
        <v>2026</v>
      </c>
      <c r="G423" s="4" t="s">
        <v>6</v>
      </c>
      <c r="H423" s="4" t="s">
        <v>27</v>
      </c>
      <c r="I423" s="4" t="s">
        <v>2</v>
      </c>
      <c r="J423" s="4" t="s">
        <v>3</v>
      </c>
      <c r="K423" s="4" t="s">
        <v>34</v>
      </c>
      <c r="L423" s="4" t="s">
        <v>38</v>
      </c>
      <c r="M423" s="9">
        <v>2</v>
      </c>
      <c r="N423" s="6">
        <v>122.92</v>
      </c>
      <c r="O423" s="7">
        <v>0.05</v>
      </c>
      <c r="P423" s="6">
        <v>70.31</v>
      </c>
      <c r="Q423" s="6">
        <f t="shared" si="24"/>
        <v>233.548</v>
      </c>
      <c r="R423" s="6">
        <f t="shared" si="25"/>
        <v>140.62</v>
      </c>
      <c r="S423" s="6">
        <f t="shared" si="26"/>
        <v>92.927999999999997</v>
      </c>
      <c r="T423" s="8">
        <f t="shared" si="27"/>
        <v>0.39789679209413054</v>
      </c>
      <c r="U423" s="5">
        <f>YEAR(SalesDataTable[[#This Row],[Order Date]])</f>
        <v>2026</v>
      </c>
      <c r="V423" s="8" t="str">
        <f>"Q"&amp;ROUNDUP(MONTH(SalesDataTable[[#This Row],[Order Date]])/3,0)</f>
        <v>Q1</v>
      </c>
      <c r="W423" s="9">
        <f>MONTH(SalesDataTable[[#This Row],[Order Date]])</f>
        <v>3</v>
      </c>
      <c r="X423" s="8" t="str">
        <f>TEXT(SalesDataTable[[#This Row],[Order Date]],"mmm")</f>
        <v>Mar</v>
      </c>
    </row>
    <row r="424" spans="1:24" ht="15">
      <c r="A424" s="2">
        <v>4466</v>
      </c>
      <c r="B424" s="3">
        <v>46105</v>
      </c>
      <c r="C424" s="12">
        <f>MONTH(SalesDataTable[[#This Row],[Order Date]])</f>
        <v>3</v>
      </c>
      <c r="D424" s="12" t="str">
        <f>TEXT(SalesDataTable[[#This Row],[Order Date]],"MMM")</f>
        <v>Mar</v>
      </c>
      <c r="E424" s="15" t="str">
        <f>"Q"&amp;ROUNDUP(MONTH(SalesDataTable[[#This Row],[Order Date]])/3,0)</f>
        <v>Q1</v>
      </c>
      <c r="F424" s="12">
        <f>YEAR(SalesDataTable[[#This Row],[Order Date]])</f>
        <v>2026</v>
      </c>
      <c r="G424" s="4" t="s">
        <v>11</v>
      </c>
      <c r="H424" s="4" t="s">
        <v>12</v>
      </c>
      <c r="I424" s="4" t="s">
        <v>2</v>
      </c>
      <c r="J424" s="4" t="s">
        <v>13</v>
      </c>
      <c r="K424" s="4" t="s">
        <v>9</v>
      </c>
      <c r="L424" s="4" t="s">
        <v>10</v>
      </c>
      <c r="M424" s="9">
        <v>1</v>
      </c>
      <c r="N424" s="6">
        <v>91.35</v>
      </c>
      <c r="O424" s="7">
        <v>0.05</v>
      </c>
      <c r="P424" s="6">
        <v>45.24</v>
      </c>
      <c r="Q424" s="6">
        <f t="shared" si="24"/>
        <v>86.782499999999985</v>
      </c>
      <c r="R424" s="6">
        <f t="shared" si="25"/>
        <v>45.24</v>
      </c>
      <c r="S424" s="6">
        <f t="shared" si="26"/>
        <v>41.542499999999983</v>
      </c>
      <c r="T424" s="8">
        <f t="shared" si="27"/>
        <v>0.47869674185463645</v>
      </c>
      <c r="U424" s="5">
        <f>YEAR(SalesDataTable[[#This Row],[Order Date]])</f>
        <v>2026</v>
      </c>
      <c r="V424" s="8" t="str">
        <f>"Q"&amp;ROUNDUP(MONTH(SalesDataTable[[#This Row],[Order Date]])/3,0)</f>
        <v>Q1</v>
      </c>
      <c r="W424" s="9">
        <f>MONTH(SalesDataTable[[#This Row],[Order Date]])</f>
        <v>3</v>
      </c>
      <c r="X424" s="8" t="str">
        <f>TEXT(SalesDataTable[[#This Row],[Order Date]],"mmm")</f>
        <v>Mar</v>
      </c>
    </row>
    <row r="425" spans="1:24" ht="15">
      <c r="A425" s="2">
        <v>4483</v>
      </c>
      <c r="B425" s="3">
        <v>46105</v>
      </c>
      <c r="C425" s="12">
        <f>MONTH(SalesDataTable[[#This Row],[Order Date]])</f>
        <v>3</v>
      </c>
      <c r="D425" s="12" t="str">
        <f>TEXT(SalesDataTable[[#This Row],[Order Date]],"MMM")</f>
        <v>Mar</v>
      </c>
      <c r="E425" s="15" t="str">
        <f>"Q"&amp;ROUNDUP(MONTH(SalesDataTable[[#This Row],[Order Date]])/3,0)</f>
        <v>Q1</v>
      </c>
      <c r="F425" s="12">
        <f>YEAR(SalesDataTable[[#This Row],[Order Date]])</f>
        <v>2026</v>
      </c>
      <c r="G425" s="4" t="s">
        <v>6</v>
      </c>
      <c r="H425" s="4" t="s">
        <v>43</v>
      </c>
      <c r="I425" s="4" t="s">
        <v>2</v>
      </c>
      <c r="J425" s="4" t="s">
        <v>13</v>
      </c>
      <c r="K425" s="4" t="s">
        <v>4</v>
      </c>
      <c r="L425" s="4" t="s">
        <v>22</v>
      </c>
      <c r="M425" s="9">
        <v>3</v>
      </c>
      <c r="N425" s="6">
        <v>51.01</v>
      </c>
      <c r="O425" s="7">
        <v>0.15</v>
      </c>
      <c r="P425" s="6">
        <v>22.84</v>
      </c>
      <c r="Q425" s="6">
        <f t="shared" si="24"/>
        <v>130.07550000000001</v>
      </c>
      <c r="R425" s="6">
        <f t="shared" si="25"/>
        <v>68.52</v>
      </c>
      <c r="S425" s="6">
        <f t="shared" si="26"/>
        <v>61.555500000000009</v>
      </c>
      <c r="T425" s="8">
        <f t="shared" si="27"/>
        <v>0.47322900930613382</v>
      </c>
      <c r="U425" s="5">
        <f>YEAR(SalesDataTable[[#This Row],[Order Date]])</f>
        <v>2026</v>
      </c>
      <c r="V425" s="8" t="str">
        <f>"Q"&amp;ROUNDUP(MONTH(SalesDataTable[[#This Row],[Order Date]])/3,0)</f>
        <v>Q1</v>
      </c>
      <c r="W425" s="9">
        <f>MONTH(SalesDataTable[[#This Row],[Order Date]])</f>
        <v>3</v>
      </c>
      <c r="X425" s="8" t="str">
        <f>TEXT(SalesDataTable[[#This Row],[Order Date]],"mmm")</f>
        <v>Mar</v>
      </c>
    </row>
    <row r="426" spans="1:24" ht="15">
      <c r="A426" s="2">
        <v>273</v>
      </c>
      <c r="B426" s="3">
        <v>46106</v>
      </c>
      <c r="C426" s="12">
        <f>MONTH(SalesDataTable[[#This Row],[Order Date]])</f>
        <v>3</v>
      </c>
      <c r="D426" s="12" t="str">
        <f>TEXT(SalesDataTable[[#This Row],[Order Date]],"MMM")</f>
        <v>Mar</v>
      </c>
      <c r="E426" s="15" t="str">
        <f>"Q"&amp;ROUNDUP(MONTH(SalesDataTable[[#This Row],[Order Date]])/3,0)</f>
        <v>Q1</v>
      </c>
      <c r="F426" s="12">
        <f>YEAR(SalesDataTable[[#This Row],[Order Date]])</f>
        <v>2026</v>
      </c>
      <c r="G426" s="4" t="s">
        <v>20</v>
      </c>
      <c r="H426" s="4" t="s">
        <v>33</v>
      </c>
      <c r="I426" s="4" t="s">
        <v>2</v>
      </c>
      <c r="J426" s="4" t="s">
        <v>13</v>
      </c>
      <c r="K426" s="4" t="s">
        <v>34</v>
      </c>
      <c r="L426" s="4" t="s">
        <v>38</v>
      </c>
      <c r="M426" s="9">
        <v>2</v>
      </c>
      <c r="N426" s="6">
        <v>125.04</v>
      </c>
      <c r="O426" s="7">
        <v>0.05</v>
      </c>
      <c r="P426" s="6">
        <v>67.680000000000007</v>
      </c>
      <c r="Q426" s="6">
        <f t="shared" si="24"/>
        <v>237.57599999999999</v>
      </c>
      <c r="R426" s="6">
        <f t="shared" si="25"/>
        <v>135.36000000000001</v>
      </c>
      <c r="S426" s="6">
        <f t="shared" si="26"/>
        <v>102.21599999999998</v>
      </c>
      <c r="T426" s="8">
        <f t="shared" si="27"/>
        <v>0.43024547934134755</v>
      </c>
      <c r="U426" s="5">
        <f>YEAR(SalesDataTable[[#This Row],[Order Date]])</f>
        <v>2026</v>
      </c>
      <c r="V426" s="8" t="str">
        <f>"Q"&amp;ROUNDUP(MONTH(SalesDataTable[[#This Row],[Order Date]])/3,0)</f>
        <v>Q1</v>
      </c>
      <c r="W426" s="9">
        <f>MONTH(SalesDataTable[[#This Row],[Order Date]])</f>
        <v>3</v>
      </c>
      <c r="X426" s="8" t="str">
        <f>TEXT(SalesDataTable[[#This Row],[Order Date]],"mmm")</f>
        <v>Mar</v>
      </c>
    </row>
    <row r="427" spans="1:24" ht="15">
      <c r="A427" s="2">
        <v>578</v>
      </c>
      <c r="B427" s="3">
        <v>46106</v>
      </c>
      <c r="C427" s="12">
        <f>MONTH(SalesDataTable[[#This Row],[Order Date]])</f>
        <v>3</v>
      </c>
      <c r="D427" s="12" t="str">
        <f>TEXT(SalesDataTable[[#This Row],[Order Date]],"MMM")</f>
        <v>Mar</v>
      </c>
      <c r="E427" s="15" t="str">
        <f>"Q"&amp;ROUNDUP(MONTH(SalesDataTable[[#This Row],[Order Date]])/3,0)</f>
        <v>Q1</v>
      </c>
      <c r="F427" s="12">
        <f>YEAR(SalesDataTable[[#This Row],[Order Date]])</f>
        <v>2026</v>
      </c>
      <c r="G427" s="4" t="s">
        <v>11</v>
      </c>
      <c r="H427" s="4" t="s">
        <v>25</v>
      </c>
      <c r="I427" s="4" t="s">
        <v>28</v>
      </c>
      <c r="J427" s="4" t="s">
        <v>3</v>
      </c>
      <c r="K427" s="4" t="s">
        <v>4</v>
      </c>
      <c r="L427" s="4" t="s">
        <v>22</v>
      </c>
      <c r="M427" s="9">
        <v>2</v>
      </c>
      <c r="N427" s="6">
        <v>50.22</v>
      </c>
      <c r="O427" s="7">
        <v>0.05</v>
      </c>
      <c r="P427" s="6">
        <v>23.16</v>
      </c>
      <c r="Q427" s="6">
        <f t="shared" si="24"/>
        <v>95.417999999999992</v>
      </c>
      <c r="R427" s="6">
        <f t="shared" si="25"/>
        <v>46.32</v>
      </c>
      <c r="S427" s="6">
        <f t="shared" si="26"/>
        <v>49.097999999999992</v>
      </c>
      <c r="T427" s="8">
        <f t="shared" si="27"/>
        <v>0.51455700182355524</v>
      </c>
      <c r="U427" s="5">
        <f>YEAR(SalesDataTable[[#This Row],[Order Date]])</f>
        <v>2026</v>
      </c>
      <c r="V427" s="8" t="str">
        <f>"Q"&amp;ROUNDUP(MONTH(SalesDataTable[[#This Row],[Order Date]])/3,0)</f>
        <v>Q1</v>
      </c>
      <c r="W427" s="9">
        <f>MONTH(SalesDataTable[[#This Row],[Order Date]])</f>
        <v>3</v>
      </c>
      <c r="X427" s="8" t="str">
        <f>TEXT(SalesDataTable[[#This Row],[Order Date]],"mmm")</f>
        <v>Mar</v>
      </c>
    </row>
    <row r="428" spans="1:24" ht="15">
      <c r="A428" s="2">
        <v>1290</v>
      </c>
      <c r="B428" s="3">
        <v>46106</v>
      </c>
      <c r="C428" s="12">
        <f>MONTH(SalesDataTable[[#This Row],[Order Date]])</f>
        <v>3</v>
      </c>
      <c r="D428" s="12" t="str">
        <f>TEXT(SalesDataTable[[#This Row],[Order Date]],"MMM")</f>
        <v>Mar</v>
      </c>
      <c r="E428" s="15" t="str">
        <f>"Q"&amp;ROUNDUP(MONTH(SalesDataTable[[#This Row],[Order Date]])/3,0)</f>
        <v>Q1</v>
      </c>
      <c r="F428" s="12">
        <f>YEAR(SalesDataTable[[#This Row],[Order Date]])</f>
        <v>2026</v>
      </c>
      <c r="G428" s="4" t="s">
        <v>6</v>
      </c>
      <c r="H428" s="4" t="s">
        <v>7</v>
      </c>
      <c r="I428" s="4" t="s">
        <v>2</v>
      </c>
      <c r="J428" s="4" t="s">
        <v>16</v>
      </c>
      <c r="K428" s="4" t="s">
        <v>34</v>
      </c>
      <c r="L428" s="4" t="s">
        <v>42</v>
      </c>
      <c r="M428" s="9">
        <v>5</v>
      </c>
      <c r="N428" s="6">
        <v>36.369999999999997</v>
      </c>
      <c r="O428" s="7">
        <v>0.05</v>
      </c>
      <c r="P428" s="6">
        <v>13.81</v>
      </c>
      <c r="Q428" s="6">
        <f t="shared" si="24"/>
        <v>172.75749999999999</v>
      </c>
      <c r="R428" s="6">
        <f t="shared" si="25"/>
        <v>69.05</v>
      </c>
      <c r="S428" s="6">
        <f t="shared" si="26"/>
        <v>103.7075</v>
      </c>
      <c r="T428" s="8">
        <f t="shared" si="27"/>
        <v>0.60030678841729013</v>
      </c>
      <c r="U428" s="5">
        <f>YEAR(SalesDataTable[[#This Row],[Order Date]])</f>
        <v>2026</v>
      </c>
      <c r="V428" s="8" t="str">
        <f>"Q"&amp;ROUNDUP(MONTH(SalesDataTable[[#This Row],[Order Date]])/3,0)</f>
        <v>Q1</v>
      </c>
      <c r="W428" s="9">
        <f>MONTH(SalesDataTable[[#This Row],[Order Date]])</f>
        <v>3</v>
      </c>
      <c r="X428" s="8" t="str">
        <f>TEXT(SalesDataTable[[#This Row],[Order Date]],"mmm")</f>
        <v>Mar</v>
      </c>
    </row>
    <row r="429" spans="1:24" ht="15">
      <c r="A429" s="2">
        <v>1501</v>
      </c>
      <c r="B429" s="3">
        <v>46106</v>
      </c>
      <c r="C429" s="12">
        <f>MONTH(SalesDataTable[[#This Row],[Order Date]])</f>
        <v>3</v>
      </c>
      <c r="D429" s="12" t="str">
        <f>TEXT(SalesDataTable[[#This Row],[Order Date]],"MMM")</f>
        <v>Mar</v>
      </c>
      <c r="E429" s="15" t="str">
        <f>"Q"&amp;ROUNDUP(MONTH(SalesDataTable[[#This Row],[Order Date]])/3,0)</f>
        <v>Q1</v>
      </c>
      <c r="F429" s="12">
        <f>YEAR(SalesDataTable[[#This Row],[Order Date]])</f>
        <v>2026</v>
      </c>
      <c r="G429" s="4" t="s">
        <v>20</v>
      </c>
      <c r="H429" s="4" t="s">
        <v>31</v>
      </c>
      <c r="I429" s="4" t="s">
        <v>8</v>
      </c>
      <c r="J429" s="4" t="s">
        <v>13</v>
      </c>
      <c r="K429" s="4" t="s">
        <v>14</v>
      </c>
      <c r="L429" s="4" t="s">
        <v>15</v>
      </c>
      <c r="M429" s="9">
        <v>3</v>
      </c>
      <c r="N429" s="6">
        <v>36.43</v>
      </c>
      <c r="O429" s="7">
        <v>0.1</v>
      </c>
      <c r="P429" s="6">
        <v>13.23</v>
      </c>
      <c r="Q429" s="6">
        <f t="shared" si="24"/>
        <v>98.36099999999999</v>
      </c>
      <c r="R429" s="6">
        <f t="shared" si="25"/>
        <v>39.69</v>
      </c>
      <c r="S429" s="6">
        <f t="shared" si="26"/>
        <v>58.670999999999992</v>
      </c>
      <c r="T429" s="8">
        <f t="shared" si="27"/>
        <v>0.59648641229755694</v>
      </c>
      <c r="U429" s="5">
        <f>YEAR(SalesDataTable[[#This Row],[Order Date]])</f>
        <v>2026</v>
      </c>
      <c r="V429" s="8" t="str">
        <f>"Q"&amp;ROUNDUP(MONTH(SalesDataTable[[#This Row],[Order Date]])/3,0)</f>
        <v>Q1</v>
      </c>
      <c r="W429" s="9">
        <f>MONTH(SalesDataTable[[#This Row],[Order Date]])</f>
        <v>3</v>
      </c>
      <c r="X429" s="8" t="str">
        <f>TEXT(SalesDataTable[[#This Row],[Order Date]],"mmm")</f>
        <v>Mar</v>
      </c>
    </row>
    <row r="430" spans="1:24" ht="15">
      <c r="A430" s="2">
        <v>1540</v>
      </c>
      <c r="B430" s="3">
        <v>46106</v>
      </c>
      <c r="C430" s="12">
        <f>MONTH(SalesDataTable[[#This Row],[Order Date]])</f>
        <v>3</v>
      </c>
      <c r="D430" s="12" t="str">
        <f>TEXT(SalesDataTable[[#This Row],[Order Date]],"MMM")</f>
        <v>Mar</v>
      </c>
      <c r="E430" s="15" t="str">
        <f>"Q"&amp;ROUNDUP(MONTH(SalesDataTable[[#This Row],[Order Date]])/3,0)</f>
        <v>Q1</v>
      </c>
      <c r="F430" s="12">
        <f>YEAR(SalesDataTable[[#This Row],[Order Date]])</f>
        <v>2026</v>
      </c>
      <c r="G430" s="4" t="s">
        <v>6</v>
      </c>
      <c r="H430" s="4" t="s">
        <v>43</v>
      </c>
      <c r="I430" s="4" t="s">
        <v>8</v>
      </c>
      <c r="J430" s="4" t="s">
        <v>16</v>
      </c>
      <c r="K430" s="4" t="s">
        <v>4</v>
      </c>
      <c r="L430" s="4" t="s">
        <v>22</v>
      </c>
      <c r="M430" s="9">
        <v>10</v>
      </c>
      <c r="N430" s="6">
        <v>49.7</v>
      </c>
      <c r="O430" s="7">
        <v>0.1</v>
      </c>
      <c r="P430" s="6">
        <v>21.96</v>
      </c>
      <c r="Q430" s="6">
        <f t="shared" si="24"/>
        <v>447.3</v>
      </c>
      <c r="R430" s="6">
        <f t="shared" si="25"/>
        <v>219.60000000000002</v>
      </c>
      <c r="S430" s="6">
        <f t="shared" si="26"/>
        <v>227.7</v>
      </c>
      <c r="T430" s="8">
        <f t="shared" si="27"/>
        <v>0.50905432595573441</v>
      </c>
      <c r="U430" s="5">
        <f>YEAR(SalesDataTable[[#This Row],[Order Date]])</f>
        <v>2026</v>
      </c>
      <c r="V430" s="8" t="str">
        <f>"Q"&amp;ROUNDUP(MONTH(SalesDataTable[[#This Row],[Order Date]])/3,0)</f>
        <v>Q1</v>
      </c>
      <c r="W430" s="9">
        <f>MONTH(SalesDataTable[[#This Row],[Order Date]])</f>
        <v>3</v>
      </c>
      <c r="X430" s="8" t="str">
        <f>TEXT(SalesDataTable[[#This Row],[Order Date]],"mmm")</f>
        <v>Mar</v>
      </c>
    </row>
    <row r="431" spans="1:24" ht="15">
      <c r="A431" s="2">
        <v>2541</v>
      </c>
      <c r="B431" s="3">
        <v>46106</v>
      </c>
      <c r="C431" s="12">
        <f>MONTH(SalesDataTable[[#This Row],[Order Date]])</f>
        <v>3</v>
      </c>
      <c r="D431" s="12" t="str">
        <f>TEXT(SalesDataTable[[#This Row],[Order Date]],"MMM")</f>
        <v>Mar</v>
      </c>
      <c r="E431" s="15" t="str">
        <f>"Q"&amp;ROUNDUP(MONTH(SalesDataTable[[#This Row],[Order Date]])/3,0)</f>
        <v>Q1</v>
      </c>
      <c r="F431" s="12">
        <f>YEAR(SalesDataTable[[#This Row],[Order Date]])</f>
        <v>2026</v>
      </c>
      <c r="G431" s="4" t="s">
        <v>6</v>
      </c>
      <c r="H431" s="4" t="s">
        <v>43</v>
      </c>
      <c r="I431" s="4" t="s">
        <v>2</v>
      </c>
      <c r="J431" s="4" t="s">
        <v>3</v>
      </c>
      <c r="K431" s="4" t="s">
        <v>14</v>
      </c>
      <c r="L431" s="4" t="s">
        <v>32</v>
      </c>
      <c r="M431" s="9">
        <v>2</v>
      </c>
      <c r="N431" s="6">
        <v>46.61</v>
      </c>
      <c r="O431" s="7">
        <v>0</v>
      </c>
      <c r="P431" s="6">
        <v>17.97</v>
      </c>
      <c r="Q431" s="6">
        <f t="shared" si="24"/>
        <v>93.22</v>
      </c>
      <c r="R431" s="6">
        <f t="shared" si="25"/>
        <v>35.94</v>
      </c>
      <c r="S431" s="6">
        <f t="shared" si="26"/>
        <v>57.28</v>
      </c>
      <c r="T431" s="8">
        <f t="shared" si="27"/>
        <v>0.61446041621969538</v>
      </c>
      <c r="U431" s="5">
        <f>YEAR(SalesDataTable[[#This Row],[Order Date]])</f>
        <v>2026</v>
      </c>
      <c r="V431" s="8" t="str">
        <f>"Q"&amp;ROUNDUP(MONTH(SalesDataTable[[#This Row],[Order Date]])/3,0)</f>
        <v>Q1</v>
      </c>
      <c r="W431" s="9">
        <f>MONTH(SalesDataTable[[#This Row],[Order Date]])</f>
        <v>3</v>
      </c>
      <c r="X431" s="8" t="str">
        <f>TEXT(SalesDataTable[[#This Row],[Order Date]],"mmm")</f>
        <v>Mar</v>
      </c>
    </row>
    <row r="432" spans="1:24" ht="15">
      <c r="A432" s="2">
        <v>4264</v>
      </c>
      <c r="B432" s="3">
        <v>46106</v>
      </c>
      <c r="C432" s="12">
        <f>MONTH(SalesDataTable[[#This Row],[Order Date]])</f>
        <v>3</v>
      </c>
      <c r="D432" s="12" t="str">
        <f>TEXT(SalesDataTable[[#This Row],[Order Date]],"MMM")</f>
        <v>Mar</v>
      </c>
      <c r="E432" s="15" t="str">
        <f>"Q"&amp;ROUNDUP(MONTH(SalesDataTable[[#This Row],[Order Date]])/3,0)</f>
        <v>Q1</v>
      </c>
      <c r="F432" s="12">
        <f>YEAR(SalesDataTable[[#This Row],[Order Date]])</f>
        <v>2026</v>
      </c>
      <c r="G432" s="4" t="s">
        <v>11</v>
      </c>
      <c r="H432" s="4" t="s">
        <v>25</v>
      </c>
      <c r="I432" s="4" t="s">
        <v>2</v>
      </c>
      <c r="J432" s="4" t="s">
        <v>13</v>
      </c>
      <c r="K432" s="4" t="s">
        <v>14</v>
      </c>
      <c r="L432" s="4" t="s">
        <v>32</v>
      </c>
      <c r="M432" s="9">
        <v>1</v>
      </c>
      <c r="N432" s="6">
        <v>47.61</v>
      </c>
      <c r="O432" s="7">
        <v>0</v>
      </c>
      <c r="P432" s="6">
        <v>18.89</v>
      </c>
      <c r="Q432" s="6">
        <f t="shared" si="24"/>
        <v>47.61</v>
      </c>
      <c r="R432" s="6">
        <f t="shared" si="25"/>
        <v>18.89</v>
      </c>
      <c r="S432" s="6">
        <f t="shared" si="26"/>
        <v>28.72</v>
      </c>
      <c r="T432" s="8">
        <f t="shared" si="27"/>
        <v>0.60323461457676952</v>
      </c>
      <c r="U432" s="5">
        <f>YEAR(SalesDataTable[[#This Row],[Order Date]])</f>
        <v>2026</v>
      </c>
      <c r="V432" s="8" t="str">
        <f>"Q"&amp;ROUNDUP(MONTH(SalesDataTable[[#This Row],[Order Date]])/3,0)</f>
        <v>Q1</v>
      </c>
      <c r="W432" s="9">
        <f>MONTH(SalesDataTable[[#This Row],[Order Date]])</f>
        <v>3</v>
      </c>
      <c r="X432" s="8" t="str">
        <f>TEXT(SalesDataTable[[#This Row],[Order Date]],"mmm")</f>
        <v>Mar</v>
      </c>
    </row>
    <row r="433" spans="1:24" ht="15">
      <c r="A433" s="2">
        <v>4311</v>
      </c>
      <c r="B433" s="3">
        <v>46106</v>
      </c>
      <c r="C433" s="12">
        <f>MONTH(SalesDataTable[[#This Row],[Order Date]])</f>
        <v>3</v>
      </c>
      <c r="D433" s="12" t="str">
        <f>TEXT(SalesDataTable[[#This Row],[Order Date]],"MMM")</f>
        <v>Mar</v>
      </c>
      <c r="E433" s="15" t="str">
        <f>"Q"&amp;ROUNDUP(MONTH(SalesDataTable[[#This Row],[Order Date]])/3,0)</f>
        <v>Q1</v>
      </c>
      <c r="F433" s="12">
        <f>YEAR(SalesDataTable[[#This Row],[Order Date]])</f>
        <v>2026</v>
      </c>
      <c r="G433" s="4" t="s">
        <v>11</v>
      </c>
      <c r="H433" s="4" t="s">
        <v>12</v>
      </c>
      <c r="I433" s="4" t="s">
        <v>2</v>
      </c>
      <c r="J433" s="4" t="s">
        <v>13</v>
      </c>
      <c r="K433" s="4" t="s">
        <v>4</v>
      </c>
      <c r="L433" s="4" t="s">
        <v>26</v>
      </c>
      <c r="M433" s="9">
        <v>2</v>
      </c>
      <c r="N433" s="6">
        <v>40.880000000000003</v>
      </c>
      <c r="O433" s="7">
        <v>0.05</v>
      </c>
      <c r="P433" s="6">
        <v>16.39</v>
      </c>
      <c r="Q433" s="6">
        <f t="shared" si="24"/>
        <v>77.671999999999997</v>
      </c>
      <c r="R433" s="6">
        <f t="shared" si="25"/>
        <v>32.78</v>
      </c>
      <c r="S433" s="6">
        <f t="shared" si="26"/>
        <v>44.891999999999996</v>
      </c>
      <c r="T433" s="8">
        <f t="shared" si="27"/>
        <v>0.57796889483983926</v>
      </c>
      <c r="U433" s="5">
        <f>YEAR(SalesDataTable[[#This Row],[Order Date]])</f>
        <v>2026</v>
      </c>
      <c r="V433" s="8" t="str">
        <f>"Q"&amp;ROUNDUP(MONTH(SalesDataTable[[#This Row],[Order Date]])/3,0)</f>
        <v>Q1</v>
      </c>
      <c r="W433" s="9">
        <f>MONTH(SalesDataTable[[#This Row],[Order Date]])</f>
        <v>3</v>
      </c>
      <c r="X433" s="8" t="str">
        <f>TEXT(SalesDataTable[[#This Row],[Order Date]],"mmm")</f>
        <v>Mar</v>
      </c>
    </row>
    <row r="434" spans="1:24" ht="15">
      <c r="A434" s="2">
        <v>4796</v>
      </c>
      <c r="B434" s="3">
        <v>46106</v>
      </c>
      <c r="C434" s="12">
        <f>MONTH(SalesDataTable[[#This Row],[Order Date]])</f>
        <v>3</v>
      </c>
      <c r="D434" s="12" t="str">
        <f>TEXT(SalesDataTable[[#This Row],[Order Date]],"MMM")</f>
        <v>Mar</v>
      </c>
      <c r="E434" s="15" t="str">
        <f>"Q"&amp;ROUNDUP(MONTH(SalesDataTable[[#This Row],[Order Date]])/3,0)</f>
        <v>Q1</v>
      </c>
      <c r="F434" s="12">
        <f>YEAR(SalesDataTable[[#This Row],[Order Date]])</f>
        <v>2026</v>
      </c>
      <c r="G434" s="4" t="s">
        <v>6</v>
      </c>
      <c r="H434" s="4" t="s">
        <v>43</v>
      </c>
      <c r="I434" s="4" t="s">
        <v>2</v>
      </c>
      <c r="J434" s="4" t="s">
        <v>13</v>
      </c>
      <c r="K434" s="4" t="s">
        <v>34</v>
      </c>
      <c r="L434" s="4" t="s">
        <v>35</v>
      </c>
      <c r="M434" s="9">
        <v>2</v>
      </c>
      <c r="N434" s="6">
        <v>39.409999999999997</v>
      </c>
      <c r="O434" s="7">
        <v>0.15</v>
      </c>
      <c r="P434" s="6">
        <v>14.91</v>
      </c>
      <c r="Q434" s="6">
        <f t="shared" si="24"/>
        <v>66.996999999999986</v>
      </c>
      <c r="R434" s="6">
        <f t="shared" si="25"/>
        <v>29.82</v>
      </c>
      <c r="S434" s="6">
        <f t="shared" si="26"/>
        <v>37.176999999999985</v>
      </c>
      <c r="T434" s="8">
        <f t="shared" si="27"/>
        <v>0.55490544352732207</v>
      </c>
      <c r="U434" s="5">
        <f>YEAR(SalesDataTable[[#This Row],[Order Date]])</f>
        <v>2026</v>
      </c>
      <c r="V434" s="8" t="str">
        <f>"Q"&amp;ROUNDUP(MONTH(SalesDataTable[[#This Row],[Order Date]])/3,0)</f>
        <v>Q1</v>
      </c>
      <c r="W434" s="9">
        <f>MONTH(SalesDataTable[[#This Row],[Order Date]])</f>
        <v>3</v>
      </c>
      <c r="X434" s="8" t="str">
        <f>TEXT(SalesDataTable[[#This Row],[Order Date]],"mmm")</f>
        <v>Mar</v>
      </c>
    </row>
    <row r="435" spans="1:24" ht="15">
      <c r="A435" s="2">
        <v>89</v>
      </c>
      <c r="B435" s="3">
        <v>46107</v>
      </c>
      <c r="C435" s="12">
        <f>MONTH(SalesDataTable[[#This Row],[Order Date]])</f>
        <v>3</v>
      </c>
      <c r="D435" s="12" t="str">
        <f>TEXT(SalesDataTable[[#This Row],[Order Date]],"MMM")</f>
        <v>Mar</v>
      </c>
      <c r="E435" s="15" t="str">
        <f>"Q"&amp;ROUNDUP(MONTH(SalesDataTable[[#This Row],[Order Date]])/3,0)</f>
        <v>Q1</v>
      </c>
      <c r="F435" s="12">
        <f>YEAR(SalesDataTable[[#This Row],[Order Date]])</f>
        <v>2026</v>
      </c>
      <c r="G435" s="4" t="s">
        <v>11</v>
      </c>
      <c r="H435" s="4" t="s">
        <v>39</v>
      </c>
      <c r="I435" s="4" t="s">
        <v>2</v>
      </c>
      <c r="J435" s="4" t="s">
        <v>3</v>
      </c>
      <c r="K435" s="4" t="s">
        <v>4</v>
      </c>
      <c r="L435" s="4" t="s">
        <v>26</v>
      </c>
      <c r="M435" s="9">
        <v>1</v>
      </c>
      <c r="N435" s="6">
        <v>40.82</v>
      </c>
      <c r="O435" s="7">
        <v>0.05</v>
      </c>
      <c r="P435" s="6">
        <v>16.940000000000001</v>
      </c>
      <c r="Q435" s="6">
        <f t="shared" si="24"/>
        <v>38.778999999999996</v>
      </c>
      <c r="R435" s="6">
        <f t="shared" si="25"/>
        <v>16.940000000000001</v>
      </c>
      <c r="S435" s="6">
        <f t="shared" si="26"/>
        <v>21.838999999999995</v>
      </c>
      <c r="T435" s="8">
        <f t="shared" si="27"/>
        <v>0.56316563088269411</v>
      </c>
      <c r="U435" s="5">
        <f>YEAR(SalesDataTable[[#This Row],[Order Date]])</f>
        <v>2026</v>
      </c>
      <c r="V435" s="8" t="str">
        <f>"Q"&amp;ROUNDUP(MONTH(SalesDataTable[[#This Row],[Order Date]])/3,0)</f>
        <v>Q1</v>
      </c>
      <c r="W435" s="9">
        <f>MONTH(SalesDataTable[[#This Row],[Order Date]])</f>
        <v>3</v>
      </c>
      <c r="X435" s="8" t="str">
        <f>TEXT(SalesDataTable[[#This Row],[Order Date]],"mmm")</f>
        <v>Mar</v>
      </c>
    </row>
    <row r="436" spans="1:24" ht="15">
      <c r="A436" s="2">
        <v>487</v>
      </c>
      <c r="B436" s="3">
        <v>46107</v>
      </c>
      <c r="C436" s="12">
        <f>MONTH(SalesDataTable[[#This Row],[Order Date]])</f>
        <v>3</v>
      </c>
      <c r="D436" s="12" t="str">
        <f>TEXT(SalesDataTable[[#This Row],[Order Date]],"MMM")</f>
        <v>Mar</v>
      </c>
      <c r="E436" s="15" t="str">
        <f>"Q"&amp;ROUNDUP(MONTH(SalesDataTable[[#This Row],[Order Date]])/3,0)</f>
        <v>Q1</v>
      </c>
      <c r="F436" s="12">
        <f>YEAR(SalesDataTable[[#This Row],[Order Date]])</f>
        <v>2026</v>
      </c>
      <c r="G436" s="4" t="s">
        <v>20</v>
      </c>
      <c r="H436" s="4" t="s">
        <v>33</v>
      </c>
      <c r="I436" s="4" t="s">
        <v>19</v>
      </c>
      <c r="J436" s="4" t="s">
        <v>16</v>
      </c>
      <c r="K436" s="4" t="s">
        <v>14</v>
      </c>
      <c r="L436" s="4" t="s">
        <v>15</v>
      </c>
      <c r="M436" s="9">
        <v>3</v>
      </c>
      <c r="N436" s="6">
        <v>36.979999999999997</v>
      </c>
      <c r="O436" s="7">
        <v>0.1</v>
      </c>
      <c r="P436" s="6">
        <v>13.65</v>
      </c>
      <c r="Q436" s="6">
        <f t="shared" si="24"/>
        <v>99.846000000000004</v>
      </c>
      <c r="R436" s="6">
        <f t="shared" si="25"/>
        <v>40.950000000000003</v>
      </c>
      <c r="S436" s="6">
        <f t="shared" si="26"/>
        <v>58.896000000000001</v>
      </c>
      <c r="T436" s="8">
        <f t="shared" si="27"/>
        <v>0.58986839733189111</v>
      </c>
      <c r="U436" s="5">
        <f>YEAR(SalesDataTable[[#This Row],[Order Date]])</f>
        <v>2026</v>
      </c>
      <c r="V436" s="8" t="str">
        <f>"Q"&amp;ROUNDUP(MONTH(SalesDataTable[[#This Row],[Order Date]])/3,0)</f>
        <v>Q1</v>
      </c>
      <c r="W436" s="9">
        <f>MONTH(SalesDataTable[[#This Row],[Order Date]])</f>
        <v>3</v>
      </c>
      <c r="X436" s="8" t="str">
        <f>TEXT(SalesDataTable[[#This Row],[Order Date]],"mmm")</f>
        <v>Mar</v>
      </c>
    </row>
    <row r="437" spans="1:24" ht="15">
      <c r="A437" s="2">
        <v>1476</v>
      </c>
      <c r="B437" s="3">
        <v>46107</v>
      </c>
      <c r="C437" s="12">
        <f>MONTH(SalesDataTable[[#This Row],[Order Date]])</f>
        <v>3</v>
      </c>
      <c r="D437" s="12" t="str">
        <f>TEXT(SalesDataTable[[#This Row],[Order Date]],"MMM")</f>
        <v>Mar</v>
      </c>
      <c r="E437" s="15" t="str">
        <f>"Q"&amp;ROUNDUP(MONTH(SalesDataTable[[#This Row],[Order Date]])/3,0)</f>
        <v>Q1</v>
      </c>
      <c r="F437" s="12">
        <f>YEAR(SalesDataTable[[#This Row],[Order Date]])</f>
        <v>2026</v>
      </c>
      <c r="G437" s="4" t="s">
        <v>6</v>
      </c>
      <c r="H437" s="4" t="s">
        <v>43</v>
      </c>
      <c r="I437" s="4" t="s">
        <v>28</v>
      </c>
      <c r="J437" s="4" t="s">
        <v>13</v>
      </c>
      <c r="K437" s="4" t="s">
        <v>14</v>
      </c>
      <c r="L437" s="4" t="s">
        <v>15</v>
      </c>
      <c r="M437" s="9">
        <v>1</v>
      </c>
      <c r="N437" s="6">
        <v>35.700000000000003</v>
      </c>
      <c r="O437" s="7">
        <v>0.05</v>
      </c>
      <c r="P437" s="6">
        <v>13.91</v>
      </c>
      <c r="Q437" s="6">
        <f t="shared" si="24"/>
        <v>33.914999999999999</v>
      </c>
      <c r="R437" s="6">
        <f t="shared" si="25"/>
        <v>13.91</v>
      </c>
      <c r="S437" s="6">
        <f t="shared" si="26"/>
        <v>20.004999999999999</v>
      </c>
      <c r="T437" s="8">
        <f t="shared" si="27"/>
        <v>0.58985699542975079</v>
      </c>
      <c r="U437" s="5">
        <f>YEAR(SalesDataTable[[#This Row],[Order Date]])</f>
        <v>2026</v>
      </c>
      <c r="V437" s="8" t="str">
        <f>"Q"&amp;ROUNDUP(MONTH(SalesDataTable[[#This Row],[Order Date]])/3,0)</f>
        <v>Q1</v>
      </c>
      <c r="W437" s="9">
        <f>MONTH(SalesDataTable[[#This Row],[Order Date]])</f>
        <v>3</v>
      </c>
      <c r="X437" s="8" t="str">
        <f>TEXT(SalesDataTable[[#This Row],[Order Date]],"mmm")</f>
        <v>Mar</v>
      </c>
    </row>
    <row r="438" spans="1:24" ht="15">
      <c r="A438" s="2">
        <v>2145</v>
      </c>
      <c r="B438" s="3">
        <v>46107</v>
      </c>
      <c r="C438" s="12">
        <f>MONTH(SalesDataTable[[#This Row],[Order Date]])</f>
        <v>3</v>
      </c>
      <c r="D438" s="12" t="str">
        <f>TEXT(SalesDataTable[[#This Row],[Order Date]],"MMM")</f>
        <v>Mar</v>
      </c>
      <c r="E438" s="15" t="str">
        <f>"Q"&amp;ROUNDUP(MONTH(SalesDataTable[[#This Row],[Order Date]])/3,0)</f>
        <v>Q1</v>
      </c>
      <c r="F438" s="12">
        <f>YEAR(SalesDataTable[[#This Row],[Order Date]])</f>
        <v>2026</v>
      </c>
      <c r="G438" s="4" t="s">
        <v>20</v>
      </c>
      <c r="H438" s="4" t="s">
        <v>33</v>
      </c>
      <c r="I438" s="4" t="s">
        <v>19</v>
      </c>
      <c r="J438" s="4" t="s">
        <v>3</v>
      </c>
      <c r="K438" s="4" t="s">
        <v>4</v>
      </c>
      <c r="L438" s="4" t="s">
        <v>26</v>
      </c>
      <c r="M438" s="9">
        <v>1</v>
      </c>
      <c r="N438" s="6">
        <v>39.53</v>
      </c>
      <c r="O438" s="7">
        <v>0.05</v>
      </c>
      <c r="P438" s="6">
        <v>17.170000000000002</v>
      </c>
      <c r="Q438" s="6">
        <f t="shared" si="24"/>
        <v>37.5535</v>
      </c>
      <c r="R438" s="6">
        <f t="shared" si="25"/>
        <v>17.170000000000002</v>
      </c>
      <c r="S438" s="6">
        <f t="shared" si="26"/>
        <v>20.383499999999998</v>
      </c>
      <c r="T438" s="8">
        <f t="shared" si="27"/>
        <v>0.54278562584046752</v>
      </c>
      <c r="U438" s="5">
        <f>YEAR(SalesDataTable[[#This Row],[Order Date]])</f>
        <v>2026</v>
      </c>
      <c r="V438" s="8" t="str">
        <f>"Q"&amp;ROUNDUP(MONTH(SalesDataTable[[#This Row],[Order Date]])/3,0)</f>
        <v>Q1</v>
      </c>
      <c r="W438" s="9">
        <f>MONTH(SalesDataTable[[#This Row],[Order Date]])</f>
        <v>3</v>
      </c>
      <c r="X438" s="8" t="str">
        <f>TEXT(SalesDataTable[[#This Row],[Order Date]],"mmm")</f>
        <v>Mar</v>
      </c>
    </row>
    <row r="439" spans="1:24" ht="15">
      <c r="A439" s="2">
        <v>2999</v>
      </c>
      <c r="B439" s="3">
        <v>46107</v>
      </c>
      <c r="C439" s="12">
        <f>MONTH(SalesDataTable[[#This Row],[Order Date]])</f>
        <v>3</v>
      </c>
      <c r="D439" s="12" t="str">
        <f>TEXT(SalesDataTable[[#This Row],[Order Date]],"MMM")</f>
        <v>Mar</v>
      </c>
      <c r="E439" s="15" t="str">
        <f>"Q"&amp;ROUNDUP(MONTH(SalesDataTable[[#This Row],[Order Date]])/3,0)</f>
        <v>Q1</v>
      </c>
      <c r="F439" s="12">
        <f>YEAR(SalesDataTable[[#This Row],[Order Date]])</f>
        <v>2026</v>
      </c>
      <c r="G439" s="4" t="s">
        <v>11</v>
      </c>
      <c r="H439" s="4" t="s">
        <v>18</v>
      </c>
      <c r="I439" s="4" t="s">
        <v>19</v>
      </c>
      <c r="J439" s="4" t="s">
        <v>3</v>
      </c>
      <c r="K439" s="4" t="s">
        <v>14</v>
      </c>
      <c r="L439" s="4" t="s">
        <v>15</v>
      </c>
      <c r="M439" s="9">
        <v>2</v>
      </c>
      <c r="N439" s="6">
        <v>35.75</v>
      </c>
      <c r="O439" s="7">
        <v>0</v>
      </c>
      <c r="P439" s="6">
        <v>13.28</v>
      </c>
      <c r="Q439" s="6">
        <f t="shared" si="24"/>
        <v>71.5</v>
      </c>
      <c r="R439" s="6">
        <f t="shared" si="25"/>
        <v>26.56</v>
      </c>
      <c r="S439" s="6">
        <f t="shared" si="26"/>
        <v>44.94</v>
      </c>
      <c r="T439" s="8">
        <f t="shared" si="27"/>
        <v>0.62853146853146846</v>
      </c>
      <c r="U439" s="5">
        <f>YEAR(SalesDataTable[[#This Row],[Order Date]])</f>
        <v>2026</v>
      </c>
      <c r="V439" s="8" t="str">
        <f>"Q"&amp;ROUNDUP(MONTH(SalesDataTable[[#This Row],[Order Date]])/3,0)</f>
        <v>Q1</v>
      </c>
      <c r="W439" s="9">
        <f>MONTH(SalesDataTable[[#This Row],[Order Date]])</f>
        <v>3</v>
      </c>
      <c r="X439" s="8" t="str">
        <f>TEXT(SalesDataTable[[#This Row],[Order Date]],"mmm")</f>
        <v>Mar</v>
      </c>
    </row>
    <row r="440" spans="1:24" ht="15">
      <c r="A440" s="2">
        <v>4464</v>
      </c>
      <c r="B440" s="3">
        <v>46107</v>
      </c>
      <c r="C440" s="12">
        <f>MONTH(SalesDataTable[[#This Row],[Order Date]])</f>
        <v>3</v>
      </c>
      <c r="D440" s="12" t="str">
        <f>TEXT(SalesDataTable[[#This Row],[Order Date]],"MMM")</f>
        <v>Mar</v>
      </c>
      <c r="E440" s="15" t="str">
        <f>"Q"&amp;ROUNDUP(MONTH(SalesDataTable[[#This Row],[Order Date]])/3,0)</f>
        <v>Q1</v>
      </c>
      <c r="F440" s="12">
        <f>YEAR(SalesDataTable[[#This Row],[Order Date]])</f>
        <v>2026</v>
      </c>
      <c r="G440" s="4" t="s">
        <v>11</v>
      </c>
      <c r="H440" s="4" t="s">
        <v>12</v>
      </c>
      <c r="I440" s="4" t="s">
        <v>2</v>
      </c>
      <c r="J440" s="4" t="s">
        <v>16</v>
      </c>
      <c r="K440" s="4" t="s">
        <v>34</v>
      </c>
      <c r="L440" s="4" t="s">
        <v>45</v>
      </c>
      <c r="M440" s="9">
        <v>2</v>
      </c>
      <c r="N440" s="6">
        <v>50.17</v>
      </c>
      <c r="O440" s="7">
        <v>0</v>
      </c>
      <c r="P440" s="6">
        <v>22.37</v>
      </c>
      <c r="Q440" s="6">
        <f t="shared" si="24"/>
        <v>100.34</v>
      </c>
      <c r="R440" s="6">
        <f t="shared" si="25"/>
        <v>44.74</v>
      </c>
      <c r="S440" s="6">
        <f t="shared" si="26"/>
        <v>55.6</v>
      </c>
      <c r="T440" s="8">
        <f t="shared" si="27"/>
        <v>0.55411600558102447</v>
      </c>
      <c r="U440" s="5">
        <f>YEAR(SalesDataTable[[#This Row],[Order Date]])</f>
        <v>2026</v>
      </c>
      <c r="V440" s="8" t="str">
        <f>"Q"&amp;ROUNDUP(MONTH(SalesDataTable[[#This Row],[Order Date]])/3,0)</f>
        <v>Q1</v>
      </c>
      <c r="W440" s="9">
        <f>MONTH(SalesDataTable[[#This Row],[Order Date]])</f>
        <v>3</v>
      </c>
      <c r="X440" s="8" t="str">
        <f>TEXT(SalesDataTable[[#This Row],[Order Date]],"mmm")</f>
        <v>Mar</v>
      </c>
    </row>
    <row r="441" spans="1:24" ht="15">
      <c r="A441" s="2">
        <v>4978</v>
      </c>
      <c r="B441" s="3">
        <v>46107</v>
      </c>
      <c r="C441" s="12">
        <f>MONTH(SalesDataTable[[#This Row],[Order Date]])</f>
        <v>3</v>
      </c>
      <c r="D441" s="12" t="str">
        <f>TEXT(SalesDataTable[[#This Row],[Order Date]],"MMM")</f>
        <v>Mar</v>
      </c>
      <c r="E441" s="15" t="str">
        <f>"Q"&amp;ROUNDUP(MONTH(SalesDataTable[[#This Row],[Order Date]])/3,0)</f>
        <v>Q1</v>
      </c>
      <c r="F441" s="12">
        <f>YEAR(SalesDataTable[[#This Row],[Order Date]])</f>
        <v>2026</v>
      </c>
      <c r="G441" s="4" t="s">
        <v>0</v>
      </c>
      <c r="H441" s="4" t="s">
        <v>36</v>
      </c>
      <c r="I441" s="4" t="s">
        <v>2</v>
      </c>
      <c r="J441" s="4" t="s">
        <v>13</v>
      </c>
      <c r="K441" s="4" t="s">
        <v>34</v>
      </c>
      <c r="L441" s="4" t="s">
        <v>35</v>
      </c>
      <c r="M441" s="9">
        <v>5</v>
      </c>
      <c r="N441" s="6">
        <v>41.32</v>
      </c>
      <c r="O441" s="7">
        <v>0</v>
      </c>
      <c r="P441" s="6">
        <v>15.09</v>
      </c>
      <c r="Q441" s="6">
        <f t="shared" si="24"/>
        <v>206.6</v>
      </c>
      <c r="R441" s="6">
        <f t="shared" si="25"/>
        <v>75.45</v>
      </c>
      <c r="S441" s="6">
        <f t="shared" si="26"/>
        <v>131.14999999999998</v>
      </c>
      <c r="T441" s="8">
        <f t="shared" si="27"/>
        <v>0.63480154888673757</v>
      </c>
      <c r="U441" s="5">
        <f>YEAR(SalesDataTable[[#This Row],[Order Date]])</f>
        <v>2026</v>
      </c>
      <c r="V441" s="8" t="str">
        <f>"Q"&amp;ROUNDUP(MONTH(SalesDataTable[[#This Row],[Order Date]])/3,0)</f>
        <v>Q1</v>
      </c>
      <c r="W441" s="9">
        <f>MONTH(SalesDataTable[[#This Row],[Order Date]])</f>
        <v>3</v>
      </c>
      <c r="X441" s="8" t="str">
        <f>TEXT(SalesDataTable[[#This Row],[Order Date]],"mmm")</f>
        <v>Mar</v>
      </c>
    </row>
    <row r="442" spans="1:24" ht="15">
      <c r="A442" s="2">
        <v>130</v>
      </c>
      <c r="B442" s="3">
        <v>46108</v>
      </c>
      <c r="C442" s="12">
        <f>MONTH(SalesDataTable[[#This Row],[Order Date]])</f>
        <v>3</v>
      </c>
      <c r="D442" s="12" t="str">
        <f>TEXT(SalesDataTable[[#This Row],[Order Date]],"MMM")</f>
        <v>Mar</v>
      </c>
      <c r="E442" s="15" t="str">
        <f>"Q"&amp;ROUNDUP(MONTH(SalesDataTable[[#This Row],[Order Date]])/3,0)</f>
        <v>Q1</v>
      </c>
      <c r="F442" s="12">
        <f>YEAR(SalesDataTable[[#This Row],[Order Date]])</f>
        <v>2026</v>
      </c>
      <c r="G442" s="4" t="s">
        <v>20</v>
      </c>
      <c r="H442" s="4" t="s">
        <v>31</v>
      </c>
      <c r="I442" s="4" t="s">
        <v>28</v>
      </c>
      <c r="J442" s="4" t="s">
        <v>13</v>
      </c>
      <c r="K442" s="4" t="s">
        <v>9</v>
      </c>
      <c r="L442" s="4" t="s">
        <v>37</v>
      </c>
      <c r="M442" s="9">
        <v>3</v>
      </c>
      <c r="N442" s="6">
        <v>152.4</v>
      </c>
      <c r="O442" s="7">
        <v>0.05</v>
      </c>
      <c r="P442" s="6">
        <v>79.97</v>
      </c>
      <c r="Q442" s="6">
        <f t="shared" si="24"/>
        <v>434.34000000000003</v>
      </c>
      <c r="R442" s="6">
        <f t="shared" si="25"/>
        <v>239.91</v>
      </c>
      <c r="S442" s="6">
        <f t="shared" si="26"/>
        <v>194.43000000000004</v>
      </c>
      <c r="T442" s="8">
        <f t="shared" si="27"/>
        <v>0.44764470230694853</v>
      </c>
      <c r="U442" s="5">
        <f>YEAR(SalesDataTable[[#This Row],[Order Date]])</f>
        <v>2026</v>
      </c>
      <c r="V442" s="8" t="str">
        <f>"Q"&amp;ROUNDUP(MONTH(SalesDataTable[[#This Row],[Order Date]])/3,0)</f>
        <v>Q1</v>
      </c>
      <c r="W442" s="9">
        <f>MONTH(SalesDataTable[[#This Row],[Order Date]])</f>
        <v>3</v>
      </c>
      <c r="X442" s="8" t="str">
        <f>TEXT(SalesDataTable[[#This Row],[Order Date]],"mmm")</f>
        <v>Mar</v>
      </c>
    </row>
    <row r="443" spans="1:24" ht="15">
      <c r="A443" s="2">
        <v>848</v>
      </c>
      <c r="B443" s="3">
        <v>46108</v>
      </c>
      <c r="C443" s="12">
        <f>MONTH(SalesDataTable[[#This Row],[Order Date]])</f>
        <v>3</v>
      </c>
      <c r="D443" s="12" t="str">
        <f>TEXT(SalesDataTable[[#This Row],[Order Date]],"MMM")</f>
        <v>Mar</v>
      </c>
      <c r="E443" s="15" t="str">
        <f>"Q"&amp;ROUNDUP(MONTH(SalesDataTable[[#This Row],[Order Date]])/3,0)</f>
        <v>Q1</v>
      </c>
      <c r="F443" s="12">
        <f>YEAR(SalesDataTable[[#This Row],[Order Date]])</f>
        <v>2026</v>
      </c>
      <c r="G443" s="4" t="s">
        <v>0</v>
      </c>
      <c r="H443" s="4" t="s">
        <v>1</v>
      </c>
      <c r="I443" s="4" t="s">
        <v>2</v>
      </c>
      <c r="J443" s="4" t="s">
        <v>13</v>
      </c>
      <c r="K443" s="4" t="s">
        <v>34</v>
      </c>
      <c r="L443" s="4" t="s">
        <v>42</v>
      </c>
      <c r="M443" s="9">
        <v>1</v>
      </c>
      <c r="N443" s="6">
        <v>36.299999999999997</v>
      </c>
      <c r="O443" s="7">
        <v>0</v>
      </c>
      <c r="P443" s="6">
        <v>14.1</v>
      </c>
      <c r="Q443" s="6">
        <f t="shared" si="24"/>
        <v>36.299999999999997</v>
      </c>
      <c r="R443" s="6">
        <f t="shared" si="25"/>
        <v>14.1</v>
      </c>
      <c r="S443" s="6">
        <f t="shared" si="26"/>
        <v>22.199999999999996</v>
      </c>
      <c r="T443" s="8">
        <f t="shared" si="27"/>
        <v>0.61157024793388426</v>
      </c>
      <c r="U443" s="5">
        <f>YEAR(SalesDataTable[[#This Row],[Order Date]])</f>
        <v>2026</v>
      </c>
      <c r="V443" s="8" t="str">
        <f>"Q"&amp;ROUNDUP(MONTH(SalesDataTable[[#This Row],[Order Date]])/3,0)</f>
        <v>Q1</v>
      </c>
      <c r="W443" s="9">
        <f>MONTH(SalesDataTable[[#This Row],[Order Date]])</f>
        <v>3</v>
      </c>
      <c r="X443" s="8" t="str">
        <f>TEXT(SalesDataTable[[#This Row],[Order Date]],"mmm")</f>
        <v>Mar</v>
      </c>
    </row>
    <row r="444" spans="1:24" ht="15">
      <c r="A444" s="2">
        <v>1359</v>
      </c>
      <c r="B444" s="3">
        <v>46108</v>
      </c>
      <c r="C444" s="12">
        <f>MONTH(SalesDataTable[[#This Row],[Order Date]])</f>
        <v>3</v>
      </c>
      <c r="D444" s="12" t="str">
        <f>TEXT(SalesDataTable[[#This Row],[Order Date]],"MMM")</f>
        <v>Mar</v>
      </c>
      <c r="E444" s="15" t="str">
        <f>"Q"&amp;ROUNDUP(MONTH(SalesDataTable[[#This Row],[Order Date]])/3,0)</f>
        <v>Q1</v>
      </c>
      <c r="F444" s="12">
        <f>YEAR(SalesDataTable[[#This Row],[Order Date]])</f>
        <v>2026</v>
      </c>
      <c r="G444" s="4" t="s">
        <v>11</v>
      </c>
      <c r="H444" s="4" t="s">
        <v>25</v>
      </c>
      <c r="I444" s="4" t="s">
        <v>2</v>
      </c>
      <c r="J444" s="4" t="s">
        <v>3</v>
      </c>
      <c r="K444" s="4" t="s">
        <v>14</v>
      </c>
      <c r="L444" s="4" t="s">
        <v>32</v>
      </c>
      <c r="M444" s="9">
        <v>3</v>
      </c>
      <c r="N444" s="6">
        <v>46.24</v>
      </c>
      <c r="O444" s="7">
        <v>0.1</v>
      </c>
      <c r="P444" s="6">
        <v>18.2</v>
      </c>
      <c r="Q444" s="6">
        <f t="shared" si="24"/>
        <v>124.848</v>
      </c>
      <c r="R444" s="6">
        <f t="shared" si="25"/>
        <v>54.599999999999994</v>
      </c>
      <c r="S444" s="6">
        <f t="shared" si="26"/>
        <v>70.248000000000005</v>
      </c>
      <c r="T444" s="8">
        <f t="shared" si="27"/>
        <v>0.56266820453671673</v>
      </c>
      <c r="U444" s="5">
        <f>YEAR(SalesDataTable[[#This Row],[Order Date]])</f>
        <v>2026</v>
      </c>
      <c r="V444" s="8" t="str">
        <f>"Q"&amp;ROUNDUP(MONTH(SalesDataTable[[#This Row],[Order Date]])/3,0)</f>
        <v>Q1</v>
      </c>
      <c r="W444" s="9">
        <f>MONTH(SalesDataTable[[#This Row],[Order Date]])</f>
        <v>3</v>
      </c>
      <c r="X444" s="8" t="str">
        <f>TEXT(SalesDataTable[[#This Row],[Order Date]],"mmm")</f>
        <v>Mar</v>
      </c>
    </row>
    <row r="445" spans="1:24" ht="15">
      <c r="A445" s="2">
        <v>2379</v>
      </c>
      <c r="B445" s="3">
        <v>46108</v>
      </c>
      <c r="C445" s="12">
        <f>MONTH(SalesDataTable[[#This Row],[Order Date]])</f>
        <v>3</v>
      </c>
      <c r="D445" s="12" t="str">
        <f>TEXT(SalesDataTable[[#This Row],[Order Date]],"MMM")</f>
        <v>Mar</v>
      </c>
      <c r="E445" s="15" t="str">
        <f>"Q"&amp;ROUNDUP(MONTH(SalesDataTable[[#This Row],[Order Date]])/3,0)</f>
        <v>Q1</v>
      </c>
      <c r="F445" s="12">
        <f>YEAR(SalesDataTable[[#This Row],[Order Date]])</f>
        <v>2026</v>
      </c>
      <c r="G445" s="4" t="s">
        <v>0</v>
      </c>
      <c r="H445" s="4" t="s">
        <v>1</v>
      </c>
      <c r="I445" s="4" t="s">
        <v>19</v>
      </c>
      <c r="J445" s="4" t="s">
        <v>3</v>
      </c>
      <c r="K445" s="4" t="s">
        <v>14</v>
      </c>
      <c r="L445" s="4" t="s">
        <v>48</v>
      </c>
      <c r="M445" s="9">
        <v>2</v>
      </c>
      <c r="N445" s="6">
        <v>165.58</v>
      </c>
      <c r="O445" s="7">
        <v>0</v>
      </c>
      <c r="P445" s="6">
        <v>86.16</v>
      </c>
      <c r="Q445" s="6">
        <f t="shared" si="24"/>
        <v>331.16</v>
      </c>
      <c r="R445" s="6">
        <f t="shared" si="25"/>
        <v>172.32</v>
      </c>
      <c r="S445" s="6">
        <f t="shared" si="26"/>
        <v>158.84000000000003</v>
      </c>
      <c r="T445" s="8">
        <f t="shared" si="27"/>
        <v>0.47964730039859893</v>
      </c>
      <c r="U445" s="5">
        <f>YEAR(SalesDataTable[[#This Row],[Order Date]])</f>
        <v>2026</v>
      </c>
      <c r="V445" s="8" t="str">
        <f>"Q"&amp;ROUNDUP(MONTH(SalesDataTable[[#This Row],[Order Date]])/3,0)</f>
        <v>Q1</v>
      </c>
      <c r="W445" s="9">
        <f>MONTH(SalesDataTable[[#This Row],[Order Date]])</f>
        <v>3</v>
      </c>
      <c r="X445" s="8" t="str">
        <f>TEXT(SalesDataTable[[#This Row],[Order Date]],"mmm")</f>
        <v>Mar</v>
      </c>
    </row>
    <row r="446" spans="1:24" ht="15">
      <c r="A446" s="2">
        <v>2987</v>
      </c>
      <c r="B446" s="3">
        <v>46108</v>
      </c>
      <c r="C446" s="12">
        <f>MONTH(SalesDataTable[[#This Row],[Order Date]])</f>
        <v>3</v>
      </c>
      <c r="D446" s="12" t="str">
        <f>TEXT(SalesDataTable[[#This Row],[Order Date]],"MMM")</f>
        <v>Mar</v>
      </c>
      <c r="E446" s="15" t="str">
        <f>"Q"&amp;ROUNDUP(MONTH(SalesDataTable[[#This Row],[Order Date]])/3,0)</f>
        <v>Q1</v>
      </c>
      <c r="F446" s="12">
        <f>YEAR(SalesDataTable[[#This Row],[Order Date]])</f>
        <v>2026</v>
      </c>
      <c r="G446" s="4" t="s">
        <v>0</v>
      </c>
      <c r="H446" s="4" t="s">
        <v>36</v>
      </c>
      <c r="I446" s="4" t="s">
        <v>2</v>
      </c>
      <c r="J446" s="4" t="s">
        <v>3</v>
      </c>
      <c r="K446" s="4" t="s">
        <v>23</v>
      </c>
      <c r="L446" s="4" t="s">
        <v>51</v>
      </c>
      <c r="M446" s="9">
        <v>4</v>
      </c>
      <c r="N446" s="6">
        <v>121.49</v>
      </c>
      <c r="O446" s="7">
        <v>0</v>
      </c>
      <c r="P446" s="6">
        <v>62.01</v>
      </c>
      <c r="Q446" s="6">
        <f t="shared" si="24"/>
        <v>485.96</v>
      </c>
      <c r="R446" s="6">
        <f t="shared" si="25"/>
        <v>248.04</v>
      </c>
      <c r="S446" s="6">
        <f t="shared" si="26"/>
        <v>237.92</v>
      </c>
      <c r="T446" s="8">
        <f t="shared" si="27"/>
        <v>0.4895876203802782</v>
      </c>
      <c r="U446" s="5">
        <f>YEAR(SalesDataTable[[#This Row],[Order Date]])</f>
        <v>2026</v>
      </c>
      <c r="V446" s="8" t="str">
        <f>"Q"&amp;ROUNDUP(MONTH(SalesDataTable[[#This Row],[Order Date]])/3,0)</f>
        <v>Q1</v>
      </c>
      <c r="W446" s="9">
        <f>MONTH(SalesDataTable[[#This Row],[Order Date]])</f>
        <v>3</v>
      </c>
      <c r="X446" s="8" t="str">
        <f>TEXT(SalesDataTable[[#This Row],[Order Date]],"mmm")</f>
        <v>Mar</v>
      </c>
    </row>
    <row r="447" spans="1:24" ht="15">
      <c r="A447" s="2">
        <v>3121</v>
      </c>
      <c r="B447" s="3">
        <v>46108</v>
      </c>
      <c r="C447" s="12">
        <f>MONTH(SalesDataTable[[#This Row],[Order Date]])</f>
        <v>3</v>
      </c>
      <c r="D447" s="12" t="str">
        <f>TEXT(SalesDataTable[[#This Row],[Order Date]],"MMM")</f>
        <v>Mar</v>
      </c>
      <c r="E447" s="15" t="str">
        <f>"Q"&amp;ROUNDUP(MONTH(SalesDataTable[[#This Row],[Order Date]])/3,0)</f>
        <v>Q1</v>
      </c>
      <c r="F447" s="12">
        <f>YEAR(SalesDataTable[[#This Row],[Order Date]])</f>
        <v>2026</v>
      </c>
      <c r="G447" s="4" t="s">
        <v>6</v>
      </c>
      <c r="H447" s="4" t="s">
        <v>43</v>
      </c>
      <c r="I447" s="4" t="s">
        <v>19</v>
      </c>
      <c r="J447" s="4" t="s">
        <v>13</v>
      </c>
      <c r="K447" s="4" t="s">
        <v>4</v>
      </c>
      <c r="L447" s="4" t="s">
        <v>5</v>
      </c>
      <c r="M447" s="9">
        <v>5</v>
      </c>
      <c r="N447" s="6">
        <v>81.84</v>
      </c>
      <c r="O447" s="7">
        <v>0.1</v>
      </c>
      <c r="P447" s="6">
        <v>42.7</v>
      </c>
      <c r="Q447" s="6">
        <f t="shared" si="24"/>
        <v>368.28000000000003</v>
      </c>
      <c r="R447" s="6">
        <f t="shared" si="25"/>
        <v>213.5</v>
      </c>
      <c r="S447" s="6">
        <f t="shared" si="26"/>
        <v>154.78000000000003</v>
      </c>
      <c r="T447" s="8">
        <f t="shared" si="27"/>
        <v>0.42027804931030743</v>
      </c>
      <c r="U447" s="5">
        <f>YEAR(SalesDataTable[[#This Row],[Order Date]])</f>
        <v>2026</v>
      </c>
      <c r="V447" s="8" t="str">
        <f>"Q"&amp;ROUNDUP(MONTH(SalesDataTable[[#This Row],[Order Date]])/3,0)</f>
        <v>Q1</v>
      </c>
      <c r="W447" s="9">
        <f>MONTH(SalesDataTable[[#This Row],[Order Date]])</f>
        <v>3</v>
      </c>
      <c r="X447" s="8" t="str">
        <f>TEXT(SalesDataTable[[#This Row],[Order Date]],"mmm")</f>
        <v>Mar</v>
      </c>
    </row>
    <row r="448" spans="1:24" ht="15">
      <c r="A448" s="2">
        <v>4445</v>
      </c>
      <c r="B448" s="3">
        <v>46108</v>
      </c>
      <c r="C448" s="12">
        <f>MONTH(SalesDataTable[[#This Row],[Order Date]])</f>
        <v>3</v>
      </c>
      <c r="D448" s="12" t="str">
        <f>TEXT(SalesDataTable[[#This Row],[Order Date]],"MMM")</f>
        <v>Mar</v>
      </c>
      <c r="E448" s="15" t="str">
        <f>"Q"&amp;ROUNDUP(MONTH(SalesDataTable[[#This Row],[Order Date]])/3,0)</f>
        <v>Q1</v>
      </c>
      <c r="F448" s="12">
        <f>YEAR(SalesDataTable[[#This Row],[Order Date]])</f>
        <v>2026</v>
      </c>
      <c r="G448" s="4" t="s">
        <v>6</v>
      </c>
      <c r="H448" s="4" t="s">
        <v>41</v>
      </c>
      <c r="I448" s="4" t="s">
        <v>2</v>
      </c>
      <c r="J448" s="4" t="s">
        <v>13</v>
      </c>
      <c r="K448" s="4" t="s">
        <v>9</v>
      </c>
      <c r="L448" s="4" t="s">
        <v>37</v>
      </c>
      <c r="M448" s="9">
        <v>1</v>
      </c>
      <c r="N448" s="6">
        <v>151.47999999999999</v>
      </c>
      <c r="O448" s="7">
        <v>0</v>
      </c>
      <c r="P448" s="6">
        <v>79.41</v>
      </c>
      <c r="Q448" s="6">
        <f t="shared" si="24"/>
        <v>151.47999999999999</v>
      </c>
      <c r="R448" s="6">
        <f t="shared" si="25"/>
        <v>79.41</v>
      </c>
      <c r="S448" s="6">
        <f t="shared" si="26"/>
        <v>72.069999999999993</v>
      </c>
      <c r="T448" s="8">
        <f t="shared" si="27"/>
        <v>0.47577237919197252</v>
      </c>
      <c r="U448" s="5">
        <f>YEAR(SalesDataTable[[#This Row],[Order Date]])</f>
        <v>2026</v>
      </c>
      <c r="V448" s="8" t="str">
        <f>"Q"&amp;ROUNDUP(MONTH(SalesDataTable[[#This Row],[Order Date]])/3,0)</f>
        <v>Q1</v>
      </c>
      <c r="W448" s="9">
        <f>MONTH(SalesDataTable[[#This Row],[Order Date]])</f>
        <v>3</v>
      </c>
      <c r="X448" s="8" t="str">
        <f>TEXT(SalesDataTable[[#This Row],[Order Date]],"mmm")</f>
        <v>Mar</v>
      </c>
    </row>
    <row r="449" spans="1:24" ht="15">
      <c r="A449" s="2">
        <v>441</v>
      </c>
      <c r="B449" s="3">
        <v>46109</v>
      </c>
      <c r="C449" s="12">
        <f>MONTH(SalesDataTable[[#This Row],[Order Date]])</f>
        <v>3</v>
      </c>
      <c r="D449" s="12" t="str">
        <f>TEXT(SalesDataTable[[#This Row],[Order Date]],"MMM")</f>
        <v>Mar</v>
      </c>
      <c r="E449" s="15" t="str">
        <f>"Q"&amp;ROUNDUP(MONTH(SalesDataTable[[#This Row],[Order Date]])/3,0)</f>
        <v>Q1</v>
      </c>
      <c r="F449" s="12">
        <f>YEAR(SalesDataTable[[#This Row],[Order Date]])</f>
        <v>2026</v>
      </c>
      <c r="G449" s="4" t="s">
        <v>0</v>
      </c>
      <c r="H449" s="4" t="s">
        <v>50</v>
      </c>
      <c r="I449" s="4" t="s">
        <v>19</v>
      </c>
      <c r="J449" s="4" t="s">
        <v>13</v>
      </c>
      <c r="K449" s="4" t="s">
        <v>34</v>
      </c>
      <c r="L449" s="4" t="s">
        <v>45</v>
      </c>
      <c r="M449" s="9">
        <v>1</v>
      </c>
      <c r="N449" s="6">
        <v>51.02</v>
      </c>
      <c r="O449" s="7">
        <v>0.05</v>
      </c>
      <c r="P449" s="6">
        <v>21.94</v>
      </c>
      <c r="Q449" s="6">
        <f t="shared" si="24"/>
        <v>48.469000000000001</v>
      </c>
      <c r="R449" s="6">
        <f t="shared" si="25"/>
        <v>21.94</v>
      </c>
      <c r="S449" s="6">
        <f t="shared" si="26"/>
        <v>26.529</v>
      </c>
      <c r="T449" s="8">
        <f t="shared" si="27"/>
        <v>0.54733953661102974</v>
      </c>
      <c r="U449" s="5">
        <f>YEAR(SalesDataTable[[#This Row],[Order Date]])</f>
        <v>2026</v>
      </c>
      <c r="V449" s="8" t="str">
        <f>"Q"&amp;ROUNDUP(MONTH(SalesDataTable[[#This Row],[Order Date]])/3,0)</f>
        <v>Q1</v>
      </c>
      <c r="W449" s="9">
        <f>MONTH(SalesDataTable[[#This Row],[Order Date]])</f>
        <v>3</v>
      </c>
      <c r="X449" s="8" t="str">
        <f>TEXT(SalesDataTable[[#This Row],[Order Date]],"mmm")</f>
        <v>Mar</v>
      </c>
    </row>
    <row r="450" spans="1:24" ht="15">
      <c r="A450" s="2">
        <v>4608</v>
      </c>
      <c r="B450" s="3">
        <v>46109</v>
      </c>
      <c r="C450" s="12">
        <f>MONTH(SalesDataTable[[#This Row],[Order Date]])</f>
        <v>3</v>
      </c>
      <c r="D450" s="12" t="str">
        <f>TEXT(SalesDataTable[[#This Row],[Order Date]],"MMM")</f>
        <v>Mar</v>
      </c>
      <c r="E450" s="15" t="str">
        <f>"Q"&amp;ROUNDUP(MONTH(SalesDataTable[[#This Row],[Order Date]])/3,0)</f>
        <v>Q1</v>
      </c>
      <c r="F450" s="12">
        <f>YEAR(SalesDataTable[[#This Row],[Order Date]])</f>
        <v>2026</v>
      </c>
      <c r="G450" s="4" t="s">
        <v>11</v>
      </c>
      <c r="H450" s="4" t="s">
        <v>12</v>
      </c>
      <c r="I450" s="4" t="s">
        <v>8</v>
      </c>
      <c r="J450" s="4" t="s">
        <v>16</v>
      </c>
      <c r="K450" s="4" t="s">
        <v>4</v>
      </c>
      <c r="L450" s="4" t="s">
        <v>26</v>
      </c>
      <c r="M450" s="9">
        <v>8</v>
      </c>
      <c r="N450" s="6">
        <v>40.86</v>
      </c>
      <c r="O450" s="7">
        <v>0.1</v>
      </c>
      <c r="P450" s="6">
        <v>16.34</v>
      </c>
      <c r="Q450" s="6">
        <f t="shared" ref="Q450:Q513" si="28">M450*N450*(1-O450)</f>
        <v>294.19200000000001</v>
      </c>
      <c r="R450" s="6">
        <f t="shared" ref="R450:R513" si="29">M450*P450</f>
        <v>130.72</v>
      </c>
      <c r="S450" s="6">
        <f t="shared" ref="S450:S513" si="30">Q450-R450</f>
        <v>163.47200000000001</v>
      </c>
      <c r="T450" s="8">
        <f t="shared" ref="T450:T513" si="31">IFERROR(S450/Q450,0)</f>
        <v>0.55566432805786703</v>
      </c>
      <c r="U450" s="5">
        <f>YEAR(SalesDataTable[[#This Row],[Order Date]])</f>
        <v>2026</v>
      </c>
      <c r="V450" s="8" t="str">
        <f>"Q"&amp;ROUNDUP(MONTH(SalesDataTable[[#This Row],[Order Date]])/3,0)</f>
        <v>Q1</v>
      </c>
      <c r="W450" s="9">
        <f>MONTH(SalesDataTable[[#This Row],[Order Date]])</f>
        <v>3</v>
      </c>
      <c r="X450" s="8" t="str">
        <f>TEXT(SalesDataTable[[#This Row],[Order Date]],"mmm")</f>
        <v>Mar</v>
      </c>
    </row>
    <row r="451" spans="1:24" ht="15">
      <c r="A451" s="2">
        <v>4914</v>
      </c>
      <c r="B451" s="3">
        <v>46109</v>
      </c>
      <c r="C451" s="12">
        <f>MONTH(SalesDataTable[[#This Row],[Order Date]])</f>
        <v>3</v>
      </c>
      <c r="D451" s="12" t="str">
        <f>TEXT(SalesDataTable[[#This Row],[Order Date]],"MMM")</f>
        <v>Mar</v>
      </c>
      <c r="E451" s="15" t="str">
        <f>"Q"&amp;ROUNDUP(MONTH(SalesDataTable[[#This Row],[Order Date]])/3,0)</f>
        <v>Q1</v>
      </c>
      <c r="F451" s="12">
        <f>YEAR(SalesDataTable[[#This Row],[Order Date]])</f>
        <v>2026</v>
      </c>
      <c r="G451" s="4" t="s">
        <v>0</v>
      </c>
      <c r="H451" s="4" t="s">
        <v>36</v>
      </c>
      <c r="I451" s="4" t="s">
        <v>2</v>
      </c>
      <c r="J451" s="4" t="s">
        <v>13</v>
      </c>
      <c r="K451" s="4" t="s">
        <v>14</v>
      </c>
      <c r="L451" s="4" t="s">
        <v>48</v>
      </c>
      <c r="M451" s="9">
        <v>5</v>
      </c>
      <c r="N451" s="6">
        <v>163.33000000000001</v>
      </c>
      <c r="O451" s="7">
        <v>0</v>
      </c>
      <c r="P451" s="6">
        <v>87.05</v>
      </c>
      <c r="Q451" s="6">
        <f t="shared" si="28"/>
        <v>816.65000000000009</v>
      </c>
      <c r="R451" s="6">
        <f t="shared" si="29"/>
        <v>435.25</v>
      </c>
      <c r="S451" s="6">
        <f t="shared" si="30"/>
        <v>381.40000000000009</v>
      </c>
      <c r="T451" s="8">
        <f t="shared" si="31"/>
        <v>0.46702993938651816</v>
      </c>
      <c r="U451" s="5">
        <f>YEAR(SalesDataTable[[#This Row],[Order Date]])</f>
        <v>2026</v>
      </c>
      <c r="V451" s="8" t="str">
        <f>"Q"&amp;ROUNDUP(MONTH(SalesDataTable[[#This Row],[Order Date]])/3,0)</f>
        <v>Q1</v>
      </c>
      <c r="W451" s="9">
        <f>MONTH(SalesDataTable[[#This Row],[Order Date]])</f>
        <v>3</v>
      </c>
      <c r="X451" s="8" t="str">
        <f>TEXT(SalesDataTable[[#This Row],[Order Date]],"mmm")</f>
        <v>Mar</v>
      </c>
    </row>
    <row r="452" spans="1:24" ht="15">
      <c r="A452" s="2">
        <v>860</v>
      </c>
      <c r="B452" s="3">
        <v>46110</v>
      </c>
      <c r="C452" s="12">
        <f>MONTH(SalesDataTable[[#This Row],[Order Date]])</f>
        <v>3</v>
      </c>
      <c r="D452" s="12" t="str">
        <f>TEXT(SalesDataTable[[#This Row],[Order Date]],"MMM")</f>
        <v>Mar</v>
      </c>
      <c r="E452" s="15" t="str">
        <f>"Q"&amp;ROUNDUP(MONTH(SalesDataTable[[#This Row],[Order Date]])/3,0)</f>
        <v>Q1</v>
      </c>
      <c r="F452" s="12">
        <f>YEAR(SalesDataTable[[#This Row],[Order Date]])</f>
        <v>2026</v>
      </c>
      <c r="G452" s="4" t="s">
        <v>6</v>
      </c>
      <c r="H452" s="4" t="s">
        <v>49</v>
      </c>
      <c r="I452" s="4" t="s">
        <v>28</v>
      </c>
      <c r="J452" s="4" t="s">
        <v>13</v>
      </c>
      <c r="K452" s="4" t="s">
        <v>9</v>
      </c>
      <c r="L452" s="4" t="s">
        <v>10</v>
      </c>
      <c r="M452" s="9">
        <v>1</v>
      </c>
      <c r="N452" s="6">
        <v>90.27</v>
      </c>
      <c r="O452" s="7">
        <v>0</v>
      </c>
      <c r="P452" s="6">
        <v>46.38</v>
      </c>
      <c r="Q452" s="6">
        <f t="shared" si="28"/>
        <v>90.27</v>
      </c>
      <c r="R452" s="6">
        <f t="shared" si="29"/>
        <v>46.38</v>
      </c>
      <c r="S452" s="6">
        <f t="shared" si="30"/>
        <v>43.889999999999993</v>
      </c>
      <c r="T452" s="8">
        <f t="shared" si="31"/>
        <v>0.48620804253904948</v>
      </c>
      <c r="U452" s="5">
        <f>YEAR(SalesDataTable[[#This Row],[Order Date]])</f>
        <v>2026</v>
      </c>
      <c r="V452" s="8" t="str">
        <f>"Q"&amp;ROUNDUP(MONTH(SalesDataTable[[#This Row],[Order Date]])/3,0)</f>
        <v>Q1</v>
      </c>
      <c r="W452" s="9">
        <f>MONTH(SalesDataTable[[#This Row],[Order Date]])</f>
        <v>3</v>
      </c>
      <c r="X452" s="8" t="str">
        <f>TEXT(SalesDataTable[[#This Row],[Order Date]],"mmm")</f>
        <v>Mar</v>
      </c>
    </row>
    <row r="453" spans="1:24" ht="15">
      <c r="A453" s="2">
        <v>920</v>
      </c>
      <c r="B453" s="3">
        <v>46110</v>
      </c>
      <c r="C453" s="12">
        <f>MONTH(SalesDataTable[[#This Row],[Order Date]])</f>
        <v>3</v>
      </c>
      <c r="D453" s="12" t="str">
        <f>TEXT(SalesDataTable[[#This Row],[Order Date]],"MMM")</f>
        <v>Mar</v>
      </c>
      <c r="E453" s="15" t="str">
        <f>"Q"&amp;ROUNDUP(MONTH(SalesDataTable[[#This Row],[Order Date]])/3,0)</f>
        <v>Q1</v>
      </c>
      <c r="F453" s="12">
        <f>YEAR(SalesDataTable[[#This Row],[Order Date]])</f>
        <v>2026</v>
      </c>
      <c r="G453" s="4" t="s">
        <v>0</v>
      </c>
      <c r="H453" s="4" t="s">
        <v>36</v>
      </c>
      <c r="I453" s="4" t="s">
        <v>8</v>
      </c>
      <c r="J453" s="4" t="s">
        <v>16</v>
      </c>
      <c r="K453" s="4" t="s">
        <v>14</v>
      </c>
      <c r="L453" s="4" t="s">
        <v>44</v>
      </c>
      <c r="M453" s="9">
        <v>12</v>
      </c>
      <c r="N453" s="6">
        <v>131.31</v>
      </c>
      <c r="O453" s="7">
        <v>0.05</v>
      </c>
      <c r="P453" s="6">
        <v>68.459999999999994</v>
      </c>
      <c r="Q453" s="6">
        <f t="shared" si="28"/>
        <v>1496.934</v>
      </c>
      <c r="R453" s="6">
        <f t="shared" si="29"/>
        <v>821.52</v>
      </c>
      <c r="S453" s="6">
        <f t="shared" si="30"/>
        <v>675.41399999999999</v>
      </c>
      <c r="T453" s="8">
        <f t="shared" si="31"/>
        <v>0.45119824922140855</v>
      </c>
      <c r="U453" s="5">
        <f>YEAR(SalesDataTable[[#This Row],[Order Date]])</f>
        <v>2026</v>
      </c>
      <c r="V453" s="8" t="str">
        <f>"Q"&amp;ROUNDUP(MONTH(SalesDataTable[[#This Row],[Order Date]])/3,0)</f>
        <v>Q1</v>
      </c>
      <c r="W453" s="9">
        <f>MONTH(SalesDataTable[[#This Row],[Order Date]])</f>
        <v>3</v>
      </c>
      <c r="X453" s="8" t="str">
        <f>TEXT(SalesDataTable[[#This Row],[Order Date]],"mmm")</f>
        <v>Mar</v>
      </c>
    </row>
    <row r="454" spans="1:24" ht="15">
      <c r="A454" s="2">
        <v>1700</v>
      </c>
      <c r="B454" s="3">
        <v>46110</v>
      </c>
      <c r="C454" s="12">
        <f>MONTH(SalesDataTable[[#This Row],[Order Date]])</f>
        <v>3</v>
      </c>
      <c r="D454" s="12" t="str">
        <f>TEXT(SalesDataTable[[#This Row],[Order Date]],"MMM")</f>
        <v>Mar</v>
      </c>
      <c r="E454" s="15" t="str">
        <f>"Q"&amp;ROUNDUP(MONTH(SalesDataTable[[#This Row],[Order Date]])/3,0)</f>
        <v>Q1</v>
      </c>
      <c r="F454" s="12">
        <f>YEAR(SalesDataTable[[#This Row],[Order Date]])</f>
        <v>2026</v>
      </c>
      <c r="G454" s="4" t="s">
        <v>6</v>
      </c>
      <c r="H454" s="4" t="s">
        <v>43</v>
      </c>
      <c r="I454" s="4" t="s">
        <v>28</v>
      </c>
      <c r="J454" s="4" t="s">
        <v>13</v>
      </c>
      <c r="K454" s="4" t="s">
        <v>14</v>
      </c>
      <c r="L454" s="4" t="s">
        <v>48</v>
      </c>
      <c r="M454" s="9">
        <v>1</v>
      </c>
      <c r="N454" s="6">
        <v>167.27</v>
      </c>
      <c r="O454" s="7">
        <v>0.05</v>
      </c>
      <c r="P454" s="6">
        <v>88.19</v>
      </c>
      <c r="Q454" s="6">
        <f t="shared" si="28"/>
        <v>158.90649999999999</v>
      </c>
      <c r="R454" s="6">
        <f t="shared" si="29"/>
        <v>88.19</v>
      </c>
      <c r="S454" s="6">
        <f t="shared" si="30"/>
        <v>70.716499999999996</v>
      </c>
      <c r="T454" s="8">
        <f t="shared" si="31"/>
        <v>0.44501955552478972</v>
      </c>
      <c r="U454" s="5">
        <f>YEAR(SalesDataTable[[#This Row],[Order Date]])</f>
        <v>2026</v>
      </c>
      <c r="V454" s="8" t="str">
        <f>"Q"&amp;ROUNDUP(MONTH(SalesDataTable[[#This Row],[Order Date]])/3,0)</f>
        <v>Q1</v>
      </c>
      <c r="W454" s="9">
        <f>MONTH(SalesDataTable[[#This Row],[Order Date]])</f>
        <v>3</v>
      </c>
      <c r="X454" s="8" t="str">
        <f>TEXT(SalesDataTable[[#This Row],[Order Date]],"mmm")</f>
        <v>Mar</v>
      </c>
    </row>
    <row r="455" spans="1:24" ht="15">
      <c r="A455" s="2">
        <v>1768</v>
      </c>
      <c r="B455" s="3">
        <v>46110</v>
      </c>
      <c r="C455" s="12">
        <f>MONTH(SalesDataTable[[#This Row],[Order Date]])</f>
        <v>3</v>
      </c>
      <c r="D455" s="12" t="str">
        <f>TEXT(SalesDataTable[[#This Row],[Order Date]],"MMM")</f>
        <v>Mar</v>
      </c>
      <c r="E455" s="15" t="str">
        <f>"Q"&amp;ROUNDUP(MONTH(SalesDataTable[[#This Row],[Order Date]])/3,0)</f>
        <v>Q1</v>
      </c>
      <c r="F455" s="12">
        <f>YEAR(SalesDataTable[[#This Row],[Order Date]])</f>
        <v>2026</v>
      </c>
      <c r="G455" s="4" t="s">
        <v>6</v>
      </c>
      <c r="H455" s="4" t="s">
        <v>43</v>
      </c>
      <c r="I455" s="4" t="s">
        <v>28</v>
      </c>
      <c r="J455" s="4" t="s">
        <v>3</v>
      </c>
      <c r="K455" s="4" t="s">
        <v>9</v>
      </c>
      <c r="L455" s="4" t="s">
        <v>46</v>
      </c>
      <c r="M455" s="9">
        <v>4</v>
      </c>
      <c r="N455" s="6">
        <v>70.510000000000005</v>
      </c>
      <c r="O455" s="7">
        <v>0</v>
      </c>
      <c r="P455" s="6">
        <v>31.93</v>
      </c>
      <c r="Q455" s="6">
        <f t="shared" si="28"/>
        <v>282.04000000000002</v>
      </c>
      <c r="R455" s="6">
        <f t="shared" si="29"/>
        <v>127.72</v>
      </c>
      <c r="S455" s="6">
        <f t="shared" si="30"/>
        <v>154.32000000000002</v>
      </c>
      <c r="T455" s="8">
        <f t="shared" si="31"/>
        <v>0.54715643171181394</v>
      </c>
      <c r="U455" s="5">
        <f>YEAR(SalesDataTable[[#This Row],[Order Date]])</f>
        <v>2026</v>
      </c>
      <c r="V455" s="8" t="str">
        <f>"Q"&amp;ROUNDUP(MONTH(SalesDataTable[[#This Row],[Order Date]])/3,0)</f>
        <v>Q1</v>
      </c>
      <c r="W455" s="9">
        <f>MONTH(SalesDataTable[[#This Row],[Order Date]])</f>
        <v>3</v>
      </c>
      <c r="X455" s="8" t="str">
        <f>TEXT(SalesDataTable[[#This Row],[Order Date]],"mmm")</f>
        <v>Mar</v>
      </c>
    </row>
    <row r="456" spans="1:24" ht="15">
      <c r="A456" s="2">
        <v>1876</v>
      </c>
      <c r="B456" s="3">
        <v>46110</v>
      </c>
      <c r="C456" s="12">
        <f>MONTH(SalesDataTable[[#This Row],[Order Date]])</f>
        <v>3</v>
      </c>
      <c r="D456" s="12" t="str">
        <f>TEXT(SalesDataTable[[#This Row],[Order Date]],"MMM")</f>
        <v>Mar</v>
      </c>
      <c r="E456" s="15" t="str">
        <f>"Q"&amp;ROUNDUP(MONTH(SalesDataTable[[#This Row],[Order Date]])/3,0)</f>
        <v>Q1</v>
      </c>
      <c r="F456" s="12">
        <f>YEAR(SalesDataTable[[#This Row],[Order Date]])</f>
        <v>2026</v>
      </c>
      <c r="G456" s="4" t="s">
        <v>6</v>
      </c>
      <c r="H456" s="4" t="s">
        <v>27</v>
      </c>
      <c r="I456" s="4" t="s">
        <v>8</v>
      </c>
      <c r="J456" s="4" t="s">
        <v>13</v>
      </c>
      <c r="K456" s="4" t="s">
        <v>4</v>
      </c>
      <c r="L456" s="4" t="s">
        <v>30</v>
      </c>
      <c r="M456" s="9">
        <v>12</v>
      </c>
      <c r="N456" s="6">
        <v>101.06</v>
      </c>
      <c r="O456" s="7">
        <v>0.1</v>
      </c>
      <c r="P456" s="6">
        <v>50.59</v>
      </c>
      <c r="Q456" s="6">
        <f t="shared" si="28"/>
        <v>1091.4480000000001</v>
      </c>
      <c r="R456" s="6">
        <f t="shared" si="29"/>
        <v>607.08000000000004</v>
      </c>
      <c r="S456" s="6">
        <f t="shared" si="30"/>
        <v>484.36800000000005</v>
      </c>
      <c r="T456" s="8">
        <f t="shared" si="31"/>
        <v>0.4437847703234602</v>
      </c>
      <c r="U456" s="5">
        <f>YEAR(SalesDataTable[[#This Row],[Order Date]])</f>
        <v>2026</v>
      </c>
      <c r="V456" s="8" t="str">
        <f>"Q"&amp;ROUNDUP(MONTH(SalesDataTable[[#This Row],[Order Date]])/3,0)</f>
        <v>Q1</v>
      </c>
      <c r="W456" s="9">
        <f>MONTH(SalesDataTable[[#This Row],[Order Date]])</f>
        <v>3</v>
      </c>
      <c r="X456" s="8" t="str">
        <f>TEXT(SalesDataTable[[#This Row],[Order Date]],"mmm")</f>
        <v>Mar</v>
      </c>
    </row>
    <row r="457" spans="1:24" ht="15">
      <c r="A457" s="2">
        <v>2453</v>
      </c>
      <c r="B457" s="3">
        <v>46110</v>
      </c>
      <c r="C457" s="12">
        <f>MONTH(SalesDataTable[[#This Row],[Order Date]])</f>
        <v>3</v>
      </c>
      <c r="D457" s="12" t="str">
        <f>TEXT(SalesDataTable[[#This Row],[Order Date]],"MMM")</f>
        <v>Mar</v>
      </c>
      <c r="E457" s="15" t="str">
        <f>"Q"&amp;ROUNDUP(MONTH(SalesDataTable[[#This Row],[Order Date]])/3,0)</f>
        <v>Q1</v>
      </c>
      <c r="F457" s="12">
        <f>YEAR(SalesDataTable[[#This Row],[Order Date]])</f>
        <v>2026</v>
      </c>
      <c r="G457" s="4" t="s">
        <v>20</v>
      </c>
      <c r="H457" s="4" t="s">
        <v>33</v>
      </c>
      <c r="I457" s="4" t="s">
        <v>2</v>
      </c>
      <c r="J457" s="4" t="s">
        <v>16</v>
      </c>
      <c r="K457" s="4" t="s">
        <v>4</v>
      </c>
      <c r="L457" s="4" t="s">
        <v>5</v>
      </c>
      <c r="M457" s="9">
        <v>2</v>
      </c>
      <c r="N457" s="6">
        <v>79.849999999999994</v>
      </c>
      <c r="O457" s="7">
        <v>0.05</v>
      </c>
      <c r="P457" s="6">
        <v>43.78</v>
      </c>
      <c r="Q457" s="6">
        <f t="shared" si="28"/>
        <v>151.71499999999997</v>
      </c>
      <c r="R457" s="6">
        <f t="shared" si="29"/>
        <v>87.56</v>
      </c>
      <c r="S457" s="6">
        <f t="shared" si="30"/>
        <v>64.154999999999973</v>
      </c>
      <c r="T457" s="8">
        <f t="shared" si="31"/>
        <v>0.42286524074745402</v>
      </c>
      <c r="U457" s="5">
        <f>YEAR(SalesDataTable[[#This Row],[Order Date]])</f>
        <v>2026</v>
      </c>
      <c r="V457" s="8" t="str">
        <f>"Q"&amp;ROUNDUP(MONTH(SalesDataTable[[#This Row],[Order Date]])/3,0)</f>
        <v>Q1</v>
      </c>
      <c r="W457" s="9">
        <f>MONTH(SalesDataTable[[#This Row],[Order Date]])</f>
        <v>3</v>
      </c>
      <c r="X457" s="8" t="str">
        <f>TEXT(SalesDataTable[[#This Row],[Order Date]],"mmm")</f>
        <v>Mar</v>
      </c>
    </row>
    <row r="458" spans="1:24" ht="15">
      <c r="A458" s="2">
        <v>2676</v>
      </c>
      <c r="B458" s="3">
        <v>46110</v>
      </c>
      <c r="C458" s="12">
        <f>MONTH(SalesDataTable[[#This Row],[Order Date]])</f>
        <v>3</v>
      </c>
      <c r="D458" s="12" t="str">
        <f>TEXT(SalesDataTable[[#This Row],[Order Date]],"MMM")</f>
        <v>Mar</v>
      </c>
      <c r="E458" s="15" t="str">
        <f>"Q"&amp;ROUNDUP(MONTH(SalesDataTable[[#This Row],[Order Date]])/3,0)</f>
        <v>Q1</v>
      </c>
      <c r="F458" s="12">
        <f>YEAR(SalesDataTable[[#This Row],[Order Date]])</f>
        <v>2026</v>
      </c>
      <c r="G458" s="4" t="s">
        <v>11</v>
      </c>
      <c r="H458" s="4" t="s">
        <v>25</v>
      </c>
      <c r="I458" s="4" t="s">
        <v>19</v>
      </c>
      <c r="J458" s="4" t="s">
        <v>13</v>
      </c>
      <c r="K458" s="4" t="s">
        <v>23</v>
      </c>
      <c r="L458" s="4" t="s">
        <v>29</v>
      </c>
      <c r="M458" s="9">
        <v>4</v>
      </c>
      <c r="N458" s="6">
        <v>191.99</v>
      </c>
      <c r="O458" s="7">
        <v>0</v>
      </c>
      <c r="P458" s="6">
        <v>104.44</v>
      </c>
      <c r="Q458" s="6">
        <f t="shared" si="28"/>
        <v>767.96</v>
      </c>
      <c r="R458" s="6">
        <f t="shared" si="29"/>
        <v>417.76</v>
      </c>
      <c r="S458" s="6">
        <f t="shared" si="30"/>
        <v>350.20000000000005</v>
      </c>
      <c r="T458" s="8">
        <f t="shared" si="31"/>
        <v>0.45601333402781397</v>
      </c>
      <c r="U458" s="5">
        <f>YEAR(SalesDataTable[[#This Row],[Order Date]])</f>
        <v>2026</v>
      </c>
      <c r="V458" s="8" t="str">
        <f>"Q"&amp;ROUNDUP(MONTH(SalesDataTable[[#This Row],[Order Date]])/3,0)</f>
        <v>Q1</v>
      </c>
      <c r="W458" s="9">
        <f>MONTH(SalesDataTable[[#This Row],[Order Date]])</f>
        <v>3</v>
      </c>
      <c r="X458" s="8" t="str">
        <f>TEXT(SalesDataTable[[#This Row],[Order Date]],"mmm")</f>
        <v>Mar</v>
      </c>
    </row>
    <row r="459" spans="1:24" ht="15">
      <c r="A459" s="2">
        <v>2800</v>
      </c>
      <c r="B459" s="3">
        <v>46110</v>
      </c>
      <c r="C459" s="12">
        <f>MONTH(SalesDataTable[[#This Row],[Order Date]])</f>
        <v>3</v>
      </c>
      <c r="D459" s="12" t="str">
        <f>TEXT(SalesDataTable[[#This Row],[Order Date]],"MMM")</f>
        <v>Mar</v>
      </c>
      <c r="E459" s="15" t="str">
        <f>"Q"&amp;ROUNDUP(MONTH(SalesDataTable[[#This Row],[Order Date]])/3,0)</f>
        <v>Q1</v>
      </c>
      <c r="F459" s="12">
        <f>YEAR(SalesDataTable[[#This Row],[Order Date]])</f>
        <v>2026</v>
      </c>
      <c r="G459" s="4" t="s">
        <v>6</v>
      </c>
      <c r="H459" s="4" t="s">
        <v>41</v>
      </c>
      <c r="I459" s="4" t="s">
        <v>2</v>
      </c>
      <c r="J459" s="4" t="s">
        <v>13</v>
      </c>
      <c r="K459" s="4" t="s">
        <v>4</v>
      </c>
      <c r="L459" s="4" t="s">
        <v>22</v>
      </c>
      <c r="M459" s="9">
        <v>1</v>
      </c>
      <c r="N459" s="6">
        <v>49.81</v>
      </c>
      <c r="O459" s="7">
        <v>0.05</v>
      </c>
      <c r="P459" s="6">
        <v>23.12</v>
      </c>
      <c r="Q459" s="6">
        <f t="shared" si="28"/>
        <v>47.319499999999998</v>
      </c>
      <c r="R459" s="6">
        <f t="shared" si="29"/>
        <v>23.12</v>
      </c>
      <c r="S459" s="6">
        <f t="shared" si="30"/>
        <v>24.199499999999997</v>
      </c>
      <c r="T459" s="8">
        <f t="shared" si="31"/>
        <v>0.51140650260463438</v>
      </c>
      <c r="U459" s="5">
        <f>YEAR(SalesDataTable[[#This Row],[Order Date]])</f>
        <v>2026</v>
      </c>
      <c r="V459" s="8" t="str">
        <f>"Q"&amp;ROUNDUP(MONTH(SalesDataTable[[#This Row],[Order Date]])/3,0)</f>
        <v>Q1</v>
      </c>
      <c r="W459" s="9">
        <f>MONTH(SalesDataTable[[#This Row],[Order Date]])</f>
        <v>3</v>
      </c>
      <c r="X459" s="8" t="str">
        <f>TEXT(SalesDataTable[[#This Row],[Order Date]],"mmm")</f>
        <v>Mar</v>
      </c>
    </row>
    <row r="460" spans="1:24" ht="15">
      <c r="A460" s="2">
        <v>2857</v>
      </c>
      <c r="B460" s="3">
        <v>46110</v>
      </c>
      <c r="C460" s="12">
        <f>MONTH(SalesDataTable[[#This Row],[Order Date]])</f>
        <v>3</v>
      </c>
      <c r="D460" s="12" t="str">
        <f>TEXT(SalesDataTable[[#This Row],[Order Date]],"MMM")</f>
        <v>Mar</v>
      </c>
      <c r="E460" s="15" t="str">
        <f>"Q"&amp;ROUNDUP(MONTH(SalesDataTable[[#This Row],[Order Date]])/3,0)</f>
        <v>Q1</v>
      </c>
      <c r="F460" s="12">
        <f>YEAR(SalesDataTable[[#This Row],[Order Date]])</f>
        <v>2026</v>
      </c>
      <c r="G460" s="4" t="s">
        <v>0</v>
      </c>
      <c r="H460" s="4" t="s">
        <v>50</v>
      </c>
      <c r="I460" s="4" t="s">
        <v>19</v>
      </c>
      <c r="J460" s="4" t="s">
        <v>13</v>
      </c>
      <c r="K460" s="4" t="s">
        <v>34</v>
      </c>
      <c r="L460" s="4" t="s">
        <v>35</v>
      </c>
      <c r="M460" s="9">
        <v>1</v>
      </c>
      <c r="N460" s="6">
        <v>40.39</v>
      </c>
      <c r="O460" s="7">
        <v>0.1</v>
      </c>
      <c r="P460" s="6">
        <v>14.97</v>
      </c>
      <c r="Q460" s="6">
        <f t="shared" si="28"/>
        <v>36.350999999999999</v>
      </c>
      <c r="R460" s="6">
        <f t="shared" si="29"/>
        <v>14.97</v>
      </c>
      <c r="S460" s="6">
        <f t="shared" si="30"/>
        <v>21.381</v>
      </c>
      <c r="T460" s="8">
        <f t="shared" si="31"/>
        <v>0.58818189320788972</v>
      </c>
      <c r="U460" s="5">
        <f>YEAR(SalesDataTable[[#This Row],[Order Date]])</f>
        <v>2026</v>
      </c>
      <c r="V460" s="8" t="str">
        <f>"Q"&amp;ROUNDUP(MONTH(SalesDataTable[[#This Row],[Order Date]])/3,0)</f>
        <v>Q1</v>
      </c>
      <c r="W460" s="9">
        <f>MONTH(SalesDataTable[[#This Row],[Order Date]])</f>
        <v>3</v>
      </c>
      <c r="X460" s="8" t="str">
        <f>TEXT(SalesDataTable[[#This Row],[Order Date]],"mmm")</f>
        <v>Mar</v>
      </c>
    </row>
    <row r="461" spans="1:24" ht="15">
      <c r="A461" s="2">
        <v>3584</v>
      </c>
      <c r="B461" s="3">
        <v>46110</v>
      </c>
      <c r="C461" s="12">
        <f>MONTH(SalesDataTable[[#This Row],[Order Date]])</f>
        <v>3</v>
      </c>
      <c r="D461" s="12" t="str">
        <f>TEXT(SalesDataTable[[#This Row],[Order Date]],"MMM")</f>
        <v>Mar</v>
      </c>
      <c r="E461" s="15" t="str">
        <f>"Q"&amp;ROUNDUP(MONTH(SalesDataTable[[#This Row],[Order Date]])/3,0)</f>
        <v>Q1</v>
      </c>
      <c r="F461" s="12">
        <f>YEAR(SalesDataTable[[#This Row],[Order Date]])</f>
        <v>2026</v>
      </c>
      <c r="G461" s="4" t="s">
        <v>0</v>
      </c>
      <c r="H461" s="4" t="s">
        <v>1</v>
      </c>
      <c r="I461" s="4" t="s">
        <v>2</v>
      </c>
      <c r="J461" s="4" t="s">
        <v>3</v>
      </c>
      <c r="K461" s="4" t="s">
        <v>14</v>
      </c>
      <c r="L461" s="4" t="s">
        <v>15</v>
      </c>
      <c r="M461" s="9">
        <v>1</v>
      </c>
      <c r="N461" s="6">
        <v>35.700000000000003</v>
      </c>
      <c r="O461" s="7">
        <v>0.05</v>
      </c>
      <c r="P461" s="6">
        <v>13.85</v>
      </c>
      <c r="Q461" s="6">
        <f t="shared" si="28"/>
        <v>33.914999999999999</v>
      </c>
      <c r="R461" s="6">
        <f t="shared" si="29"/>
        <v>13.85</v>
      </c>
      <c r="S461" s="6">
        <f t="shared" si="30"/>
        <v>20.064999999999998</v>
      </c>
      <c r="T461" s="8">
        <f t="shared" si="31"/>
        <v>0.59162612413386406</v>
      </c>
      <c r="U461" s="5">
        <f>YEAR(SalesDataTable[[#This Row],[Order Date]])</f>
        <v>2026</v>
      </c>
      <c r="V461" s="8" t="str">
        <f>"Q"&amp;ROUNDUP(MONTH(SalesDataTable[[#This Row],[Order Date]])/3,0)</f>
        <v>Q1</v>
      </c>
      <c r="W461" s="9">
        <f>MONTH(SalesDataTable[[#This Row],[Order Date]])</f>
        <v>3</v>
      </c>
      <c r="X461" s="8" t="str">
        <f>TEXT(SalesDataTable[[#This Row],[Order Date]],"mmm")</f>
        <v>Mar</v>
      </c>
    </row>
    <row r="462" spans="1:24" ht="15">
      <c r="A462" s="2">
        <v>3669</v>
      </c>
      <c r="B462" s="3">
        <v>46110</v>
      </c>
      <c r="C462" s="12">
        <f>MONTH(SalesDataTable[[#This Row],[Order Date]])</f>
        <v>3</v>
      </c>
      <c r="D462" s="12" t="str">
        <f>TEXT(SalesDataTable[[#This Row],[Order Date]],"MMM")</f>
        <v>Mar</v>
      </c>
      <c r="E462" s="15" t="str">
        <f>"Q"&amp;ROUNDUP(MONTH(SalesDataTable[[#This Row],[Order Date]])/3,0)</f>
        <v>Q1</v>
      </c>
      <c r="F462" s="12">
        <f>YEAR(SalesDataTable[[#This Row],[Order Date]])</f>
        <v>2026</v>
      </c>
      <c r="G462" s="4" t="s">
        <v>11</v>
      </c>
      <c r="H462" s="4" t="s">
        <v>39</v>
      </c>
      <c r="I462" s="4" t="s">
        <v>28</v>
      </c>
      <c r="J462" s="4" t="s">
        <v>3</v>
      </c>
      <c r="K462" s="4" t="s">
        <v>23</v>
      </c>
      <c r="L462" s="4" t="s">
        <v>40</v>
      </c>
      <c r="M462" s="9">
        <v>1</v>
      </c>
      <c r="N462" s="6">
        <v>80.09</v>
      </c>
      <c r="O462" s="7">
        <v>0</v>
      </c>
      <c r="P462" s="6">
        <v>40.61</v>
      </c>
      <c r="Q462" s="6">
        <f t="shared" si="28"/>
        <v>80.09</v>
      </c>
      <c r="R462" s="6">
        <f t="shared" si="29"/>
        <v>40.61</v>
      </c>
      <c r="S462" s="6">
        <f t="shared" si="30"/>
        <v>39.480000000000004</v>
      </c>
      <c r="T462" s="8">
        <f t="shared" si="31"/>
        <v>0.49294543638406796</v>
      </c>
      <c r="U462" s="5">
        <f>YEAR(SalesDataTable[[#This Row],[Order Date]])</f>
        <v>2026</v>
      </c>
      <c r="V462" s="8" t="str">
        <f>"Q"&amp;ROUNDUP(MONTH(SalesDataTable[[#This Row],[Order Date]])/3,0)</f>
        <v>Q1</v>
      </c>
      <c r="W462" s="9">
        <f>MONTH(SalesDataTable[[#This Row],[Order Date]])</f>
        <v>3</v>
      </c>
      <c r="X462" s="8" t="str">
        <f>TEXT(SalesDataTable[[#This Row],[Order Date]],"mmm")</f>
        <v>Mar</v>
      </c>
    </row>
    <row r="463" spans="1:24" ht="15">
      <c r="A463" s="2">
        <v>4787</v>
      </c>
      <c r="B463" s="3">
        <v>46110</v>
      </c>
      <c r="C463" s="12">
        <f>MONTH(SalesDataTable[[#This Row],[Order Date]])</f>
        <v>3</v>
      </c>
      <c r="D463" s="12" t="str">
        <f>TEXT(SalesDataTable[[#This Row],[Order Date]],"MMM")</f>
        <v>Mar</v>
      </c>
      <c r="E463" s="15" t="str">
        <f>"Q"&amp;ROUNDUP(MONTH(SalesDataTable[[#This Row],[Order Date]])/3,0)</f>
        <v>Q1</v>
      </c>
      <c r="F463" s="12">
        <f>YEAR(SalesDataTable[[#This Row],[Order Date]])</f>
        <v>2026</v>
      </c>
      <c r="G463" s="4" t="s">
        <v>20</v>
      </c>
      <c r="H463" s="4" t="s">
        <v>47</v>
      </c>
      <c r="I463" s="4" t="s">
        <v>28</v>
      </c>
      <c r="J463" s="4" t="s">
        <v>13</v>
      </c>
      <c r="K463" s="4" t="s">
        <v>9</v>
      </c>
      <c r="L463" s="4" t="s">
        <v>17</v>
      </c>
      <c r="M463" s="9">
        <v>1</v>
      </c>
      <c r="N463" s="6">
        <v>142.87</v>
      </c>
      <c r="O463" s="7">
        <v>0.1</v>
      </c>
      <c r="P463" s="6">
        <v>77.33</v>
      </c>
      <c r="Q463" s="6">
        <f t="shared" si="28"/>
        <v>128.583</v>
      </c>
      <c r="R463" s="6">
        <f t="shared" si="29"/>
        <v>77.33</v>
      </c>
      <c r="S463" s="6">
        <f t="shared" si="30"/>
        <v>51.253</v>
      </c>
      <c r="T463" s="8">
        <f t="shared" si="31"/>
        <v>0.39859857057309289</v>
      </c>
      <c r="U463" s="5">
        <f>YEAR(SalesDataTable[[#This Row],[Order Date]])</f>
        <v>2026</v>
      </c>
      <c r="V463" s="8" t="str">
        <f>"Q"&amp;ROUNDUP(MONTH(SalesDataTable[[#This Row],[Order Date]])/3,0)</f>
        <v>Q1</v>
      </c>
      <c r="W463" s="9">
        <f>MONTH(SalesDataTable[[#This Row],[Order Date]])</f>
        <v>3</v>
      </c>
      <c r="X463" s="8" t="str">
        <f>TEXT(SalesDataTable[[#This Row],[Order Date]],"mmm")</f>
        <v>Mar</v>
      </c>
    </row>
    <row r="464" spans="1:24" ht="15">
      <c r="A464" s="2">
        <v>769</v>
      </c>
      <c r="B464" s="3">
        <v>46111</v>
      </c>
      <c r="C464" s="12">
        <f>MONTH(SalesDataTable[[#This Row],[Order Date]])</f>
        <v>3</v>
      </c>
      <c r="D464" s="12" t="str">
        <f>TEXT(SalesDataTable[[#This Row],[Order Date]],"MMM")</f>
        <v>Mar</v>
      </c>
      <c r="E464" s="15" t="str">
        <f>"Q"&amp;ROUNDUP(MONTH(SalesDataTable[[#This Row],[Order Date]])/3,0)</f>
        <v>Q1</v>
      </c>
      <c r="F464" s="12">
        <f>YEAR(SalesDataTable[[#This Row],[Order Date]])</f>
        <v>2026</v>
      </c>
      <c r="G464" s="4" t="s">
        <v>20</v>
      </c>
      <c r="H464" s="4" t="s">
        <v>33</v>
      </c>
      <c r="I464" s="4" t="s">
        <v>2</v>
      </c>
      <c r="J464" s="4" t="s">
        <v>3</v>
      </c>
      <c r="K464" s="4" t="s">
        <v>34</v>
      </c>
      <c r="L464" s="4" t="s">
        <v>35</v>
      </c>
      <c r="M464" s="9">
        <v>1</v>
      </c>
      <c r="N464" s="6">
        <v>40.53</v>
      </c>
      <c r="O464" s="7">
        <v>0</v>
      </c>
      <c r="P464" s="6">
        <v>14.32</v>
      </c>
      <c r="Q464" s="6">
        <f t="shared" si="28"/>
        <v>40.53</v>
      </c>
      <c r="R464" s="6">
        <f t="shared" si="29"/>
        <v>14.32</v>
      </c>
      <c r="S464" s="6">
        <f t="shared" si="30"/>
        <v>26.21</v>
      </c>
      <c r="T464" s="8">
        <f t="shared" si="31"/>
        <v>0.64668147051566738</v>
      </c>
      <c r="U464" s="5">
        <f>YEAR(SalesDataTable[[#This Row],[Order Date]])</f>
        <v>2026</v>
      </c>
      <c r="V464" s="8" t="str">
        <f>"Q"&amp;ROUNDUP(MONTH(SalesDataTable[[#This Row],[Order Date]])/3,0)</f>
        <v>Q1</v>
      </c>
      <c r="W464" s="9">
        <f>MONTH(SalesDataTable[[#This Row],[Order Date]])</f>
        <v>3</v>
      </c>
      <c r="X464" s="8" t="str">
        <f>TEXT(SalesDataTable[[#This Row],[Order Date]],"mmm")</f>
        <v>Mar</v>
      </c>
    </row>
    <row r="465" spans="1:24" ht="15">
      <c r="A465" s="2">
        <v>1184</v>
      </c>
      <c r="B465" s="3">
        <v>46111</v>
      </c>
      <c r="C465" s="12">
        <f>MONTH(SalesDataTable[[#This Row],[Order Date]])</f>
        <v>3</v>
      </c>
      <c r="D465" s="12" t="str">
        <f>TEXT(SalesDataTable[[#This Row],[Order Date]],"MMM")</f>
        <v>Mar</v>
      </c>
      <c r="E465" s="15" t="str">
        <f>"Q"&amp;ROUNDUP(MONTH(SalesDataTable[[#This Row],[Order Date]])/3,0)</f>
        <v>Q1</v>
      </c>
      <c r="F465" s="12">
        <f>YEAR(SalesDataTable[[#This Row],[Order Date]])</f>
        <v>2026</v>
      </c>
      <c r="G465" s="4" t="s">
        <v>20</v>
      </c>
      <c r="H465" s="4" t="s">
        <v>33</v>
      </c>
      <c r="I465" s="4" t="s">
        <v>2</v>
      </c>
      <c r="J465" s="4" t="s">
        <v>3</v>
      </c>
      <c r="K465" s="4" t="s">
        <v>4</v>
      </c>
      <c r="L465" s="4" t="s">
        <v>22</v>
      </c>
      <c r="M465" s="9">
        <v>1</v>
      </c>
      <c r="N465" s="6">
        <v>49.46</v>
      </c>
      <c r="O465" s="7">
        <v>0</v>
      </c>
      <c r="P465" s="6">
        <v>23.04</v>
      </c>
      <c r="Q465" s="6">
        <f t="shared" si="28"/>
        <v>49.46</v>
      </c>
      <c r="R465" s="6">
        <f t="shared" si="29"/>
        <v>23.04</v>
      </c>
      <c r="S465" s="6">
        <f t="shared" si="30"/>
        <v>26.42</v>
      </c>
      <c r="T465" s="8">
        <f t="shared" si="31"/>
        <v>0.53416902547513145</v>
      </c>
      <c r="U465" s="5">
        <f>YEAR(SalesDataTable[[#This Row],[Order Date]])</f>
        <v>2026</v>
      </c>
      <c r="V465" s="8" t="str">
        <f>"Q"&amp;ROUNDUP(MONTH(SalesDataTable[[#This Row],[Order Date]])/3,0)</f>
        <v>Q1</v>
      </c>
      <c r="W465" s="9">
        <f>MONTH(SalesDataTable[[#This Row],[Order Date]])</f>
        <v>3</v>
      </c>
      <c r="X465" s="8" t="str">
        <f>TEXT(SalesDataTable[[#This Row],[Order Date]],"mmm")</f>
        <v>Mar</v>
      </c>
    </row>
    <row r="466" spans="1:24" ht="15">
      <c r="A466" s="2">
        <v>1498</v>
      </c>
      <c r="B466" s="3">
        <v>46111</v>
      </c>
      <c r="C466" s="12">
        <f>MONTH(SalesDataTable[[#This Row],[Order Date]])</f>
        <v>3</v>
      </c>
      <c r="D466" s="12" t="str">
        <f>TEXT(SalesDataTable[[#This Row],[Order Date]],"MMM")</f>
        <v>Mar</v>
      </c>
      <c r="E466" s="15" t="str">
        <f>"Q"&amp;ROUNDUP(MONTH(SalesDataTable[[#This Row],[Order Date]])/3,0)</f>
        <v>Q1</v>
      </c>
      <c r="F466" s="12">
        <f>YEAR(SalesDataTable[[#This Row],[Order Date]])</f>
        <v>2026</v>
      </c>
      <c r="G466" s="4" t="s">
        <v>6</v>
      </c>
      <c r="H466" s="4" t="s">
        <v>49</v>
      </c>
      <c r="I466" s="4" t="s">
        <v>28</v>
      </c>
      <c r="J466" s="4" t="s">
        <v>16</v>
      </c>
      <c r="K466" s="4" t="s">
        <v>9</v>
      </c>
      <c r="L466" s="4" t="s">
        <v>17</v>
      </c>
      <c r="M466" s="9">
        <v>3</v>
      </c>
      <c r="N466" s="6">
        <v>142.46</v>
      </c>
      <c r="O466" s="7">
        <v>0</v>
      </c>
      <c r="P466" s="6">
        <v>79.650000000000006</v>
      </c>
      <c r="Q466" s="6">
        <f t="shared" si="28"/>
        <v>427.38</v>
      </c>
      <c r="R466" s="6">
        <f t="shared" si="29"/>
        <v>238.95000000000002</v>
      </c>
      <c r="S466" s="6">
        <f t="shared" si="30"/>
        <v>188.42999999999998</v>
      </c>
      <c r="T466" s="8">
        <f t="shared" si="31"/>
        <v>0.44089569001825069</v>
      </c>
      <c r="U466" s="5">
        <f>YEAR(SalesDataTable[[#This Row],[Order Date]])</f>
        <v>2026</v>
      </c>
      <c r="V466" s="8" t="str">
        <f>"Q"&amp;ROUNDUP(MONTH(SalesDataTable[[#This Row],[Order Date]])/3,0)</f>
        <v>Q1</v>
      </c>
      <c r="W466" s="9">
        <f>MONTH(SalesDataTable[[#This Row],[Order Date]])</f>
        <v>3</v>
      </c>
      <c r="X466" s="8" t="str">
        <f>TEXT(SalesDataTable[[#This Row],[Order Date]],"mmm")</f>
        <v>Mar</v>
      </c>
    </row>
    <row r="467" spans="1:24" ht="15">
      <c r="A467" s="2">
        <v>2054</v>
      </c>
      <c r="B467" s="3">
        <v>46111</v>
      </c>
      <c r="C467" s="12">
        <f>MONTH(SalesDataTable[[#This Row],[Order Date]])</f>
        <v>3</v>
      </c>
      <c r="D467" s="12" t="str">
        <f>TEXT(SalesDataTable[[#This Row],[Order Date]],"MMM")</f>
        <v>Mar</v>
      </c>
      <c r="E467" s="15" t="str">
        <f>"Q"&amp;ROUNDUP(MONTH(SalesDataTable[[#This Row],[Order Date]])/3,0)</f>
        <v>Q1</v>
      </c>
      <c r="F467" s="12">
        <f>YEAR(SalesDataTable[[#This Row],[Order Date]])</f>
        <v>2026</v>
      </c>
      <c r="G467" s="4" t="s">
        <v>20</v>
      </c>
      <c r="H467" s="4" t="s">
        <v>47</v>
      </c>
      <c r="I467" s="4" t="s">
        <v>8</v>
      </c>
      <c r="J467" s="4" t="s">
        <v>16</v>
      </c>
      <c r="K467" s="4" t="s">
        <v>9</v>
      </c>
      <c r="L467" s="4" t="s">
        <v>17</v>
      </c>
      <c r="M467" s="9">
        <v>6</v>
      </c>
      <c r="N467" s="6">
        <v>142.18</v>
      </c>
      <c r="O467" s="7">
        <v>0.05</v>
      </c>
      <c r="P467" s="6">
        <v>80.94</v>
      </c>
      <c r="Q467" s="6">
        <f t="shared" si="28"/>
        <v>810.42600000000004</v>
      </c>
      <c r="R467" s="6">
        <f t="shared" si="29"/>
        <v>485.64</v>
      </c>
      <c r="S467" s="6">
        <f t="shared" si="30"/>
        <v>324.78600000000006</v>
      </c>
      <c r="T467" s="8">
        <f t="shared" si="31"/>
        <v>0.40075960050640036</v>
      </c>
      <c r="U467" s="5">
        <f>YEAR(SalesDataTable[[#This Row],[Order Date]])</f>
        <v>2026</v>
      </c>
      <c r="V467" s="8" t="str">
        <f>"Q"&amp;ROUNDUP(MONTH(SalesDataTable[[#This Row],[Order Date]])/3,0)</f>
        <v>Q1</v>
      </c>
      <c r="W467" s="9">
        <f>MONTH(SalesDataTable[[#This Row],[Order Date]])</f>
        <v>3</v>
      </c>
      <c r="X467" s="8" t="str">
        <f>TEXT(SalesDataTable[[#This Row],[Order Date]],"mmm")</f>
        <v>Mar</v>
      </c>
    </row>
    <row r="468" spans="1:24" ht="15">
      <c r="A468" s="2">
        <v>2294</v>
      </c>
      <c r="B468" s="3">
        <v>46111</v>
      </c>
      <c r="C468" s="12">
        <f>MONTH(SalesDataTable[[#This Row],[Order Date]])</f>
        <v>3</v>
      </c>
      <c r="D468" s="12" t="str">
        <f>TEXT(SalesDataTable[[#This Row],[Order Date]],"MMM")</f>
        <v>Mar</v>
      </c>
      <c r="E468" s="15" t="str">
        <f>"Q"&amp;ROUNDUP(MONTH(SalesDataTable[[#This Row],[Order Date]])/3,0)</f>
        <v>Q1</v>
      </c>
      <c r="F468" s="12">
        <f>YEAR(SalesDataTable[[#This Row],[Order Date]])</f>
        <v>2026</v>
      </c>
      <c r="G468" s="4" t="s">
        <v>6</v>
      </c>
      <c r="H468" s="4" t="s">
        <v>49</v>
      </c>
      <c r="I468" s="4" t="s">
        <v>2</v>
      </c>
      <c r="J468" s="4" t="s">
        <v>13</v>
      </c>
      <c r="K468" s="4" t="s">
        <v>34</v>
      </c>
      <c r="L468" s="4" t="s">
        <v>35</v>
      </c>
      <c r="M468" s="9">
        <v>2</v>
      </c>
      <c r="N468" s="6">
        <v>41.04</v>
      </c>
      <c r="O468" s="7">
        <v>0</v>
      </c>
      <c r="P468" s="6">
        <v>15.03</v>
      </c>
      <c r="Q468" s="6">
        <f t="shared" si="28"/>
        <v>82.08</v>
      </c>
      <c r="R468" s="6">
        <f t="shared" si="29"/>
        <v>30.06</v>
      </c>
      <c r="S468" s="6">
        <f t="shared" si="30"/>
        <v>52.019999999999996</v>
      </c>
      <c r="T468" s="8">
        <f t="shared" si="31"/>
        <v>0.63377192982456132</v>
      </c>
      <c r="U468" s="5">
        <f>YEAR(SalesDataTable[[#This Row],[Order Date]])</f>
        <v>2026</v>
      </c>
      <c r="V468" s="8" t="str">
        <f>"Q"&amp;ROUNDUP(MONTH(SalesDataTable[[#This Row],[Order Date]])/3,0)</f>
        <v>Q1</v>
      </c>
      <c r="W468" s="9">
        <f>MONTH(SalesDataTable[[#This Row],[Order Date]])</f>
        <v>3</v>
      </c>
      <c r="X468" s="8" t="str">
        <f>TEXT(SalesDataTable[[#This Row],[Order Date]],"mmm")</f>
        <v>Mar</v>
      </c>
    </row>
    <row r="469" spans="1:24" ht="15">
      <c r="A469" s="2">
        <v>2892</v>
      </c>
      <c r="B469" s="3">
        <v>46111</v>
      </c>
      <c r="C469" s="12">
        <f>MONTH(SalesDataTable[[#This Row],[Order Date]])</f>
        <v>3</v>
      </c>
      <c r="D469" s="12" t="str">
        <f>TEXT(SalesDataTable[[#This Row],[Order Date]],"MMM")</f>
        <v>Mar</v>
      </c>
      <c r="E469" s="15" t="str">
        <f>"Q"&amp;ROUNDUP(MONTH(SalesDataTable[[#This Row],[Order Date]])/3,0)</f>
        <v>Q1</v>
      </c>
      <c r="F469" s="12">
        <f>YEAR(SalesDataTable[[#This Row],[Order Date]])</f>
        <v>2026</v>
      </c>
      <c r="G469" s="4" t="s">
        <v>6</v>
      </c>
      <c r="H469" s="4" t="s">
        <v>43</v>
      </c>
      <c r="I469" s="4" t="s">
        <v>2</v>
      </c>
      <c r="J469" s="4" t="s">
        <v>3</v>
      </c>
      <c r="K469" s="4" t="s">
        <v>9</v>
      </c>
      <c r="L469" s="4" t="s">
        <v>17</v>
      </c>
      <c r="M469" s="9">
        <v>2</v>
      </c>
      <c r="N469" s="6">
        <v>145.06</v>
      </c>
      <c r="O469" s="7">
        <v>0.15</v>
      </c>
      <c r="P469" s="6">
        <v>77.08</v>
      </c>
      <c r="Q469" s="6">
        <f t="shared" si="28"/>
        <v>246.602</v>
      </c>
      <c r="R469" s="6">
        <f t="shared" si="29"/>
        <v>154.16</v>
      </c>
      <c r="S469" s="6">
        <f t="shared" si="30"/>
        <v>92.442000000000007</v>
      </c>
      <c r="T469" s="8">
        <f t="shared" si="31"/>
        <v>0.37486313979610875</v>
      </c>
      <c r="U469" s="5">
        <f>YEAR(SalesDataTable[[#This Row],[Order Date]])</f>
        <v>2026</v>
      </c>
      <c r="V469" s="8" t="str">
        <f>"Q"&amp;ROUNDUP(MONTH(SalesDataTable[[#This Row],[Order Date]])/3,0)</f>
        <v>Q1</v>
      </c>
      <c r="W469" s="9">
        <f>MONTH(SalesDataTable[[#This Row],[Order Date]])</f>
        <v>3</v>
      </c>
      <c r="X469" s="8" t="str">
        <f>TEXT(SalesDataTable[[#This Row],[Order Date]],"mmm")</f>
        <v>Mar</v>
      </c>
    </row>
    <row r="470" spans="1:24" ht="15">
      <c r="A470" s="2">
        <v>3145</v>
      </c>
      <c r="B470" s="3">
        <v>46111</v>
      </c>
      <c r="C470" s="12">
        <f>MONTH(SalesDataTable[[#This Row],[Order Date]])</f>
        <v>3</v>
      </c>
      <c r="D470" s="12" t="str">
        <f>TEXT(SalesDataTable[[#This Row],[Order Date]],"MMM")</f>
        <v>Mar</v>
      </c>
      <c r="E470" s="15" t="str">
        <f>"Q"&amp;ROUNDUP(MONTH(SalesDataTable[[#This Row],[Order Date]])/3,0)</f>
        <v>Q1</v>
      </c>
      <c r="F470" s="12">
        <f>YEAR(SalesDataTable[[#This Row],[Order Date]])</f>
        <v>2026</v>
      </c>
      <c r="G470" s="4" t="s">
        <v>6</v>
      </c>
      <c r="H470" s="4" t="s">
        <v>41</v>
      </c>
      <c r="I470" s="4" t="s">
        <v>2</v>
      </c>
      <c r="J470" s="4" t="s">
        <v>3</v>
      </c>
      <c r="K470" s="4" t="s">
        <v>14</v>
      </c>
      <c r="L470" s="4" t="s">
        <v>44</v>
      </c>
      <c r="M470" s="9">
        <v>1</v>
      </c>
      <c r="N470" s="6">
        <v>130.72999999999999</v>
      </c>
      <c r="O470" s="7">
        <v>0</v>
      </c>
      <c r="P470" s="6">
        <v>66.17</v>
      </c>
      <c r="Q470" s="6">
        <f t="shared" si="28"/>
        <v>130.72999999999999</v>
      </c>
      <c r="R470" s="6">
        <f t="shared" si="29"/>
        <v>66.17</v>
      </c>
      <c r="S470" s="6">
        <f t="shared" si="30"/>
        <v>64.559999999999988</v>
      </c>
      <c r="T470" s="8">
        <f t="shared" si="31"/>
        <v>0.4938422703281572</v>
      </c>
      <c r="U470" s="5">
        <f>YEAR(SalesDataTable[[#This Row],[Order Date]])</f>
        <v>2026</v>
      </c>
      <c r="V470" s="8" t="str">
        <f>"Q"&amp;ROUNDUP(MONTH(SalesDataTable[[#This Row],[Order Date]])/3,0)</f>
        <v>Q1</v>
      </c>
      <c r="W470" s="9">
        <f>MONTH(SalesDataTable[[#This Row],[Order Date]])</f>
        <v>3</v>
      </c>
      <c r="X470" s="8" t="str">
        <f>TEXT(SalesDataTable[[#This Row],[Order Date]],"mmm")</f>
        <v>Mar</v>
      </c>
    </row>
    <row r="471" spans="1:24" ht="15">
      <c r="A471" s="2">
        <v>3925</v>
      </c>
      <c r="B471" s="3">
        <v>46111</v>
      </c>
      <c r="C471" s="12">
        <f>MONTH(SalesDataTable[[#This Row],[Order Date]])</f>
        <v>3</v>
      </c>
      <c r="D471" s="12" t="str">
        <f>TEXT(SalesDataTable[[#This Row],[Order Date]],"MMM")</f>
        <v>Mar</v>
      </c>
      <c r="E471" s="15" t="str">
        <f>"Q"&amp;ROUNDUP(MONTH(SalesDataTable[[#This Row],[Order Date]])/3,0)</f>
        <v>Q1</v>
      </c>
      <c r="F471" s="12">
        <f>YEAR(SalesDataTable[[#This Row],[Order Date]])</f>
        <v>2026</v>
      </c>
      <c r="G471" s="4" t="s">
        <v>20</v>
      </c>
      <c r="H471" s="4" t="s">
        <v>47</v>
      </c>
      <c r="I471" s="4" t="s">
        <v>2</v>
      </c>
      <c r="J471" s="4" t="s">
        <v>16</v>
      </c>
      <c r="K471" s="4" t="s">
        <v>34</v>
      </c>
      <c r="L471" s="4" t="s">
        <v>42</v>
      </c>
      <c r="M471" s="9">
        <v>2</v>
      </c>
      <c r="N471" s="6">
        <v>36.630000000000003</v>
      </c>
      <c r="O471" s="7">
        <v>0</v>
      </c>
      <c r="P471" s="6">
        <v>14.31</v>
      </c>
      <c r="Q471" s="6">
        <f t="shared" si="28"/>
        <v>73.260000000000005</v>
      </c>
      <c r="R471" s="6">
        <f t="shared" si="29"/>
        <v>28.62</v>
      </c>
      <c r="S471" s="6">
        <f t="shared" si="30"/>
        <v>44.64</v>
      </c>
      <c r="T471" s="8">
        <f t="shared" si="31"/>
        <v>0.60933660933660927</v>
      </c>
      <c r="U471" s="5">
        <f>YEAR(SalesDataTable[[#This Row],[Order Date]])</f>
        <v>2026</v>
      </c>
      <c r="V471" s="8" t="str">
        <f>"Q"&amp;ROUNDUP(MONTH(SalesDataTable[[#This Row],[Order Date]])/3,0)</f>
        <v>Q1</v>
      </c>
      <c r="W471" s="9">
        <f>MONTH(SalesDataTable[[#This Row],[Order Date]])</f>
        <v>3</v>
      </c>
      <c r="X471" s="8" t="str">
        <f>TEXT(SalesDataTable[[#This Row],[Order Date]],"mmm")</f>
        <v>Mar</v>
      </c>
    </row>
    <row r="472" spans="1:24" ht="15">
      <c r="A472" s="2">
        <v>2722</v>
      </c>
      <c r="B472" s="3">
        <v>46112</v>
      </c>
      <c r="C472" s="12">
        <f>MONTH(SalesDataTable[[#This Row],[Order Date]])</f>
        <v>3</v>
      </c>
      <c r="D472" s="12" t="str">
        <f>TEXT(SalesDataTable[[#This Row],[Order Date]],"MMM")</f>
        <v>Mar</v>
      </c>
      <c r="E472" s="15" t="str">
        <f>"Q"&amp;ROUNDUP(MONTH(SalesDataTable[[#This Row],[Order Date]])/3,0)</f>
        <v>Q1</v>
      </c>
      <c r="F472" s="12">
        <f>YEAR(SalesDataTable[[#This Row],[Order Date]])</f>
        <v>2026</v>
      </c>
      <c r="G472" s="4" t="s">
        <v>20</v>
      </c>
      <c r="H472" s="4" t="s">
        <v>47</v>
      </c>
      <c r="I472" s="4" t="s">
        <v>28</v>
      </c>
      <c r="J472" s="4" t="s">
        <v>13</v>
      </c>
      <c r="K472" s="4" t="s">
        <v>4</v>
      </c>
      <c r="L472" s="4" t="s">
        <v>22</v>
      </c>
      <c r="M472" s="9">
        <v>1</v>
      </c>
      <c r="N472" s="6">
        <v>50.99</v>
      </c>
      <c r="O472" s="7">
        <v>0.1</v>
      </c>
      <c r="P472" s="6">
        <v>21.86</v>
      </c>
      <c r="Q472" s="6">
        <f t="shared" si="28"/>
        <v>45.891000000000005</v>
      </c>
      <c r="R472" s="6">
        <f t="shared" si="29"/>
        <v>21.86</v>
      </c>
      <c r="S472" s="6">
        <f t="shared" si="30"/>
        <v>24.031000000000006</v>
      </c>
      <c r="T472" s="8">
        <f t="shared" si="31"/>
        <v>0.52365387548756848</v>
      </c>
      <c r="U472" s="5">
        <f>YEAR(SalesDataTable[[#This Row],[Order Date]])</f>
        <v>2026</v>
      </c>
      <c r="V472" s="8" t="str">
        <f>"Q"&amp;ROUNDUP(MONTH(SalesDataTable[[#This Row],[Order Date]])/3,0)</f>
        <v>Q1</v>
      </c>
      <c r="W472" s="9">
        <f>MONTH(SalesDataTable[[#This Row],[Order Date]])</f>
        <v>3</v>
      </c>
      <c r="X472" s="8" t="str">
        <f>TEXT(SalesDataTable[[#This Row],[Order Date]],"mmm")</f>
        <v>Mar</v>
      </c>
    </row>
    <row r="473" spans="1:24" ht="15">
      <c r="A473" s="2">
        <v>2767</v>
      </c>
      <c r="B473" s="3">
        <v>46112</v>
      </c>
      <c r="C473" s="12">
        <f>MONTH(SalesDataTable[[#This Row],[Order Date]])</f>
        <v>3</v>
      </c>
      <c r="D473" s="12" t="str">
        <f>TEXT(SalesDataTable[[#This Row],[Order Date]],"MMM")</f>
        <v>Mar</v>
      </c>
      <c r="E473" s="15" t="str">
        <f>"Q"&amp;ROUNDUP(MONTH(SalesDataTable[[#This Row],[Order Date]])/3,0)</f>
        <v>Q1</v>
      </c>
      <c r="F473" s="12">
        <f>YEAR(SalesDataTable[[#This Row],[Order Date]])</f>
        <v>2026</v>
      </c>
      <c r="G473" s="4" t="s">
        <v>6</v>
      </c>
      <c r="H473" s="4" t="s">
        <v>27</v>
      </c>
      <c r="I473" s="4" t="s">
        <v>2</v>
      </c>
      <c r="J473" s="4" t="s">
        <v>3</v>
      </c>
      <c r="K473" s="4" t="s">
        <v>14</v>
      </c>
      <c r="L473" s="4" t="s">
        <v>44</v>
      </c>
      <c r="M473" s="9">
        <v>4</v>
      </c>
      <c r="N473" s="6">
        <v>134.18</v>
      </c>
      <c r="O473" s="7">
        <v>0</v>
      </c>
      <c r="P473" s="6">
        <v>66.430000000000007</v>
      </c>
      <c r="Q473" s="6">
        <f t="shared" si="28"/>
        <v>536.72</v>
      </c>
      <c r="R473" s="6">
        <f t="shared" si="29"/>
        <v>265.72000000000003</v>
      </c>
      <c r="S473" s="6">
        <f t="shared" si="30"/>
        <v>271</v>
      </c>
      <c r="T473" s="8">
        <f t="shared" si="31"/>
        <v>0.5049187658369354</v>
      </c>
      <c r="U473" s="5">
        <f>YEAR(SalesDataTable[[#This Row],[Order Date]])</f>
        <v>2026</v>
      </c>
      <c r="V473" s="8" t="str">
        <f>"Q"&amp;ROUNDUP(MONTH(SalesDataTable[[#This Row],[Order Date]])/3,0)</f>
        <v>Q1</v>
      </c>
      <c r="W473" s="9">
        <f>MONTH(SalesDataTable[[#This Row],[Order Date]])</f>
        <v>3</v>
      </c>
      <c r="X473" s="8" t="str">
        <f>TEXT(SalesDataTable[[#This Row],[Order Date]],"mmm")</f>
        <v>Mar</v>
      </c>
    </row>
    <row r="474" spans="1:24" ht="15">
      <c r="A474" s="2">
        <v>3794</v>
      </c>
      <c r="B474" s="3">
        <v>46112</v>
      </c>
      <c r="C474" s="12">
        <f>MONTH(SalesDataTable[[#This Row],[Order Date]])</f>
        <v>3</v>
      </c>
      <c r="D474" s="12" t="str">
        <f>TEXT(SalesDataTable[[#This Row],[Order Date]],"MMM")</f>
        <v>Mar</v>
      </c>
      <c r="E474" s="15" t="str">
        <f>"Q"&amp;ROUNDUP(MONTH(SalesDataTable[[#This Row],[Order Date]])/3,0)</f>
        <v>Q1</v>
      </c>
      <c r="F474" s="12">
        <f>YEAR(SalesDataTable[[#This Row],[Order Date]])</f>
        <v>2026</v>
      </c>
      <c r="G474" s="4" t="s">
        <v>6</v>
      </c>
      <c r="H474" s="4" t="s">
        <v>43</v>
      </c>
      <c r="I474" s="4" t="s">
        <v>19</v>
      </c>
      <c r="J474" s="4" t="s">
        <v>16</v>
      </c>
      <c r="K474" s="4" t="s">
        <v>34</v>
      </c>
      <c r="L474" s="4" t="s">
        <v>45</v>
      </c>
      <c r="M474" s="9">
        <v>2</v>
      </c>
      <c r="N474" s="6">
        <v>50.86</v>
      </c>
      <c r="O474" s="7">
        <v>0.1</v>
      </c>
      <c r="P474" s="6">
        <v>21.76</v>
      </c>
      <c r="Q474" s="6">
        <f t="shared" si="28"/>
        <v>91.548000000000002</v>
      </c>
      <c r="R474" s="6">
        <f t="shared" si="29"/>
        <v>43.52</v>
      </c>
      <c r="S474" s="6">
        <f t="shared" si="30"/>
        <v>48.027999999999999</v>
      </c>
      <c r="T474" s="8">
        <f t="shared" si="31"/>
        <v>0.52462096386595003</v>
      </c>
      <c r="U474" s="5">
        <f>YEAR(SalesDataTable[[#This Row],[Order Date]])</f>
        <v>2026</v>
      </c>
      <c r="V474" s="8" t="str">
        <f>"Q"&amp;ROUNDUP(MONTH(SalesDataTable[[#This Row],[Order Date]])/3,0)</f>
        <v>Q1</v>
      </c>
      <c r="W474" s="9">
        <f>MONTH(SalesDataTable[[#This Row],[Order Date]])</f>
        <v>3</v>
      </c>
      <c r="X474" s="8" t="str">
        <f>TEXT(SalesDataTable[[#This Row],[Order Date]],"mmm")</f>
        <v>Mar</v>
      </c>
    </row>
    <row r="475" spans="1:24" ht="15">
      <c r="A475" s="2">
        <v>3880</v>
      </c>
      <c r="B475" s="3">
        <v>46112</v>
      </c>
      <c r="C475" s="12">
        <f>MONTH(SalesDataTable[[#This Row],[Order Date]])</f>
        <v>3</v>
      </c>
      <c r="D475" s="12" t="str">
        <f>TEXT(SalesDataTable[[#This Row],[Order Date]],"MMM")</f>
        <v>Mar</v>
      </c>
      <c r="E475" s="15" t="str">
        <f>"Q"&amp;ROUNDUP(MONTH(SalesDataTable[[#This Row],[Order Date]])/3,0)</f>
        <v>Q1</v>
      </c>
      <c r="F475" s="12">
        <f>YEAR(SalesDataTable[[#This Row],[Order Date]])</f>
        <v>2026</v>
      </c>
      <c r="G475" s="4" t="s">
        <v>6</v>
      </c>
      <c r="H475" s="4" t="s">
        <v>43</v>
      </c>
      <c r="I475" s="4" t="s">
        <v>8</v>
      </c>
      <c r="J475" s="4" t="s">
        <v>16</v>
      </c>
      <c r="K475" s="4" t="s">
        <v>23</v>
      </c>
      <c r="L475" s="4" t="s">
        <v>51</v>
      </c>
      <c r="M475" s="9">
        <v>12</v>
      </c>
      <c r="N475" s="6">
        <v>124.86</v>
      </c>
      <c r="O475" s="7">
        <v>0.1</v>
      </c>
      <c r="P475" s="6">
        <v>60.82</v>
      </c>
      <c r="Q475" s="6">
        <f t="shared" si="28"/>
        <v>1348.4880000000001</v>
      </c>
      <c r="R475" s="6">
        <f t="shared" si="29"/>
        <v>729.84</v>
      </c>
      <c r="S475" s="6">
        <f t="shared" si="30"/>
        <v>618.64800000000002</v>
      </c>
      <c r="T475" s="8">
        <f t="shared" si="31"/>
        <v>0.45877160197198641</v>
      </c>
      <c r="U475" s="5">
        <f>YEAR(SalesDataTable[[#This Row],[Order Date]])</f>
        <v>2026</v>
      </c>
      <c r="V475" s="8" t="str">
        <f>"Q"&amp;ROUNDUP(MONTH(SalesDataTable[[#This Row],[Order Date]])/3,0)</f>
        <v>Q1</v>
      </c>
      <c r="W475" s="9">
        <f>MONTH(SalesDataTable[[#This Row],[Order Date]])</f>
        <v>3</v>
      </c>
      <c r="X475" s="8" t="str">
        <f>TEXT(SalesDataTable[[#This Row],[Order Date]],"mmm")</f>
        <v>Mar</v>
      </c>
    </row>
    <row r="476" spans="1:24" ht="15">
      <c r="A476" s="2">
        <v>422</v>
      </c>
      <c r="B476" s="3">
        <v>46113</v>
      </c>
      <c r="C476" s="12">
        <f>MONTH(SalesDataTable[[#This Row],[Order Date]])</f>
        <v>4</v>
      </c>
      <c r="D476" s="12" t="str">
        <f>TEXT(SalesDataTable[[#This Row],[Order Date]],"MMM")</f>
        <v>Apr</v>
      </c>
      <c r="E476" s="15" t="str">
        <f>"Q"&amp;ROUNDUP(MONTH(SalesDataTable[[#This Row],[Order Date]])/3,0)</f>
        <v>Q2</v>
      </c>
      <c r="F476" s="12">
        <f>YEAR(SalesDataTable[[#This Row],[Order Date]])</f>
        <v>2026</v>
      </c>
      <c r="G476" s="4" t="s">
        <v>20</v>
      </c>
      <c r="H476" s="4" t="s">
        <v>21</v>
      </c>
      <c r="I476" s="4" t="s">
        <v>2</v>
      </c>
      <c r="J476" s="4" t="s">
        <v>16</v>
      </c>
      <c r="K476" s="4" t="s">
        <v>4</v>
      </c>
      <c r="L476" s="4" t="s">
        <v>5</v>
      </c>
      <c r="M476" s="9">
        <v>1</v>
      </c>
      <c r="N476" s="6">
        <v>81.760000000000005</v>
      </c>
      <c r="O476" s="7">
        <v>0.1</v>
      </c>
      <c r="P476" s="6">
        <v>42.78</v>
      </c>
      <c r="Q476" s="6">
        <f t="shared" si="28"/>
        <v>73.584000000000003</v>
      </c>
      <c r="R476" s="6">
        <f t="shared" si="29"/>
        <v>42.78</v>
      </c>
      <c r="S476" s="6">
        <f t="shared" si="30"/>
        <v>30.804000000000002</v>
      </c>
      <c r="T476" s="8">
        <f t="shared" si="31"/>
        <v>0.4186236138290933</v>
      </c>
      <c r="U476" s="5">
        <f>YEAR(SalesDataTable[[#This Row],[Order Date]])</f>
        <v>2026</v>
      </c>
      <c r="V476" s="8" t="str">
        <f>"Q"&amp;ROUNDUP(MONTH(SalesDataTable[[#This Row],[Order Date]])/3,0)</f>
        <v>Q2</v>
      </c>
      <c r="W476" s="9">
        <f>MONTH(SalesDataTable[[#This Row],[Order Date]])</f>
        <v>4</v>
      </c>
      <c r="X476" s="8" t="str">
        <f>TEXT(SalesDataTable[[#This Row],[Order Date]],"mmm")</f>
        <v>Apr</v>
      </c>
    </row>
    <row r="477" spans="1:24" ht="15">
      <c r="A477" s="2">
        <v>495</v>
      </c>
      <c r="B477" s="3">
        <v>46113</v>
      </c>
      <c r="C477" s="12">
        <f>MONTH(SalesDataTable[[#This Row],[Order Date]])</f>
        <v>4</v>
      </c>
      <c r="D477" s="12" t="str">
        <f>TEXT(SalesDataTable[[#This Row],[Order Date]],"MMM")</f>
        <v>Apr</v>
      </c>
      <c r="E477" s="15" t="str">
        <f>"Q"&amp;ROUNDUP(MONTH(SalesDataTable[[#This Row],[Order Date]])/3,0)</f>
        <v>Q2</v>
      </c>
      <c r="F477" s="12">
        <f>YEAR(SalesDataTable[[#This Row],[Order Date]])</f>
        <v>2026</v>
      </c>
      <c r="G477" s="4" t="s">
        <v>6</v>
      </c>
      <c r="H477" s="4" t="s">
        <v>49</v>
      </c>
      <c r="I477" s="4" t="s">
        <v>19</v>
      </c>
      <c r="J477" s="4" t="s">
        <v>16</v>
      </c>
      <c r="K477" s="4" t="s">
        <v>14</v>
      </c>
      <c r="L477" s="4" t="s">
        <v>44</v>
      </c>
      <c r="M477" s="9">
        <v>1</v>
      </c>
      <c r="N477" s="6">
        <v>134.65</v>
      </c>
      <c r="O477" s="7">
        <v>0</v>
      </c>
      <c r="P477" s="6">
        <v>68.19</v>
      </c>
      <c r="Q477" s="6">
        <f t="shared" si="28"/>
        <v>134.65</v>
      </c>
      <c r="R477" s="6">
        <f t="shared" si="29"/>
        <v>68.19</v>
      </c>
      <c r="S477" s="6">
        <f t="shared" si="30"/>
        <v>66.460000000000008</v>
      </c>
      <c r="T477" s="8">
        <f t="shared" si="31"/>
        <v>0.49357593761604163</v>
      </c>
      <c r="U477" s="5">
        <f>YEAR(SalesDataTable[[#This Row],[Order Date]])</f>
        <v>2026</v>
      </c>
      <c r="V477" s="8" t="str">
        <f>"Q"&amp;ROUNDUP(MONTH(SalesDataTable[[#This Row],[Order Date]])/3,0)</f>
        <v>Q2</v>
      </c>
      <c r="W477" s="9">
        <f>MONTH(SalesDataTable[[#This Row],[Order Date]])</f>
        <v>4</v>
      </c>
      <c r="X477" s="8" t="str">
        <f>TEXT(SalesDataTable[[#This Row],[Order Date]],"mmm")</f>
        <v>Apr</v>
      </c>
    </row>
    <row r="478" spans="1:24" ht="15">
      <c r="A478" s="2">
        <v>1517</v>
      </c>
      <c r="B478" s="3">
        <v>46113</v>
      </c>
      <c r="C478" s="12">
        <f>MONTH(SalesDataTable[[#This Row],[Order Date]])</f>
        <v>4</v>
      </c>
      <c r="D478" s="12" t="str">
        <f>TEXT(SalesDataTable[[#This Row],[Order Date]],"MMM")</f>
        <v>Apr</v>
      </c>
      <c r="E478" s="15" t="str">
        <f>"Q"&amp;ROUNDUP(MONTH(SalesDataTable[[#This Row],[Order Date]])/3,0)</f>
        <v>Q2</v>
      </c>
      <c r="F478" s="12">
        <f>YEAR(SalesDataTable[[#This Row],[Order Date]])</f>
        <v>2026</v>
      </c>
      <c r="G478" s="4" t="s">
        <v>11</v>
      </c>
      <c r="H478" s="4" t="s">
        <v>52</v>
      </c>
      <c r="I478" s="4" t="s">
        <v>2</v>
      </c>
      <c r="J478" s="4" t="s">
        <v>16</v>
      </c>
      <c r="K478" s="4" t="s">
        <v>4</v>
      </c>
      <c r="L478" s="4" t="s">
        <v>26</v>
      </c>
      <c r="M478" s="9">
        <v>1</v>
      </c>
      <c r="N478" s="6">
        <v>41.21</v>
      </c>
      <c r="O478" s="7">
        <v>0</v>
      </c>
      <c r="P478" s="6">
        <v>16.34</v>
      </c>
      <c r="Q478" s="6">
        <f t="shared" si="28"/>
        <v>41.21</v>
      </c>
      <c r="R478" s="6">
        <f t="shared" si="29"/>
        <v>16.34</v>
      </c>
      <c r="S478" s="6">
        <f t="shared" si="30"/>
        <v>24.87</v>
      </c>
      <c r="T478" s="8">
        <f t="shared" si="31"/>
        <v>0.60349429750060668</v>
      </c>
      <c r="U478" s="5">
        <f>YEAR(SalesDataTable[[#This Row],[Order Date]])</f>
        <v>2026</v>
      </c>
      <c r="V478" s="8" t="str">
        <f>"Q"&amp;ROUNDUP(MONTH(SalesDataTable[[#This Row],[Order Date]])/3,0)</f>
        <v>Q2</v>
      </c>
      <c r="W478" s="9">
        <f>MONTH(SalesDataTable[[#This Row],[Order Date]])</f>
        <v>4</v>
      </c>
      <c r="X478" s="8" t="str">
        <f>TEXT(SalesDataTable[[#This Row],[Order Date]],"mmm")</f>
        <v>Apr</v>
      </c>
    </row>
    <row r="479" spans="1:24" ht="15">
      <c r="A479" s="2">
        <v>2391</v>
      </c>
      <c r="B479" s="3">
        <v>46113</v>
      </c>
      <c r="C479" s="12">
        <f>MONTH(SalesDataTable[[#This Row],[Order Date]])</f>
        <v>4</v>
      </c>
      <c r="D479" s="12" t="str">
        <f>TEXT(SalesDataTable[[#This Row],[Order Date]],"MMM")</f>
        <v>Apr</v>
      </c>
      <c r="E479" s="15" t="str">
        <f>"Q"&amp;ROUNDUP(MONTH(SalesDataTable[[#This Row],[Order Date]])/3,0)</f>
        <v>Q2</v>
      </c>
      <c r="F479" s="12">
        <f>YEAR(SalesDataTable[[#This Row],[Order Date]])</f>
        <v>2026</v>
      </c>
      <c r="G479" s="4" t="s">
        <v>6</v>
      </c>
      <c r="H479" s="4" t="s">
        <v>43</v>
      </c>
      <c r="I479" s="4" t="s">
        <v>2</v>
      </c>
      <c r="J479" s="4" t="s">
        <v>3</v>
      </c>
      <c r="K479" s="4" t="s">
        <v>34</v>
      </c>
      <c r="L479" s="4" t="s">
        <v>35</v>
      </c>
      <c r="M479" s="9">
        <v>2</v>
      </c>
      <c r="N479" s="6">
        <v>40.590000000000003</v>
      </c>
      <c r="O479" s="7">
        <v>0</v>
      </c>
      <c r="P479" s="6">
        <v>15.01</v>
      </c>
      <c r="Q479" s="6">
        <f t="shared" si="28"/>
        <v>81.180000000000007</v>
      </c>
      <c r="R479" s="6">
        <f t="shared" si="29"/>
        <v>30.02</v>
      </c>
      <c r="S479" s="6">
        <f t="shared" si="30"/>
        <v>51.160000000000011</v>
      </c>
      <c r="T479" s="8">
        <f t="shared" si="31"/>
        <v>0.63020448386302053</v>
      </c>
      <c r="U479" s="5">
        <f>YEAR(SalesDataTable[[#This Row],[Order Date]])</f>
        <v>2026</v>
      </c>
      <c r="V479" s="8" t="str">
        <f>"Q"&amp;ROUNDUP(MONTH(SalesDataTable[[#This Row],[Order Date]])/3,0)</f>
        <v>Q2</v>
      </c>
      <c r="W479" s="9">
        <f>MONTH(SalesDataTable[[#This Row],[Order Date]])</f>
        <v>4</v>
      </c>
      <c r="X479" s="8" t="str">
        <f>TEXT(SalesDataTable[[#This Row],[Order Date]],"mmm")</f>
        <v>Apr</v>
      </c>
    </row>
    <row r="480" spans="1:24" ht="15">
      <c r="A480" s="2">
        <v>3809</v>
      </c>
      <c r="B480" s="3">
        <v>46113</v>
      </c>
      <c r="C480" s="12">
        <f>MONTH(SalesDataTable[[#This Row],[Order Date]])</f>
        <v>4</v>
      </c>
      <c r="D480" s="12" t="str">
        <f>TEXT(SalesDataTable[[#This Row],[Order Date]],"MMM")</f>
        <v>Apr</v>
      </c>
      <c r="E480" s="15" t="str">
        <f>"Q"&amp;ROUNDUP(MONTH(SalesDataTable[[#This Row],[Order Date]])/3,0)</f>
        <v>Q2</v>
      </c>
      <c r="F480" s="12">
        <f>YEAR(SalesDataTable[[#This Row],[Order Date]])</f>
        <v>2026</v>
      </c>
      <c r="G480" s="4" t="s">
        <v>0</v>
      </c>
      <c r="H480" s="4" t="s">
        <v>50</v>
      </c>
      <c r="I480" s="4" t="s">
        <v>2</v>
      </c>
      <c r="J480" s="4" t="s">
        <v>13</v>
      </c>
      <c r="K480" s="4" t="s">
        <v>23</v>
      </c>
      <c r="L480" s="4" t="s">
        <v>51</v>
      </c>
      <c r="M480" s="9">
        <v>3</v>
      </c>
      <c r="N480" s="6">
        <v>124.08</v>
      </c>
      <c r="O480" s="7">
        <v>0.05</v>
      </c>
      <c r="P480" s="6">
        <v>62.41</v>
      </c>
      <c r="Q480" s="6">
        <f t="shared" si="28"/>
        <v>353.62799999999999</v>
      </c>
      <c r="R480" s="6">
        <f t="shared" si="29"/>
        <v>187.23</v>
      </c>
      <c r="S480" s="6">
        <f t="shared" si="30"/>
        <v>166.398</v>
      </c>
      <c r="T480" s="8">
        <f t="shared" si="31"/>
        <v>0.47054531880959655</v>
      </c>
      <c r="U480" s="5">
        <f>YEAR(SalesDataTable[[#This Row],[Order Date]])</f>
        <v>2026</v>
      </c>
      <c r="V480" s="8" t="str">
        <f>"Q"&amp;ROUNDUP(MONTH(SalesDataTable[[#This Row],[Order Date]])/3,0)</f>
        <v>Q2</v>
      </c>
      <c r="W480" s="9">
        <f>MONTH(SalesDataTable[[#This Row],[Order Date]])</f>
        <v>4</v>
      </c>
      <c r="X480" s="8" t="str">
        <f>TEXT(SalesDataTable[[#This Row],[Order Date]],"mmm")</f>
        <v>Apr</v>
      </c>
    </row>
    <row r="481" spans="1:24" ht="15">
      <c r="A481" s="2">
        <v>3958</v>
      </c>
      <c r="B481" s="3">
        <v>46113</v>
      </c>
      <c r="C481" s="12">
        <f>MONTH(SalesDataTable[[#This Row],[Order Date]])</f>
        <v>4</v>
      </c>
      <c r="D481" s="12" t="str">
        <f>TEXT(SalesDataTable[[#This Row],[Order Date]],"MMM")</f>
        <v>Apr</v>
      </c>
      <c r="E481" s="15" t="str">
        <f>"Q"&amp;ROUNDUP(MONTH(SalesDataTable[[#This Row],[Order Date]])/3,0)</f>
        <v>Q2</v>
      </c>
      <c r="F481" s="12">
        <f>YEAR(SalesDataTable[[#This Row],[Order Date]])</f>
        <v>2026</v>
      </c>
      <c r="G481" s="4" t="s">
        <v>6</v>
      </c>
      <c r="H481" s="4" t="s">
        <v>7</v>
      </c>
      <c r="I481" s="4" t="s">
        <v>2</v>
      </c>
      <c r="J481" s="4" t="s">
        <v>3</v>
      </c>
      <c r="K481" s="4" t="s">
        <v>23</v>
      </c>
      <c r="L481" s="4" t="s">
        <v>51</v>
      </c>
      <c r="M481" s="9">
        <v>2</v>
      </c>
      <c r="N481" s="6">
        <v>125.35</v>
      </c>
      <c r="O481" s="7">
        <v>0.15</v>
      </c>
      <c r="P481" s="6">
        <v>60.73</v>
      </c>
      <c r="Q481" s="6">
        <f t="shared" si="28"/>
        <v>213.095</v>
      </c>
      <c r="R481" s="6">
        <f t="shared" si="29"/>
        <v>121.46</v>
      </c>
      <c r="S481" s="6">
        <f t="shared" si="30"/>
        <v>91.635000000000005</v>
      </c>
      <c r="T481" s="8">
        <f t="shared" si="31"/>
        <v>0.43001947488209485</v>
      </c>
      <c r="U481" s="5">
        <f>YEAR(SalesDataTable[[#This Row],[Order Date]])</f>
        <v>2026</v>
      </c>
      <c r="V481" s="8" t="str">
        <f>"Q"&amp;ROUNDUP(MONTH(SalesDataTable[[#This Row],[Order Date]])/3,0)</f>
        <v>Q2</v>
      </c>
      <c r="W481" s="9">
        <f>MONTH(SalesDataTable[[#This Row],[Order Date]])</f>
        <v>4</v>
      </c>
      <c r="X481" s="8" t="str">
        <f>TEXT(SalesDataTable[[#This Row],[Order Date]],"mmm")</f>
        <v>Apr</v>
      </c>
    </row>
    <row r="482" spans="1:24" ht="15">
      <c r="A482" s="2">
        <v>4418</v>
      </c>
      <c r="B482" s="3">
        <v>46113</v>
      </c>
      <c r="C482" s="12">
        <f>MONTH(SalesDataTable[[#This Row],[Order Date]])</f>
        <v>4</v>
      </c>
      <c r="D482" s="12" t="str">
        <f>TEXT(SalesDataTable[[#This Row],[Order Date]],"MMM")</f>
        <v>Apr</v>
      </c>
      <c r="E482" s="15" t="str">
        <f>"Q"&amp;ROUNDUP(MONTH(SalesDataTable[[#This Row],[Order Date]])/3,0)</f>
        <v>Q2</v>
      </c>
      <c r="F482" s="12">
        <f>YEAR(SalesDataTable[[#This Row],[Order Date]])</f>
        <v>2026</v>
      </c>
      <c r="G482" s="4" t="s">
        <v>6</v>
      </c>
      <c r="H482" s="4" t="s">
        <v>49</v>
      </c>
      <c r="I482" s="4" t="s">
        <v>28</v>
      </c>
      <c r="J482" s="4" t="s">
        <v>13</v>
      </c>
      <c r="K482" s="4" t="s">
        <v>34</v>
      </c>
      <c r="L482" s="4" t="s">
        <v>42</v>
      </c>
      <c r="M482" s="9">
        <v>3</v>
      </c>
      <c r="N482" s="6">
        <v>36.090000000000003</v>
      </c>
      <c r="O482" s="7">
        <v>0</v>
      </c>
      <c r="P482" s="6">
        <v>14.03</v>
      </c>
      <c r="Q482" s="6">
        <f t="shared" si="28"/>
        <v>108.27000000000001</v>
      </c>
      <c r="R482" s="6">
        <f t="shared" si="29"/>
        <v>42.089999999999996</v>
      </c>
      <c r="S482" s="6">
        <f t="shared" si="30"/>
        <v>66.180000000000007</v>
      </c>
      <c r="T482" s="8">
        <f t="shared" si="31"/>
        <v>0.61124965364366857</v>
      </c>
      <c r="U482" s="5">
        <f>YEAR(SalesDataTable[[#This Row],[Order Date]])</f>
        <v>2026</v>
      </c>
      <c r="V482" s="8" t="str">
        <f>"Q"&amp;ROUNDUP(MONTH(SalesDataTable[[#This Row],[Order Date]])/3,0)</f>
        <v>Q2</v>
      </c>
      <c r="W482" s="9">
        <f>MONTH(SalesDataTable[[#This Row],[Order Date]])</f>
        <v>4</v>
      </c>
      <c r="X482" s="8" t="str">
        <f>TEXT(SalesDataTable[[#This Row],[Order Date]],"mmm")</f>
        <v>Apr</v>
      </c>
    </row>
    <row r="483" spans="1:24" ht="15">
      <c r="A483" s="2">
        <v>4693</v>
      </c>
      <c r="B483" s="3">
        <v>46113</v>
      </c>
      <c r="C483" s="12">
        <f>MONTH(SalesDataTable[[#This Row],[Order Date]])</f>
        <v>4</v>
      </c>
      <c r="D483" s="12" t="str">
        <f>TEXT(SalesDataTable[[#This Row],[Order Date]],"MMM")</f>
        <v>Apr</v>
      </c>
      <c r="E483" s="15" t="str">
        <f>"Q"&amp;ROUNDUP(MONTH(SalesDataTable[[#This Row],[Order Date]])/3,0)</f>
        <v>Q2</v>
      </c>
      <c r="F483" s="12">
        <f>YEAR(SalesDataTable[[#This Row],[Order Date]])</f>
        <v>2026</v>
      </c>
      <c r="G483" s="4" t="s">
        <v>6</v>
      </c>
      <c r="H483" s="4" t="s">
        <v>43</v>
      </c>
      <c r="I483" s="4" t="s">
        <v>8</v>
      </c>
      <c r="J483" s="4" t="s">
        <v>16</v>
      </c>
      <c r="K483" s="4" t="s">
        <v>9</v>
      </c>
      <c r="L483" s="4" t="s">
        <v>10</v>
      </c>
      <c r="M483" s="9">
        <v>15</v>
      </c>
      <c r="N483" s="6">
        <v>94.33</v>
      </c>
      <c r="O483" s="7">
        <v>0.1</v>
      </c>
      <c r="P483" s="6">
        <v>44.38</v>
      </c>
      <c r="Q483" s="6">
        <f t="shared" si="28"/>
        <v>1273.4550000000002</v>
      </c>
      <c r="R483" s="6">
        <f t="shared" si="29"/>
        <v>665.7</v>
      </c>
      <c r="S483" s="6">
        <f t="shared" si="30"/>
        <v>607.75500000000011</v>
      </c>
      <c r="T483" s="8">
        <f t="shared" si="31"/>
        <v>0.47724890161018652</v>
      </c>
      <c r="U483" s="5">
        <f>YEAR(SalesDataTable[[#This Row],[Order Date]])</f>
        <v>2026</v>
      </c>
      <c r="V483" s="8" t="str">
        <f>"Q"&amp;ROUNDUP(MONTH(SalesDataTable[[#This Row],[Order Date]])/3,0)</f>
        <v>Q2</v>
      </c>
      <c r="W483" s="9">
        <f>MONTH(SalesDataTable[[#This Row],[Order Date]])</f>
        <v>4</v>
      </c>
      <c r="X483" s="8" t="str">
        <f>TEXT(SalesDataTable[[#This Row],[Order Date]],"mmm")</f>
        <v>Apr</v>
      </c>
    </row>
    <row r="484" spans="1:24" ht="15">
      <c r="A484" s="2">
        <v>193</v>
      </c>
      <c r="B484" s="3">
        <v>46114</v>
      </c>
      <c r="C484" s="12">
        <f>MONTH(SalesDataTable[[#This Row],[Order Date]])</f>
        <v>4</v>
      </c>
      <c r="D484" s="12" t="str">
        <f>TEXT(SalesDataTable[[#This Row],[Order Date]],"MMM")</f>
        <v>Apr</v>
      </c>
      <c r="E484" s="15" t="str">
        <f>"Q"&amp;ROUNDUP(MONTH(SalesDataTable[[#This Row],[Order Date]])/3,0)</f>
        <v>Q2</v>
      </c>
      <c r="F484" s="12">
        <f>YEAR(SalesDataTable[[#This Row],[Order Date]])</f>
        <v>2026</v>
      </c>
      <c r="G484" s="4" t="s">
        <v>20</v>
      </c>
      <c r="H484" s="4" t="s">
        <v>21</v>
      </c>
      <c r="I484" s="4" t="s">
        <v>19</v>
      </c>
      <c r="J484" s="4" t="s">
        <v>3</v>
      </c>
      <c r="K484" s="4" t="s">
        <v>14</v>
      </c>
      <c r="L484" s="4" t="s">
        <v>15</v>
      </c>
      <c r="M484" s="9">
        <v>1</v>
      </c>
      <c r="N484" s="6">
        <v>35.6</v>
      </c>
      <c r="O484" s="7">
        <v>0.1</v>
      </c>
      <c r="P484" s="6">
        <v>13.39</v>
      </c>
      <c r="Q484" s="6">
        <f t="shared" si="28"/>
        <v>32.04</v>
      </c>
      <c r="R484" s="6">
        <f t="shared" si="29"/>
        <v>13.39</v>
      </c>
      <c r="S484" s="6">
        <f t="shared" si="30"/>
        <v>18.649999999999999</v>
      </c>
      <c r="T484" s="8">
        <f t="shared" si="31"/>
        <v>0.58208489388264661</v>
      </c>
      <c r="U484" s="5">
        <f>YEAR(SalesDataTable[[#This Row],[Order Date]])</f>
        <v>2026</v>
      </c>
      <c r="V484" s="8" t="str">
        <f>"Q"&amp;ROUNDUP(MONTH(SalesDataTable[[#This Row],[Order Date]])/3,0)</f>
        <v>Q2</v>
      </c>
      <c r="W484" s="9">
        <f>MONTH(SalesDataTable[[#This Row],[Order Date]])</f>
        <v>4</v>
      </c>
      <c r="X484" s="8" t="str">
        <f>TEXT(SalesDataTable[[#This Row],[Order Date]],"mmm")</f>
        <v>Apr</v>
      </c>
    </row>
    <row r="485" spans="1:24" ht="15">
      <c r="A485" s="2">
        <v>2246</v>
      </c>
      <c r="B485" s="3">
        <v>46114</v>
      </c>
      <c r="C485" s="12">
        <f>MONTH(SalesDataTable[[#This Row],[Order Date]])</f>
        <v>4</v>
      </c>
      <c r="D485" s="12" t="str">
        <f>TEXT(SalesDataTable[[#This Row],[Order Date]],"MMM")</f>
        <v>Apr</v>
      </c>
      <c r="E485" s="15" t="str">
        <f>"Q"&amp;ROUNDUP(MONTH(SalesDataTable[[#This Row],[Order Date]])/3,0)</f>
        <v>Q2</v>
      </c>
      <c r="F485" s="12">
        <f>YEAR(SalesDataTable[[#This Row],[Order Date]])</f>
        <v>2026</v>
      </c>
      <c r="G485" s="4" t="s">
        <v>6</v>
      </c>
      <c r="H485" s="4" t="s">
        <v>43</v>
      </c>
      <c r="I485" s="4" t="s">
        <v>28</v>
      </c>
      <c r="J485" s="4" t="s">
        <v>3</v>
      </c>
      <c r="K485" s="4" t="s">
        <v>4</v>
      </c>
      <c r="L485" s="4" t="s">
        <v>22</v>
      </c>
      <c r="M485" s="9">
        <v>1</v>
      </c>
      <c r="N485" s="6">
        <v>50.17</v>
      </c>
      <c r="O485" s="7">
        <v>0</v>
      </c>
      <c r="P485" s="6">
        <v>21.95</v>
      </c>
      <c r="Q485" s="6">
        <f t="shared" si="28"/>
        <v>50.17</v>
      </c>
      <c r="R485" s="6">
        <f t="shared" si="29"/>
        <v>21.95</v>
      </c>
      <c r="S485" s="6">
        <f t="shared" si="30"/>
        <v>28.220000000000002</v>
      </c>
      <c r="T485" s="8">
        <f t="shared" si="31"/>
        <v>0.56248754235598963</v>
      </c>
      <c r="U485" s="5">
        <f>YEAR(SalesDataTable[[#This Row],[Order Date]])</f>
        <v>2026</v>
      </c>
      <c r="V485" s="8" t="str">
        <f>"Q"&amp;ROUNDUP(MONTH(SalesDataTable[[#This Row],[Order Date]])/3,0)</f>
        <v>Q2</v>
      </c>
      <c r="W485" s="9">
        <f>MONTH(SalesDataTable[[#This Row],[Order Date]])</f>
        <v>4</v>
      </c>
      <c r="X485" s="8" t="str">
        <f>TEXT(SalesDataTable[[#This Row],[Order Date]],"mmm")</f>
        <v>Apr</v>
      </c>
    </row>
    <row r="486" spans="1:24" ht="15">
      <c r="A486" s="2">
        <v>2556</v>
      </c>
      <c r="B486" s="3">
        <v>46114</v>
      </c>
      <c r="C486" s="12">
        <f>MONTH(SalesDataTable[[#This Row],[Order Date]])</f>
        <v>4</v>
      </c>
      <c r="D486" s="12" t="str">
        <f>TEXT(SalesDataTable[[#This Row],[Order Date]],"MMM")</f>
        <v>Apr</v>
      </c>
      <c r="E486" s="15" t="str">
        <f>"Q"&amp;ROUNDUP(MONTH(SalesDataTable[[#This Row],[Order Date]])/3,0)</f>
        <v>Q2</v>
      </c>
      <c r="F486" s="12">
        <f>YEAR(SalesDataTable[[#This Row],[Order Date]])</f>
        <v>2026</v>
      </c>
      <c r="G486" s="4" t="s">
        <v>20</v>
      </c>
      <c r="H486" s="4" t="s">
        <v>33</v>
      </c>
      <c r="I486" s="4" t="s">
        <v>2</v>
      </c>
      <c r="J486" s="4" t="s">
        <v>3</v>
      </c>
      <c r="K486" s="4" t="s">
        <v>9</v>
      </c>
      <c r="L486" s="4" t="s">
        <v>46</v>
      </c>
      <c r="M486" s="9">
        <v>2</v>
      </c>
      <c r="N486" s="6">
        <v>72.900000000000006</v>
      </c>
      <c r="O486" s="7">
        <v>0</v>
      </c>
      <c r="P486" s="6">
        <v>31.52</v>
      </c>
      <c r="Q486" s="6">
        <f t="shared" si="28"/>
        <v>145.80000000000001</v>
      </c>
      <c r="R486" s="6">
        <f t="shared" si="29"/>
        <v>63.04</v>
      </c>
      <c r="S486" s="6">
        <f t="shared" si="30"/>
        <v>82.760000000000019</v>
      </c>
      <c r="T486" s="8">
        <f t="shared" si="31"/>
        <v>0.5676268861454048</v>
      </c>
      <c r="U486" s="5">
        <f>YEAR(SalesDataTable[[#This Row],[Order Date]])</f>
        <v>2026</v>
      </c>
      <c r="V486" s="8" t="str">
        <f>"Q"&amp;ROUNDUP(MONTH(SalesDataTable[[#This Row],[Order Date]])/3,0)</f>
        <v>Q2</v>
      </c>
      <c r="W486" s="9">
        <f>MONTH(SalesDataTable[[#This Row],[Order Date]])</f>
        <v>4</v>
      </c>
      <c r="X486" s="8" t="str">
        <f>TEXT(SalesDataTable[[#This Row],[Order Date]],"mmm")</f>
        <v>Apr</v>
      </c>
    </row>
    <row r="487" spans="1:24" ht="15">
      <c r="A487" s="2">
        <v>169</v>
      </c>
      <c r="B487" s="3">
        <v>46115</v>
      </c>
      <c r="C487" s="12">
        <f>MONTH(SalesDataTable[[#This Row],[Order Date]])</f>
        <v>4</v>
      </c>
      <c r="D487" s="12" t="str">
        <f>TEXT(SalesDataTable[[#This Row],[Order Date]],"MMM")</f>
        <v>Apr</v>
      </c>
      <c r="E487" s="15" t="str">
        <f>"Q"&amp;ROUNDUP(MONTH(SalesDataTable[[#This Row],[Order Date]])/3,0)</f>
        <v>Q2</v>
      </c>
      <c r="F487" s="12">
        <f>YEAR(SalesDataTable[[#This Row],[Order Date]])</f>
        <v>2026</v>
      </c>
      <c r="G487" s="4" t="s">
        <v>11</v>
      </c>
      <c r="H487" s="4" t="s">
        <v>52</v>
      </c>
      <c r="I487" s="4" t="s">
        <v>2</v>
      </c>
      <c r="J487" s="4" t="s">
        <v>13</v>
      </c>
      <c r="K487" s="4" t="s">
        <v>9</v>
      </c>
      <c r="L487" s="4" t="s">
        <v>10</v>
      </c>
      <c r="M487" s="9">
        <v>2</v>
      </c>
      <c r="N487" s="6">
        <v>93.48</v>
      </c>
      <c r="O487" s="7">
        <v>0</v>
      </c>
      <c r="P487" s="6">
        <v>45.15</v>
      </c>
      <c r="Q487" s="6">
        <f t="shared" si="28"/>
        <v>186.96</v>
      </c>
      <c r="R487" s="6">
        <f t="shared" si="29"/>
        <v>90.3</v>
      </c>
      <c r="S487" s="6">
        <f t="shared" si="30"/>
        <v>96.660000000000011</v>
      </c>
      <c r="T487" s="8">
        <f t="shared" si="31"/>
        <v>0.51700898587933253</v>
      </c>
      <c r="U487" s="5">
        <f>YEAR(SalesDataTable[[#This Row],[Order Date]])</f>
        <v>2026</v>
      </c>
      <c r="V487" s="8" t="str">
        <f>"Q"&amp;ROUNDUP(MONTH(SalesDataTable[[#This Row],[Order Date]])/3,0)</f>
        <v>Q2</v>
      </c>
      <c r="W487" s="9">
        <f>MONTH(SalesDataTable[[#This Row],[Order Date]])</f>
        <v>4</v>
      </c>
      <c r="X487" s="8" t="str">
        <f>TEXT(SalesDataTable[[#This Row],[Order Date]],"mmm")</f>
        <v>Apr</v>
      </c>
    </row>
    <row r="488" spans="1:24" ht="15">
      <c r="A488" s="2">
        <v>877</v>
      </c>
      <c r="B488" s="3">
        <v>46115</v>
      </c>
      <c r="C488" s="12">
        <f>MONTH(SalesDataTable[[#This Row],[Order Date]])</f>
        <v>4</v>
      </c>
      <c r="D488" s="12" t="str">
        <f>TEXT(SalesDataTable[[#This Row],[Order Date]],"MMM")</f>
        <v>Apr</v>
      </c>
      <c r="E488" s="15" t="str">
        <f>"Q"&amp;ROUNDUP(MONTH(SalesDataTable[[#This Row],[Order Date]])/3,0)</f>
        <v>Q2</v>
      </c>
      <c r="F488" s="12">
        <f>YEAR(SalesDataTable[[#This Row],[Order Date]])</f>
        <v>2026</v>
      </c>
      <c r="G488" s="4" t="s">
        <v>6</v>
      </c>
      <c r="H488" s="4" t="s">
        <v>43</v>
      </c>
      <c r="I488" s="4" t="s">
        <v>2</v>
      </c>
      <c r="J488" s="4" t="s">
        <v>13</v>
      </c>
      <c r="K488" s="4" t="s">
        <v>23</v>
      </c>
      <c r="L488" s="4" t="s">
        <v>51</v>
      </c>
      <c r="M488" s="9">
        <v>1</v>
      </c>
      <c r="N488" s="6">
        <v>123.63</v>
      </c>
      <c r="O488" s="7">
        <v>0</v>
      </c>
      <c r="P488" s="6">
        <v>58.88</v>
      </c>
      <c r="Q488" s="6">
        <f t="shared" si="28"/>
        <v>123.63</v>
      </c>
      <c r="R488" s="6">
        <f t="shared" si="29"/>
        <v>58.88</v>
      </c>
      <c r="S488" s="6">
        <f t="shared" si="30"/>
        <v>64.75</v>
      </c>
      <c r="T488" s="8">
        <f t="shared" si="31"/>
        <v>0.52374019250990866</v>
      </c>
      <c r="U488" s="5">
        <f>YEAR(SalesDataTable[[#This Row],[Order Date]])</f>
        <v>2026</v>
      </c>
      <c r="V488" s="8" t="str">
        <f>"Q"&amp;ROUNDUP(MONTH(SalesDataTable[[#This Row],[Order Date]])/3,0)</f>
        <v>Q2</v>
      </c>
      <c r="W488" s="9">
        <f>MONTH(SalesDataTable[[#This Row],[Order Date]])</f>
        <v>4</v>
      </c>
      <c r="X488" s="8" t="str">
        <f>TEXT(SalesDataTable[[#This Row],[Order Date]],"mmm")</f>
        <v>Apr</v>
      </c>
    </row>
    <row r="489" spans="1:24" ht="15">
      <c r="A489" s="2">
        <v>2023</v>
      </c>
      <c r="B489" s="3">
        <v>46115</v>
      </c>
      <c r="C489" s="12">
        <f>MONTH(SalesDataTable[[#This Row],[Order Date]])</f>
        <v>4</v>
      </c>
      <c r="D489" s="12" t="str">
        <f>TEXT(SalesDataTable[[#This Row],[Order Date]],"MMM")</f>
        <v>Apr</v>
      </c>
      <c r="E489" s="15" t="str">
        <f>"Q"&amp;ROUNDUP(MONTH(SalesDataTable[[#This Row],[Order Date]])/3,0)</f>
        <v>Q2</v>
      </c>
      <c r="F489" s="12">
        <f>YEAR(SalesDataTable[[#This Row],[Order Date]])</f>
        <v>2026</v>
      </c>
      <c r="G489" s="4" t="s">
        <v>6</v>
      </c>
      <c r="H489" s="4" t="s">
        <v>43</v>
      </c>
      <c r="I489" s="4" t="s">
        <v>2</v>
      </c>
      <c r="J489" s="4" t="s">
        <v>13</v>
      </c>
      <c r="K489" s="4" t="s">
        <v>14</v>
      </c>
      <c r="L489" s="4" t="s">
        <v>48</v>
      </c>
      <c r="M489" s="9">
        <v>3</v>
      </c>
      <c r="N489" s="6">
        <v>168.37</v>
      </c>
      <c r="O489" s="7">
        <v>0</v>
      </c>
      <c r="P489" s="6">
        <v>87.15</v>
      </c>
      <c r="Q489" s="6">
        <f t="shared" si="28"/>
        <v>505.11</v>
      </c>
      <c r="R489" s="6">
        <f t="shared" si="29"/>
        <v>261.45000000000005</v>
      </c>
      <c r="S489" s="6">
        <f t="shared" si="30"/>
        <v>243.65999999999997</v>
      </c>
      <c r="T489" s="8">
        <f t="shared" si="31"/>
        <v>0.4823899744610084</v>
      </c>
      <c r="U489" s="5">
        <f>YEAR(SalesDataTable[[#This Row],[Order Date]])</f>
        <v>2026</v>
      </c>
      <c r="V489" s="8" t="str">
        <f>"Q"&amp;ROUNDUP(MONTH(SalesDataTable[[#This Row],[Order Date]])/3,0)</f>
        <v>Q2</v>
      </c>
      <c r="W489" s="9">
        <f>MONTH(SalesDataTable[[#This Row],[Order Date]])</f>
        <v>4</v>
      </c>
      <c r="X489" s="8" t="str">
        <f>TEXT(SalesDataTable[[#This Row],[Order Date]],"mmm")</f>
        <v>Apr</v>
      </c>
    </row>
    <row r="490" spans="1:24" ht="15">
      <c r="A490" s="2">
        <v>2548</v>
      </c>
      <c r="B490" s="3">
        <v>46115</v>
      </c>
      <c r="C490" s="12">
        <f>MONTH(SalesDataTable[[#This Row],[Order Date]])</f>
        <v>4</v>
      </c>
      <c r="D490" s="12" t="str">
        <f>TEXT(SalesDataTable[[#This Row],[Order Date]],"MMM")</f>
        <v>Apr</v>
      </c>
      <c r="E490" s="15" t="str">
        <f>"Q"&amp;ROUNDUP(MONTH(SalesDataTable[[#This Row],[Order Date]])/3,0)</f>
        <v>Q2</v>
      </c>
      <c r="F490" s="12">
        <f>YEAR(SalesDataTable[[#This Row],[Order Date]])</f>
        <v>2026</v>
      </c>
      <c r="G490" s="4" t="s">
        <v>0</v>
      </c>
      <c r="H490" s="4" t="s">
        <v>36</v>
      </c>
      <c r="I490" s="4" t="s">
        <v>28</v>
      </c>
      <c r="J490" s="4" t="s">
        <v>13</v>
      </c>
      <c r="K490" s="4" t="s">
        <v>4</v>
      </c>
      <c r="L490" s="4" t="s">
        <v>22</v>
      </c>
      <c r="M490" s="9">
        <v>4</v>
      </c>
      <c r="N490" s="6">
        <v>51.68</v>
      </c>
      <c r="O490" s="7">
        <v>0.05</v>
      </c>
      <c r="P490" s="6">
        <v>23.09</v>
      </c>
      <c r="Q490" s="6">
        <f t="shared" si="28"/>
        <v>196.38399999999999</v>
      </c>
      <c r="R490" s="6">
        <f t="shared" si="29"/>
        <v>92.36</v>
      </c>
      <c r="S490" s="6">
        <f t="shared" si="30"/>
        <v>104.02399999999999</v>
      </c>
      <c r="T490" s="8">
        <f t="shared" si="31"/>
        <v>0.52969692031937421</v>
      </c>
      <c r="U490" s="5">
        <f>YEAR(SalesDataTable[[#This Row],[Order Date]])</f>
        <v>2026</v>
      </c>
      <c r="V490" s="8" t="str">
        <f>"Q"&amp;ROUNDUP(MONTH(SalesDataTable[[#This Row],[Order Date]])/3,0)</f>
        <v>Q2</v>
      </c>
      <c r="W490" s="9">
        <f>MONTH(SalesDataTable[[#This Row],[Order Date]])</f>
        <v>4</v>
      </c>
      <c r="X490" s="8" t="str">
        <f>TEXT(SalesDataTable[[#This Row],[Order Date]],"mmm")</f>
        <v>Apr</v>
      </c>
    </row>
    <row r="491" spans="1:24" ht="15">
      <c r="A491" s="2">
        <v>2602</v>
      </c>
      <c r="B491" s="3">
        <v>46115</v>
      </c>
      <c r="C491" s="12">
        <f>MONTH(SalesDataTable[[#This Row],[Order Date]])</f>
        <v>4</v>
      </c>
      <c r="D491" s="12" t="str">
        <f>TEXT(SalesDataTable[[#This Row],[Order Date]],"MMM")</f>
        <v>Apr</v>
      </c>
      <c r="E491" s="15" t="str">
        <f>"Q"&amp;ROUNDUP(MONTH(SalesDataTable[[#This Row],[Order Date]])/3,0)</f>
        <v>Q2</v>
      </c>
      <c r="F491" s="12">
        <f>YEAR(SalesDataTable[[#This Row],[Order Date]])</f>
        <v>2026</v>
      </c>
      <c r="G491" s="4" t="s">
        <v>6</v>
      </c>
      <c r="H491" s="4" t="s">
        <v>43</v>
      </c>
      <c r="I491" s="4" t="s">
        <v>28</v>
      </c>
      <c r="J491" s="4" t="s">
        <v>13</v>
      </c>
      <c r="K491" s="4" t="s">
        <v>4</v>
      </c>
      <c r="L491" s="4" t="s">
        <v>26</v>
      </c>
      <c r="M491" s="9">
        <v>1</v>
      </c>
      <c r="N491" s="6">
        <v>40.159999999999997</v>
      </c>
      <c r="O491" s="7">
        <v>0</v>
      </c>
      <c r="P491" s="6">
        <v>16.77</v>
      </c>
      <c r="Q491" s="6">
        <f t="shared" si="28"/>
        <v>40.159999999999997</v>
      </c>
      <c r="R491" s="6">
        <f t="shared" si="29"/>
        <v>16.77</v>
      </c>
      <c r="S491" s="6">
        <f t="shared" si="30"/>
        <v>23.389999999999997</v>
      </c>
      <c r="T491" s="8">
        <f t="shared" si="31"/>
        <v>0.58242031872509958</v>
      </c>
      <c r="U491" s="5">
        <f>YEAR(SalesDataTable[[#This Row],[Order Date]])</f>
        <v>2026</v>
      </c>
      <c r="V491" s="8" t="str">
        <f>"Q"&amp;ROUNDUP(MONTH(SalesDataTable[[#This Row],[Order Date]])/3,0)</f>
        <v>Q2</v>
      </c>
      <c r="W491" s="9">
        <f>MONTH(SalesDataTable[[#This Row],[Order Date]])</f>
        <v>4</v>
      </c>
      <c r="X491" s="8" t="str">
        <f>TEXT(SalesDataTable[[#This Row],[Order Date]],"mmm")</f>
        <v>Apr</v>
      </c>
    </row>
    <row r="492" spans="1:24" ht="15">
      <c r="A492" s="2">
        <v>3229</v>
      </c>
      <c r="B492" s="3">
        <v>46115</v>
      </c>
      <c r="C492" s="12">
        <f>MONTH(SalesDataTable[[#This Row],[Order Date]])</f>
        <v>4</v>
      </c>
      <c r="D492" s="12" t="str">
        <f>TEXT(SalesDataTable[[#This Row],[Order Date]],"MMM")</f>
        <v>Apr</v>
      </c>
      <c r="E492" s="15" t="str">
        <f>"Q"&amp;ROUNDUP(MONTH(SalesDataTable[[#This Row],[Order Date]])/3,0)</f>
        <v>Q2</v>
      </c>
      <c r="F492" s="12">
        <f>YEAR(SalesDataTable[[#This Row],[Order Date]])</f>
        <v>2026</v>
      </c>
      <c r="G492" s="4" t="s">
        <v>20</v>
      </c>
      <c r="H492" s="4" t="s">
        <v>47</v>
      </c>
      <c r="I492" s="4" t="s">
        <v>19</v>
      </c>
      <c r="J492" s="4" t="s">
        <v>3</v>
      </c>
      <c r="K492" s="4" t="s">
        <v>14</v>
      </c>
      <c r="L492" s="4" t="s">
        <v>15</v>
      </c>
      <c r="M492" s="9">
        <v>3</v>
      </c>
      <c r="N492" s="6">
        <v>36.17</v>
      </c>
      <c r="O492" s="7">
        <v>0.1</v>
      </c>
      <c r="P492" s="6">
        <v>13.65</v>
      </c>
      <c r="Q492" s="6">
        <f t="shared" si="28"/>
        <v>97.659000000000006</v>
      </c>
      <c r="R492" s="6">
        <f t="shared" si="29"/>
        <v>40.950000000000003</v>
      </c>
      <c r="S492" s="6">
        <f t="shared" si="30"/>
        <v>56.709000000000003</v>
      </c>
      <c r="T492" s="8">
        <f t="shared" si="31"/>
        <v>0.58068380794396834</v>
      </c>
      <c r="U492" s="5">
        <f>YEAR(SalesDataTable[[#This Row],[Order Date]])</f>
        <v>2026</v>
      </c>
      <c r="V492" s="8" t="str">
        <f>"Q"&amp;ROUNDUP(MONTH(SalesDataTable[[#This Row],[Order Date]])/3,0)</f>
        <v>Q2</v>
      </c>
      <c r="W492" s="9">
        <f>MONTH(SalesDataTable[[#This Row],[Order Date]])</f>
        <v>4</v>
      </c>
      <c r="X492" s="8" t="str">
        <f>TEXT(SalesDataTable[[#This Row],[Order Date]],"mmm")</f>
        <v>Apr</v>
      </c>
    </row>
    <row r="493" spans="1:24" ht="15">
      <c r="A493" s="2">
        <v>3261</v>
      </c>
      <c r="B493" s="3">
        <v>46115</v>
      </c>
      <c r="C493" s="12">
        <f>MONTH(SalesDataTable[[#This Row],[Order Date]])</f>
        <v>4</v>
      </c>
      <c r="D493" s="12" t="str">
        <f>TEXT(SalesDataTable[[#This Row],[Order Date]],"MMM")</f>
        <v>Apr</v>
      </c>
      <c r="E493" s="15" t="str">
        <f>"Q"&amp;ROUNDUP(MONTH(SalesDataTable[[#This Row],[Order Date]])/3,0)</f>
        <v>Q2</v>
      </c>
      <c r="F493" s="12">
        <f>YEAR(SalesDataTable[[#This Row],[Order Date]])</f>
        <v>2026</v>
      </c>
      <c r="G493" s="4" t="s">
        <v>11</v>
      </c>
      <c r="H493" s="4" t="s">
        <v>39</v>
      </c>
      <c r="I493" s="4" t="s">
        <v>2</v>
      </c>
      <c r="J493" s="4" t="s">
        <v>13</v>
      </c>
      <c r="K493" s="4" t="s">
        <v>14</v>
      </c>
      <c r="L493" s="4" t="s">
        <v>44</v>
      </c>
      <c r="M493" s="9">
        <v>4</v>
      </c>
      <c r="N493" s="6">
        <v>130.55000000000001</v>
      </c>
      <c r="O493" s="7">
        <v>0</v>
      </c>
      <c r="P493" s="6">
        <v>67.66</v>
      </c>
      <c r="Q493" s="6">
        <f t="shared" si="28"/>
        <v>522.20000000000005</v>
      </c>
      <c r="R493" s="6">
        <f t="shared" si="29"/>
        <v>270.64</v>
      </c>
      <c r="S493" s="6">
        <f t="shared" si="30"/>
        <v>251.56000000000006</v>
      </c>
      <c r="T493" s="8">
        <f t="shared" si="31"/>
        <v>0.48173113749521262</v>
      </c>
      <c r="U493" s="5">
        <f>YEAR(SalesDataTable[[#This Row],[Order Date]])</f>
        <v>2026</v>
      </c>
      <c r="V493" s="8" t="str">
        <f>"Q"&amp;ROUNDUP(MONTH(SalesDataTable[[#This Row],[Order Date]])/3,0)</f>
        <v>Q2</v>
      </c>
      <c r="W493" s="9">
        <f>MONTH(SalesDataTable[[#This Row],[Order Date]])</f>
        <v>4</v>
      </c>
      <c r="X493" s="8" t="str">
        <f>TEXT(SalesDataTable[[#This Row],[Order Date]],"mmm")</f>
        <v>Apr</v>
      </c>
    </row>
    <row r="494" spans="1:24" ht="15">
      <c r="A494" s="2">
        <v>3621</v>
      </c>
      <c r="B494" s="3">
        <v>46115</v>
      </c>
      <c r="C494" s="12">
        <f>MONTH(SalesDataTable[[#This Row],[Order Date]])</f>
        <v>4</v>
      </c>
      <c r="D494" s="12" t="str">
        <f>TEXT(SalesDataTable[[#This Row],[Order Date]],"MMM")</f>
        <v>Apr</v>
      </c>
      <c r="E494" s="15" t="str">
        <f>"Q"&amp;ROUNDUP(MONTH(SalesDataTable[[#This Row],[Order Date]])/3,0)</f>
        <v>Q2</v>
      </c>
      <c r="F494" s="12">
        <f>YEAR(SalesDataTable[[#This Row],[Order Date]])</f>
        <v>2026</v>
      </c>
      <c r="G494" s="4" t="s">
        <v>20</v>
      </c>
      <c r="H494" s="4" t="s">
        <v>33</v>
      </c>
      <c r="I494" s="4" t="s">
        <v>2</v>
      </c>
      <c r="J494" s="4" t="s">
        <v>13</v>
      </c>
      <c r="K494" s="4" t="s">
        <v>4</v>
      </c>
      <c r="L494" s="4" t="s">
        <v>30</v>
      </c>
      <c r="M494" s="9">
        <v>2</v>
      </c>
      <c r="N494" s="6">
        <v>102.63</v>
      </c>
      <c r="O494" s="7">
        <v>0</v>
      </c>
      <c r="P494" s="6">
        <v>50.19</v>
      </c>
      <c r="Q494" s="6">
        <f t="shared" si="28"/>
        <v>205.26</v>
      </c>
      <c r="R494" s="6">
        <f t="shared" si="29"/>
        <v>100.38</v>
      </c>
      <c r="S494" s="6">
        <f t="shared" si="30"/>
        <v>104.88</v>
      </c>
      <c r="T494" s="8">
        <f t="shared" si="31"/>
        <v>0.51096170710318622</v>
      </c>
      <c r="U494" s="5">
        <f>YEAR(SalesDataTable[[#This Row],[Order Date]])</f>
        <v>2026</v>
      </c>
      <c r="V494" s="8" t="str">
        <f>"Q"&amp;ROUNDUP(MONTH(SalesDataTable[[#This Row],[Order Date]])/3,0)</f>
        <v>Q2</v>
      </c>
      <c r="W494" s="9">
        <f>MONTH(SalesDataTable[[#This Row],[Order Date]])</f>
        <v>4</v>
      </c>
      <c r="X494" s="8" t="str">
        <f>TEXT(SalesDataTable[[#This Row],[Order Date]],"mmm")</f>
        <v>Apr</v>
      </c>
    </row>
    <row r="495" spans="1:24" ht="15">
      <c r="A495" s="2">
        <v>4681</v>
      </c>
      <c r="B495" s="3">
        <v>46115</v>
      </c>
      <c r="C495" s="12">
        <f>MONTH(SalesDataTable[[#This Row],[Order Date]])</f>
        <v>4</v>
      </c>
      <c r="D495" s="12" t="str">
        <f>TEXT(SalesDataTable[[#This Row],[Order Date]],"MMM")</f>
        <v>Apr</v>
      </c>
      <c r="E495" s="15" t="str">
        <f>"Q"&amp;ROUNDUP(MONTH(SalesDataTable[[#This Row],[Order Date]])/3,0)</f>
        <v>Q2</v>
      </c>
      <c r="F495" s="12">
        <f>YEAR(SalesDataTable[[#This Row],[Order Date]])</f>
        <v>2026</v>
      </c>
      <c r="G495" s="4" t="s">
        <v>20</v>
      </c>
      <c r="H495" s="4" t="s">
        <v>47</v>
      </c>
      <c r="I495" s="4" t="s">
        <v>28</v>
      </c>
      <c r="J495" s="4" t="s">
        <v>3</v>
      </c>
      <c r="K495" s="4" t="s">
        <v>4</v>
      </c>
      <c r="L495" s="4" t="s">
        <v>5</v>
      </c>
      <c r="M495" s="9">
        <v>6</v>
      </c>
      <c r="N495" s="6">
        <v>81.239999999999995</v>
      </c>
      <c r="O495" s="7">
        <v>0</v>
      </c>
      <c r="P495" s="6">
        <v>43.28</v>
      </c>
      <c r="Q495" s="6">
        <f t="shared" si="28"/>
        <v>487.43999999999994</v>
      </c>
      <c r="R495" s="6">
        <f t="shared" si="29"/>
        <v>259.68</v>
      </c>
      <c r="S495" s="6">
        <f t="shared" si="30"/>
        <v>227.75999999999993</v>
      </c>
      <c r="T495" s="8">
        <f t="shared" si="31"/>
        <v>0.46725750861644505</v>
      </c>
      <c r="U495" s="5">
        <f>YEAR(SalesDataTable[[#This Row],[Order Date]])</f>
        <v>2026</v>
      </c>
      <c r="V495" s="8" t="str">
        <f>"Q"&amp;ROUNDUP(MONTH(SalesDataTable[[#This Row],[Order Date]])/3,0)</f>
        <v>Q2</v>
      </c>
      <c r="W495" s="9">
        <f>MONTH(SalesDataTable[[#This Row],[Order Date]])</f>
        <v>4</v>
      </c>
      <c r="X495" s="8" t="str">
        <f>TEXT(SalesDataTable[[#This Row],[Order Date]],"mmm")</f>
        <v>Apr</v>
      </c>
    </row>
    <row r="496" spans="1:24" ht="15">
      <c r="A496" s="2">
        <v>4954</v>
      </c>
      <c r="B496" s="3">
        <v>46115</v>
      </c>
      <c r="C496" s="12">
        <f>MONTH(SalesDataTable[[#This Row],[Order Date]])</f>
        <v>4</v>
      </c>
      <c r="D496" s="12" t="str">
        <f>TEXT(SalesDataTable[[#This Row],[Order Date]],"MMM")</f>
        <v>Apr</v>
      </c>
      <c r="E496" s="15" t="str">
        <f>"Q"&amp;ROUNDUP(MONTH(SalesDataTable[[#This Row],[Order Date]])/3,0)</f>
        <v>Q2</v>
      </c>
      <c r="F496" s="12">
        <f>YEAR(SalesDataTable[[#This Row],[Order Date]])</f>
        <v>2026</v>
      </c>
      <c r="G496" s="4" t="s">
        <v>20</v>
      </c>
      <c r="H496" s="4" t="s">
        <v>33</v>
      </c>
      <c r="I496" s="4" t="s">
        <v>2</v>
      </c>
      <c r="J496" s="4" t="s">
        <v>13</v>
      </c>
      <c r="K496" s="4" t="s">
        <v>9</v>
      </c>
      <c r="L496" s="4" t="s">
        <v>46</v>
      </c>
      <c r="M496" s="9">
        <v>3</v>
      </c>
      <c r="N496" s="6">
        <v>72.11</v>
      </c>
      <c r="O496" s="7">
        <v>0.05</v>
      </c>
      <c r="P496" s="6">
        <v>31.63</v>
      </c>
      <c r="Q496" s="6">
        <f t="shared" si="28"/>
        <v>205.51349999999996</v>
      </c>
      <c r="R496" s="6">
        <f t="shared" si="29"/>
        <v>94.89</v>
      </c>
      <c r="S496" s="6">
        <f t="shared" si="30"/>
        <v>110.62349999999996</v>
      </c>
      <c r="T496" s="8">
        <f t="shared" si="31"/>
        <v>0.5382785072513484</v>
      </c>
      <c r="U496" s="5">
        <f>YEAR(SalesDataTable[[#This Row],[Order Date]])</f>
        <v>2026</v>
      </c>
      <c r="V496" s="8" t="str">
        <f>"Q"&amp;ROUNDUP(MONTH(SalesDataTable[[#This Row],[Order Date]])/3,0)</f>
        <v>Q2</v>
      </c>
      <c r="W496" s="9">
        <f>MONTH(SalesDataTable[[#This Row],[Order Date]])</f>
        <v>4</v>
      </c>
      <c r="X496" s="8" t="str">
        <f>TEXT(SalesDataTable[[#This Row],[Order Date]],"mmm")</f>
        <v>Apr</v>
      </c>
    </row>
    <row r="497" spans="1:24" ht="15">
      <c r="A497" s="2">
        <v>1153</v>
      </c>
      <c r="B497" s="3">
        <v>46116</v>
      </c>
      <c r="C497" s="12">
        <f>MONTH(SalesDataTable[[#This Row],[Order Date]])</f>
        <v>4</v>
      </c>
      <c r="D497" s="12" t="str">
        <f>TEXT(SalesDataTable[[#This Row],[Order Date]],"MMM")</f>
        <v>Apr</v>
      </c>
      <c r="E497" s="15" t="str">
        <f>"Q"&amp;ROUNDUP(MONTH(SalesDataTable[[#This Row],[Order Date]])/3,0)</f>
        <v>Q2</v>
      </c>
      <c r="F497" s="12">
        <f>YEAR(SalesDataTable[[#This Row],[Order Date]])</f>
        <v>2026</v>
      </c>
      <c r="G497" s="4" t="s">
        <v>11</v>
      </c>
      <c r="H497" s="4" t="s">
        <v>52</v>
      </c>
      <c r="I497" s="4" t="s">
        <v>19</v>
      </c>
      <c r="J497" s="4" t="s">
        <v>13</v>
      </c>
      <c r="K497" s="4" t="s">
        <v>9</v>
      </c>
      <c r="L497" s="4" t="s">
        <v>10</v>
      </c>
      <c r="M497" s="9">
        <v>4</v>
      </c>
      <c r="N497" s="6">
        <v>90.15</v>
      </c>
      <c r="O497" s="7">
        <v>0</v>
      </c>
      <c r="P497" s="6">
        <v>44.9</v>
      </c>
      <c r="Q497" s="6">
        <f t="shared" si="28"/>
        <v>360.6</v>
      </c>
      <c r="R497" s="6">
        <f t="shared" si="29"/>
        <v>179.6</v>
      </c>
      <c r="S497" s="6">
        <f t="shared" si="30"/>
        <v>181.00000000000003</v>
      </c>
      <c r="T497" s="8">
        <f t="shared" si="31"/>
        <v>0.50194120909595119</v>
      </c>
      <c r="U497" s="5">
        <f>YEAR(SalesDataTable[[#This Row],[Order Date]])</f>
        <v>2026</v>
      </c>
      <c r="V497" s="8" t="str">
        <f>"Q"&amp;ROUNDUP(MONTH(SalesDataTable[[#This Row],[Order Date]])/3,0)</f>
        <v>Q2</v>
      </c>
      <c r="W497" s="9">
        <f>MONTH(SalesDataTable[[#This Row],[Order Date]])</f>
        <v>4</v>
      </c>
      <c r="X497" s="8" t="str">
        <f>TEXT(SalesDataTable[[#This Row],[Order Date]],"mmm")</f>
        <v>Apr</v>
      </c>
    </row>
    <row r="498" spans="1:24" ht="15">
      <c r="A498" s="2">
        <v>1383</v>
      </c>
      <c r="B498" s="3">
        <v>46116</v>
      </c>
      <c r="C498" s="12">
        <f>MONTH(SalesDataTable[[#This Row],[Order Date]])</f>
        <v>4</v>
      </c>
      <c r="D498" s="12" t="str">
        <f>TEXT(SalesDataTable[[#This Row],[Order Date]],"MMM")</f>
        <v>Apr</v>
      </c>
      <c r="E498" s="15" t="str">
        <f>"Q"&amp;ROUNDUP(MONTH(SalesDataTable[[#This Row],[Order Date]])/3,0)</f>
        <v>Q2</v>
      </c>
      <c r="F498" s="12">
        <f>YEAR(SalesDataTable[[#This Row],[Order Date]])</f>
        <v>2026</v>
      </c>
      <c r="G498" s="4" t="s">
        <v>20</v>
      </c>
      <c r="H498" s="4" t="s">
        <v>21</v>
      </c>
      <c r="I498" s="4" t="s">
        <v>19</v>
      </c>
      <c r="J498" s="4" t="s">
        <v>3</v>
      </c>
      <c r="K498" s="4" t="s">
        <v>4</v>
      </c>
      <c r="L498" s="4" t="s">
        <v>22</v>
      </c>
      <c r="M498" s="9">
        <v>1</v>
      </c>
      <c r="N498" s="6">
        <v>50.7</v>
      </c>
      <c r="O498" s="7">
        <v>0.05</v>
      </c>
      <c r="P498" s="6">
        <v>21.85</v>
      </c>
      <c r="Q498" s="6">
        <f t="shared" si="28"/>
        <v>48.164999999999999</v>
      </c>
      <c r="R498" s="6">
        <f t="shared" si="29"/>
        <v>21.85</v>
      </c>
      <c r="S498" s="6">
        <f t="shared" si="30"/>
        <v>26.314999999999998</v>
      </c>
      <c r="T498" s="8">
        <f t="shared" si="31"/>
        <v>0.54635108481262329</v>
      </c>
      <c r="U498" s="5">
        <f>YEAR(SalesDataTable[[#This Row],[Order Date]])</f>
        <v>2026</v>
      </c>
      <c r="V498" s="8" t="str">
        <f>"Q"&amp;ROUNDUP(MONTH(SalesDataTable[[#This Row],[Order Date]])/3,0)</f>
        <v>Q2</v>
      </c>
      <c r="W498" s="9">
        <f>MONTH(SalesDataTable[[#This Row],[Order Date]])</f>
        <v>4</v>
      </c>
      <c r="X498" s="8" t="str">
        <f>TEXT(SalesDataTable[[#This Row],[Order Date]],"mmm")</f>
        <v>Apr</v>
      </c>
    </row>
    <row r="499" spans="1:24" ht="15">
      <c r="A499" s="2">
        <v>2583</v>
      </c>
      <c r="B499" s="3">
        <v>46116</v>
      </c>
      <c r="C499" s="12">
        <f>MONTH(SalesDataTable[[#This Row],[Order Date]])</f>
        <v>4</v>
      </c>
      <c r="D499" s="12" t="str">
        <f>TEXT(SalesDataTable[[#This Row],[Order Date]],"MMM")</f>
        <v>Apr</v>
      </c>
      <c r="E499" s="15" t="str">
        <f>"Q"&amp;ROUNDUP(MONTH(SalesDataTable[[#This Row],[Order Date]])/3,0)</f>
        <v>Q2</v>
      </c>
      <c r="F499" s="12">
        <f>YEAR(SalesDataTable[[#This Row],[Order Date]])</f>
        <v>2026</v>
      </c>
      <c r="G499" s="4" t="s">
        <v>0</v>
      </c>
      <c r="H499" s="4" t="s">
        <v>1</v>
      </c>
      <c r="I499" s="4" t="s">
        <v>2</v>
      </c>
      <c r="J499" s="4" t="s">
        <v>3</v>
      </c>
      <c r="K499" s="4" t="s">
        <v>34</v>
      </c>
      <c r="L499" s="4" t="s">
        <v>35</v>
      </c>
      <c r="M499" s="9">
        <v>1</v>
      </c>
      <c r="N499" s="6">
        <v>41.13</v>
      </c>
      <c r="O499" s="7">
        <v>0</v>
      </c>
      <c r="P499" s="6">
        <v>15.04</v>
      </c>
      <c r="Q499" s="6">
        <f t="shared" si="28"/>
        <v>41.13</v>
      </c>
      <c r="R499" s="6">
        <f t="shared" si="29"/>
        <v>15.04</v>
      </c>
      <c r="S499" s="6">
        <f t="shared" si="30"/>
        <v>26.090000000000003</v>
      </c>
      <c r="T499" s="8">
        <f t="shared" si="31"/>
        <v>0.63433017262338931</v>
      </c>
      <c r="U499" s="5">
        <f>YEAR(SalesDataTable[[#This Row],[Order Date]])</f>
        <v>2026</v>
      </c>
      <c r="V499" s="8" t="str">
        <f>"Q"&amp;ROUNDUP(MONTH(SalesDataTable[[#This Row],[Order Date]])/3,0)</f>
        <v>Q2</v>
      </c>
      <c r="W499" s="9">
        <f>MONTH(SalesDataTable[[#This Row],[Order Date]])</f>
        <v>4</v>
      </c>
      <c r="X499" s="8" t="str">
        <f>TEXT(SalesDataTable[[#This Row],[Order Date]],"mmm")</f>
        <v>Apr</v>
      </c>
    </row>
    <row r="500" spans="1:24" ht="15">
      <c r="A500" s="2">
        <v>4074</v>
      </c>
      <c r="B500" s="3">
        <v>46116</v>
      </c>
      <c r="C500" s="12">
        <f>MONTH(SalesDataTable[[#This Row],[Order Date]])</f>
        <v>4</v>
      </c>
      <c r="D500" s="12" t="str">
        <f>TEXT(SalesDataTable[[#This Row],[Order Date]],"MMM")</f>
        <v>Apr</v>
      </c>
      <c r="E500" s="15" t="str">
        <f>"Q"&amp;ROUNDUP(MONTH(SalesDataTable[[#This Row],[Order Date]])/3,0)</f>
        <v>Q2</v>
      </c>
      <c r="F500" s="12">
        <f>YEAR(SalesDataTable[[#This Row],[Order Date]])</f>
        <v>2026</v>
      </c>
      <c r="G500" s="4" t="s">
        <v>6</v>
      </c>
      <c r="H500" s="4" t="s">
        <v>7</v>
      </c>
      <c r="I500" s="4" t="s">
        <v>19</v>
      </c>
      <c r="J500" s="4" t="s">
        <v>3</v>
      </c>
      <c r="K500" s="4" t="s">
        <v>23</v>
      </c>
      <c r="L500" s="4" t="s">
        <v>51</v>
      </c>
      <c r="M500" s="9">
        <v>1</v>
      </c>
      <c r="N500" s="6">
        <v>121.66</v>
      </c>
      <c r="O500" s="7">
        <v>0</v>
      </c>
      <c r="P500" s="6">
        <v>61.37</v>
      </c>
      <c r="Q500" s="6">
        <f t="shared" si="28"/>
        <v>121.66</v>
      </c>
      <c r="R500" s="6">
        <f t="shared" si="29"/>
        <v>61.37</v>
      </c>
      <c r="S500" s="6">
        <f t="shared" si="30"/>
        <v>60.29</v>
      </c>
      <c r="T500" s="8">
        <f t="shared" si="31"/>
        <v>0.49556140062469178</v>
      </c>
      <c r="U500" s="5">
        <f>YEAR(SalesDataTable[[#This Row],[Order Date]])</f>
        <v>2026</v>
      </c>
      <c r="V500" s="8" t="str">
        <f>"Q"&amp;ROUNDUP(MONTH(SalesDataTable[[#This Row],[Order Date]])/3,0)</f>
        <v>Q2</v>
      </c>
      <c r="W500" s="9">
        <f>MONTH(SalesDataTable[[#This Row],[Order Date]])</f>
        <v>4</v>
      </c>
      <c r="X500" s="8" t="str">
        <f>TEXT(SalesDataTable[[#This Row],[Order Date]],"mmm")</f>
        <v>Apr</v>
      </c>
    </row>
    <row r="501" spans="1:24" ht="15">
      <c r="A501" s="2">
        <v>4301</v>
      </c>
      <c r="B501" s="3">
        <v>46116</v>
      </c>
      <c r="C501" s="12">
        <f>MONTH(SalesDataTable[[#This Row],[Order Date]])</f>
        <v>4</v>
      </c>
      <c r="D501" s="12" t="str">
        <f>TEXT(SalesDataTable[[#This Row],[Order Date]],"MMM")</f>
        <v>Apr</v>
      </c>
      <c r="E501" s="15" t="str">
        <f>"Q"&amp;ROUNDUP(MONTH(SalesDataTable[[#This Row],[Order Date]])/3,0)</f>
        <v>Q2</v>
      </c>
      <c r="F501" s="12">
        <f>YEAR(SalesDataTable[[#This Row],[Order Date]])</f>
        <v>2026</v>
      </c>
      <c r="G501" s="4" t="s">
        <v>11</v>
      </c>
      <c r="H501" s="4" t="s">
        <v>52</v>
      </c>
      <c r="I501" s="4" t="s">
        <v>19</v>
      </c>
      <c r="J501" s="4" t="s">
        <v>13</v>
      </c>
      <c r="K501" s="4" t="s">
        <v>34</v>
      </c>
      <c r="L501" s="4" t="s">
        <v>38</v>
      </c>
      <c r="M501" s="9">
        <v>1</v>
      </c>
      <c r="N501" s="6">
        <v>122.77</v>
      </c>
      <c r="O501" s="7">
        <v>0.1</v>
      </c>
      <c r="P501" s="6">
        <v>70.59</v>
      </c>
      <c r="Q501" s="6">
        <f t="shared" si="28"/>
        <v>110.49299999999999</v>
      </c>
      <c r="R501" s="6">
        <f t="shared" si="29"/>
        <v>70.59</v>
      </c>
      <c r="S501" s="6">
        <f t="shared" si="30"/>
        <v>39.902999999999992</v>
      </c>
      <c r="T501" s="8">
        <f t="shared" si="31"/>
        <v>0.36113599956558329</v>
      </c>
      <c r="U501" s="5">
        <f>YEAR(SalesDataTable[[#This Row],[Order Date]])</f>
        <v>2026</v>
      </c>
      <c r="V501" s="8" t="str">
        <f>"Q"&amp;ROUNDUP(MONTH(SalesDataTable[[#This Row],[Order Date]])/3,0)</f>
        <v>Q2</v>
      </c>
      <c r="W501" s="9">
        <f>MONTH(SalesDataTable[[#This Row],[Order Date]])</f>
        <v>4</v>
      </c>
      <c r="X501" s="8" t="str">
        <f>TEXT(SalesDataTable[[#This Row],[Order Date]],"mmm")</f>
        <v>Apr</v>
      </c>
    </row>
    <row r="502" spans="1:24" ht="15">
      <c r="A502" s="2">
        <v>4692</v>
      </c>
      <c r="B502" s="3">
        <v>46116</v>
      </c>
      <c r="C502" s="12">
        <f>MONTH(SalesDataTable[[#This Row],[Order Date]])</f>
        <v>4</v>
      </c>
      <c r="D502" s="12" t="str">
        <f>TEXT(SalesDataTable[[#This Row],[Order Date]],"MMM")</f>
        <v>Apr</v>
      </c>
      <c r="E502" s="15" t="str">
        <f>"Q"&amp;ROUNDUP(MONTH(SalesDataTable[[#This Row],[Order Date]])/3,0)</f>
        <v>Q2</v>
      </c>
      <c r="F502" s="12">
        <f>YEAR(SalesDataTable[[#This Row],[Order Date]])</f>
        <v>2026</v>
      </c>
      <c r="G502" s="4" t="s">
        <v>20</v>
      </c>
      <c r="H502" s="4" t="s">
        <v>47</v>
      </c>
      <c r="I502" s="4" t="s">
        <v>2</v>
      </c>
      <c r="J502" s="4" t="s">
        <v>3</v>
      </c>
      <c r="K502" s="4" t="s">
        <v>4</v>
      </c>
      <c r="L502" s="4" t="s">
        <v>22</v>
      </c>
      <c r="M502" s="9">
        <v>1</v>
      </c>
      <c r="N502" s="6">
        <v>49.96</v>
      </c>
      <c r="O502" s="7">
        <v>0</v>
      </c>
      <c r="P502" s="6">
        <v>22.13</v>
      </c>
      <c r="Q502" s="6">
        <f t="shared" si="28"/>
        <v>49.96</v>
      </c>
      <c r="R502" s="6">
        <f t="shared" si="29"/>
        <v>22.13</v>
      </c>
      <c r="S502" s="6">
        <f t="shared" si="30"/>
        <v>27.830000000000002</v>
      </c>
      <c r="T502" s="8">
        <f t="shared" si="31"/>
        <v>0.55704563650920735</v>
      </c>
      <c r="U502" s="5">
        <f>YEAR(SalesDataTable[[#This Row],[Order Date]])</f>
        <v>2026</v>
      </c>
      <c r="V502" s="8" t="str">
        <f>"Q"&amp;ROUNDUP(MONTH(SalesDataTable[[#This Row],[Order Date]])/3,0)</f>
        <v>Q2</v>
      </c>
      <c r="W502" s="9">
        <f>MONTH(SalesDataTable[[#This Row],[Order Date]])</f>
        <v>4</v>
      </c>
      <c r="X502" s="8" t="str">
        <f>TEXT(SalesDataTable[[#This Row],[Order Date]],"mmm")</f>
        <v>Apr</v>
      </c>
    </row>
    <row r="503" spans="1:24" ht="15">
      <c r="A503" s="2">
        <v>1951</v>
      </c>
      <c r="B503" s="3">
        <v>46117</v>
      </c>
      <c r="C503" s="12">
        <f>MONTH(SalesDataTable[[#This Row],[Order Date]])</f>
        <v>4</v>
      </c>
      <c r="D503" s="12" t="str">
        <f>TEXT(SalesDataTable[[#This Row],[Order Date]],"MMM")</f>
        <v>Apr</v>
      </c>
      <c r="E503" s="15" t="str">
        <f>"Q"&amp;ROUNDUP(MONTH(SalesDataTable[[#This Row],[Order Date]])/3,0)</f>
        <v>Q2</v>
      </c>
      <c r="F503" s="12">
        <f>YEAR(SalesDataTable[[#This Row],[Order Date]])</f>
        <v>2026</v>
      </c>
      <c r="G503" s="4" t="s">
        <v>20</v>
      </c>
      <c r="H503" s="4" t="s">
        <v>33</v>
      </c>
      <c r="I503" s="4" t="s">
        <v>28</v>
      </c>
      <c r="J503" s="4" t="s">
        <v>3</v>
      </c>
      <c r="K503" s="4" t="s">
        <v>9</v>
      </c>
      <c r="L503" s="4" t="s">
        <v>37</v>
      </c>
      <c r="M503" s="9">
        <v>2</v>
      </c>
      <c r="N503" s="6">
        <v>155.13</v>
      </c>
      <c r="O503" s="7">
        <v>0.15</v>
      </c>
      <c r="P503" s="6">
        <v>80.959999999999994</v>
      </c>
      <c r="Q503" s="6">
        <f t="shared" si="28"/>
        <v>263.721</v>
      </c>
      <c r="R503" s="6">
        <f t="shared" si="29"/>
        <v>161.91999999999999</v>
      </c>
      <c r="S503" s="6">
        <f t="shared" si="30"/>
        <v>101.80100000000002</v>
      </c>
      <c r="T503" s="8">
        <f t="shared" si="31"/>
        <v>0.38601779911345707</v>
      </c>
      <c r="U503" s="5">
        <f>YEAR(SalesDataTable[[#This Row],[Order Date]])</f>
        <v>2026</v>
      </c>
      <c r="V503" s="8" t="str">
        <f>"Q"&amp;ROUNDUP(MONTH(SalesDataTable[[#This Row],[Order Date]])/3,0)</f>
        <v>Q2</v>
      </c>
      <c r="W503" s="9">
        <f>MONTH(SalesDataTable[[#This Row],[Order Date]])</f>
        <v>4</v>
      </c>
      <c r="X503" s="8" t="str">
        <f>TEXT(SalesDataTable[[#This Row],[Order Date]],"mmm")</f>
        <v>Apr</v>
      </c>
    </row>
    <row r="504" spans="1:24" ht="15">
      <c r="A504" s="2">
        <v>2111</v>
      </c>
      <c r="B504" s="3">
        <v>46117</v>
      </c>
      <c r="C504" s="12">
        <f>MONTH(SalesDataTable[[#This Row],[Order Date]])</f>
        <v>4</v>
      </c>
      <c r="D504" s="12" t="str">
        <f>TEXT(SalesDataTable[[#This Row],[Order Date]],"MMM")</f>
        <v>Apr</v>
      </c>
      <c r="E504" s="15" t="str">
        <f>"Q"&amp;ROUNDUP(MONTH(SalesDataTable[[#This Row],[Order Date]])/3,0)</f>
        <v>Q2</v>
      </c>
      <c r="F504" s="12">
        <f>YEAR(SalesDataTable[[#This Row],[Order Date]])</f>
        <v>2026</v>
      </c>
      <c r="G504" s="4" t="s">
        <v>20</v>
      </c>
      <c r="H504" s="4" t="s">
        <v>47</v>
      </c>
      <c r="I504" s="4" t="s">
        <v>2</v>
      </c>
      <c r="J504" s="4" t="s">
        <v>13</v>
      </c>
      <c r="K504" s="4" t="s">
        <v>9</v>
      </c>
      <c r="L504" s="4" t="s">
        <v>46</v>
      </c>
      <c r="M504" s="9">
        <v>3</v>
      </c>
      <c r="N504" s="6">
        <v>69.83</v>
      </c>
      <c r="O504" s="7">
        <v>0.05</v>
      </c>
      <c r="P504" s="6">
        <v>31.53</v>
      </c>
      <c r="Q504" s="6">
        <f t="shared" si="28"/>
        <v>199.0155</v>
      </c>
      <c r="R504" s="6">
        <f t="shared" si="29"/>
        <v>94.59</v>
      </c>
      <c r="S504" s="6">
        <f t="shared" si="30"/>
        <v>104.4255</v>
      </c>
      <c r="T504" s="8">
        <f t="shared" si="31"/>
        <v>0.52471038687941396</v>
      </c>
      <c r="U504" s="5">
        <f>YEAR(SalesDataTable[[#This Row],[Order Date]])</f>
        <v>2026</v>
      </c>
      <c r="V504" s="8" t="str">
        <f>"Q"&amp;ROUNDUP(MONTH(SalesDataTable[[#This Row],[Order Date]])/3,0)</f>
        <v>Q2</v>
      </c>
      <c r="W504" s="9">
        <f>MONTH(SalesDataTable[[#This Row],[Order Date]])</f>
        <v>4</v>
      </c>
      <c r="X504" s="8" t="str">
        <f>TEXT(SalesDataTable[[#This Row],[Order Date]],"mmm")</f>
        <v>Apr</v>
      </c>
    </row>
    <row r="505" spans="1:24" ht="15">
      <c r="A505" s="2">
        <v>2933</v>
      </c>
      <c r="B505" s="3">
        <v>46117</v>
      </c>
      <c r="C505" s="12">
        <f>MONTH(SalesDataTable[[#This Row],[Order Date]])</f>
        <v>4</v>
      </c>
      <c r="D505" s="12" t="str">
        <f>TEXT(SalesDataTable[[#This Row],[Order Date]],"MMM")</f>
        <v>Apr</v>
      </c>
      <c r="E505" s="15" t="str">
        <f>"Q"&amp;ROUNDUP(MONTH(SalesDataTable[[#This Row],[Order Date]])/3,0)</f>
        <v>Q2</v>
      </c>
      <c r="F505" s="12">
        <f>YEAR(SalesDataTable[[#This Row],[Order Date]])</f>
        <v>2026</v>
      </c>
      <c r="G505" s="4" t="s">
        <v>6</v>
      </c>
      <c r="H505" s="4" t="s">
        <v>27</v>
      </c>
      <c r="I505" s="4" t="s">
        <v>19</v>
      </c>
      <c r="J505" s="4" t="s">
        <v>3</v>
      </c>
      <c r="K505" s="4" t="s">
        <v>14</v>
      </c>
      <c r="L505" s="4" t="s">
        <v>15</v>
      </c>
      <c r="M505" s="9">
        <v>1</v>
      </c>
      <c r="N505" s="6">
        <v>35.4</v>
      </c>
      <c r="O505" s="7">
        <v>0</v>
      </c>
      <c r="P505" s="6">
        <v>13.37</v>
      </c>
      <c r="Q505" s="6">
        <f t="shared" si="28"/>
        <v>35.4</v>
      </c>
      <c r="R505" s="6">
        <f t="shared" si="29"/>
        <v>13.37</v>
      </c>
      <c r="S505" s="6">
        <f t="shared" si="30"/>
        <v>22.03</v>
      </c>
      <c r="T505" s="8">
        <f t="shared" si="31"/>
        <v>0.62231638418079105</v>
      </c>
      <c r="U505" s="5">
        <f>YEAR(SalesDataTable[[#This Row],[Order Date]])</f>
        <v>2026</v>
      </c>
      <c r="V505" s="8" t="str">
        <f>"Q"&amp;ROUNDUP(MONTH(SalesDataTable[[#This Row],[Order Date]])/3,0)</f>
        <v>Q2</v>
      </c>
      <c r="W505" s="9">
        <f>MONTH(SalesDataTable[[#This Row],[Order Date]])</f>
        <v>4</v>
      </c>
      <c r="X505" s="8" t="str">
        <f>TEXT(SalesDataTable[[#This Row],[Order Date]],"mmm")</f>
        <v>Apr</v>
      </c>
    </row>
    <row r="506" spans="1:24" ht="15">
      <c r="A506" s="2">
        <v>3263</v>
      </c>
      <c r="B506" s="3">
        <v>46117</v>
      </c>
      <c r="C506" s="12">
        <f>MONTH(SalesDataTable[[#This Row],[Order Date]])</f>
        <v>4</v>
      </c>
      <c r="D506" s="12" t="str">
        <f>TEXT(SalesDataTable[[#This Row],[Order Date]],"MMM")</f>
        <v>Apr</v>
      </c>
      <c r="E506" s="15" t="str">
        <f>"Q"&amp;ROUNDUP(MONTH(SalesDataTable[[#This Row],[Order Date]])/3,0)</f>
        <v>Q2</v>
      </c>
      <c r="F506" s="12">
        <f>YEAR(SalesDataTable[[#This Row],[Order Date]])</f>
        <v>2026</v>
      </c>
      <c r="G506" s="4" t="s">
        <v>20</v>
      </c>
      <c r="H506" s="4" t="s">
        <v>31</v>
      </c>
      <c r="I506" s="4" t="s">
        <v>2</v>
      </c>
      <c r="J506" s="4" t="s">
        <v>13</v>
      </c>
      <c r="K506" s="4" t="s">
        <v>34</v>
      </c>
      <c r="L506" s="4" t="s">
        <v>45</v>
      </c>
      <c r="M506" s="9">
        <v>1</v>
      </c>
      <c r="N506" s="6">
        <v>51.75</v>
      </c>
      <c r="O506" s="7">
        <v>0.1</v>
      </c>
      <c r="P506" s="6">
        <v>22.1</v>
      </c>
      <c r="Q506" s="6">
        <f t="shared" si="28"/>
        <v>46.575000000000003</v>
      </c>
      <c r="R506" s="6">
        <f t="shared" si="29"/>
        <v>22.1</v>
      </c>
      <c r="S506" s="6">
        <f t="shared" si="30"/>
        <v>24.475000000000001</v>
      </c>
      <c r="T506" s="8">
        <f t="shared" si="31"/>
        <v>0.52549651100375738</v>
      </c>
      <c r="U506" s="5">
        <f>YEAR(SalesDataTable[[#This Row],[Order Date]])</f>
        <v>2026</v>
      </c>
      <c r="V506" s="8" t="str">
        <f>"Q"&amp;ROUNDUP(MONTH(SalesDataTable[[#This Row],[Order Date]])/3,0)</f>
        <v>Q2</v>
      </c>
      <c r="W506" s="9">
        <f>MONTH(SalesDataTable[[#This Row],[Order Date]])</f>
        <v>4</v>
      </c>
      <c r="X506" s="8" t="str">
        <f>TEXT(SalesDataTable[[#This Row],[Order Date]],"mmm")</f>
        <v>Apr</v>
      </c>
    </row>
    <row r="507" spans="1:24" ht="15">
      <c r="A507" s="2">
        <v>4764</v>
      </c>
      <c r="B507" s="3">
        <v>46117</v>
      </c>
      <c r="C507" s="12">
        <f>MONTH(SalesDataTable[[#This Row],[Order Date]])</f>
        <v>4</v>
      </c>
      <c r="D507" s="12" t="str">
        <f>TEXT(SalesDataTable[[#This Row],[Order Date]],"MMM")</f>
        <v>Apr</v>
      </c>
      <c r="E507" s="15" t="str">
        <f>"Q"&amp;ROUNDUP(MONTH(SalesDataTable[[#This Row],[Order Date]])/3,0)</f>
        <v>Q2</v>
      </c>
      <c r="F507" s="12">
        <f>YEAR(SalesDataTable[[#This Row],[Order Date]])</f>
        <v>2026</v>
      </c>
      <c r="G507" s="4" t="s">
        <v>20</v>
      </c>
      <c r="H507" s="4" t="s">
        <v>47</v>
      </c>
      <c r="I507" s="4" t="s">
        <v>28</v>
      </c>
      <c r="J507" s="4" t="s">
        <v>13</v>
      </c>
      <c r="K507" s="4" t="s">
        <v>4</v>
      </c>
      <c r="L507" s="4" t="s">
        <v>26</v>
      </c>
      <c r="M507" s="9">
        <v>6</v>
      </c>
      <c r="N507" s="6">
        <v>39.6</v>
      </c>
      <c r="O507" s="7">
        <v>0.15</v>
      </c>
      <c r="P507" s="6">
        <v>17.010000000000002</v>
      </c>
      <c r="Q507" s="6">
        <f t="shared" si="28"/>
        <v>201.96</v>
      </c>
      <c r="R507" s="6">
        <f t="shared" si="29"/>
        <v>102.06</v>
      </c>
      <c r="S507" s="6">
        <f t="shared" si="30"/>
        <v>99.9</v>
      </c>
      <c r="T507" s="8">
        <f t="shared" si="31"/>
        <v>0.49465240641711233</v>
      </c>
      <c r="U507" s="5">
        <f>YEAR(SalesDataTable[[#This Row],[Order Date]])</f>
        <v>2026</v>
      </c>
      <c r="V507" s="8" t="str">
        <f>"Q"&amp;ROUNDUP(MONTH(SalesDataTable[[#This Row],[Order Date]])/3,0)</f>
        <v>Q2</v>
      </c>
      <c r="W507" s="9">
        <f>MONTH(SalesDataTable[[#This Row],[Order Date]])</f>
        <v>4</v>
      </c>
      <c r="X507" s="8" t="str">
        <f>TEXT(SalesDataTable[[#This Row],[Order Date]],"mmm")</f>
        <v>Apr</v>
      </c>
    </row>
    <row r="508" spans="1:24" ht="15">
      <c r="A508" s="2">
        <v>28</v>
      </c>
      <c r="B508" s="3">
        <v>46118</v>
      </c>
      <c r="C508" s="12">
        <f>MONTH(SalesDataTable[[#This Row],[Order Date]])</f>
        <v>4</v>
      </c>
      <c r="D508" s="12" t="str">
        <f>TEXT(SalesDataTable[[#This Row],[Order Date]],"MMM")</f>
        <v>Apr</v>
      </c>
      <c r="E508" s="15" t="str">
        <f>"Q"&amp;ROUNDUP(MONTH(SalesDataTable[[#This Row],[Order Date]])/3,0)</f>
        <v>Q2</v>
      </c>
      <c r="F508" s="12">
        <f>YEAR(SalesDataTable[[#This Row],[Order Date]])</f>
        <v>2026</v>
      </c>
      <c r="G508" s="4" t="s">
        <v>6</v>
      </c>
      <c r="H508" s="4" t="s">
        <v>27</v>
      </c>
      <c r="I508" s="4" t="s">
        <v>19</v>
      </c>
      <c r="J508" s="4" t="s">
        <v>13</v>
      </c>
      <c r="K508" s="4" t="s">
        <v>34</v>
      </c>
      <c r="L508" s="4" t="s">
        <v>38</v>
      </c>
      <c r="M508" s="9">
        <v>2</v>
      </c>
      <c r="N508" s="6">
        <v>125.94</v>
      </c>
      <c r="O508" s="7">
        <v>0.05</v>
      </c>
      <c r="P508" s="6">
        <v>70.94</v>
      </c>
      <c r="Q508" s="6">
        <f t="shared" si="28"/>
        <v>239.28599999999997</v>
      </c>
      <c r="R508" s="6">
        <f t="shared" si="29"/>
        <v>141.88</v>
      </c>
      <c r="S508" s="6">
        <f t="shared" si="30"/>
        <v>97.405999999999977</v>
      </c>
      <c r="T508" s="8">
        <f t="shared" si="31"/>
        <v>0.40706936469329585</v>
      </c>
      <c r="U508" s="5">
        <f>YEAR(SalesDataTable[[#This Row],[Order Date]])</f>
        <v>2026</v>
      </c>
      <c r="V508" s="8" t="str">
        <f>"Q"&amp;ROUNDUP(MONTH(SalesDataTable[[#This Row],[Order Date]])/3,0)</f>
        <v>Q2</v>
      </c>
      <c r="W508" s="9">
        <f>MONTH(SalesDataTable[[#This Row],[Order Date]])</f>
        <v>4</v>
      </c>
      <c r="X508" s="8" t="str">
        <f>TEXT(SalesDataTable[[#This Row],[Order Date]],"mmm")</f>
        <v>Apr</v>
      </c>
    </row>
    <row r="509" spans="1:24" ht="15">
      <c r="A509" s="2">
        <v>581</v>
      </c>
      <c r="B509" s="3">
        <v>46118</v>
      </c>
      <c r="C509" s="12">
        <f>MONTH(SalesDataTable[[#This Row],[Order Date]])</f>
        <v>4</v>
      </c>
      <c r="D509" s="12" t="str">
        <f>TEXT(SalesDataTable[[#This Row],[Order Date]],"MMM")</f>
        <v>Apr</v>
      </c>
      <c r="E509" s="15" t="str">
        <f>"Q"&amp;ROUNDUP(MONTH(SalesDataTable[[#This Row],[Order Date]])/3,0)</f>
        <v>Q2</v>
      </c>
      <c r="F509" s="12">
        <f>YEAR(SalesDataTable[[#This Row],[Order Date]])</f>
        <v>2026</v>
      </c>
      <c r="G509" s="4" t="s">
        <v>6</v>
      </c>
      <c r="H509" s="4" t="s">
        <v>7</v>
      </c>
      <c r="I509" s="4" t="s">
        <v>2</v>
      </c>
      <c r="J509" s="4" t="s">
        <v>3</v>
      </c>
      <c r="K509" s="4" t="s">
        <v>23</v>
      </c>
      <c r="L509" s="4" t="s">
        <v>51</v>
      </c>
      <c r="M509" s="9">
        <v>3</v>
      </c>
      <c r="N509" s="6">
        <v>124.67</v>
      </c>
      <c r="O509" s="7">
        <v>0</v>
      </c>
      <c r="P509" s="6">
        <v>61.46</v>
      </c>
      <c r="Q509" s="6">
        <f t="shared" si="28"/>
        <v>374.01</v>
      </c>
      <c r="R509" s="6">
        <f t="shared" si="29"/>
        <v>184.38</v>
      </c>
      <c r="S509" s="6">
        <f t="shared" si="30"/>
        <v>189.63</v>
      </c>
      <c r="T509" s="8">
        <f t="shared" si="31"/>
        <v>0.50701852891633914</v>
      </c>
      <c r="U509" s="5">
        <f>YEAR(SalesDataTable[[#This Row],[Order Date]])</f>
        <v>2026</v>
      </c>
      <c r="V509" s="8" t="str">
        <f>"Q"&amp;ROUNDUP(MONTH(SalesDataTable[[#This Row],[Order Date]])/3,0)</f>
        <v>Q2</v>
      </c>
      <c r="W509" s="9">
        <f>MONTH(SalesDataTable[[#This Row],[Order Date]])</f>
        <v>4</v>
      </c>
      <c r="X509" s="8" t="str">
        <f>TEXT(SalesDataTable[[#This Row],[Order Date]],"mmm")</f>
        <v>Apr</v>
      </c>
    </row>
    <row r="510" spans="1:24" ht="15">
      <c r="A510" s="2">
        <v>643</v>
      </c>
      <c r="B510" s="3">
        <v>46118</v>
      </c>
      <c r="C510" s="12">
        <f>MONTH(SalesDataTable[[#This Row],[Order Date]])</f>
        <v>4</v>
      </c>
      <c r="D510" s="12" t="str">
        <f>TEXT(SalesDataTable[[#This Row],[Order Date]],"MMM")</f>
        <v>Apr</v>
      </c>
      <c r="E510" s="15" t="str">
        <f>"Q"&amp;ROUNDUP(MONTH(SalesDataTable[[#This Row],[Order Date]])/3,0)</f>
        <v>Q2</v>
      </c>
      <c r="F510" s="12">
        <f>YEAR(SalesDataTable[[#This Row],[Order Date]])</f>
        <v>2026</v>
      </c>
      <c r="G510" s="4" t="s">
        <v>20</v>
      </c>
      <c r="H510" s="4" t="s">
        <v>33</v>
      </c>
      <c r="I510" s="4" t="s">
        <v>2</v>
      </c>
      <c r="J510" s="4" t="s">
        <v>3</v>
      </c>
      <c r="K510" s="4" t="s">
        <v>9</v>
      </c>
      <c r="L510" s="4" t="s">
        <v>46</v>
      </c>
      <c r="M510" s="9">
        <v>2</v>
      </c>
      <c r="N510" s="6">
        <v>72.260000000000005</v>
      </c>
      <c r="O510" s="7">
        <v>0</v>
      </c>
      <c r="P510" s="6">
        <v>33.21</v>
      </c>
      <c r="Q510" s="6">
        <f t="shared" si="28"/>
        <v>144.52000000000001</v>
      </c>
      <c r="R510" s="6">
        <f t="shared" si="29"/>
        <v>66.42</v>
      </c>
      <c r="S510" s="6">
        <f t="shared" si="30"/>
        <v>78.100000000000009</v>
      </c>
      <c r="T510" s="8">
        <f t="shared" si="31"/>
        <v>0.54040963188486024</v>
      </c>
      <c r="U510" s="5">
        <f>YEAR(SalesDataTable[[#This Row],[Order Date]])</f>
        <v>2026</v>
      </c>
      <c r="V510" s="8" t="str">
        <f>"Q"&amp;ROUNDUP(MONTH(SalesDataTable[[#This Row],[Order Date]])/3,0)</f>
        <v>Q2</v>
      </c>
      <c r="W510" s="9">
        <f>MONTH(SalesDataTable[[#This Row],[Order Date]])</f>
        <v>4</v>
      </c>
      <c r="X510" s="8" t="str">
        <f>TEXT(SalesDataTable[[#This Row],[Order Date]],"mmm")</f>
        <v>Apr</v>
      </c>
    </row>
    <row r="511" spans="1:24" ht="15">
      <c r="A511" s="2">
        <v>1907</v>
      </c>
      <c r="B511" s="3">
        <v>46118</v>
      </c>
      <c r="C511" s="12">
        <f>MONTH(SalesDataTable[[#This Row],[Order Date]])</f>
        <v>4</v>
      </c>
      <c r="D511" s="12" t="str">
        <f>TEXT(SalesDataTable[[#This Row],[Order Date]],"MMM")</f>
        <v>Apr</v>
      </c>
      <c r="E511" s="15" t="str">
        <f>"Q"&amp;ROUNDUP(MONTH(SalesDataTable[[#This Row],[Order Date]])/3,0)</f>
        <v>Q2</v>
      </c>
      <c r="F511" s="12">
        <f>YEAR(SalesDataTable[[#This Row],[Order Date]])</f>
        <v>2026</v>
      </c>
      <c r="G511" s="4" t="s">
        <v>6</v>
      </c>
      <c r="H511" s="4" t="s">
        <v>43</v>
      </c>
      <c r="I511" s="4" t="s">
        <v>8</v>
      </c>
      <c r="J511" s="4" t="s">
        <v>16</v>
      </c>
      <c r="K511" s="4" t="s">
        <v>4</v>
      </c>
      <c r="L511" s="4" t="s">
        <v>22</v>
      </c>
      <c r="M511" s="9">
        <v>10</v>
      </c>
      <c r="N511" s="6">
        <v>50.64</v>
      </c>
      <c r="O511" s="7">
        <v>0.2</v>
      </c>
      <c r="P511" s="6">
        <v>22.99</v>
      </c>
      <c r="Q511" s="6">
        <f t="shared" si="28"/>
        <v>405.12</v>
      </c>
      <c r="R511" s="6">
        <f t="shared" si="29"/>
        <v>229.89999999999998</v>
      </c>
      <c r="S511" s="6">
        <f t="shared" si="30"/>
        <v>175.22000000000003</v>
      </c>
      <c r="T511" s="8">
        <f t="shared" si="31"/>
        <v>0.43251382306477099</v>
      </c>
      <c r="U511" s="5">
        <f>YEAR(SalesDataTable[[#This Row],[Order Date]])</f>
        <v>2026</v>
      </c>
      <c r="V511" s="8" t="str">
        <f>"Q"&amp;ROUNDUP(MONTH(SalesDataTable[[#This Row],[Order Date]])/3,0)</f>
        <v>Q2</v>
      </c>
      <c r="W511" s="9">
        <f>MONTH(SalesDataTable[[#This Row],[Order Date]])</f>
        <v>4</v>
      </c>
      <c r="X511" s="8" t="str">
        <f>TEXT(SalesDataTable[[#This Row],[Order Date]],"mmm")</f>
        <v>Apr</v>
      </c>
    </row>
    <row r="512" spans="1:24" ht="15">
      <c r="A512" s="2">
        <v>1950</v>
      </c>
      <c r="B512" s="3">
        <v>46118</v>
      </c>
      <c r="C512" s="12">
        <f>MONTH(SalesDataTable[[#This Row],[Order Date]])</f>
        <v>4</v>
      </c>
      <c r="D512" s="12" t="str">
        <f>TEXT(SalesDataTable[[#This Row],[Order Date]],"MMM")</f>
        <v>Apr</v>
      </c>
      <c r="E512" s="15" t="str">
        <f>"Q"&amp;ROUNDUP(MONTH(SalesDataTable[[#This Row],[Order Date]])/3,0)</f>
        <v>Q2</v>
      </c>
      <c r="F512" s="12">
        <f>YEAR(SalesDataTable[[#This Row],[Order Date]])</f>
        <v>2026</v>
      </c>
      <c r="G512" s="4" t="s">
        <v>0</v>
      </c>
      <c r="H512" s="4" t="s">
        <v>36</v>
      </c>
      <c r="I512" s="4" t="s">
        <v>2</v>
      </c>
      <c r="J512" s="4" t="s">
        <v>13</v>
      </c>
      <c r="K512" s="4" t="s">
        <v>9</v>
      </c>
      <c r="L512" s="4" t="s">
        <v>46</v>
      </c>
      <c r="M512" s="9">
        <v>1</v>
      </c>
      <c r="N512" s="6">
        <v>73</v>
      </c>
      <c r="O512" s="7">
        <v>0</v>
      </c>
      <c r="P512" s="6">
        <v>32.4</v>
      </c>
      <c r="Q512" s="6">
        <f t="shared" si="28"/>
        <v>73</v>
      </c>
      <c r="R512" s="6">
        <f t="shared" si="29"/>
        <v>32.4</v>
      </c>
      <c r="S512" s="6">
        <f t="shared" si="30"/>
        <v>40.6</v>
      </c>
      <c r="T512" s="8">
        <f t="shared" si="31"/>
        <v>0.55616438356164388</v>
      </c>
      <c r="U512" s="5">
        <f>YEAR(SalesDataTable[[#This Row],[Order Date]])</f>
        <v>2026</v>
      </c>
      <c r="V512" s="8" t="str">
        <f>"Q"&amp;ROUNDUP(MONTH(SalesDataTable[[#This Row],[Order Date]])/3,0)</f>
        <v>Q2</v>
      </c>
      <c r="W512" s="9">
        <f>MONTH(SalesDataTable[[#This Row],[Order Date]])</f>
        <v>4</v>
      </c>
      <c r="X512" s="8" t="str">
        <f>TEXT(SalesDataTable[[#This Row],[Order Date]],"mmm")</f>
        <v>Apr</v>
      </c>
    </row>
    <row r="513" spans="1:24" ht="15">
      <c r="A513" s="2">
        <v>2443</v>
      </c>
      <c r="B513" s="3">
        <v>46118</v>
      </c>
      <c r="C513" s="12">
        <f>MONTH(SalesDataTable[[#This Row],[Order Date]])</f>
        <v>4</v>
      </c>
      <c r="D513" s="12" t="str">
        <f>TEXT(SalesDataTable[[#This Row],[Order Date]],"MMM")</f>
        <v>Apr</v>
      </c>
      <c r="E513" s="15" t="str">
        <f>"Q"&amp;ROUNDUP(MONTH(SalesDataTable[[#This Row],[Order Date]])/3,0)</f>
        <v>Q2</v>
      </c>
      <c r="F513" s="12">
        <f>YEAR(SalesDataTable[[#This Row],[Order Date]])</f>
        <v>2026</v>
      </c>
      <c r="G513" s="4" t="s">
        <v>0</v>
      </c>
      <c r="H513" s="4" t="s">
        <v>50</v>
      </c>
      <c r="I513" s="4" t="s">
        <v>2</v>
      </c>
      <c r="J513" s="4" t="s">
        <v>3</v>
      </c>
      <c r="K513" s="4" t="s">
        <v>14</v>
      </c>
      <c r="L513" s="4" t="s">
        <v>15</v>
      </c>
      <c r="M513" s="9">
        <v>1</v>
      </c>
      <c r="N513" s="6">
        <v>35.700000000000003</v>
      </c>
      <c r="O513" s="7">
        <v>0</v>
      </c>
      <c r="P513" s="6">
        <v>13.8</v>
      </c>
      <c r="Q513" s="6">
        <f t="shared" si="28"/>
        <v>35.700000000000003</v>
      </c>
      <c r="R513" s="6">
        <f t="shared" si="29"/>
        <v>13.8</v>
      </c>
      <c r="S513" s="6">
        <f t="shared" si="30"/>
        <v>21.900000000000002</v>
      </c>
      <c r="T513" s="8">
        <f t="shared" si="31"/>
        <v>0.61344537815126055</v>
      </c>
      <c r="U513" s="5">
        <f>YEAR(SalesDataTable[[#This Row],[Order Date]])</f>
        <v>2026</v>
      </c>
      <c r="V513" s="8" t="str">
        <f>"Q"&amp;ROUNDUP(MONTH(SalesDataTable[[#This Row],[Order Date]])/3,0)</f>
        <v>Q2</v>
      </c>
      <c r="W513" s="9">
        <f>MONTH(SalesDataTable[[#This Row],[Order Date]])</f>
        <v>4</v>
      </c>
      <c r="X513" s="8" t="str">
        <f>TEXT(SalesDataTable[[#This Row],[Order Date]],"mmm")</f>
        <v>Apr</v>
      </c>
    </row>
    <row r="514" spans="1:24" ht="15">
      <c r="A514" s="2">
        <v>2480</v>
      </c>
      <c r="B514" s="3">
        <v>46118</v>
      </c>
      <c r="C514" s="12">
        <f>MONTH(SalesDataTable[[#This Row],[Order Date]])</f>
        <v>4</v>
      </c>
      <c r="D514" s="12" t="str">
        <f>TEXT(SalesDataTable[[#This Row],[Order Date]],"MMM")</f>
        <v>Apr</v>
      </c>
      <c r="E514" s="15" t="str">
        <f>"Q"&amp;ROUNDUP(MONTH(SalesDataTable[[#This Row],[Order Date]])/3,0)</f>
        <v>Q2</v>
      </c>
      <c r="F514" s="12">
        <f>YEAR(SalesDataTable[[#This Row],[Order Date]])</f>
        <v>2026</v>
      </c>
      <c r="G514" s="4" t="s">
        <v>11</v>
      </c>
      <c r="H514" s="4" t="s">
        <v>52</v>
      </c>
      <c r="I514" s="4" t="s">
        <v>8</v>
      </c>
      <c r="J514" s="4" t="s">
        <v>13</v>
      </c>
      <c r="K514" s="4" t="s">
        <v>9</v>
      </c>
      <c r="L514" s="4" t="s">
        <v>37</v>
      </c>
      <c r="M514" s="9">
        <v>8</v>
      </c>
      <c r="N514" s="6">
        <v>152.41999999999999</v>
      </c>
      <c r="O514" s="7">
        <v>0.05</v>
      </c>
      <c r="P514" s="6">
        <v>80.11</v>
      </c>
      <c r="Q514" s="6">
        <f t="shared" ref="Q514:Q577" si="32">M514*N514*(1-O514)</f>
        <v>1158.3919999999998</v>
      </c>
      <c r="R514" s="6">
        <f t="shared" ref="R514:R577" si="33">M514*P514</f>
        <v>640.88</v>
      </c>
      <c r="S514" s="6">
        <f t="shared" ref="S514:S577" si="34">Q514-R514</f>
        <v>517.51199999999983</v>
      </c>
      <c r="T514" s="8">
        <f t="shared" ref="T514:T577" si="35">IFERROR(S514/Q514,0)</f>
        <v>0.44675032286134564</v>
      </c>
      <c r="U514" s="5">
        <f>YEAR(SalesDataTable[[#This Row],[Order Date]])</f>
        <v>2026</v>
      </c>
      <c r="V514" s="8" t="str">
        <f>"Q"&amp;ROUNDUP(MONTH(SalesDataTable[[#This Row],[Order Date]])/3,0)</f>
        <v>Q2</v>
      </c>
      <c r="W514" s="9">
        <f>MONTH(SalesDataTable[[#This Row],[Order Date]])</f>
        <v>4</v>
      </c>
      <c r="X514" s="8" t="str">
        <f>TEXT(SalesDataTable[[#This Row],[Order Date]],"mmm")</f>
        <v>Apr</v>
      </c>
    </row>
    <row r="515" spans="1:24" ht="15">
      <c r="A515" s="2">
        <v>2515</v>
      </c>
      <c r="B515" s="3">
        <v>46118</v>
      </c>
      <c r="C515" s="12">
        <f>MONTH(SalesDataTable[[#This Row],[Order Date]])</f>
        <v>4</v>
      </c>
      <c r="D515" s="12" t="str">
        <f>TEXT(SalesDataTable[[#This Row],[Order Date]],"MMM")</f>
        <v>Apr</v>
      </c>
      <c r="E515" s="15" t="str">
        <f>"Q"&amp;ROUNDUP(MONTH(SalesDataTable[[#This Row],[Order Date]])/3,0)</f>
        <v>Q2</v>
      </c>
      <c r="F515" s="12">
        <f>YEAR(SalesDataTable[[#This Row],[Order Date]])</f>
        <v>2026</v>
      </c>
      <c r="G515" s="4" t="s">
        <v>20</v>
      </c>
      <c r="H515" s="4" t="s">
        <v>33</v>
      </c>
      <c r="I515" s="4" t="s">
        <v>2</v>
      </c>
      <c r="J515" s="4" t="s">
        <v>3</v>
      </c>
      <c r="K515" s="4" t="s">
        <v>4</v>
      </c>
      <c r="L515" s="4" t="s">
        <v>5</v>
      </c>
      <c r="M515" s="9">
        <v>1</v>
      </c>
      <c r="N515" s="6">
        <v>81.78</v>
      </c>
      <c r="O515" s="7">
        <v>0</v>
      </c>
      <c r="P515" s="6">
        <v>42.82</v>
      </c>
      <c r="Q515" s="6">
        <f t="shared" si="32"/>
        <v>81.78</v>
      </c>
      <c r="R515" s="6">
        <f t="shared" si="33"/>
        <v>42.82</v>
      </c>
      <c r="S515" s="6">
        <f t="shared" si="34"/>
        <v>38.96</v>
      </c>
      <c r="T515" s="8">
        <f t="shared" si="35"/>
        <v>0.47640009782342874</v>
      </c>
      <c r="U515" s="5">
        <f>YEAR(SalesDataTable[[#This Row],[Order Date]])</f>
        <v>2026</v>
      </c>
      <c r="V515" s="8" t="str">
        <f>"Q"&amp;ROUNDUP(MONTH(SalesDataTable[[#This Row],[Order Date]])/3,0)</f>
        <v>Q2</v>
      </c>
      <c r="W515" s="9">
        <f>MONTH(SalesDataTable[[#This Row],[Order Date]])</f>
        <v>4</v>
      </c>
      <c r="X515" s="8" t="str">
        <f>TEXT(SalesDataTable[[#This Row],[Order Date]],"mmm")</f>
        <v>Apr</v>
      </c>
    </row>
    <row r="516" spans="1:24" ht="15">
      <c r="A516" s="2">
        <v>2829</v>
      </c>
      <c r="B516" s="3">
        <v>46118</v>
      </c>
      <c r="C516" s="12">
        <f>MONTH(SalesDataTable[[#This Row],[Order Date]])</f>
        <v>4</v>
      </c>
      <c r="D516" s="12" t="str">
        <f>TEXT(SalesDataTable[[#This Row],[Order Date]],"MMM")</f>
        <v>Apr</v>
      </c>
      <c r="E516" s="15" t="str">
        <f>"Q"&amp;ROUNDUP(MONTH(SalesDataTable[[#This Row],[Order Date]])/3,0)</f>
        <v>Q2</v>
      </c>
      <c r="F516" s="12">
        <f>YEAR(SalesDataTable[[#This Row],[Order Date]])</f>
        <v>2026</v>
      </c>
      <c r="G516" s="4" t="s">
        <v>6</v>
      </c>
      <c r="H516" s="4" t="s">
        <v>27</v>
      </c>
      <c r="I516" s="4" t="s">
        <v>2</v>
      </c>
      <c r="J516" s="4" t="s">
        <v>16</v>
      </c>
      <c r="K516" s="4" t="s">
        <v>4</v>
      </c>
      <c r="L516" s="4" t="s">
        <v>30</v>
      </c>
      <c r="M516" s="9">
        <v>6</v>
      </c>
      <c r="N516" s="6">
        <v>102.59</v>
      </c>
      <c r="O516" s="7">
        <v>0.1</v>
      </c>
      <c r="P516" s="6">
        <v>49.6</v>
      </c>
      <c r="Q516" s="6">
        <f t="shared" si="32"/>
        <v>553.98599999999999</v>
      </c>
      <c r="R516" s="6">
        <f t="shared" si="33"/>
        <v>297.60000000000002</v>
      </c>
      <c r="S516" s="6">
        <f t="shared" si="34"/>
        <v>256.38599999999997</v>
      </c>
      <c r="T516" s="8">
        <f t="shared" si="35"/>
        <v>0.46280230908362302</v>
      </c>
      <c r="U516" s="5">
        <f>YEAR(SalesDataTable[[#This Row],[Order Date]])</f>
        <v>2026</v>
      </c>
      <c r="V516" s="8" t="str">
        <f>"Q"&amp;ROUNDUP(MONTH(SalesDataTable[[#This Row],[Order Date]])/3,0)</f>
        <v>Q2</v>
      </c>
      <c r="W516" s="9">
        <f>MONTH(SalesDataTable[[#This Row],[Order Date]])</f>
        <v>4</v>
      </c>
      <c r="X516" s="8" t="str">
        <f>TEXT(SalesDataTable[[#This Row],[Order Date]],"mmm")</f>
        <v>Apr</v>
      </c>
    </row>
    <row r="517" spans="1:24" ht="15">
      <c r="A517" s="2">
        <v>4086</v>
      </c>
      <c r="B517" s="3">
        <v>46118</v>
      </c>
      <c r="C517" s="12">
        <f>MONTH(SalesDataTable[[#This Row],[Order Date]])</f>
        <v>4</v>
      </c>
      <c r="D517" s="12" t="str">
        <f>TEXT(SalesDataTable[[#This Row],[Order Date]],"MMM")</f>
        <v>Apr</v>
      </c>
      <c r="E517" s="15" t="str">
        <f>"Q"&amp;ROUNDUP(MONTH(SalesDataTable[[#This Row],[Order Date]])/3,0)</f>
        <v>Q2</v>
      </c>
      <c r="F517" s="12">
        <f>YEAR(SalesDataTable[[#This Row],[Order Date]])</f>
        <v>2026</v>
      </c>
      <c r="G517" s="4" t="s">
        <v>20</v>
      </c>
      <c r="H517" s="4" t="s">
        <v>33</v>
      </c>
      <c r="I517" s="4" t="s">
        <v>19</v>
      </c>
      <c r="J517" s="4" t="s">
        <v>3</v>
      </c>
      <c r="K517" s="4" t="s">
        <v>9</v>
      </c>
      <c r="L517" s="4" t="s">
        <v>37</v>
      </c>
      <c r="M517" s="9">
        <v>2</v>
      </c>
      <c r="N517" s="6">
        <v>152.44</v>
      </c>
      <c r="O517" s="7">
        <v>0.15</v>
      </c>
      <c r="P517" s="6">
        <v>76.680000000000007</v>
      </c>
      <c r="Q517" s="6">
        <f t="shared" si="32"/>
        <v>259.14799999999997</v>
      </c>
      <c r="R517" s="6">
        <f t="shared" si="33"/>
        <v>153.36000000000001</v>
      </c>
      <c r="S517" s="6">
        <f t="shared" si="34"/>
        <v>105.78799999999995</v>
      </c>
      <c r="T517" s="8">
        <f t="shared" si="35"/>
        <v>0.4082146109559015</v>
      </c>
      <c r="U517" s="5">
        <f>YEAR(SalesDataTable[[#This Row],[Order Date]])</f>
        <v>2026</v>
      </c>
      <c r="V517" s="8" t="str">
        <f>"Q"&amp;ROUNDUP(MONTH(SalesDataTable[[#This Row],[Order Date]])/3,0)</f>
        <v>Q2</v>
      </c>
      <c r="W517" s="9">
        <f>MONTH(SalesDataTable[[#This Row],[Order Date]])</f>
        <v>4</v>
      </c>
      <c r="X517" s="8" t="str">
        <f>TEXT(SalesDataTable[[#This Row],[Order Date]],"mmm")</f>
        <v>Apr</v>
      </c>
    </row>
    <row r="518" spans="1:24" ht="15">
      <c r="A518" s="2">
        <v>4512</v>
      </c>
      <c r="B518" s="3">
        <v>46118</v>
      </c>
      <c r="C518" s="12">
        <f>MONTH(SalesDataTable[[#This Row],[Order Date]])</f>
        <v>4</v>
      </c>
      <c r="D518" s="12" t="str">
        <f>TEXT(SalesDataTable[[#This Row],[Order Date]],"MMM")</f>
        <v>Apr</v>
      </c>
      <c r="E518" s="15" t="str">
        <f>"Q"&amp;ROUNDUP(MONTH(SalesDataTable[[#This Row],[Order Date]])/3,0)</f>
        <v>Q2</v>
      </c>
      <c r="F518" s="12">
        <f>YEAR(SalesDataTable[[#This Row],[Order Date]])</f>
        <v>2026</v>
      </c>
      <c r="G518" s="4" t="s">
        <v>6</v>
      </c>
      <c r="H518" s="4" t="s">
        <v>7</v>
      </c>
      <c r="I518" s="4" t="s">
        <v>2</v>
      </c>
      <c r="J518" s="4" t="s">
        <v>13</v>
      </c>
      <c r="K518" s="4" t="s">
        <v>14</v>
      </c>
      <c r="L518" s="4" t="s">
        <v>44</v>
      </c>
      <c r="M518" s="9">
        <v>6</v>
      </c>
      <c r="N518" s="6">
        <v>136.29</v>
      </c>
      <c r="O518" s="7">
        <v>0</v>
      </c>
      <c r="P518" s="6">
        <v>68.209999999999994</v>
      </c>
      <c r="Q518" s="6">
        <f t="shared" si="32"/>
        <v>817.74</v>
      </c>
      <c r="R518" s="6">
        <f t="shared" si="33"/>
        <v>409.26</v>
      </c>
      <c r="S518" s="6">
        <f t="shared" si="34"/>
        <v>408.48</v>
      </c>
      <c r="T518" s="8">
        <f t="shared" si="35"/>
        <v>0.49952307579426225</v>
      </c>
      <c r="U518" s="5">
        <f>YEAR(SalesDataTable[[#This Row],[Order Date]])</f>
        <v>2026</v>
      </c>
      <c r="V518" s="8" t="str">
        <f>"Q"&amp;ROUNDUP(MONTH(SalesDataTable[[#This Row],[Order Date]])/3,0)</f>
        <v>Q2</v>
      </c>
      <c r="W518" s="9">
        <f>MONTH(SalesDataTable[[#This Row],[Order Date]])</f>
        <v>4</v>
      </c>
      <c r="X518" s="8" t="str">
        <f>TEXT(SalesDataTable[[#This Row],[Order Date]],"mmm")</f>
        <v>Apr</v>
      </c>
    </row>
    <row r="519" spans="1:24" ht="15">
      <c r="A519" s="2">
        <v>4837</v>
      </c>
      <c r="B519" s="3">
        <v>46118</v>
      </c>
      <c r="C519" s="12">
        <f>MONTH(SalesDataTable[[#This Row],[Order Date]])</f>
        <v>4</v>
      </c>
      <c r="D519" s="12" t="str">
        <f>TEXT(SalesDataTable[[#This Row],[Order Date]],"MMM")</f>
        <v>Apr</v>
      </c>
      <c r="E519" s="15" t="str">
        <f>"Q"&amp;ROUNDUP(MONTH(SalesDataTable[[#This Row],[Order Date]])/3,0)</f>
        <v>Q2</v>
      </c>
      <c r="F519" s="12">
        <f>YEAR(SalesDataTable[[#This Row],[Order Date]])</f>
        <v>2026</v>
      </c>
      <c r="G519" s="4" t="s">
        <v>0</v>
      </c>
      <c r="H519" s="4" t="s">
        <v>36</v>
      </c>
      <c r="I519" s="4" t="s">
        <v>8</v>
      </c>
      <c r="J519" s="4" t="s">
        <v>16</v>
      </c>
      <c r="K519" s="4" t="s">
        <v>9</v>
      </c>
      <c r="L519" s="4" t="s">
        <v>37</v>
      </c>
      <c r="M519" s="9">
        <v>4</v>
      </c>
      <c r="N519" s="6">
        <v>157.51</v>
      </c>
      <c r="O519" s="7">
        <v>0.2</v>
      </c>
      <c r="P519" s="6">
        <v>79.209999999999994</v>
      </c>
      <c r="Q519" s="6">
        <f t="shared" si="32"/>
        <v>504.03199999999998</v>
      </c>
      <c r="R519" s="6">
        <f t="shared" si="33"/>
        <v>316.83999999999997</v>
      </c>
      <c r="S519" s="6">
        <f t="shared" si="34"/>
        <v>187.19200000000001</v>
      </c>
      <c r="T519" s="8">
        <f t="shared" si="35"/>
        <v>0.37138911815122855</v>
      </c>
      <c r="U519" s="5">
        <f>YEAR(SalesDataTable[[#This Row],[Order Date]])</f>
        <v>2026</v>
      </c>
      <c r="V519" s="8" t="str">
        <f>"Q"&amp;ROUNDUP(MONTH(SalesDataTable[[#This Row],[Order Date]])/3,0)</f>
        <v>Q2</v>
      </c>
      <c r="W519" s="9">
        <f>MONTH(SalesDataTable[[#This Row],[Order Date]])</f>
        <v>4</v>
      </c>
      <c r="X519" s="8" t="str">
        <f>TEXT(SalesDataTable[[#This Row],[Order Date]],"mmm")</f>
        <v>Apr</v>
      </c>
    </row>
    <row r="520" spans="1:24" ht="15">
      <c r="A520" s="2">
        <v>1580</v>
      </c>
      <c r="B520" s="3">
        <v>46119</v>
      </c>
      <c r="C520" s="12">
        <f>MONTH(SalesDataTable[[#This Row],[Order Date]])</f>
        <v>4</v>
      </c>
      <c r="D520" s="12" t="str">
        <f>TEXT(SalesDataTable[[#This Row],[Order Date]],"MMM")</f>
        <v>Apr</v>
      </c>
      <c r="E520" s="15" t="str">
        <f>"Q"&amp;ROUNDUP(MONTH(SalesDataTable[[#This Row],[Order Date]])/3,0)</f>
        <v>Q2</v>
      </c>
      <c r="F520" s="12">
        <f>YEAR(SalesDataTable[[#This Row],[Order Date]])</f>
        <v>2026</v>
      </c>
      <c r="G520" s="4" t="s">
        <v>11</v>
      </c>
      <c r="H520" s="4" t="s">
        <v>18</v>
      </c>
      <c r="I520" s="4" t="s">
        <v>2</v>
      </c>
      <c r="J520" s="4" t="s">
        <v>13</v>
      </c>
      <c r="K520" s="4" t="s">
        <v>23</v>
      </c>
      <c r="L520" s="4" t="s">
        <v>51</v>
      </c>
      <c r="M520" s="9">
        <v>2</v>
      </c>
      <c r="N520" s="6">
        <v>120.5</v>
      </c>
      <c r="O520" s="7">
        <v>0</v>
      </c>
      <c r="P520" s="6">
        <v>61.42</v>
      </c>
      <c r="Q520" s="6">
        <f t="shared" si="32"/>
        <v>241</v>
      </c>
      <c r="R520" s="6">
        <f t="shared" si="33"/>
        <v>122.84</v>
      </c>
      <c r="S520" s="6">
        <f t="shared" si="34"/>
        <v>118.16</v>
      </c>
      <c r="T520" s="8">
        <f t="shared" si="35"/>
        <v>0.49029045643153524</v>
      </c>
      <c r="U520" s="5">
        <f>YEAR(SalesDataTable[[#This Row],[Order Date]])</f>
        <v>2026</v>
      </c>
      <c r="V520" s="8" t="str">
        <f>"Q"&amp;ROUNDUP(MONTH(SalesDataTable[[#This Row],[Order Date]])/3,0)</f>
        <v>Q2</v>
      </c>
      <c r="W520" s="9">
        <f>MONTH(SalesDataTable[[#This Row],[Order Date]])</f>
        <v>4</v>
      </c>
      <c r="X520" s="8" t="str">
        <f>TEXT(SalesDataTable[[#This Row],[Order Date]],"mmm")</f>
        <v>Apr</v>
      </c>
    </row>
    <row r="521" spans="1:24" ht="15">
      <c r="A521" s="2">
        <v>1962</v>
      </c>
      <c r="B521" s="3">
        <v>46119</v>
      </c>
      <c r="C521" s="12">
        <f>MONTH(SalesDataTable[[#This Row],[Order Date]])</f>
        <v>4</v>
      </c>
      <c r="D521" s="12" t="str">
        <f>TEXT(SalesDataTable[[#This Row],[Order Date]],"MMM")</f>
        <v>Apr</v>
      </c>
      <c r="E521" s="15" t="str">
        <f>"Q"&amp;ROUNDUP(MONTH(SalesDataTable[[#This Row],[Order Date]])/3,0)</f>
        <v>Q2</v>
      </c>
      <c r="F521" s="12">
        <f>YEAR(SalesDataTable[[#This Row],[Order Date]])</f>
        <v>2026</v>
      </c>
      <c r="G521" s="4" t="s">
        <v>0</v>
      </c>
      <c r="H521" s="4" t="s">
        <v>1</v>
      </c>
      <c r="I521" s="4" t="s">
        <v>2</v>
      </c>
      <c r="J521" s="4" t="s">
        <v>3</v>
      </c>
      <c r="K521" s="4" t="s">
        <v>9</v>
      </c>
      <c r="L521" s="4" t="s">
        <v>37</v>
      </c>
      <c r="M521" s="9">
        <v>3</v>
      </c>
      <c r="N521" s="6">
        <v>152.62</v>
      </c>
      <c r="O521" s="7">
        <v>0.05</v>
      </c>
      <c r="P521" s="6">
        <v>77.75</v>
      </c>
      <c r="Q521" s="6">
        <f t="shared" si="32"/>
        <v>434.96699999999998</v>
      </c>
      <c r="R521" s="6">
        <f t="shared" si="33"/>
        <v>233.25</v>
      </c>
      <c r="S521" s="6">
        <f t="shared" si="34"/>
        <v>201.71699999999998</v>
      </c>
      <c r="T521" s="8">
        <f t="shared" si="35"/>
        <v>0.46375242259757637</v>
      </c>
      <c r="U521" s="5">
        <f>YEAR(SalesDataTable[[#This Row],[Order Date]])</f>
        <v>2026</v>
      </c>
      <c r="V521" s="8" t="str">
        <f>"Q"&amp;ROUNDUP(MONTH(SalesDataTable[[#This Row],[Order Date]])/3,0)</f>
        <v>Q2</v>
      </c>
      <c r="W521" s="9">
        <f>MONTH(SalesDataTable[[#This Row],[Order Date]])</f>
        <v>4</v>
      </c>
      <c r="X521" s="8" t="str">
        <f>TEXT(SalesDataTable[[#This Row],[Order Date]],"mmm")</f>
        <v>Apr</v>
      </c>
    </row>
    <row r="522" spans="1:24" ht="15">
      <c r="A522" s="2">
        <v>2381</v>
      </c>
      <c r="B522" s="3">
        <v>46119</v>
      </c>
      <c r="C522" s="12">
        <f>MONTH(SalesDataTable[[#This Row],[Order Date]])</f>
        <v>4</v>
      </c>
      <c r="D522" s="12" t="str">
        <f>TEXT(SalesDataTable[[#This Row],[Order Date]],"MMM")</f>
        <v>Apr</v>
      </c>
      <c r="E522" s="15" t="str">
        <f>"Q"&amp;ROUNDUP(MONTH(SalesDataTable[[#This Row],[Order Date]])/3,0)</f>
        <v>Q2</v>
      </c>
      <c r="F522" s="12">
        <f>YEAR(SalesDataTable[[#This Row],[Order Date]])</f>
        <v>2026</v>
      </c>
      <c r="G522" s="4" t="s">
        <v>6</v>
      </c>
      <c r="H522" s="4" t="s">
        <v>41</v>
      </c>
      <c r="I522" s="4" t="s">
        <v>2</v>
      </c>
      <c r="J522" s="4" t="s">
        <v>3</v>
      </c>
      <c r="K522" s="4" t="s">
        <v>14</v>
      </c>
      <c r="L522" s="4" t="s">
        <v>44</v>
      </c>
      <c r="M522" s="9">
        <v>2</v>
      </c>
      <c r="N522" s="6">
        <v>134.16</v>
      </c>
      <c r="O522" s="7">
        <v>0.05</v>
      </c>
      <c r="P522" s="6">
        <v>67.08</v>
      </c>
      <c r="Q522" s="6">
        <f t="shared" si="32"/>
        <v>254.90399999999997</v>
      </c>
      <c r="R522" s="6">
        <f t="shared" si="33"/>
        <v>134.16</v>
      </c>
      <c r="S522" s="6">
        <f t="shared" si="34"/>
        <v>120.74399999999997</v>
      </c>
      <c r="T522" s="8">
        <f t="shared" si="35"/>
        <v>0.47368421052631576</v>
      </c>
      <c r="U522" s="5">
        <f>YEAR(SalesDataTable[[#This Row],[Order Date]])</f>
        <v>2026</v>
      </c>
      <c r="V522" s="8" t="str">
        <f>"Q"&amp;ROUNDUP(MONTH(SalesDataTable[[#This Row],[Order Date]])/3,0)</f>
        <v>Q2</v>
      </c>
      <c r="W522" s="9">
        <f>MONTH(SalesDataTable[[#This Row],[Order Date]])</f>
        <v>4</v>
      </c>
      <c r="X522" s="8" t="str">
        <f>TEXT(SalesDataTable[[#This Row],[Order Date]],"mmm")</f>
        <v>Apr</v>
      </c>
    </row>
    <row r="523" spans="1:24" ht="15">
      <c r="A523" s="2">
        <v>2655</v>
      </c>
      <c r="B523" s="3">
        <v>46119</v>
      </c>
      <c r="C523" s="12">
        <f>MONTH(SalesDataTable[[#This Row],[Order Date]])</f>
        <v>4</v>
      </c>
      <c r="D523" s="12" t="str">
        <f>TEXT(SalesDataTable[[#This Row],[Order Date]],"MMM")</f>
        <v>Apr</v>
      </c>
      <c r="E523" s="15" t="str">
        <f>"Q"&amp;ROUNDUP(MONTH(SalesDataTable[[#This Row],[Order Date]])/3,0)</f>
        <v>Q2</v>
      </c>
      <c r="F523" s="12">
        <f>YEAR(SalesDataTable[[#This Row],[Order Date]])</f>
        <v>2026</v>
      </c>
      <c r="G523" s="4" t="s">
        <v>20</v>
      </c>
      <c r="H523" s="4" t="s">
        <v>47</v>
      </c>
      <c r="I523" s="4" t="s">
        <v>19</v>
      </c>
      <c r="J523" s="4" t="s">
        <v>16</v>
      </c>
      <c r="K523" s="4" t="s">
        <v>4</v>
      </c>
      <c r="L523" s="4" t="s">
        <v>30</v>
      </c>
      <c r="M523" s="9">
        <v>1</v>
      </c>
      <c r="N523" s="6">
        <v>101.13</v>
      </c>
      <c r="O523" s="7">
        <v>0</v>
      </c>
      <c r="P523" s="6">
        <v>50.8</v>
      </c>
      <c r="Q523" s="6">
        <f t="shared" si="32"/>
        <v>101.13</v>
      </c>
      <c r="R523" s="6">
        <f t="shared" si="33"/>
        <v>50.8</v>
      </c>
      <c r="S523" s="6">
        <f t="shared" si="34"/>
        <v>50.33</v>
      </c>
      <c r="T523" s="8">
        <f t="shared" si="35"/>
        <v>0.49767625828141998</v>
      </c>
      <c r="U523" s="5">
        <f>YEAR(SalesDataTable[[#This Row],[Order Date]])</f>
        <v>2026</v>
      </c>
      <c r="V523" s="8" t="str">
        <f>"Q"&amp;ROUNDUP(MONTH(SalesDataTable[[#This Row],[Order Date]])/3,0)</f>
        <v>Q2</v>
      </c>
      <c r="W523" s="9">
        <f>MONTH(SalesDataTable[[#This Row],[Order Date]])</f>
        <v>4</v>
      </c>
      <c r="X523" s="8" t="str">
        <f>TEXT(SalesDataTable[[#This Row],[Order Date]],"mmm")</f>
        <v>Apr</v>
      </c>
    </row>
    <row r="524" spans="1:24" ht="15">
      <c r="A524" s="2">
        <v>2944</v>
      </c>
      <c r="B524" s="3">
        <v>46119</v>
      </c>
      <c r="C524" s="12">
        <f>MONTH(SalesDataTable[[#This Row],[Order Date]])</f>
        <v>4</v>
      </c>
      <c r="D524" s="12" t="str">
        <f>TEXT(SalesDataTable[[#This Row],[Order Date]],"MMM")</f>
        <v>Apr</v>
      </c>
      <c r="E524" s="15" t="str">
        <f>"Q"&amp;ROUNDUP(MONTH(SalesDataTable[[#This Row],[Order Date]])/3,0)</f>
        <v>Q2</v>
      </c>
      <c r="F524" s="12">
        <f>YEAR(SalesDataTable[[#This Row],[Order Date]])</f>
        <v>2026</v>
      </c>
      <c r="G524" s="4" t="s">
        <v>6</v>
      </c>
      <c r="H524" s="4" t="s">
        <v>49</v>
      </c>
      <c r="I524" s="4" t="s">
        <v>19</v>
      </c>
      <c r="J524" s="4" t="s">
        <v>13</v>
      </c>
      <c r="K524" s="4" t="s">
        <v>34</v>
      </c>
      <c r="L524" s="4" t="s">
        <v>45</v>
      </c>
      <c r="M524" s="9">
        <v>1</v>
      </c>
      <c r="N524" s="6">
        <v>51.36</v>
      </c>
      <c r="O524" s="7">
        <v>0</v>
      </c>
      <c r="P524" s="6">
        <v>22.21</v>
      </c>
      <c r="Q524" s="6">
        <f t="shared" si="32"/>
        <v>51.36</v>
      </c>
      <c r="R524" s="6">
        <f t="shared" si="33"/>
        <v>22.21</v>
      </c>
      <c r="S524" s="6">
        <f t="shared" si="34"/>
        <v>29.15</v>
      </c>
      <c r="T524" s="8">
        <f t="shared" si="35"/>
        <v>0.56756230529595009</v>
      </c>
      <c r="U524" s="5">
        <f>YEAR(SalesDataTable[[#This Row],[Order Date]])</f>
        <v>2026</v>
      </c>
      <c r="V524" s="8" t="str">
        <f>"Q"&amp;ROUNDUP(MONTH(SalesDataTable[[#This Row],[Order Date]])/3,0)</f>
        <v>Q2</v>
      </c>
      <c r="W524" s="9">
        <f>MONTH(SalesDataTable[[#This Row],[Order Date]])</f>
        <v>4</v>
      </c>
      <c r="X524" s="8" t="str">
        <f>TEXT(SalesDataTable[[#This Row],[Order Date]],"mmm")</f>
        <v>Apr</v>
      </c>
    </row>
    <row r="525" spans="1:24" ht="15">
      <c r="A525" s="2">
        <v>4756</v>
      </c>
      <c r="B525" s="3">
        <v>46119</v>
      </c>
      <c r="C525" s="12">
        <f>MONTH(SalesDataTable[[#This Row],[Order Date]])</f>
        <v>4</v>
      </c>
      <c r="D525" s="12" t="str">
        <f>TEXT(SalesDataTable[[#This Row],[Order Date]],"MMM")</f>
        <v>Apr</v>
      </c>
      <c r="E525" s="15" t="str">
        <f>"Q"&amp;ROUNDUP(MONTH(SalesDataTable[[#This Row],[Order Date]])/3,0)</f>
        <v>Q2</v>
      </c>
      <c r="F525" s="12">
        <f>YEAR(SalesDataTable[[#This Row],[Order Date]])</f>
        <v>2026</v>
      </c>
      <c r="G525" s="4" t="s">
        <v>11</v>
      </c>
      <c r="H525" s="4" t="s">
        <v>52</v>
      </c>
      <c r="I525" s="4" t="s">
        <v>2</v>
      </c>
      <c r="J525" s="4" t="s">
        <v>16</v>
      </c>
      <c r="K525" s="4" t="s">
        <v>9</v>
      </c>
      <c r="L525" s="4" t="s">
        <v>37</v>
      </c>
      <c r="M525" s="9">
        <v>5</v>
      </c>
      <c r="N525" s="6">
        <v>151.88</v>
      </c>
      <c r="O525" s="7">
        <v>0</v>
      </c>
      <c r="P525" s="6">
        <v>80.56</v>
      </c>
      <c r="Q525" s="6">
        <f t="shared" si="32"/>
        <v>759.4</v>
      </c>
      <c r="R525" s="6">
        <f t="shared" si="33"/>
        <v>402.8</v>
      </c>
      <c r="S525" s="6">
        <f t="shared" si="34"/>
        <v>356.59999999999997</v>
      </c>
      <c r="T525" s="8">
        <f t="shared" si="35"/>
        <v>0.46958124835396364</v>
      </c>
      <c r="U525" s="5">
        <f>YEAR(SalesDataTable[[#This Row],[Order Date]])</f>
        <v>2026</v>
      </c>
      <c r="V525" s="8" t="str">
        <f>"Q"&amp;ROUNDUP(MONTH(SalesDataTable[[#This Row],[Order Date]])/3,0)</f>
        <v>Q2</v>
      </c>
      <c r="W525" s="9">
        <f>MONTH(SalesDataTable[[#This Row],[Order Date]])</f>
        <v>4</v>
      </c>
      <c r="X525" s="8" t="str">
        <f>TEXT(SalesDataTable[[#This Row],[Order Date]],"mmm")</f>
        <v>Apr</v>
      </c>
    </row>
    <row r="526" spans="1:24" ht="15">
      <c r="A526" s="2">
        <v>52</v>
      </c>
      <c r="B526" s="3">
        <v>46120</v>
      </c>
      <c r="C526" s="12">
        <f>MONTH(SalesDataTable[[#This Row],[Order Date]])</f>
        <v>4</v>
      </c>
      <c r="D526" s="12" t="str">
        <f>TEXT(SalesDataTable[[#This Row],[Order Date]],"MMM")</f>
        <v>Apr</v>
      </c>
      <c r="E526" s="15" t="str">
        <f>"Q"&amp;ROUNDUP(MONTH(SalesDataTable[[#This Row],[Order Date]])/3,0)</f>
        <v>Q2</v>
      </c>
      <c r="F526" s="12">
        <f>YEAR(SalesDataTable[[#This Row],[Order Date]])</f>
        <v>2026</v>
      </c>
      <c r="G526" s="4" t="s">
        <v>6</v>
      </c>
      <c r="H526" s="4" t="s">
        <v>43</v>
      </c>
      <c r="I526" s="4" t="s">
        <v>2</v>
      </c>
      <c r="J526" s="4" t="s">
        <v>13</v>
      </c>
      <c r="K526" s="4" t="s">
        <v>14</v>
      </c>
      <c r="L526" s="4" t="s">
        <v>44</v>
      </c>
      <c r="M526" s="9">
        <v>2</v>
      </c>
      <c r="N526" s="6">
        <v>133.59</v>
      </c>
      <c r="O526" s="7">
        <v>0</v>
      </c>
      <c r="P526" s="6">
        <v>66.83</v>
      </c>
      <c r="Q526" s="6">
        <f t="shared" si="32"/>
        <v>267.18</v>
      </c>
      <c r="R526" s="6">
        <f t="shared" si="33"/>
        <v>133.66</v>
      </c>
      <c r="S526" s="6">
        <f t="shared" si="34"/>
        <v>133.52000000000001</v>
      </c>
      <c r="T526" s="8">
        <f t="shared" si="35"/>
        <v>0.49973800434164234</v>
      </c>
      <c r="U526" s="5">
        <f>YEAR(SalesDataTable[[#This Row],[Order Date]])</f>
        <v>2026</v>
      </c>
      <c r="V526" s="8" t="str">
        <f>"Q"&amp;ROUNDUP(MONTH(SalesDataTable[[#This Row],[Order Date]])/3,0)</f>
        <v>Q2</v>
      </c>
      <c r="W526" s="9">
        <f>MONTH(SalesDataTable[[#This Row],[Order Date]])</f>
        <v>4</v>
      </c>
      <c r="X526" s="8" t="str">
        <f>TEXT(SalesDataTable[[#This Row],[Order Date]],"mmm")</f>
        <v>Apr</v>
      </c>
    </row>
    <row r="527" spans="1:24" ht="15">
      <c r="A527" s="2">
        <v>556</v>
      </c>
      <c r="B527" s="3">
        <v>46120</v>
      </c>
      <c r="C527" s="12">
        <f>MONTH(SalesDataTable[[#This Row],[Order Date]])</f>
        <v>4</v>
      </c>
      <c r="D527" s="12" t="str">
        <f>TEXT(SalesDataTable[[#This Row],[Order Date]],"MMM")</f>
        <v>Apr</v>
      </c>
      <c r="E527" s="15" t="str">
        <f>"Q"&amp;ROUNDUP(MONTH(SalesDataTable[[#This Row],[Order Date]])/3,0)</f>
        <v>Q2</v>
      </c>
      <c r="F527" s="12">
        <f>YEAR(SalesDataTable[[#This Row],[Order Date]])</f>
        <v>2026</v>
      </c>
      <c r="G527" s="4" t="s">
        <v>20</v>
      </c>
      <c r="H527" s="4" t="s">
        <v>33</v>
      </c>
      <c r="I527" s="4" t="s">
        <v>2</v>
      </c>
      <c r="J527" s="4" t="s">
        <v>13</v>
      </c>
      <c r="K527" s="4" t="s">
        <v>23</v>
      </c>
      <c r="L527" s="4" t="s">
        <v>51</v>
      </c>
      <c r="M527" s="9">
        <v>2</v>
      </c>
      <c r="N527" s="6">
        <v>124.39</v>
      </c>
      <c r="O527" s="7">
        <v>0</v>
      </c>
      <c r="P527" s="6">
        <v>61.27</v>
      </c>
      <c r="Q527" s="6">
        <f t="shared" si="32"/>
        <v>248.78</v>
      </c>
      <c r="R527" s="6">
        <f t="shared" si="33"/>
        <v>122.54</v>
      </c>
      <c r="S527" s="6">
        <f t="shared" si="34"/>
        <v>126.24</v>
      </c>
      <c r="T527" s="8">
        <f t="shared" si="35"/>
        <v>0.50743628909076288</v>
      </c>
      <c r="U527" s="5">
        <f>YEAR(SalesDataTable[[#This Row],[Order Date]])</f>
        <v>2026</v>
      </c>
      <c r="V527" s="8" t="str">
        <f>"Q"&amp;ROUNDUP(MONTH(SalesDataTable[[#This Row],[Order Date]])/3,0)</f>
        <v>Q2</v>
      </c>
      <c r="W527" s="9">
        <f>MONTH(SalesDataTable[[#This Row],[Order Date]])</f>
        <v>4</v>
      </c>
      <c r="X527" s="8" t="str">
        <f>TEXT(SalesDataTable[[#This Row],[Order Date]],"mmm")</f>
        <v>Apr</v>
      </c>
    </row>
    <row r="528" spans="1:24" ht="15">
      <c r="A528" s="2">
        <v>1233</v>
      </c>
      <c r="B528" s="3">
        <v>46120</v>
      </c>
      <c r="C528" s="12">
        <f>MONTH(SalesDataTable[[#This Row],[Order Date]])</f>
        <v>4</v>
      </c>
      <c r="D528" s="12" t="str">
        <f>TEXT(SalesDataTable[[#This Row],[Order Date]],"MMM")</f>
        <v>Apr</v>
      </c>
      <c r="E528" s="15" t="str">
        <f>"Q"&amp;ROUNDUP(MONTH(SalesDataTable[[#This Row],[Order Date]])/3,0)</f>
        <v>Q2</v>
      </c>
      <c r="F528" s="12">
        <f>YEAR(SalesDataTable[[#This Row],[Order Date]])</f>
        <v>2026</v>
      </c>
      <c r="G528" s="4" t="s">
        <v>0</v>
      </c>
      <c r="H528" s="4" t="s">
        <v>50</v>
      </c>
      <c r="I528" s="4" t="s">
        <v>2</v>
      </c>
      <c r="J528" s="4" t="s">
        <v>13</v>
      </c>
      <c r="K528" s="4" t="s">
        <v>4</v>
      </c>
      <c r="L528" s="4" t="s">
        <v>22</v>
      </c>
      <c r="M528" s="9">
        <v>5</v>
      </c>
      <c r="N528" s="6">
        <v>50.22</v>
      </c>
      <c r="O528" s="7">
        <v>0.1</v>
      </c>
      <c r="P528" s="6">
        <v>22.31</v>
      </c>
      <c r="Q528" s="6">
        <f t="shared" si="32"/>
        <v>225.99</v>
      </c>
      <c r="R528" s="6">
        <f t="shared" si="33"/>
        <v>111.55</v>
      </c>
      <c r="S528" s="6">
        <f t="shared" si="34"/>
        <v>114.44000000000001</v>
      </c>
      <c r="T528" s="8">
        <f t="shared" si="35"/>
        <v>0.50639408823399268</v>
      </c>
      <c r="U528" s="5">
        <f>YEAR(SalesDataTable[[#This Row],[Order Date]])</f>
        <v>2026</v>
      </c>
      <c r="V528" s="8" t="str">
        <f>"Q"&amp;ROUNDUP(MONTH(SalesDataTable[[#This Row],[Order Date]])/3,0)</f>
        <v>Q2</v>
      </c>
      <c r="W528" s="9">
        <f>MONTH(SalesDataTable[[#This Row],[Order Date]])</f>
        <v>4</v>
      </c>
      <c r="X528" s="8" t="str">
        <f>TEXT(SalesDataTable[[#This Row],[Order Date]],"mmm")</f>
        <v>Apr</v>
      </c>
    </row>
    <row r="529" spans="1:24" ht="15">
      <c r="A529" s="2">
        <v>1492</v>
      </c>
      <c r="B529" s="3">
        <v>46120</v>
      </c>
      <c r="C529" s="12">
        <f>MONTH(SalesDataTable[[#This Row],[Order Date]])</f>
        <v>4</v>
      </c>
      <c r="D529" s="12" t="str">
        <f>TEXT(SalesDataTable[[#This Row],[Order Date]],"MMM")</f>
        <v>Apr</v>
      </c>
      <c r="E529" s="15" t="str">
        <f>"Q"&amp;ROUNDUP(MONTH(SalesDataTable[[#This Row],[Order Date]])/3,0)</f>
        <v>Q2</v>
      </c>
      <c r="F529" s="12">
        <f>YEAR(SalesDataTable[[#This Row],[Order Date]])</f>
        <v>2026</v>
      </c>
      <c r="G529" s="4" t="s">
        <v>6</v>
      </c>
      <c r="H529" s="4" t="s">
        <v>49</v>
      </c>
      <c r="I529" s="4" t="s">
        <v>2</v>
      </c>
      <c r="J529" s="4" t="s">
        <v>3</v>
      </c>
      <c r="K529" s="4" t="s">
        <v>4</v>
      </c>
      <c r="L529" s="4" t="s">
        <v>26</v>
      </c>
      <c r="M529" s="9">
        <v>2</v>
      </c>
      <c r="N529" s="6">
        <v>41.08</v>
      </c>
      <c r="O529" s="7">
        <v>0</v>
      </c>
      <c r="P529" s="6">
        <v>16.79</v>
      </c>
      <c r="Q529" s="6">
        <f t="shared" si="32"/>
        <v>82.16</v>
      </c>
      <c r="R529" s="6">
        <f t="shared" si="33"/>
        <v>33.58</v>
      </c>
      <c r="S529" s="6">
        <f t="shared" si="34"/>
        <v>48.58</v>
      </c>
      <c r="T529" s="8">
        <f t="shared" si="35"/>
        <v>0.59128529698149956</v>
      </c>
      <c r="U529" s="5">
        <f>YEAR(SalesDataTable[[#This Row],[Order Date]])</f>
        <v>2026</v>
      </c>
      <c r="V529" s="8" t="str">
        <f>"Q"&amp;ROUNDUP(MONTH(SalesDataTable[[#This Row],[Order Date]])/3,0)</f>
        <v>Q2</v>
      </c>
      <c r="W529" s="9">
        <f>MONTH(SalesDataTable[[#This Row],[Order Date]])</f>
        <v>4</v>
      </c>
      <c r="X529" s="8" t="str">
        <f>TEXT(SalesDataTable[[#This Row],[Order Date]],"mmm")</f>
        <v>Apr</v>
      </c>
    </row>
    <row r="530" spans="1:24" ht="15">
      <c r="A530" s="2">
        <v>1619</v>
      </c>
      <c r="B530" s="3">
        <v>46120</v>
      </c>
      <c r="C530" s="12">
        <f>MONTH(SalesDataTable[[#This Row],[Order Date]])</f>
        <v>4</v>
      </c>
      <c r="D530" s="12" t="str">
        <f>TEXT(SalesDataTable[[#This Row],[Order Date]],"MMM")</f>
        <v>Apr</v>
      </c>
      <c r="E530" s="15" t="str">
        <f>"Q"&amp;ROUNDUP(MONTH(SalesDataTable[[#This Row],[Order Date]])/3,0)</f>
        <v>Q2</v>
      </c>
      <c r="F530" s="12">
        <f>YEAR(SalesDataTable[[#This Row],[Order Date]])</f>
        <v>2026</v>
      </c>
      <c r="G530" s="4" t="s">
        <v>20</v>
      </c>
      <c r="H530" s="4" t="s">
        <v>33</v>
      </c>
      <c r="I530" s="4" t="s">
        <v>19</v>
      </c>
      <c r="J530" s="4" t="s">
        <v>13</v>
      </c>
      <c r="K530" s="4" t="s">
        <v>14</v>
      </c>
      <c r="L530" s="4" t="s">
        <v>32</v>
      </c>
      <c r="M530" s="9">
        <v>5</v>
      </c>
      <c r="N530" s="6">
        <v>46.11</v>
      </c>
      <c r="O530" s="7">
        <v>0</v>
      </c>
      <c r="P530" s="6">
        <v>18.88</v>
      </c>
      <c r="Q530" s="6">
        <f t="shared" si="32"/>
        <v>230.55</v>
      </c>
      <c r="R530" s="6">
        <f t="shared" si="33"/>
        <v>94.399999999999991</v>
      </c>
      <c r="S530" s="6">
        <f t="shared" si="34"/>
        <v>136.15000000000003</v>
      </c>
      <c r="T530" s="8">
        <f t="shared" si="35"/>
        <v>0.5905443504662764</v>
      </c>
      <c r="U530" s="5">
        <f>YEAR(SalesDataTable[[#This Row],[Order Date]])</f>
        <v>2026</v>
      </c>
      <c r="V530" s="8" t="str">
        <f>"Q"&amp;ROUNDUP(MONTH(SalesDataTable[[#This Row],[Order Date]])/3,0)</f>
        <v>Q2</v>
      </c>
      <c r="W530" s="9">
        <f>MONTH(SalesDataTable[[#This Row],[Order Date]])</f>
        <v>4</v>
      </c>
      <c r="X530" s="8" t="str">
        <f>TEXT(SalesDataTable[[#This Row],[Order Date]],"mmm")</f>
        <v>Apr</v>
      </c>
    </row>
    <row r="531" spans="1:24" ht="15">
      <c r="A531" s="2">
        <v>1631</v>
      </c>
      <c r="B531" s="3">
        <v>46120</v>
      </c>
      <c r="C531" s="12">
        <f>MONTH(SalesDataTable[[#This Row],[Order Date]])</f>
        <v>4</v>
      </c>
      <c r="D531" s="12" t="str">
        <f>TEXT(SalesDataTable[[#This Row],[Order Date]],"MMM")</f>
        <v>Apr</v>
      </c>
      <c r="E531" s="15" t="str">
        <f>"Q"&amp;ROUNDUP(MONTH(SalesDataTable[[#This Row],[Order Date]])/3,0)</f>
        <v>Q2</v>
      </c>
      <c r="F531" s="12">
        <f>YEAR(SalesDataTable[[#This Row],[Order Date]])</f>
        <v>2026</v>
      </c>
      <c r="G531" s="4" t="s">
        <v>20</v>
      </c>
      <c r="H531" s="4" t="s">
        <v>33</v>
      </c>
      <c r="I531" s="4" t="s">
        <v>2</v>
      </c>
      <c r="J531" s="4" t="s">
        <v>3</v>
      </c>
      <c r="K531" s="4" t="s">
        <v>14</v>
      </c>
      <c r="L531" s="4" t="s">
        <v>32</v>
      </c>
      <c r="M531" s="9">
        <v>1</v>
      </c>
      <c r="N531" s="6">
        <v>45.54</v>
      </c>
      <c r="O531" s="7">
        <v>0</v>
      </c>
      <c r="P531" s="6">
        <v>18.36</v>
      </c>
      <c r="Q531" s="6">
        <f t="shared" si="32"/>
        <v>45.54</v>
      </c>
      <c r="R531" s="6">
        <f t="shared" si="33"/>
        <v>18.36</v>
      </c>
      <c r="S531" s="6">
        <f t="shared" si="34"/>
        <v>27.18</v>
      </c>
      <c r="T531" s="8">
        <f t="shared" si="35"/>
        <v>0.59683794466403162</v>
      </c>
      <c r="U531" s="5">
        <f>YEAR(SalesDataTable[[#This Row],[Order Date]])</f>
        <v>2026</v>
      </c>
      <c r="V531" s="8" t="str">
        <f>"Q"&amp;ROUNDUP(MONTH(SalesDataTable[[#This Row],[Order Date]])/3,0)</f>
        <v>Q2</v>
      </c>
      <c r="W531" s="9">
        <f>MONTH(SalesDataTable[[#This Row],[Order Date]])</f>
        <v>4</v>
      </c>
      <c r="X531" s="8" t="str">
        <f>TEXT(SalesDataTable[[#This Row],[Order Date]],"mmm")</f>
        <v>Apr</v>
      </c>
    </row>
    <row r="532" spans="1:24" ht="15">
      <c r="A532" s="2">
        <v>1844</v>
      </c>
      <c r="B532" s="3">
        <v>46120</v>
      </c>
      <c r="C532" s="12">
        <f>MONTH(SalesDataTable[[#This Row],[Order Date]])</f>
        <v>4</v>
      </c>
      <c r="D532" s="12" t="str">
        <f>TEXT(SalesDataTable[[#This Row],[Order Date]],"MMM")</f>
        <v>Apr</v>
      </c>
      <c r="E532" s="15" t="str">
        <f>"Q"&amp;ROUNDUP(MONTH(SalesDataTable[[#This Row],[Order Date]])/3,0)</f>
        <v>Q2</v>
      </c>
      <c r="F532" s="12">
        <f>YEAR(SalesDataTable[[#This Row],[Order Date]])</f>
        <v>2026</v>
      </c>
      <c r="G532" s="4" t="s">
        <v>6</v>
      </c>
      <c r="H532" s="4" t="s">
        <v>49</v>
      </c>
      <c r="I532" s="4" t="s">
        <v>19</v>
      </c>
      <c r="J532" s="4" t="s">
        <v>13</v>
      </c>
      <c r="K532" s="4" t="s">
        <v>34</v>
      </c>
      <c r="L532" s="4" t="s">
        <v>42</v>
      </c>
      <c r="M532" s="9">
        <v>2</v>
      </c>
      <c r="N532" s="6">
        <v>37.1</v>
      </c>
      <c r="O532" s="7">
        <v>0.1</v>
      </c>
      <c r="P532" s="6">
        <v>14.17</v>
      </c>
      <c r="Q532" s="6">
        <f t="shared" si="32"/>
        <v>66.78</v>
      </c>
      <c r="R532" s="6">
        <f t="shared" si="33"/>
        <v>28.34</v>
      </c>
      <c r="S532" s="6">
        <f t="shared" si="34"/>
        <v>38.44</v>
      </c>
      <c r="T532" s="8">
        <f t="shared" si="35"/>
        <v>0.57562144354597178</v>
      </c>
      <c r="U532" s="5">
        <f>YEAR(SalesDataTable[[#This Row],[Order Date]])</f>
        <v>2026</v>
      </c>
      <c r="V532" s="8" t="str">
        <f>"Q"&amp;ROUNDUP(MONTH(SalesDataTable[[#This Row],[Order Date]])/3,0)</f>
        <v>Q2</v>
      </c>
      <c r="W532" s="9">
        <f>MONTH(SalesDataTable[[#This Row],[Order Date]])</f>
        <v>4</v>
      </c>
      <c r="X532" s="8" t="str">
        <f>TEXT(SalesDataTable[[#This Row],[Order Date]],"mmm")</f>
        <v>Apr</v>
      </c>
    </row>
    <row r="533" spans="1:24" ht="15">
      <c r="A533" s="2">
        <v>4246</v>
      </c>
      <c r="B533" s="3">
        <v>46120</v>
      </c>
      <c r="C533" s="12">
        <f>MONTH(SalesDataTable[[#This Row],[Order Date]])</f>
        <v>4</v>
      </c>
      <c r="D533" s="12" t="str">
        <f>TEXT(SalesDataTable[[#This Row],[Order Date]],"MMM")</f>
        <v>Apr</v>
      </c>
      <c r="E533" s="15" t="str">
        <f>"Q"&amp;ROUNDUP(MONTH(SalesDataTable[[#This Row],[Order Date]])/3,0)</f>
        <v>Q2</v>
      </c>
      <c r="F533" s="12">
        <f>YEAR(SalesDataTable[[#This Row],[Order Date]])</f>
        <v>2026</v>
      </c>
      <c r="G533" s="4" t="s">
        <v>20</v>
      </c>
      <c r="H533" s="4" t="s">
        <v>33</v>
      </c>
      <c r="I533" s="4" t="s">
        <v>8</v>
      </c>
      <c r="J533" s="4" t="s">
        <v>16</v>
      </c>
      <c r="K533" s="4" t="s">
        <v>9</v>
      </c>
      <c r="L533" s="4" t="s">
        <v>37</v>
      </c>
      <c r="M533" s="9">
        <v>5</v>
      </c>
      <c r="N533" s="6">
        <v>156.57</v>
      </c>
      <c r="O533" s="7">
        <v>0.15</v>
      </c>
      <c r="P533" s="6">
        <v>80.849999999999994</v>
      </c>
      <c r="Q533" s="6">
        <f t="shared" si="32"/>
        <v>665.4224999999999</v>
      </c>
      <c r="R533" s="6">
        <f t="shared" si="33"/>
        <v>404.25</v>
      </c>
      <c r="S533" s="6">
        <f t="shared" si="34"/>
        <v>261.1724999999999</v>
      </c>
      <c r="T533" s="8">
        <f t="shared" si="35"/>
        <v>0.39249123677062309</v>
      </c>
      <c r="U533" s="5">
        <f>YEAR(SalesDataTable[[#This Row],[Order Date]])</f>
        <v>2026</v>
      </c>
      <c r="V533" s="8" t="str">
        <f>"Q"&amp;ROUNDUP(MONTH(SalesDataTable[[#This Row],[Order Date]])/3,0)</f>
        <v>Q2</v>
      </c>
      <c r="W533" s="9">
        <f>MONTH(SalesDataTable[[#This Row],[Order Date]])</f>
        <v>4</v>
      </c>
      <c r="X533" s="8" t="str">
        <f>TEXT(SalesDataTable[[#This Row],[Order Date]],"mmm")</f>
        <v>Apr</v>
      </c>
    </row>
    <row r="534" spans="1:24" ht="15">
      <c r="A534" s="2">
        <v>5139</v>
      </c>
      <c r="B534" s="3">
        <v>46120</v>
      </c>
      <c r="C534" s="12">
        <f>MONTH(SalesDataTable[[#This Row],[Order Date]])</f>
        <v>4</v>
      </c>
      <c r="D534" s="12" t="str">
        <f>TEXT(SalesDataTable[[#This Row],[Order Date]],"MMM")</f>
        <v>Apr</v>
      </c>
      <c r="E534" s="15" t="str">
        <f>"Q"&amp;ROUNDUP(MONTH(SalesDataTable[[#This Row],[Order Date]])/3,0)</f>
        <v>Q2</v>
      </c>
      <c r="F534" s="12">
        <f>YEAR(SalesDataTable[[#This Row],[Order Date]])</f>
        <v>2026</v>
      </c>
      <c r="G534" s="4" t="s">
        <v>0</v>
      </c>
      <c r="H534" s="4" t="s">
        <v>50</v>
      </c>
      <c r="I534" s="4" t="s">
        <v>2</v>
      </c>
      <c r="J534" s="4" t="s">
        <v>3</v>
      </c>
      <c r="K534" s="4" t="s">
        <v>34</v>
      </c>
      <c r="L534" s="4" t="s">
        <v>45</v>
      </c>
      <c r="M534" s="9">
        <v>2</v>
      </c>
      <c r="N534" s="6">
        <v>51.4</v>
      </c>
      <c r="O534" s="7">
        <v>0</v>
      </c>
      <c r="P534" s="6">
        <v>21.99</v>
      </c>
      <c r="Q534" s="6">
        <f t="shared" si="32"/>
        <v>102.8</v>
      </c>
      <c r="R534" s="6">
        <f t="shared" si="33"/>
        <v>43.98</v>
      </c>
      <c r="S534" s="6">
        <f t="shared" si="34"/>
        <v>58.82</v>
      </c>
      <c r="T534" s="8">
        <f t="shared" si="35"/>
        <v>0.57217898832684821</v>
      </c>
      <c r="U534" s="5">
        <f>YEAR(SalesDataTable[[#This Row],[Order Date]])</f>
        <v>2026</v>
      </c>
      <c r="V534" s="8" t="str">
        <f>"Q"&amp;ROUNDUP(MONTH(SalesDataTable[[#This Row],[Order Date]])/3,0)</f>
        <v>Q2</v>
      </c>
      <c r="W534" s="9">
        <f>MONTH(SalesDataTable[[#This Row],[Order Date]])</f>
        <v>4</v>
      </c>
      <c r="X534" s="8" t="str">
        <f>TEXT(SalesDataTable[[#This Row],[Order Date]],"mmm")</f>
        <v>Apr</v>
      </c>
    </row>
    <row r="535" spans="1:24" ht="15">
      <c r="A535" s="2">
        <v>186</v>
      </c>
      <c r="B535" s="3">
        <v>46121</v>
      </c>
      <c r="C535" s="12">
        <f>MONTH(SalesDataTable[[#This Row],[Order Date]])</f>
        <v>4</v>
      </c>
      <c r="D535" s="12" t="str">
        <f>TEXT(SalesDataTable[[#This Row],[Order Date]],"MMM")</f>
        <v>Apr</v>
      </c>
      <c r="E535" s="15" t="str">
        <f>"Q"&amp;ROUNDUP(MONTH(SalesDataTable[[#This Row],[Order Date]])/3,0)</f>
        <v>Q2</v>
      </c>
      <c r="F535" s="12">
        <f>YEAR(SalesDataTable[[#This Row],[Order Date]])</f>
        <v>2026</v>
      </c>
      <c r="G535" s="4" t="s">
        <v>0</v>
      </c>
      <c r="H535" s="4" t="s">
        <v>1</v>
      </c>
      <c r="I535" s="4" t="s">
        <v>2</v>
      </c>
      <c r="J535" s="4" t="s">
        <v>13</v>
      </c>
      <c r="K535" s="4" t="s">
        <v>14</v>
      </c>
      <c r="L535" s="4" t="s">
        <v>32</v>
      </c>
      <c r="M535" s="9">
        <v>2</v>
      </c>
      <c r="N535" s="6">
        <v>46.42</v>
      </c>
      <c r="O535" s="7">
        <v>0.1</v>
      </c>
      <c r="P535" s="6">
        <v>18.73</v>
      </c>
      <c r="Q535" s="6">
        <f t="shared" si="32"/>
        <v>83.556000000000012</v>
      </c>
      <c r="R535" s="6">
        <f t="shared" si="33"/>
        <v>37.46</v>
      </c>
      <c r="S535" s="6">
        <f t="shared" si="34"/>
        <v>46.096000000000011</v>
      </c>
      <c r="T535" s="8">
        <f t="shared" si="35"/>
        <v>0.55167791660682663</v>
      </c>
      <c r="U535" s="5">
        <f>YEAR(SalesDataTable[[#This Row],[Order Date]])</f>
        <v>2026</v>
      </c>
      <c r="V535" s="8" t="str">
        <f>"Q"&amp;ROUNDUP(MONTH(SalesDataTable[[#This Row],[Order Date]])/3,0)</f>
        <v>Q2</v>
      </c>
      <c r="W535" s="9">
        <f>MONTH(SalesDataTable[[#This Row],[Order Date]])</f>
        <v>4</v>
      </c>
      <c r="X535" s="8" t="str">
        <f>TEXT(SalesDataTable[[#This Row],[Order Date]],"mmm")</f>
        <v>Apr</v>
      </c>
    </row>
    <row r="536" spans="1:24" ht="15">
      <c r="A536" s="2">
        <v>1742</v>
      </c>
      <c r="B536" s="3">
        <v>46121</v>
      </c>
      <c r="C536" s="12">
        <f>MONTH(SalesDataTable[[#This Row],[Order Date]])</f>
        <v>4</v>
      </c>
      <c r="D536" s="12" t="str">
        <f>TEXT(SalesDataTable[[#This Row],[Order Date]],"MMM")</f>
        <v>Apr</v>
      </c>
      <c r="E536" s="15" t="str">
        <f>"Q"&amp;ROUNDUP(MONTH(SalesDataTable[[#This Row],[Order Date]])/3,0)</f>
        <v>Q2</v>
      </c>
      <c r="F536" s="12">
        <f>YEAR(SalesDataTable[[#This Row],[Order Date]])</f>
        <v>2026</v>
      </c>
      <c r="G536" s="4" t="s">
        <v>20</v>
      </c>
      <c r="H536" s="4" t="s">
        <v>21</v>
      </c>
      <c r="I536" s="4" t="s">
        <v>28</v>
      </c>
      <c r="J536" s="4" t="s">
        <v>3</v>
      </c>
      <c r="K536" s="4" t="s">
        <v>23</v>
      </c>
      <c r="L536" s="4" t="s">
        <v>51</v>
      </c>
      <c r="M536" s="9">
        <v>2</v>
      </c>
      <c r="N536" s="6">
        <v>120.75</v>
      </c>
      <c r="O536" s="7">
        <v>0.05</v>
      </c>
      <c r="P536" s="6">
        <v>60.31</v>
      </c>
      <c r="Q536" s="6">
        <f t="shared" si="32"/>
        <v>229.42499999999998</v>
      </c>
      <c r="R536" s="6">
        <f t="shared" si="33"/>
        <v>120.62</v>
      </c>
      <c r="S536" s="6">
        <f t="shared" si="34"/>
        <v>108.80499999999998</v>
      </c>
      <c r="T536" s="8">
        <f t="shared" si="35"/>
        <v>0.47425084450256066</v>
      </c>
      <c r="U536" s="5">
        <f>YEAR(SalesDataTable[[#This Row],[Order Date]])</f>
        <v>2026</v>
      </c>
      <c r="V536" s="8" t="str">
        <f>"Q"&amp;ROUNDUP(MONTH(SalesDataTable[[#This Row],[Order Date]])/3,0)</f>
        <v>Q2</v>
      </c>
      <c r="W536" s="9">
        <f>MONTH(SalesDataTable[[#This Row],[Order Date]])</f>
        <v>4</v>
      </c>
      <c r="X536" s="8" t="str">
        <f>TEXT(SalesDataTable[[#This Row],[Order Date]],"mmm")</f>
        <v>Apr</v>
      </c>
    </row>
    <row r="537" spans="1:24" ht="15">
      <c r="A537" s="2">
        <v>3189</v>
      </c>
      <c r="B537" s="3">
        <v>46121</v>
      </c>
      <c r="C537" s="12">
        <f>MONTH(SalesDataTable[[#This Row],[Order Date]])</f>
        <v>4</v>
      </c>
      <c r="D537" s="12" t="str">
        <f>TEXT(SalesDataTable[[#This Row],[Order Date]],"MMM")</f>
        <v>Apr</v>
      </c>
      <c r="E537" s="15" t="str">
        <f>"Q"&amp;ROUNDUP(MONTH(SalesDataTable[[#This Row],[Order Date]])/3,0)</f>
        <v>Q2</v>
      </c>
      <c r="F537" s="12">
        <f>YEAR(SalesDataTable[[#This Row],[Order Date]])</f>
        <v>2026</v>
      </c>
      <c r="G537" s="4" t="s">
        <v>6</v>
      </c>
      <c r="H537" s="4" t="s">
        <v>41</v>
      </c>
      <c r="I537" s="4" t="s">
        <v>8</v>
      </c>
      <c r="J537" s="4" t="s">
        <v>16</v>
      </c>
      <c r="K537" s="4" t="s">
        <v>9</v>
      </c>
      <c r="L537" s="4" t="s">
        <v>37</v>
      </c>
      <c r="M537" s="9">
        <v>6</v>
      </c>
      <c r="N537" s="6">
        <v>157.38999999999999</v>
      </c>
      <c r="O537" s="7">
        <v>0.05</v>
      </c>
      <c r="P537" s="6">
        <v>79.239999999999995</v>
      </c>
      <c r="Q537" s="6">
        <f t="shared" si="32"/>
        <v>897.12299999999993</v>
      </c>
      <c r="R537" s="6">
        <f t="shared" si="33"/>
        <v>475.43999999999994</v>
      </c>
      <c r="S537" s="6">
        <f t="shared" si="34"/>
        <v>421.68299999999999</v>
      </c>
      <c r="T537" s="8">
        <f t="shared" si="35"/>
        <v>0.47003922539049831</v>
      </c>
      <c r="U537" s="5">
        <f>YEAR(SalesDataTable[[#This Row],[Order Date]])</f>
        <v>2026</v>
      </c>
      <c r="V537" s="8" t="str">
        <f>"Q"&amp;ROUNDUP(MONTH(SalesDataTable[[#This Row],[Order Date]])/3,0)</f>
        <v>Q2</v>
      </c>
      <c r="W537" s="9">
        <f>MONTH(SalesDataTable[[#This Row],[Order Date]])</f>
        <v>4</v>
      </c>
      <c r="X537" s="8" t="str">
        <f>TEXT(SalesDataTable[[#This Row],[Order Date]],"mmm")</f>
        <v>Apr</v>
      </c>
    </row>
    <row r="538" spans="1:24" ht="15">
      <c r="A538" s="2">
        <v>3747</v>
      </c>
      <c r="B538" s="3">
        <v>46121</v>
      </c>
      <c r="C538" s="12">
        <f>MONTH(SalesDataTable[[#This Row],[Order Date]])</f>
        <v>4</v>
      </c>
      <c r="D538" s="12" t="str">
        <f>TEXT(SalesDataTable[[#This Row],[Order Date]],"MMM")</f>
        <v>Apr</v>
      </c>
      <c r="E538" s="15" t="str">
        <f>"Q"&amp;ROUNDUP(MONTH(SalesDataTable[[#This Row],[Order Date]])/3,0)</f>
        <v>Q2</v>
      </c>
      <c r="F538" s="12">
        <f>YEAR(SalesDataTable[[#This Row],[Order Date]])</f>
        <v>2026</v>
      </c>
      <c r="G538" s="4" t="s">
        <v>20</v>
      </c>
      <c r="H538" s="4" t="s">
        <v>31</v>
      </c>
      <c r="I538" s="4" t="s">
        <v>19</v>
      </c>
      <c r="J538" s="4" t="s">
        <v>3</v>
      </c>
      <c r="K538" s="4" t="s">
        <v>23</v>
      </c>
      <c r="L538" s="4" t="s">
        <v>51</v>
      </c>
      <c r="M538" s="9">
        <v>2</v>
      </c>
      <c r="N538" s="6">
        <v>122.36</v>
      </c>
      <c r="O538" s="7">
        <v>0.05</v>
      </c>
      <c r="P538" s="6">
        <v>59.06</v>
      </c>
      <c r="Q538" s="6">
        <f t="shared" si="32"/>
        <v>232.48399999999998</v>
      </c>
      <c r="R538" s="6">
        <f t="shared" si="33"/>
        <v>118.12</v>
      </c>
      <c r="S538" s="6">
        <f t="shared" si="34"/>
        <v>114.36399999999998</v>
      </c>
      <c r="T538" s="8">
        <f t="shared" si="35"/>
        <v>0.49192202474148755</v>
      </c>
      <c r="U538" s="5">
        <f>YEAR(SalesDataTable[[#This Row],[Order Date]])</f>
        <v>2026</v>
      </c>
      <c r="V538" s="8" t="str">
        <f>"Q"&amp;ROUNDUP(MONTH(SalesDataTable[[#This Row],[Order Date]])/3,0)</f>
        <v>Q2</v>
      </c>
      <c r="W538" s="9">
        <f>MONTH(SalesDataTable[[#This Row],[Order Date]])</f>
        <v>4</v>
      </c>
      <c r="X538" s="8" t="str">
        <f>TEXT(SalesDataTable[[#This Row],[Order Date]],"mmm")</f>
        <v>Apr</v>
      </c>
    </row>
    <row r="539" spans="1:24" ht="15">
      <c r="A539" s="2">
        <v>3782</v>
      </c>
      <c r="B539" s="3">
        <v>46121</v>
      </c>
      <c r="C539" s="12">
        <f>MONTH(SalesDataTable[[#This Row],[Order Date]])</f>
        <v>4</v>
      </c>
      <c r="D539" s="12" t="str">
        <f>TEXT(SalesDataTable[[#This Row],[Order Date]],"MMM")</f>
        <v>Apr</v>
      </c>
      <c r="E539" s="15" t="str">
        <f>"Q"&amp;ROUNDUP(MONTH(SalesDataTable[[#This Row],[Order Date]])/3,0)</f>
        <v>Q2</v>
      </c>
      <c r="F539" s="12">
        <f>YEAR(SalesDataTable[[#This Row],[Order Date]])</f>
        <v>2026</v>
      </c>
      <c r="G539" s="4" t="s">
        <v>0</v>
      </c>
      <c r="H539" s="4" t="s">
        <v>1</v>
      </c>
      <c r="I539" s="4" t="s">
        <v>19</v>
      </c>
      <c r="J539" s="4" t="s">
        <v>3</v>
      </c>
      <c r="K539" s="4" t="s">
        <v>34</v>
      </c>
      <c r="L539" s="4" t="s">
        <v>35</v>
      </c>
      <c r="M539" s="9">
        <v>2</v>
      </c>
      <c r="N539" s="6">
        <v>39.68</v>
      </c>
      <c r="O539" s="7">
        <v>0.05</v>
      </c>
      <c r="P539" s="6">
        <v>14.98</v>
      </c>
      <c r="Q539" s="6">
        <f t="shared" si="32"/>
        <v>75.391999999999996</v>
      </c>
      <c r="R539" s="6">
        <f t="shared" si="33"/>
        <v>29.96</v>
      </c>
      <c r="S539" s="6">
        <f t="shared" si="34"/>
        <v>45.431999999999995</v>
      </c>
      <c r="T539" s="8">
        <f t="shared" si="35"/>
        <v>0.60261035653650252</v>
      </c>
      <c r="U539" s="5">
        <f>YEAR(SalesDataTable[[#This Row],[Order Date]])</f>
        <v>2026</v>
      </c>
      <c r="V539" s="8" t="str">
        <f>"Q"&amp;ROUNDUP(MONTH(SalesDataTable[[#This Row],[Order Date]])/3,0)</f>
        <v>Q2</v>
      </c>
      <c r="W539" s="9">
        <f>MONTH(SalesDataTable[[#This Row],[Order Date]])</f>
        <v>4</v>
      </c>
      <c r="X539" s="8" t="str">
        <f>TEXT(SalesDataTable[[#This Row],[Order Date]],"mmm")</f>
        <v>Apr</v>
      </c>
    </row>
    <row r="540" spans="1:24" ht="15">
      <c r="A540" s="2">
        <v>4344</v>
      </c>
      <c r="B540" s="3">
        <v>46121</v>
      </c>
      <c r="C540" s="12">
        <f>MONTH(SalesDataTable[[#This Row],[Order Date]])</f>
        <v>4</v>
      </c>
      <c r="D540" s="12" t="str">
        <f>TEXT(SalesDataTable[[#This Row],[Order Date]],"MMM")</f>
        <v>Apr</v>
      </c>
      <c r="E540" s="15" t="str">
        <f>"Q"&amp;ROUNDUP(MONTH(SalesDataTable[[#This Row],[Order Date]])/3,0)</f>
        <v>Q2</v>
      </c>
      <c r="F540" s="12">
        <f>YEAR(SalesDataTable[[#This Row],[Order Date]])</f>
        <v>2026</v>
      </c>
      <c r="G540" s="4" t="s">
        <v>11</v>
      </c>
      <c r="H540" s="4" t="s">
        <v>25</v>
      </c>
      <c r="I540" s="4" t="s">
        <v>19</v>
      </c>
      <c r="J540" s="4" t="s">
        <v>16</v>
      </c>
      <c r="K540" s="4" t="s">
        <v>23</v>
      </c>
      <c r="L540" s="4" t="s">
        <v>51</v>
      </c>
      <c r="M540" s="9">
        <v>3</v>
      </c>
      <c r="N540" s="6">
        <v>121.56</v>
      </c>
      <c r="O540" s="7">
        <v>0.15</v>
      </c>
      <c r="P540" s="6">
        <v>61.31</v>
      </c>
      <c r="Q540" s="6">
        <f t="shared" si="32"/>
        <v>309.97800000000001</v>
      </c>
      <c r="R540" s="6">
        <f t="shared" si="33"/>
        <v>183.93</v>
      </c>
      <c r="S540" s="6">
        <f t="shared" si="34"/>
        <v>126.048</v>
      </c>
      <c r="T540" s="8">
        <f t="shared" si="35"/>
        <v>0.40663530960261696</v>
      </c>
      <c r="U540" s="5">
        <f>YEAR(SalesDataTable[[#This Row],[Order Date]])</f>
        <v>2026</v>
      </c>
      <c r="V540" s="8" t="str">
        <f>"Q"&amp;ROUNDUP(MONTH(SalesDataTable[[#This Row],[Order Date]])/3,0)</f>
        <v>Q2</v>
      </c>
      <c r="W540" s="9">
        <f>MONTH(SalesDataTable[[#This Row],[Order Date]])</f>
        <v>4</v>
      </c>
      <c r="X540" s="8" t="str">
        <f>TEXT(SalesDataTable[[#This Row],[Order Date]],"mmm")</f>
        <v>Apr</v>
      </c>
    </row>
    <row r="541" spans="1:24" ht="15">
      <c r="A541" s="2">
        <v>4901</v>
      </c>
      <c r="B541" s="3">
        <v>46121</v>
      </c>
      <c r="C541" s="12">
        <f>MONTH(SalesDataTable[[#This Row],[Order Date]])</f>
        <v>4</v>
      </c>
      <c r="D541" s="12" t="str">
        <f>TEXT(SalesDataTable[[#This Row],[Order Date]],"MMM")</f>
        <v>Apr</v>
      </c>
      <c r="E541" s="15" t="str">
        <f>"Q"&amp;ROUNDUP(MONTH(SalesDataTable[[#This Row],[Order Date]])/3,0)</f>
        <v>Q2</v>
      </c>
      <c r="F541" s="12">
        <f>YEAR(SalesDataTable[[#This Row],[Order Date]])</f>
        <v>2026</v>
      </c>
      <c r="G541" s="4" t="s">
        <v>0</v>
      </c>
      <c r="H541" s="4" t="s">
        <v>1</v>
      </c>
      <c r="I541" s="4" t="s">
        <v>28</v>
      </c>
      <c r="J541" s="4" t="s">
        <v>13</v>
      </c>
      <c r="K541" s="4" t="s">
        <v>4</v>
      </c>
      <c r="L541" s="4" t="s">
        <v>5</v>
      </c>
      <c r="M541" s="9">
        <v>1</v>
      </c>
      <c r="N541" s="6">
        <v>80.19</v>
      </c>
      <c r="O541" s="7">
        <v>0.1</v>
      </c>
      <c r="P541" s="6">
        <v>42.15</v>
      </c>
      <c r="Q541" s="6">
        <f t="shared" si="32"/>
        <v>72.171000000000006</v>
      </c>
      <c r="R541" s="6">
        <f t="shared" si="33"/>
        <v>42.15</v>
      </c>
      <c r="S541" s="6">
        <f t="shared" si="34"/>
        <v>30.021000000000008</v>
      </c>
      <c r="T541" s="8">
        <f t="shared" si="35"/>
        <v>0.4159704036247247</v>
      </c>
      <c r="U541" s="5">
        <f>YEAR(SalesDataTable[[#This Row],[Order Date]])</f>
        <v>2026</v>
      </c>
      <c r="V541" s="8" t="str">
        <f>"Q"&amp;ROUNDUP(MONTH(SalesDataTable[[#This Row],[Order Date]])/3,0)</f>
        <v>Q2</v>
      </c>
      <c r="W541" s="9">
        <f>MONTH(SalesDataTable[[#This Row],[Order Date]])</f>
        <v>4</v>
      </c>
      <c r="X541" s="8" t="str">
        <f>TEXT(SalesDataTable[[#This Row],[Order Date]],"mmm")</f>
        <v>Apr</v>
      </c>
    </row>
    <row r="542" spans="1:24" ht="15">
      <c r="A542" s="2">
        <v>4969</v>
      </c>
      <c r="B542" s="3">
        <v>46121</v>
      </c>
      <c r="C542" s="12">
        <f>MONTH(SalesDataTable[[#This Row],[Order Date]])</f>
        <v>4</v>
      </c>
      <c r="D542" s="12" t="str">
        <f>TEXT(SalesDataTable[[#This Row],[Order Date]],"MMM")</f>
        <v>Apr</v>
      </c>
      <c r="E542" s="15" t="str">
        <f>"Q"&amp;ROUNDUP(MONTH(SalesDataTable[[#This Row],[Order Date]])/3,0)</f>
        <v>Q2</v>
      </c>
      <c r="F542" s="12">
        <f>YEAR(SalesDataTable[[#This Row],[Order Date]])</f>
        <v>2026</v>
      </c>
      <c r="G542" s="4" t="s">
        <v>20</v>
      </c>
      <c r="H542" s="4" t="s">
        <v>31</v>
      </c>
      <c r="I542" s="4" t="s">
        <v>28</v>
      </c>
      <c r="J542" s="4" t="s">
        <v>16</v>
      </c>
      <c r="K542" s="4" t="s">
        <v>4</v>
      </c>
      <c r="L542" s="4" t="s">
        <v>5</v>
      </c>
      <c r="M542" s="9">
        <v>2</v>
      </c>
      <c r="N542" s="6">
        <v>81.14</v>
      </c>
      <c r="O542" s="7">
        <v>0</v>
      </c>
      <c r="P542" s="6">
        <v>43.43</v>
      </c>
      <c r="Q542" s="6">
        <f t="shared" si="32"/>
        <v>162.28</v>
      </c>
      <c r="R542" s="6">
        <f t="shared" si="33"/>
        <v>86.86</v>
      </c>
      <c r="S542" s="6">
        <f t="shared" si="34"/>
        <v>75.42</v>
      </c>
      <c r="T542" s="8">
        <f t="shared" si="35"/>
        <v>0.46475228000985952</v>
      </c>
      <c r="U542" s="5">
        <f>YEAR(SalesDataTable[[#This Row],[Order Date]])</f>
        <v>2026</v>
      </c>
      <c r="V542" s="8" t="str">
        <f>"Q"&amp;ROUNDUP(MONTH(SalesDataTable[[#This Row],[Order Date]])/3,0)</f>
        <v>Q2</v>
      </c>
      <c r="W542" s="9">
        <f>MONTH(SalesDataTable[[#This Row],[Order Date]])</f>
        <v>4</v>
      </c>
      <c r="X542" s="8" t="str">
        <f>TEXT(SalesDataTable[[#This Row],[Order Date]],"mmm")</f>
        <v>Apr</v>
      </c>
    </row>
    <row r="543" spans="1:24" ht="15">
      <c r="A543" s="2">
        <v>673</v>
      </c>
      <c r="B543" s="3">
        <v>46122</v>
      </c>
      <c r="C543" s="12">
        <f>MONTH(SalesDataTable[[#This Row],[Order Date]])</f>
        <v>4</v>
      </c>
      <c r="D543" s="12" t="str">
        <f>TEXT(SalesDataTable[[#This Row],[Order Date]],"MMM")</f>
        <v>Apr</v>
      </c>
      <c r="E543" s="15" t="str">
        <f>"Q"&amp;ROUNDUP(MONTH(SalesDataTable[[#This Row],[Order Date]])/3,0)</f>
        <v>Q2</v>
      </c>
      <c r="F543" s="12">
        <f>YEAR(SalesDataTable[[#This Row],[Order Date]])</f>
        <v>2026</v>
      </c>
      <c r="G543" s="4" t="s">
        <v>20</v>
      </c>
      <c r="H543" s="4" t="s">
        <v>33</v>
      </c>
      <c r="I543" s="4" t="s">
        <v>19</v>
      </c>
      <c r="J543" s="4" t="s">
        <v>13</v>
      </c>
      <c r="K543" s="4" t="s">
        <v>23</v>
      </c>
      <c r="L543" s="4" t="s">
        <v>29</v>
      </c>
      <c r="M543" s="9">
        <v>2</v>
      </c>
      <c r="N543" s="6">
        <v>191.11</v>
      </c>
      <c r="O543" s="7">
        <v>0</v>
      </c>
      <c r="P543" s="6">
        <v>103.58</v>
      </c>
      <c r="Q543" s="6">
        <f t="shared" si="32"/>
        <v>382.22</v>
      </c>
      <c r="R543" s="6">
        <f t="shared" si="33"/>
        <v>207.16</v>
      </c>
      <c r="S543" s="6">
        <f t="shared" si="34"/>
        <v>175.06000000000003</v>
      </c>
      <c r="T543" s="8">
        <f t="shared" si="35"/>
        <v>0.45800847679346979</v>
      </c>
      <c r="U543" s="5">
        <f>YEAR(SalesDataTable[[#This Row],[Order Date]])</f>
        <v>2026</v>
      </c>
      <c r="V543" s="8" t="str">
        <f>"Q"&amp;ROUNDUP(MONTH(SalesDataTable[[#This Row],[Order Date]])/3,0)</f>
        <v>Q2</v>
      </c>
      <c r="W543" s="9">
        <f>MONTH(SalesDataTable[[#This Row],[Order Date]])</f>
        <v>4</v>
      </c>
      <c r="X543" s="8" t="str">
        <f>TEXT(SalesDataTable[[#This Row],[Order Date]],"mmm")</f>
        <v>Apr</v>
      </c>
    </row>
    <row r="544" spans="1:24" ht="15">
      <c r="A544" s="2">
        <v>888</v>
      </c>
      <c r="B544" s="3">
        <v>46122</v>
      </c>
      <c r="C544" s="12">
        <f>MONTH(SalesDataTable[[#This Row],[Order Date]])</f>
        <v>4</v>
      </c>
      <c r="D544" s="12" t="str">
        <f>TEXT(SalesDataTable[[#This Row],[Order Date]],"MMM")</f>
        <v>Apr</v>
      </c>
      <c r="E544" s="15" t="str">
        <f>"Q"&amp;ROUNDUP(MONTH(SalesDataTable[[#This Row],[Order Date]])/3,0)</f>
        <v>Q2</v>
      </c>
      <c r="F544" s="12">
        <f>YEAR(SalesDataTable[[#This Row],[Order Date]])</f>
        <v>2026</v>
      </c>
      <c r="G544" s="4" t="s">
        <v>20</v>
      </c>
      <c r="H544" s="4" t="s">
        <v>31</v>
      </c>
      <c r="I544" s="4" t="s">
        <v>19</v>
      </c>
      <c r="J544" s="4" t="s">
        <v>13</v>
      </c>
      <c r="K544" s="4" t="s">
        <v>4</v>
      </c>
      <c r="L544" s="4" t="s">
        <v>26</v>
      </c>
      <c r="M544" s="9">
        <v>2</v>
      </c>
      <c r="N544" s="6">
        <v>40.58</v>
      </c>
      <c r="O544" s="7">
        <v>0.05</v>
      </c>
      <c r="P544" s="6">
        <v>17.149999999999999</v>
      </c>
      <c r="Q544" s="6">
        <f t="shared" si="32"/>
        <v>77.10199999999999</v>
      </c>
      <c r="R544" s="6">
        <f t="shared" si="33"/>
        <v>34.299999999999997</v>
      </c>
      <c r="S544" s="6">
        <f t="shared" si="34"/>
        <v>42.801999999999992</v>
      </c>
      <c r="T544" s="8">
        <f t="shared" si="35"/>
        <v>0.55513475655625011</v>
      </c>
      <c r="U544" s="5">
        <f>YEAR(SalesDataTable[[#This Row],[Order Date]])</f>
        <v>2026</v>
      </c>
      <c r="V544" s="8" t="str">
        <f>"Q"&amp;ROUNDUP(MONTH(SalesDataTable[[#This Row],[Order Date]])/3,0)</f>
        <v>Q2</v>
      </c>
      <c r="W544" s="9">
        <f>MONTH(SalesDataTable[[#This Row],[Order Date]])</f>
        <v>4</v>
      </c>
      <c r="X544" s="8" t="str">
        <f>TEXT(SalesDataTable[[#This Row],[Order Date]],"mmm")</f>
        <v>Apr</v>
      </c>
    </row>
    <row r="545" spans="1:24" ht="15">
      <c r="A545" s="2">
        <v>1541</v>
      </c>
      <c r="B545" s="3">
        <v>46122</v>
      </c>
      <c r="C545" s="12">
        <f>MONTH(SalesDataTable[[#This Row],[Order Date]])</f>
        <v>4</v>
      </c>
      <c r="D545" s="12" t="str">
        <f>TEXT(SalesDataTable[[#This Row],[Order Date]],"MMM")</f>
        <v>Apr</v>
      </c>
      <c r="E545" s="15" t="str">
        <f>"Q"&amp;ROUNDUP(MONTH(SalesDataTable[[#This Row],[Order Date]])/3,0)</f>
        <v>Q2</v>
      </c>
      <c r="F545" s="12">
        <f>YEAR(SalesDataTable[[#This Row],[Order Date]])</f>
        <v>2026</v>
      </c>
      <c r="G545" s="4" t="s">
        <v>0</v>
      </c>
      <c r="H545" s="4" t="s">
        <v>50</v>
      </c>
      <c r="I545" s="4" t="s">
        <v>28</v>
      </c>
      <c r="J545" s="4" t="s">
        <v>3</v>
      </c>
      <c r="K545" s="4" t="s">
        <v>23</v>
      </c>
      <c r="L545" s="4" t="s">
        <v>40</v>
      </c>
      <c r="M545" s="9">
        <v>1</v>
      </c>
      <c r="N545" s="6">
        <v>83.44</v>
      </c>
      <c r="O545" s="7">
        <v>0</v>
      </c>
      <c r="P545" s="6">
        <v>40.299999999999997</v>
      </c>
      <c r="Q545" s="6">
        <f t="shared" si="32"/>
        <v>83.44</v>
      </c>
      <c r="R545" s="6">
        <f t="shared" si="33"/>
        <v>40.299999999999997</v>
      </c>
      <c r="S545" s="6">
        <f t="shared" si="34"/>
        <v>43.14</v>
      </c>
      <c r="T545" s="8">
        <f t="shared" si="35"/>
        <v>0.51701821668264625</v>
      </c>
      <c r="U545" s="5">
        <f>YEAR(SalesDataTable[[#This Row],[Order Date]])</f>
        <v>2026</v>
      </c>
      <c r="V545" s="8" t="str">
        <f>"Q"&amp;ROUNDUP(MONTH(SalesDataTable[[#This Row],[Order Date]])/3,0)</f>
        <v>Q2</v>
      </c>
      <c r="W545" s="9">
        <f>MONTH(SalesDataTable[[#This Row],[Order Date]])</f>
        <v>4</v>
      </c>
      <c r="X545" s="8" t="str">
        <f>TEXT(SalesDataTable[[#This Row],[Order Date]],"mmm")</f>
        <v>Apr</v>
      </c>
    </row>
    <row r="546" spans="1:24" ht="15">
      <c r="A546" s="2">
        <v>1881</v>
      </c>
      <c r="B546" s="3">
        <v>46122</v>
      </c>
      <c r="C546" s="12">
        <f>MONTH(SalesDataTable[[#This Row],[Order Date]])</f>
        <v>4</v>
      </c>
      <c r="D546" s="12" t="str">
        <f>TEXT(SalesDataTable[[#This Row],[Order Date]],"MMM")</f>
        <v>Apr</v>
      </c>
      <c r="E546" s="15" t="str">
        <f>"Q"&amp;ROUNDUP(MONTH(SalesDataTable[[#This Row],[Order Date]])/3,0)</f>
        <v>Q2</v>
      </c>
      <c r="F546" s="12">
        <f>YEAR(SalesDataTable[[#This Row],[Order Date]])</f>
        <v>2026</v>
      </c>
      <c r="G546" s="4" t="s">
        <v>20</v>
      </c>
      <c r="H546" s="4" t="s">
        <v>31</v>
      </c>
      <c r="I546" s="4" t="s">
        <v>28</v>
      </c>
      <c r="J546" s="4" t="s">
        <v>13</v>
      </c>
      <c r="K546" s="4" t="s">
        <v>34</v>
      </c>
      <c r="L546" s="4" t="s">
        <v>45</v>
      </c>
      <c r="M546" s="9">
        <v>1</v>
      </c>
      <c r="N546" s="6">
        <v>49.61</v>
      </c>
      <c r="O546" s="7">
        <v>0</v>
      </c>
      <c r="P546" s="6">
        <v>21.92</v>
      </c>
      <c r="Q546" s="6">
        <f t="shared" si="32"/>
        <v>49.61</v>
      </c>
      <c r="R546" s="6">
        <f t="shared" si="33"/>
        <v>21.92</v>
      </c>
      <c r="S546" s="6">
        <f t="shared" si="34"/>
        <v>27.689999999999998</v>
      </c>
      <c r="T546" s="8">
        <f t="shared" si="35"/>
        <v>0.55815359806490628</v>
      </c>
      <c r="U546" s="5">
        <f>YEAR(SalesDataTable[[#This Row],[Order Date]])</f>
        <v>2026</v>
      </c>
      <c r="V546" s="8" t="str">
        <f>"Q"&amp;ROUNDUP(MONTH(SalesDataTable[[#This Row],[Order Date]])/3,0)</f>
        <v>Q2</v>
      </c>
      <c r="W546" s="9">
        <f>MONTH(SalesDataTable[[#This Row],[Order Date]])</f>
        <v>4</v>
      </c>
      <c r="X546" s="8" t="str">
        <f>TEXT(SalesDataTable[[#This Row],[Order Date]],"mmm")</f>
        <v>Apr</v>
      </c>
    </row>
    <row r="547" spans="1:24" ht="15">
      <c r="A547" s="2">
        <v>2007</v>
      </c>
      <c r="B547" s="3">
        <v>46122</v>
      </c>
      <c r="C547" s="12">
        <f>MONTH(SalesDataTable[[#This Row],[Order Date]])</f>
        <v>4</v>
      </c>
      <c r="D547" s="12" t="str">
        <f>TEXT(SalesDataTable[[#This Row],[Order Date]],"MMM")</f>
        <v>Apr</v>
      </c>
      <c r="E547" s="15" t="str">
        <f>"Q"&amp;ROUNDUP(MONTH(SalesDataTable[[#This Row],[Order Date]])/3,0)</f>
        <v>Q2</v>
      </c>
      <c r="F547" s="12">
        <f>YEAR(SalesDataTable[[#This Row],[Order Date]])</f>
        <v>2026</v>
      </c>
      <c r="G547" s="4" t="s">
        <v>20</v>
      </c>
      <c r="H547" s="4" t="s">
        <v>33</v>
      </c>
      <c r="I547" s="4" t="s">
        <v>2</v>
      </c>
      <c r="J547" s="4" t="s">
        <v>3</v>
      </c>
      <c r="K547" s="4" t="s">
        <v>34</v>
      </c>
      <c r="L547" s="4" t="s">
        <v>38</v>
      </c>
      <c r="M547" s="9">
        <v>2</v>
      </c>
      <c r="N547" s="6">
        <v>123.31</v>
      </c>
      <c r="O547" s="7">
        <v>0</v>
      </c>
      <c r="P547" s="6">
        <v>69.239999999999995</v>
      </c>
      <c r="Q547" s="6">
        <f t="shared" si="32"/>
        <v>246.62</v>
      </c>
      <c r="R547" s="6">
        <f t="shared" si="33"/>
        <v>138.47999999999999</v>
      </c>
      <c r="S547" s="6">
        <f t="shared" si="34"/>
        <v>108.14000000000001</v>
      </c>
      <c r="T547" s="8">
        <f t="shared" si="35"/>
        <v>0.43848836266320662</v>
      </c>
      <c r="U547" s="5">
        <f>YEAR(SalesDataTable[[#This Row],[Order Date]])</f>
        <v>2026</v>
      </c>
      <c r="V547" s="8" t="str">
        <f>"Q"&amp;ROUNDUP(MONTH(SalesDataTable[[#This Row],[Order Date]])/3,0)</f>
        <v>Q2</v>
      </c>
      <c r="W547" s="9">
        <f>MONTH(SalesDataTable[[#This Row],[Order Date]])</f>
        <v>4</v>
      </c>
      <c r="X547" s="8" t="str">
        <f>TEXT(SalesDataTable[[#This Row],[Order Date]],"mmm")</f>
        <v>Apr</v>
      </c>
    </row>
    <row r="548" spans="1:24" ht="15">
      <c r="A548" s="2">
        <v>2312</v>
      </c>
      <c r="B548" s="3">
        <v>46122</v>
      </c>
      <c r="C548" s="12">
        <f>MONTH(SalesDataTable[[#This Row],[Order Date]])</f>
        <v>4</v>
      </c>
      <c r="D548" s="12" t="str">
        <f>TEXT(SalesDataTable[[#This Row],[Order Date]],"MMM")</f>
        <v>Apr</v>
      </c>
      <c r="E548" s="15" t="str">
        <f>"Q"&amp;ROUNDUP(MONTH(SalesDataTable[[#This Row],[Order Date]])/3,0)</f>
        <v>Q2</v>
      </c>
      <c r="F548" s="12">
        <f>YEAR(SalesDataTable[[#This Row],[Order Date]])</f>
        <v>2026</v>
      </c>
      <c r="G548" s="4" t="s">
        <v>0</v>
      </c>
      <c r="H548" s="4" t="s">
        <v>50</v>
      </c>
      <c r="I548" s="4" t="s">
        <v>19</v>
      </c>
      <c r="J548" s="4" t="s">
        <v>13</v>
      </c>
      <c r="K548" s="4" t="s">
        <v>9</v>
      </c>
      <c r="L548" s="4" t="s">
        <v>10</v>
      </c>
      <c r="M548" s="9">
        <v>1</v>
      </c>
      <c r="N548" s="6">
        <v>93.35</v>
      </c>
      <c r="O548" s="7">
        <v>0.1</v>
      </c>
      <c r="P548" s="6">
        <v>45.54</v>
      </c>
      <c r="Q548" s="6">
        <f t="shared" si="32"/>
        <v>84.015000000000001</v>
      </c>
      <c r="R548" s="6">
        <f t="shared" si="33"/>
        <v>45.54</v>
      </c>
      <c r="S548" s="6">
        <f t="shared" si="34"/>
        <v>38.475000000000001</v>
      </c>
      <c r="T548" s="8">
        <f t="shared" si="35"/>
        <v>0.45795393679700053</v>
      </c>
      <c r="U548" s="5">
        <f>YEAR(SalesDataTable[[#This Row],[Order Date]])</f>
        <v>2026</v>
      </c>
      <c r="V548" s="8" t="str">
        <f>"Q"&amp;ROUNDUP(MONTH(SalesDataTable[[#This Row],[Order Date]])/3,0)</f>
        <v>Q2</v>
      </c>
      <c r="W548" s="9">
        <f>MONTH(SalesDataTable[[#This Row],[Order Date]])</f>
        <v>4</v>
      </c>
      <c r="X548" s="8" t="str">
        <f>TEXT(SalesDataTable[[#This Row],[Order Date]],"mmm")</f>
        <v>Apr</v>
      </c>
    </row>
    <row r="549" spans="1:24" ht="15">
      <c r="A549" s="2">
        <v>4493</v>
      </c>
      <c r="B549" s="3">
        <v>46122</v>
      </c>
      <c r="C549" s="12">
        <f>MONTH(SalesDataTable[[#This Row],[Order Date]])</f>
        <v>4</v>
      </c>
      <c r="D549" s="12" t="str">
        <f>TEXT(SalesDataTable[[#This Row],[Order Date]],"MMM")</f>
        <v>Apr</v>
      </c>
      <c r="E549" s="15" t="str">
        <f>"Q"&amp;ROUNDUP(MONTH(SalesDataTable[[#This Row],[Order Date]])/3,0)</f>
        <v>Q2</v>
      </c>
      <c r="F549" s="12">
        <f>YEAR(SalesDataTable[[#This Row],[Order Date]])</f>
        <v>2026</v>
      </c>
      <c r="G549" s="4" t="s">
        <v>0</v>
      </c>
      <c r="H549" s="4" t="s">
        <v>1</v>
      </c>
      <c r="I549" s="4" t="s">
        <v>8</v>
      </c>
      <c r="J549" s="4" t="s">
        <v>16</v>
      </c>
      <c r="K549" s="4" t="s">
        <v>9</v>
      </c>
      <c r="L549" s="4" t="s">
        <v>10</v>
      </c>
      <c r="M549" s="9">
        <v>5</v>
      </c>
      <c r="N549" s="6">
        <v>92.63</v>
      </c>
      <c r="O549" s="7">
        <v>0.15</v>
      </c>
      <c r="P549" s="6">
        <v>46.33</v>
      </c>
      <c r="Q549" s="6">
        <f t="shared" si="32"/>
        <v>393.67749999999995</v>
      </c>
      <c r="R549" s="6">
        <f t="shared" si="33"/>
        <v>231.64999999999998</v>
      </c>
      <c r="S549" s="6">
        <f t="shared" si="34"/>
        <v>162.02749999999997</v>
      </c>
      <c r="T549" s="8">
        <f t="shared" si="35"/>
        <v>0.41157419461361139</v>
      </c>
      <c r="U549" s="5">
        <f>YEAR(SalesDataTable[[#This Row],[Order Date]])</f>
        <v>2026</v>
      </c>
      <c r="V549" s="8" t="str">
        <f>"Q"&amp;ROUNDUP(MONTH(SalesDataTable[[#This Row],[Order Date]])/3,0)</f>
        <v>Q2</v>
      </c>
      <c r="W549" s="9">
        <f>MONTH(SalesDataTable[[#This Row],[Order Date]])</f>
        <v>4</v>
      </c>
      <c r="X549" s="8" t="str">
        <f>TEXT(SalesDataTable[[#This Row],[Order Date]],"mmm")</f>
        <v>Apr</v>
      </c>
    </row>
    <row r="550" spans="1:24" ht="15">
      <c r="A550" s="2">
        <v>2072</v>
      </c>
      <c r="B550" s="3">
        <v>46123</v>
      </c>
      <c r="C550" s="12">
        <f>MONTH(SalesDataTable[[#This Row],[Order Date]])</f>
        <v>4</v>
      </c>
      <c r="D550" s="12" t="str">
        <f>TEXT(SalesDataTable[[#This Row],[Order Date]],"MMM")</f>
        <v>Apr</v>
      </c>
      <c r="E550" s="15" t="str">
        <f>"Q"&amp;ROUNDUP(MONTH(SalesDataTable[[#This Row],[Order Date]])/3,0)</f>
        <v>Q2</v>
      </c>
      <c r="F550" s="12">
        <f>YEAR(SalesDataTable[[#This Row],[Order Date]])</f>
        <v>2026</v>
      </c>
      <c r="G550" s="4" t="s">
        <v>0</v>
      </c>
      <c r="H550" s="4" t="s">
        <v>36</v>
      </c>
      <c r="I550" s="4" t="s">
        <v>2</v>
      </c>
      <c r="J550" s="4" t="s">
        <v>13</v>
      </c>
      <c r="K550" s="4" t="s">
        <v>23</v>
      </c>
      <c r="L550" s="4" t="s">
        <v>51</v>
      </c>
      <c r="M550" s="9">
        <v>4</v>
      </c>
      <c r="N550" s="6">
        <v>124.87</v>
      </c>
      <c r="O550" s="7">
        <v>0.1</v>
      </c>
      <c r="P550" s="6">
        <v>62.03</v>
      </c>
      <c r="Q550" s="6">
        <f t="shared" si="32"/>
        <v>449.53200000000004</v>
      </c>
      <c r="R550" s="6">
        <f t="shared" si="33"/>
        <v>248.12</v>
      </c>
      <c r="S550" s="6">
        <f t="shared" si="34"/>
        <v>201.41200000000003</v>
      </c>
      <c r="T550" s="8">
        <f t="shared" si="35"/>
        <v>0.44804819234225823</v>
      </c>
      <c r="U550" s="5">
        <f>YEAR(SalesDataTable[[#This Row],[Order Date]])</f>
        <v>2026</v>
      </c>
      <c r="V550" s="8" t="str">
        <f>"Q"&amp;ROUNDUP(MONTH(SalesDataTable[[#This Row],[Order Date]])/3,0)</f>
        <v>Q2</v>
      </c>
      <c r="W550" s="9">
        <f>MONTH(SalesDataTable[[#This Row],[Order Date]])</f>
        <v>4</v>
      </c>
      <c r="X550" s="8" t="str">
        <f>TEXT(SalesDataTable[[#This Row],[Order Date]],"mmm")</f>
        <v>Apr</v>
      </c>
    </row>
    <row r="551" spans="1:24" ht="15">
      <c r="A551" s="2">
        <v>2142</v>
      </c>
      <c r="B551" s="3">
        <v>46123</v>
      </c>
      <c r="C551" s="12">
        <f>MONTH(SalesDataTable[[#This Row],[Order Date]])</f>
        <v>4</v>
      </c>
      <c r="D551" s="12" t="str">
        <f>TEXT(SalesDataTable[[#This Row],[Order Date]],"MMM")</f>
        <v>Apr</v>
      </c>
      <c r="E551" s="15" t="str">
        <f>"Q"&amp;ROUNDUP(MONTH(SalesDataTable[[#This Row],[Order Date]])/3,0)</f>
        <v>Q2</v>
      </c>
      <c r="F551" s="12">
        <f>YEAR(SalesDataTable[[#This Row],[Order Date]])</f>
        <v>2026</v>
      </c>
      <c r="G551" s="4" t="s">
        <v>20</v>
      </c>
      <c r="H551" s="4" t="s">
        <v>21</v>
      </c>
      <c r="I551" s="4" t="s">
        <v>28</v>
      </c>
      <c r="J551" s="4" t="s">
        <v>13</v>
      </c>
      <c r="K551" s="4" t="s">
        <v>23</v>
      </c>
      <c r="L551" s="4" t="s">
        <v>24</v>
      </c>
      <c r="M551" s="9">
        <v>1</v>
      </c>
      <c r="N551" s="6">
        <v>339.64</v>
      </c>
      <c r="O551" s="7">
        <v>0.1</v>
      </c>
      <c r="P551" s="6">
        <v>195.81</v>
      </c>
      <c r="Q551" s="6">
        <f t="shared" si="32"/>
        <v>305.67599999999999</v>
      </c>
      <c r="R551" s="6">
        <f t="shared" si="33"/>
        <v>195.81</v>
      </c>
      <c r="S551" s="6">
        <f t="shared" si="34"/>
        <v>109.86599999999999</v>
      </c>
      <c r="T551" s="8">
        <f t="shared" si="35"/>
        <v>0.35941977780394924</v>
      </c>
      <c r="U551" s="5">
        <f>YEAR(SalesDataTable[[#This Row],[Order Date]])</f>
        <v>2026</v>
      </c>
      <c r="V551" s="8" t="str">
        <f>"Q"&amp;ROUNDUP(MONTH(SalesDataTable[[#This Row],[Order Date]])/3,0)</f>
        <v>Q2</v>
      </c>
      <c r="W551" s="9">
        <f>MONTH(SalesDataTable[[#This Row],[Order Date]])</f>
        <v>4</v>
      </c>
      <c r="X551" s="8" t="str">
        <f>TEXT(SalesDataTable[[#This Row],[Order Date]],"mmm")</f>
        <v>Apr</v>
      </c>
    </row>
    <row r="552" spans="1:24" ht="15">
      <c r="A552" s="2">
        <v>2911</v>
      </c>
      <c r="B552" s="3">
        <v>46123</v>
      </c>
      <c r="C552" s="12">
        <f>MONTH(SalesDataTable[[#This Row],[Order Date]])</f>
        <v>4</v>
      </c>
      <c r="D552" s="12" t="str">
        <f>TEXT(SalesDataTable[[#This Row],[Order Date]],"MMM")</f>
        <v>Apr</v>
      </c>
      <c r="E552" s="15" t="str">
        <f>"Q"&amp;ROUNDUP(MONTH(SalesDataTable[[#This Row],[Order Date]])/3,0)</f>
        <v>Q2</v>
      </c>
      <c r="F552" s="12">
        <f>YEAR(SalesDataTable[[#This Row],[Order Date]])</f>
        <v>2026</v>
      </c>
      <c r="G552" s="4" t="s">
        <v>11</v>
      </c>
      <c r="H552" s="4" t="s">
        <v>12</v>
      </c>
      <c r="I552" s="4" t="s">
        <v>19</v>
      </c>
      <c r="J552" s="4" t="s">
        <v>13</v>
      </c>
      <c r="K552" s="4" t="s">
        <v>4</v>
      </c>
      <c r="L552" s="4" t="s">
        <v>22</v>
      </c>
      <c r="M552" s="9">
        <v>1</v>
      </c>
      <c r="N552" s="6">
        <v>50.86</v>
      </c>
      <c r="O552" s="7">
        <v>0.05</v>
      </c>
      <c r="P552" s="6">
        <v>22.1</v>
      </c>
      <c r="Q552" s="6">
        <f t="shared" si="32"/>
        <v>48.317</v>
      </c>
      <c r="R552" s="6">
        <f t="shared" si="33"/>
        <v>22.1</v>
      </c>
      <c r="S552" s="6">
        <f t="shared" si="34"/>
        <v>26.216999999999999</v>
      </c>
      <c r="T552" s="8">
        <f t="shared" si="35"/>
        <v>0.54260405240391574</v>
      </c>
      <c r="U552" s="5">
        <f>YEAR(SalesDataTable[[#This Row],[Order Date]])</f>
        <v>2026</v>
      </c>
      <c r="V552" s="8" t="str">
        <f>"Q"&amp;ROUNDUP(MONTH(SalesDataTable[[#This Row],[Order Date]])/3,0)</f>
        <v>Q2</v>
      </c>
      <c r="W552" s="9">
        <f>MONTH(SalesDataTable[[#This Row],[Order Date]])</f>
        <v>4</v>
      </c>
      <c r="X552" s="8" t="str">
        <f>TEXT(SalesDataTable[[#This Row],[Order Date]],"mmm")</f>
        <v>Apr</v>
      </c>
    </row>
    <row r="553" spans="1:24" ht="15">
      <c r="A553" s="2">
        <v>4276</v>
      </c>
      <c r="B553" s="3">
        <v>46123</v>
      </c>
      <c r="C553" s="12">
        <f>MONTH(SalesDataTable[[#This Row],[Order Date]])</f>
        <v>4</v>
      </c>
      <c r="D553" s="12" t="str">
        <f>TEXT(SalesDataTable[[#This Row],[Order Date]],"MMM")</f>
        <v>Apr</v>
      </c>
      <c r="E553" s="15" t="str">
        <f>"Q"&amp;ROUNDUP(MONTH(SalesDataTable[[#This Row],[Order Date]])/3,0)</f>
        <v>Q2</v>
      </c>
      <c r="F553" s="12">
        <f>YEAR(SalesDataTable[[#This Row],[Order Date]])</f>
        <v>2026</v>
      </c>
      <c r="G553" s="4" t="s">
        <v>20</v>
      </c>
      <c r="H553" s="4" t="s">
        <v>33</v>
      </c>
      <c r="I553" s="4" t="s">
        <v>2</v>
      </c>
      <c r="J553" s="4" t="s">
        <v>13</v>
      </c>
      <c r="K553" s="4" t="s">
        <v>14</v>
      </c>
      <c r="L553" s="4" t="s">
        <v>48</v>
      </c>
      <c r="M553" s="9">
        <v>2</v>
      </c>
      <c r="N553" s="6">
        <v>167.01</v>
      </c>
      <c r="O553" s="7">
        <v>0</v>
      </c>
      <c r="P553" s="6">
        <v>89.8</v>
      </c>
      <c r="Q553" s="6">
        <f t="shared" si="32"/>
        <v>334.02</v>
      </c>
      <c r="R553" s="6">
        <f t="shared" si="33"/>
        <v>179.6</v>
      </c>
      <c r="S553" s="6">
        <f t="shared" si="34"/>
        <v>154.41999999999999</v>
      </c>
      <c r="T553" s="8">
        <f t="shared" si="35"/>
        <v>0.46230764624872761</v>
      </c>
      <c r="U553" s="5">
        <f>YEAR(SalesDataTable[[#This Row],[Order Date]])</f>
        <v>2026</v>
      </c>
      <c r="V553" s="8" t="str">
        <f>"Q"&amp;ROUNDUP(MONTH(SalesDataTable[[#This Row],[Order Date]])/3,0)</f>
        <v>Q2</v>
      </c>
      <c r="W553" s="9">
        <f>MONTH(SalesDataTable[[#This Row],[Order Date]])</f>
        <v>4</v>
      </c>
      <c r="X553" s="8" t="str">
        <f>TEXT(SalesDataTable[[#This Row],[Order Date]],"mmm")</f>
        <v>Apr</v>
      </c>
    </row>
    <row r="554" spans="1:24" ht="15">
      <c r="A554" s="2">
        <v>5077</v>
      </c>
      <c r="B554" s="3">
        <v>46123</v>
      </c>
      <c r="C554" s="12">
        <f>MONTH(SalesDataTable[[#This Row],[Order Date]])</f>
        <v>4</v>
      </c>
      <c r="D554" s="12" t="str">
        <f>TEXT(SalesDataTable[[#This Row],[Order Date]],"MMM")</f>
        <v>Apr</v>
      </c>
      <c r="E554" s="15" t="str">
        <f>"Q"&amp;ROUNDUP(MONTH(SalesDataTable[[#This Row],[Order Date]])/3,0)</f>
        <v>Q2</v>
      </c>
      <c r="F554" s="12">
        <f>YEAR(SalesDataTable[[#This Row],[Order Date]])</f>
        <v>2026</v>
      </c>
      <c r="G554" s="4" t="s">
        <v>20</v>
      </c>
      <c r="H554" s="4" t="s">
        <v>33</v>
      </c>
      <c r="I554" s="4" t="s">
        <v>28</v>
      </c>
      <c r="J554" s="4" t="s">
        <v>3</v>
      </c>
      <c r="K554" s="4" t="s">
        <v>9</v>
      </c>
      <c r="L554" s="4" t="s">
        <v>10</v>
      </c>
      <c r="M554" s="9">
        <v>2</v>
      </c>
      <c r="N554" s="6">
        <v>92.63</v>
      </c>
      <c r="O554" s="7">
        <v>0.15</v>
      </c>
      <c r="P554" s="6">
        <v>44.96</v>
      </c>
      <c r="Q554" s="6">
        <f t="shared" si="32"/>
        <v>157.47099999999998</v>
      </c>
      <c r="R554" s="6">
        <f t="shared" si="33"/>
        <v>89.92</v>
      </c>
      <c r="S554" s="6">
        <f t="shared" si="34"/>
        <v>67.550999999999974</v>
      </c>
      <c r="T554" s="8">
        <f t="shared" si="35"/>
        <v>0.42897422382533917</v>
      </c>
      <c r="U554" s="5">
        <f>YEAR(SalesDataTable[[#This Row],[Order Date]])</f>
        <v>2026</v>
      </c>
      <c r="V554" s="8" t="str">
        <f>"Q"&amp;ROUNDUP(MONTH(SalesDataTable[[#This Row],[Order Date]])/3,0)</f>
        <v>Q2</v>
      </c>
      <c r="W554" s="9">
        <f>MONTH(SalesDataTable[[#This Row],[Order Date]])</f>
        <v>4</v>
      </c>
      <c r="X554" s="8" t="str">
        <f>TEXT(SalesDataTable[[#This Row],[Order Date]],"mmm")</f>
        <v>Apr</v>
      </c>
    </row>
    <row r="555" spans="1:24" ht="15">
      <c r="A555" s="2">
        <v>1259</v>
      </c>
      <c r="B555" s="3">
        <v>46124</v>
      </c>
      <c r="C555" s="12">
        <f>MONTH(SalesDataTable[[#This Row],[Order Date]])</f>
        <v>4</v>
      </c>
      <c r="D555" s="12" t="str">
        <f>TEXT(SalesDataTable[[#This Row],[Order Date]],"MMM")</f>
        <v>Apr</v>
      </c>
      <c r="E555" s="15" t="str">
        <f>"Q"&amp;ROUNDUP(MONTH(SalesDataTable[[#This Row],[Order Date]])/3,0)</f>
        <v>Q2</v>
      </c>
      <c r="F555" s="12">
        <f>YEAR(SalesDataTable[[#This Row],[Order Date]])</f>
        <v>2026</v>
      </c>
      <c r="G555" s="4" t="s">
        <v>6</v>
      </c>
      <c r="H555" s="4" t="s">
        <v>43</v>
      </c>
      <c r="I555" s="4" t="s">
        <v>28</v>
      </c>
      <c r="J555" s="4" t="s">
        <v>13</v>
      </c>
      <c r="K555" s="4" t="s">
        <v>9</v>
      </c>
      <c r="L555" s="4" t="s">
        <v>37</v>
      </c>
      <c r="M555" s="9">
        <v>2</v>
      </c>
      <c r="N555" s="6">
        <v>151.01</v>
      </c>
      <c r="O555" s="7">
        <v>0</v>
      </c>
      <c r="P555" s="6">
        <v>80.209999999999994</v>
      </c>
      <c r="Q555" s="6">
        <f t="shared" si="32"/>
        <v>302.02</v>
      </c>
      <c r="R555" s="6">
        <f t="shared" si="33"/>
        <v>160.41999999999999</v>
      </c>
      <c r="S555" s="6">
        <f t="shared" si="34"/>
        <v>141.6</v>
      </c>
      <c r="T555" s="8">
        <f t="shared" si="35"/>
        <v>0.4688431229719886</v>
      </c>
      <c r="U555" s="5">
        <f>YEAR(SalesDataTable[[#This Row],[Order Date]])</f>
        <v>2026</v>
      </c>
      <c r="V555" s="8" t="str">
        <f>"Q"&amp;ROUNDUP(MONTH(SalesDataTable[[#This Row],[Order Date]])/3,0)</f>
        <v>Q2</v>
      </c>
      <c r="W555" s="9">
        <f>MONTH(SalesDataTable[[#This Row],[Order Date]])</f>
        <v>4</v>
      </c>
      <c r="X555" s="8" t="str">
        <f>TEXT(SalesDataTable[[#This Row],[Order Date]],"mmm")</f>
        <v>Apr</v>
      </c>
    </row>
    <row r="556" spans="1:24" ht="15">
      <c r="A556" s="2">
        <v>1720</v>
      </c>
      <c r="B556" s="3">
        <v>46124</v>
      </c>
      <c r="C556" s="12">
        <f>MONTH(SalesDataTable[[#This Row],[Order Date]])</f>
        <v>4</v>
      </c>
      <c r="D556" s="12" t="str">
        <f>TEXT(SalesDataTable[[#This Row],[Order Date]],"MMM")</f>
        <v>Apr</v>
      </c>
      <c r="E556" s="15" t="str">
        <f>"Q"&amp;ROUNDUP(MONTH(SalesDataTable[[#This Row],[Order Date]])/3,0)</f>
        <v>Q2</v>
      </c>
      <c r="F556" s="12">
        <f>YEAR(SalesDataTable[[#This Row],[Order Date]])</f>
        <v>2026</v>
      </c>
      <c r="G556" s="4" t="s">
        <v>0</v>
      </c>
      <c r="H556" s="4" t="s">
        <v>50</v>
      </c>
      <c r="I556" s="4" t="s">
        <v>2</v>
      </c>
      <c r="J556" s="4" t="s">
        <v>13</v>
      </c>
      <c r="K556" s="4" t="s">
        <v>9</v>
      </c>
      <c r="L556" s="4" t="s">
        <v>10</v>
      </c>
      <c r="M556" s="9">
        <v>2</v>
      </c>
      <c r="N556" s="6">
        <v>92.07</v>
      </c>
      <c r="O556" s="7">
        <v>0</v>
      </c>
      <c r="P556" s="6">
        <v>44.1</v>
      </c>
      <c r="Q556" s="6">
        <f t="shared" si="32"/>
        <v>184.14</v>
      </c>
      <c r="R556" s="6">
        <f t="shared" si="33"/>
        <v>88.2</v>
      </c>
      <c r="S556" s="6">
        <f t="shared" si="34"/>
        <v>95.939999999999984</v>
      </c>
      <c r="T556" s="8">
        <f t="shared" si="35"/>
        <v>0.52101661779081132</v>
      </c>
      <c r="U556" s="5">
        <f>YEAR(SalesDataTable[[#This Row],[Order Date]])</f>
        <v>2026</v>
      </c>
      <c r="V556" s="8" t="str">
        <f>"Q"&amp;ROUNDUP(MONTH(SalesDataTable[[#This Row],[Order Date]])/3,0)</f>
        <v>Q2</v>
      </c>
      <c r="W556" s="9">
        <f>MONTH(SalesDataTable[[#This Row],[Order Date]])</f>
        <v>4</v>
      </c>
      <c r="X556" s="8" t="str">
        <f>TEXT(SalesDataTable[[#This Row],[Order Date]],"mmm")</f>
        <v>Apr</v>
      </c>
    </row>
    <row r="557" spans="1:24" ht="15">
      <c r="A557" s="2">
        <v>1975</v>
      </c>
      <c r="B557" s="3">
        <v>46124</v>
      </c>
      <c r="C557" s="12">
        <f>MONTH(SalesDataTable[[#This Row],[Order Date]])</f>
        <v>4</v>
      </c>
      <c r="D557" s="12" t="str">
        <f>TEXT(SalesDataTable[[#This Row],[Order Date]],"MMM")</f>
        <v>Apr</v>
      </c>
      <c r="E557" s="15" t="str">
        <f>"Q"&amp;ROUNDUP(MONTH(SalesDataTable[[#This Row],[Order Date]])/3,0)</f>
        <v>Q2</v>
      </c>
      <c r="F557" s="12">
        <f>YEAR(SalesDataTable[[#This Row],[Order Date]])</f>
        <v>2026</v>
      </c>
      <c r="G557" s="4" t="s">
        <v>0</v>
      </c>
      <c r="H557" s="4" t="s">
        <v>50</v>
      </c>
      <c r="I557" s="4" t="s">
        <v>2</v>
      </c>
      <c r="J557" s="4" t="s">
        <v>3</v>
      </c>
      <c r="K557" s="4" t="s">
        <v>34</v>
      </c>
      <c r="L557" s="4" t="s">
        <v>42</v>
      </c>
      <c r="M557" s="9">
        <v>1</v>
      </c>
      <c r="N557" s="6">
        <v>36.840000000000003</v>
      </c>
      <c r="O557" s="7">
        <v>0.1</v>
      </c>
      <c r="P557" s="6">
        <v>13.86</v>
      </c>
      <c r="Q557" s="6">
        <f t="shared" si="32"/>
        <v>33.156000000000006</v>
      </c>
      <c r="R557" s="6">
        <f t="shared" si="33"/>
        <v>13.86</v>
      </c>
      <c r="S557" s="6">
        <f t="shared" si="34"/>
        <v>19.296000000000006</v>
      </c>
      <c r="T557" s="8">
        <f t="shared" si="35"/>
        <v>0.58197611292073836</v>
      </c>
      <c r="U557" s="5">
        <f>YEAR(SalesDataTable[[#This Row],[Order Date]])</f>
        <v>2026</v>
      </c>
      <c r="V557" s="8" t="str">
        <f>"Q"&amp;ROUNDUP(MONTH(SalesDataTable[[#This Row],[Order Date]])/3,0)</f>
        <v>Q2</v>
      </c>
      <c r="W557" s="9">
        <f>MONTH(SalesDataTable[[#This Row],[Order Date]])</f>
        <v>4</v>
      </c>
      <c r="X557" s="8" t="str">
        <f>TEXT(SalesDataTable[[#This Row],[Order Date]],"mmm")</f>
        <v>Apr</v>
      </c>
    </row>
    <row r="558" spans="1:24" ht="15">
      <c r="A558" s="2">
        <v>2848</v>
      </c>
      <c r="B558" s="3">
        <v>46124</v>
      </c>
      <c r="C558" s="12">
        <f>MONTH(SalesDataTable[[#This Row],[Order Date]])</f>
        <v>4</v>
      </c>
      <c r="D558" s="12" t="str">
        <f>TEXT(SalesDataTable[[#This Row],[Order Date]],"MMM")</f>
        <v>Apr</v>
      </c>
      <c r="E558" s="15" t="str">
        <f>"Q"&amp;ROUNDUP(MONTH(SalesDataTable[[#This Row],[Order Date]])/3,0)</f>
        <v>Q2</v>
      </c>
      <c r="F558" s="12">
        <f>YEAR(SalesDataTable[[#This Row],[Order Date]])</f>
        <v>2026</v>
      </c>
      <c r="G558" s="4" t="s">
        <v>6</v>
      </c>
      <c r="H558" s="4" t="s">
        <v>27</v>
      </c>
      <c r="I558" s="4" t="s">
        <v>2</v>
      </c>
      <c r="J558" s="4" t="s">
        <v>13</v>
      </c>
      <c r="K558" s="4" t="s">
        <v>9</v>
      </c>
      <c r="L558" s="4" t="s">
        <v>46</v>
      </c>
      <c r="M558" s="9">
        <v>1</v>
      </c>
      <c r="N558" s="6">
        <v>71.64</v>
      </c>
      <c r="O558" s="7">
        <v>0.05</v>
      </c>
      <c r="P558" s="6">
        <v>32.729999999999997</v>
      </c>
      <c r="Q558" s="6">
        <f t="shared" si="32"/>
        <v>68.057999999999993</v>
      </c>
      <c r="R558" s="6">
        <f t="shared" si="33"/>
        <v>32.729999999999997</v>
      </c>
      <c r="S558" s="6">
        <f t="shared" si="34"/>
        <v>35.327999999999996</v>
      </c>
      <c r="T558" s="8">
        <f t="shared" si="35"/>
        <v>0.51908666137706072</v>
      </c>
      <c r="U558" s="5">
        <f>YEAR(SalesDataTable[[#This Row],[Order Date]])</f>
        <v>2026</v>
      </c>
      <c r="V558" s="8" t="str">
        <f>"Q"&amp;ROUNDUP(MONTH(SalesDataTable[[#This Row],[Order Date]])/3,0)</f>
        <v>Q2</v>
      </c>
      <c r="W558" s="9">
        <f>MONTH(SalesDataTable[[#This Row],[Order Date]])</f>
        <v>4</v>
      </c>
      <c r="X558" s="8" t="str">
        <f>TEXT(SalesDataTable[[#This Row],[Order Date]],"mmm")</f>
        <v>Apr</v>
      </c>
    </row>
    <row r="559" spans="1:24" ht="15">
      <c r="A559" s="2">
        <v>2979</v>
      </c>
      <c r="B559" s="3">
        <v>46124</v>
      </c>
      <c r="C559" s="12">
        <f>MONTH(SalesDataTable[[#This Row],[Order Date]])</f>
        <v>4</v>
      </c>
      <c r="D559" s="12" t="str">
        <f>TEXT(SalesDataTable[[#This Row],[Order Date]],"MMM")</f>
        <v>Apr</v>
      </c>
      <c r="E559" s="15" t="str">
        <f>"Q"&amp;ROUNDUP(MONTH(SalesDataTable[[#This Row],[Order Date]])/3,0)</f>
        <v>Q2</v>
      </c>
      <c r="F559" s="12">
        <f>YEAR(SalesDataTable[[#This Row],[Order Date]])</f>
        <v>2026</v>
      </c>
      <c r="G559" s="4" t="s">
        <v>6</v>
      </c>
      <c r="H559" s="4" t="s">
        <v>49</v>
      </c>
      <c r="I559" s="4" t="s">
        <v>2</v>
      </c>
      <c r="J559" s="4" t="s">
        <v>13</v>
      </c>
      <c r="K559" s="4" t="s">
        <v>34</v>
      </c>
      <c r="L559" s="4" t="s">
        <v>38</v>
      </c>
      <c r="M559" s="9">
        <v>1</v>
      </c>
      <c r="N559" s="6">
        <v>124.18</v>
      </c>
      <c r="O559" s="7">
        <v>0</v>
      </c>
      <c r="P559" s="6">
        <v>67.42</v>
      </c>
      <c r="Q559" s="6">
        <f t="shared" si="32"/>
        <v>124.18</v>
      </c>
      <c r="R559" s="6">
        <f t="shared" si="33"/>
        <v>67.42</v>
      </c>
      <c r="S559" s="6">
        <f t="shared" si="34"/>
        <v>56.760000000000005</v>
      </c>
      <c r="T559" s="8">
        <f t="shared" si="35"/>
        <v>0.45707843453052022</v>
      </c>
      <c r="U559" s="5">
        <f>YEAR(SalesDataTable[[#This Row],[Order Date]])</f>
        <v>2026</v>
      </c>
      <c r="V559" s="8" t="str">
        <f>"Q"&amp;ROUNDUP(MONTH(SalesDataTable[[#This Row],[Order Date]])/3,0)</f>
        <v>Q2</v>
      </c>
      <c r="W559" s="9">
        <f>MONTH(SalesDataTable[[#This Row],[Order Date]])</f>
        <v>4</v>
      </c>
      <c r="X559" s="8" t="str">
        <f>TEXT(SalesDataTable[[#This Row],[Order Date]],"mmm")</f>
        <v>Apr</v>
      </c>
    </row>
    <row r="560" spans="1:24" ht="15">
      <c r="A560" s="2">
        <v>2996</v>
      </c>
      <c r="B560" s="3">
        <v>46124</v>
      </c>
      <c r="C560" s="12">
        <f>MONTH(SalesDataTable[[#This Row],[Order Date]])</f>
        <v>4</v>
      </c>
      <c r="D560" s="12" t="str">
        <f>TEXT(SalesDataTable[[#This Row],[Order Date]],"MMM")</f>
        <v>Apr</v>
      </c>
      <c r="E560" s="15" t="str">
        <f>"Q"&amp;ROUNDUP(MONTH(SalesDataTable[[#This Row],[Order Date]])/3,0)</f>
        <v>Q2</v>
      </c>
      <c r="F560" s="12">
        <f>YEAR(SalesDataTable[[#This Row],[Order Date]])</f>
        <v>2026</v>
      </c>
      <c r="G560" s="4" t="s">
        <v>6</v>
      </c>
      <c r="H560" s="4" t="s">
        <v>43</v>
      </c>
      <c r="I560" s="4" t="s">
        <v>19</v>
      </c>
      <c r="J560" s="4" t="s">
        <v>13</v>
      </c>
      <c r="K560" s="4" t="s">
        <v>14</v>
      </c>
      <c r="L560" s="4" t="s">
        <v>44</v>
      </c>
      <c r="M560" s="9">
        <v>1</v>
      </c>
      <c r="N560" s="6">
        <v>134.94999999999999</v>
      </c>
      <c r="O560" s="7">
        <v>0</v>
      </c>
      <c r="P560" s="6">
        <v>67.849999999999994</v>
      </c>
      <c r="Q560" s="6">
        <f t="shared" si="32"/>
        <v>134.94999999999999</v>
      </c>
      <c r="R560" s="6">
        <f t="shared" si="33"/>
        <v>67.849999999999994</v>
      </c>
      <c r="S560" s="6">
        <f t="shared" si="34"/>
        <v>67.099999999999994</v>
      </c>
      <c r="T560" s="8">
        <f t="shared" si="35"/>
        <v>0.49722119303445722</v>
      </c>
      <c r="U560" s="5">
        <f>YEAR(SalesDataTable[[#This Row],[Order Date]])</f>
        <v>2026</v>
      </c>
      <c r="V560" s="8" t="str">
        <f>"Q"&amp;ROUNDUP(MONTH(SalesDataTable[[#This Row],[Order Date]])/3,0)</f>
        <v>Q2</v>
      </c>
      <c r="W560" s="9">
        <f>MONTH(SalesDataTable[[#This Row],[Order Date]])</f>
        <v>4</v>
      </c>
      <c r="X560" s="8" t="str">
        <f>TEXT(SalesDataTable[[#This Row],[Order Date]],"mmm")</f>
        <v>Apr</v>
      </c>
    </row>
    <row r="561" spans="1:24" ht="15">
      <c r="A561" s="2">
        <v>749</v>
      </c>
      <c r="B561" s="3">
        <v>46125</v>
      </c>
      <c r="C561" s="12">
        <f>MONTH(SalesDataTable[[#This Row],[Order Date]])</f>
        <v>4</v>
      </c>
      <c r="D561" s="12" t="str">
        <f>TEXT(SalesDataTable[[#This Row],[Order Date]],"MMM")</f>
        <v>Apr</v>
      </c>
      <c r="E561" s="15" t="str">
        <f>"Q"&amp;ROUNDUP(MONTH(SalesDataTable[[#This Row],[Order Date]])/3,0)</f>
        <v>Q2</v>
      </c>
      <c r="F561" s="12">
        <f>YEAR(SalesDataTable[[#This Row],[Order Date]])</f>
        <v>2026</v>
      </c>
      <c r="G561" s="4" t="s">
        <v>0</v>
      </c>
      <c r="H561" s="4" t="s">
        <v>50</v>
      </c>
      <c r="I561" s="4" t="s">
        <v>2</v>
      </c>
      <c r="J561" s="4" t="s">
        <v>13</v>
      </c>
      <c r="K561" s="4" t="s">
        <v>23</v>
      </c>
      <c r="L561" s="4" t="s">
        <v>51</v>
      </c>
      <c r="M561" s="9">
        <v>2</v>
      </c>
      <c r="N561" s="6">
        <v>124</v>
      </c>
      <c r="O561" s="7">
        <v>0</v>
      </c>
      <c r="P561" s="6">
        <v>60.14</v>
      </c>
      <c r="Q561" s="6">
        <f t="shared" si="32"/>
        <v>248</v>
      </c>
      <c r="R561" s="6">
        <f t="shared" si="33"/>
        <v>120.28</v>
      </c>
      <c r="S561" s="6">
        <f t="shared" si="34"/>
        <v>127.72</v>
      </c>
      <c r="T561" s="8">
        <f t="shared" si="35"/>
        <v>0.51500000000000001</v>
      </c>
      <c r="U561" s="5">
        <f>YEAR(SalesDataTable[[#This Row],[Order Date]])</f>
        <v>2026</v>
      </c>
      <c r="V561" s="8" t="str">
        <f>"Q"&amp;ROUNDUP(MONTH(SalesDataTable[[#This Row],[Order Date]])/3,0)</f>
        <v>Q2</v>
      </c>
      <c r="W561" s="9">
        <f>MONTH(SalesDataTable[[#This Row],[Order Date]])</f>
        <v>4</v>
      </c>
      <c r="X561" s="8" t="str">
        <f>TEXT(SalesDataTable[[#This Row],[Order Date]],"mmm")</f>
        <v>Apr</v>
      </c>
    </row>
    <row r="562" spans="1:24" ht="15">
      <c r="A562" s="2">
        <v>1928</v>
      </c>
      <c r="B562" s="3">
        <v>46125</v>
      </c>
      <c r="C562" s="12">
        <f>MONTH(SalesDataTable[[#This Row],[Order Date]])</f>
        <v>4</v>
      </c>
      <c r="D562" s="12" t="str">
        <f>TEXT(SalesDataTable[[#This Row],[Order Date]],"MMM")</f>
        <v>Apr</v>
      </c>
      <c r="E562" s="15" t="str">
        <f>"Q"&amp;ROUNDUP(MONTH(SalesDataTable[[#This Row],[Order Date]])/3,0)</f>
        <v>Q2</v>
      </c>
      <c r="F562" s="12">
        <f>YEAR(SalesDataTable[[#This Row],[Order Date]])</f>
        <v>2026</v>
      </c>
      <c r="G562" s="4" t="s">
        <v>20</v>
      </c>
      <c r="H562" s="4" t="s">
        <v>47</v>
      </c>
      <c r="I562" s="4" t="s">
        <v>28</v>
      </c>
      <c r="J562" s="4" t="s">
        <v>3</v>
      </c>
      <c r="K562" s="4" t="s">
        <v>34</v>
      </c>
      <c r="L562" s="4" t="s">
        <v>45</v>
      </c>
      <c r="M562" s="9">
        <v>2</v>
      </c>
      <c r="N562" s="6">
        <v>50.2</v>
      </c>
      <c r="O562" s="7">
        <v>0.1</v>
      </c>
      <c r="P562" s="6">
        <v>21.48</v>
      </c>
      <c r="Q562" s="6">
        <f t="shared" si="32"/>
        <v>90.360000000000014</v>
      </c>
      <c r="R562" s="6">
        <f t="shared" si="33"/>
        <v>42.96</v>
      </c>
      <c r="S562" s="6">
        <f t="shared" si="34"/>
        <v>47.400000000000013</v>
      </c>
      <c r="T562" s="8">
        <f t="shared" si="35"/>
        <v>0.5245683930942896</v>
      </c>
      <c r="U562" s="5">
        <f>YEAR(SalesDataTable[[#This Row],[Order Date]])</f>
        <v>2026</v>
      </c>
      <c r="V562" s="8" t="str">
        <f>"Q"&amp;ROUNDUP(MONTH(SalesDataTable[[#This Row],[Order Date]])/3,0)</f>
        <v>Q2</v>
      </c>
      <c r="W562" s="9">
        <f>MONTH(SalesDataTable[[#This Row],[Order Date]])</f>
        <v>4</v>
      </c>
      <c r="X562" s="8" t="str">
        <f>TEXT(SalesDataTable[[#This Row],[Order Date]],"mmm")</f>
        <v>Apr</v>
      </c>
    </row>
    <row r="563" spans="1:24" ht="15">
      <c r="A563" s="2">
        <v>2486</v>
      </c>
      <c r="B563" s="3">
        <v>46125</v>
      </c>
      <c r="C563" s="12">
        <f>MONTH(SalesDataTable[[#This Row],[Order Date]])</f>
        <v>4</v>
      </c>
      <c r="D563" s="12" t="str">
        <f>TEXT(SalesDataTable[[#This Row],[Order Date]],"MMM")</f>
        <v>Apr</v>
      </c>
      <c r="E563" s="15" t="str">
        <f>"Q"&amp;ROUNDUP(MONTH(SalesDataTable[[#This Row],[Order Date]])/3,0)</f>
        <v>Q2</v>
      </c>
      <c r="F563" s="12">
        <f>YEAR(SalesDataTable[[#This Row],[Order Date]])</f>
        <v>2026</v>
      </c>
      <c r="G563" s="4" t="s">
        <v>6</v>
      </c>
      <c r="H563" s="4" t="s">
        <v>41</v>
      </c>
      <c r="I563" s="4" t="s">
        <v>2</v>
      </c>
      <c r="J563" s="4" t="s">
        <v>16</v>
      </c>
      <c r="K563" s="4" t="s">
        <v>9</v>
      </c>
      <c r="L563" s="4" t="s">
        <v>10</v>
      </c>
      <c r="M563" s="9">
        <v>1</v>
      </c>
      <c r="N563" s="6">
        <v>93.65</v>
      </c>
      <c r="O563" s="7">
        <v>0</v>
      </c>
      <c r="P563" s="6">
        <v>44.15</v>
      </c>
      <c r="Q563" s="6">
        <f t="shared" si="32"/>
        <v>93.65</v>
      </c>
      <c r="R563" s="6">
        <f t="shared" si="33"/>
        <v>44.15</v>
      </c>
      <c r="S563" s="6">
        <f t="shared" si="34"/>
        <v>49.500000000000007</v>
      </c>
      <c r="T563" s="8">
        <f t="shared" si="35"/>
        <v>0.5285638013881474</v>
      </c>
      <c r="U563" s="5">
        <f>YEAR(SalesDataTable[[#This Row],[Order Date]])</f>
        <v>2026</v>
      </c>
      <c r="V563" s="8" t="str">
        <f>"Q"&amp;ROUNDUP(MONTH(SalesDataTable[[#This Row],[Order Date]])/3,0)</f>
        <v>Q2</v>
      </c>
      <c r="W563" s="9">
        <f>MONTH(SalesDataTable[[#This Row],[Order Date]])</f>
        <v>4</v>
      </c>
      <c r="X563" s="8" t="str">
        <f>TEXT(SalesDataTable[[#This Row],[Order Date]],"mmm")</f>
        <v>Apr</v>
      </c>
    </row>
    <row r="564" spans="1:24" ht="15">
      <c r="A564" s="2">
        <v>2688</v>
      </c>
      <c r="B564" s="3">
        <v>46125</v>
      </c>
      <c r="C564" s="12">
        <f>MONTH(SalesDataTable[[#This Row],[Order Date]])</f>
        <v>4</v>
      </c>
      <c r="D564" s="12" t="str">
        <f>TEXT(SalesDataTable[[#This Row],[Order Date]],"MMM")</f>
        <v>Apr</v>
      </c>
      <c r="E564" s="15" t="str">
        <f>"Q"&amp;ROUNDUP(MONTH(SalesDataTable[[#This Row],[Order Date]])/3,0)</f>
        <v>Q2</v>
      </c>
      <c r="F564" s="12">
        <f>YEAR(SalesDataTable[[#This Row],[Order Date]])</f>
        <v>2026</v>
      </c>
      <c r="G564" s="4" t="s">
        <v>11</v>
      </c>
      <c r="H564" s="4" t="s">
        <v>52</v>
      </c>
      <c r="I564" s="4" t="s">
        <v>28</v>
      </c>
      <c r="J564" s="4" t="s">
        <v>13</v>
      </c>
      <c r="K564" s="4" t="s">
        <v>14</v>
      </c>
      <c r="L564" s="4" t="s">
        <v>32</v>
      </c>
      <c r="M564" s="9">
        <v>5</v>
      </c>
      <c r="N564" s="6">
        <v>47.25</v>
      </c>
      <c r="O564" s="7">
        <v>0.1</v>
      </c>
      <c r="P564" s="6">
        <v>17.93</v>
      </c>
      <c r="Q564" s="6">
        <f t="shared" si="32"/>
        <v>212.625</v>
      </c>
      <c r="R564" s="6">
        <f t="shared" si="33"/>
        <v>89.65</v>
      </c>
      <c r="S564" s="6">
        <f t="shared" si="34"/>
        <v>122.97499999999999</v>
      </c>
      <c r="T564" s="8">
        <f t="shared" si="35"/>
        <v>0.57836566725455607</v>
      </c>
      <c r="U564" s="5">
        <f>YEAR(SalesDataTable[[#This Row],[Order Date]])</f>
        <v>2026</v>
      </c>
      <c r="V564" s="8" t="str">
        <f>"Q"&amp;ROUNDUP(MONTH(SalesDataTable[[#This Row],[Order Date]])/3,0)</f>
        <v>Q2</v>
      </c>
      <c r="W564" s="9">
        <f>MONTH(SalesDataTable[[#This Row],[Order Date]])</f>
        <v>4</v>
      </c>
      <c r="X564" s="8" t="str">
        <f>TEXT(SalesDataTable[[#This Row],[Order Date]],"mmm")</f>
        <v>Apr</v>
      </c>
    </row>
    <row r="565" spans="1:24" ht="15">
      <c r="A565" s="2">
        <v>2712</v>
      </c>
      <c r="B565" s="3">
        <v>46125</v>
      </c>
      <c r="C565" s="12">
        <f>MONTH(SalesDataTable[[#This Row],[Order Date]])</f>
        <v>4</v>
      </c>
      <c r="D565" s="12" t="str">
        <f>TEXT(SalesDataTable[[#This Row],[Order Date]],"MMM")</f>
        <v>Apr</v>
      </c>
      <c r="E565" s="15" t="str">
        <f>"Q"&amp;ROUNDUP(MONTH(SalesDataTable[[#This Row],[Order Date]])/3,0)</f>
        <v>Q2</v>
      </c>
      <c r="F565" s="12">
        <f>YEAR(SalesDataTable[[#This Row],[Order Date]])</f>
        <v>2026</v>
      </c>
      <c r="G565" s="4" t="s">
        <v>11</v>
      </c>
      <c r="H565" s="4" t="s">
        <v>25</v>
      </c>
      <c r="I565" s="4" t="s">
        <v>2</v>
      </c>
      <c r="J565" s="4" t="s">
        <v>3</v>
      </c>
      <c r="K565" s="4" t="s">
        <v>34</v>
      </c>
      <c r="L565" s="4" t="s">
        <v>42</v>
      </c>
      <c r="M565" s="9">
        <v>1</v>
      </c>
      <c r="N565" s="6">
        <v>35.69</v>
      </c>
      <c r="O565" s="7">
        <v>0.05</v>
      </c>
      <c r="P565" s="6">
        <v>13.53</v>
      </c>
      <c r="Q565" s="6">
        <f t="shared" si="32"/>
        <v>33.905499999999996</v>
      </c>
      <c r="R565" s="6">
        <f t="shared" si="33"/>
        <v>13.53</v>
      </c>
      <c r="S565" s="6">
        <f t="shared" si="34"/>
        <v>20.375499999999995</v>
      </c>
      <c r="T565" s="8">
        <f t="shared" si="35"/>
        <v>0.60094969842650892</v>
      </c>
      <c r="U565" s="5">
        <f>YEAR(SalesDataTable[[#This Row],[Order Date]])</f>
        <v>2026</v>
      </c>
      <c r="V565" s="8" t="str">
        <f>"Q"&amp;ROUNDUP(MONTH(SalesDataTable[[#This Row],[Order Date]])/3,0)</f>
        <v>Q2</v>
      </c>
      <c r="W565" s="9">
        <f>MONTH(SalesDataTable[[#This Row],[Order Date]])</f>
        <v>4</v>
      </c>
      <c r="X565" s="8" t="str">
        <f>TEXT(SalesDataTable[[#This Row],[Order Date]],"mmm")</f>
        <v>Apr</v>
      </c>
    </row>
    <row r="566" spans="1:24" ht="15">
      <c r="A566" s="2">
        <v>3853</v>
      </c>
      <c r="B566" s="3">
        <v>46125</v>
      </c>
      <c r="C566" s="12">
        <f>MONTH(SalesDataTable[[#This Row],[Order Date]])</f>
        <v>4</v>
      </c>
      <c r="D566" s="12" t="str">
        <f>TEXT(SalesDataTable[[#This Row],[Order Date]],"MMM")</f>
        <v>Apr</v>
      </c>
      <c r="E566" s="15" t="str">
        <f>"Q"&amp;ROUNDUP(MONTH(SalesDataTable[[#This Row],[Order Date]])/3,0)</f>
        <v>Q2</v>
      </c>
      <c r="F566" s="12">
        <f>YEAR(SalesDataTable[[#This Row],[Order Date]])</f>
        <v>2026</v>
      </c>
      <c r="G566" s="4" t="s">
        <v>20</v>
      </c>
      <c r="H566" s="4" t="s">
        <v>47</v>
      </c>
      <c r="I566" s="4" t="s">
        <v>2</v>
      </c>
      <c r="J566" s="4" t="s">
        <v>3</v>
      </c>
      <c r="K566" s="4" t="s">
        <v>14</v>
      </c>
      <c r="L566" s="4" t="s">
        <v>44</v>
      </c>
      <c r="M566" s="9">
        <v>3</v>
      </c>
      <c r="N566" s="6">
        <v>136.12</v>
      </c>
      <c r="O566" s="7">
        <v>0</v>
      </c>
      <c r="P566" s="6">
        <v>66.58</v>
      </c>
      <c r="Q566" s="6">
        <f t="shared" si="32"/>
        <v>408.36</v>
      </c>
      <c r="R566" s="6">
        <f t="shared" si="33"/>
        <v>199.74</v>
      </c>
      <c r="S566" s="6">
        <f t="shared" si="34"/>
        <v>208.62</v>
      </c>
      <c r="T566" s="8">
        <f t="shared" si="35"/>
        <v>0.51087275933000298</v>
      </c>
      <c r="U566" s="5">
        <f>YEAR(SalesDataTable[[#This Row],[Order Date]])</f>
        <v>2026</v>
      </c>
      <c r="V566" s="8" t="str">
        <f>"Q"&amp;ROUNDUP(MONTH(SalesDataTable[[#This Row],[Order Date]])/3,0)</f>
        <v>Q2</v>
      </c>
      <c r="W566" s="9">
        <f>MONTH(SalesDataTable[[#This Row],[Order Date]])</f>
        <v>4</v>
      </c>
      <c r="X566" s="8" t="str">
        <f>TEXT(SalesDataTable[[#This Row],[Order Date]],"mmm")</f>
        <v>Apr</v>
      </c>
    </row>
    <row r="567" spans="1:24" ht="15">
      <c r="A567" s="2">
        <v>4043</v>
      </c>
      <c r="B567" s="3">
        <v>46125</v>
      </c>
      <c r="C567" s="12">
        <f>MONTH(SalesDataTable[[#This Row],[Order Date]])</f>
        <v>4</v>
      </c>
      <c r="D567" s="12" t="str">
        <f>TEXT(SalesDataTable[[#This Row],[Order Date]],"MMM")</f>
        <v>Apr</v>
      </c>
      <c r="E567" s="15" t="str">
        <f>"Q"&amp;ROUNDUP(MONTH(SalesDataTable[[#This Row],[Order Date]])/3,0)</f>
        <v>Q2</v>
      </c>
      <c r="F567" s="12">
        <f>YEAR(SalesDataTable[[#This Row],[Order Date]])</f>
        <v>2026</v>
      </c>
      <c r="G567" s="4" t="s">
        <v>20</v>
      </c>
      <c r="H567" s="4" t="s">
        <v>31</v>
      </c>
      <c r="I567" s="4" t="s">
        <v>28</v>
      </c>
      <c r="J567" s="4" t="s">
        <v>13</v>
      </c>
      <c r="K567" s="4" t="s">
        <v>9</v>
      </c>
      <c r="L567" s="4" t="s">
        <v>37</v>
      </c>
      <c r="M567" s="9">
        <v>1</v>
      </c>
      <c r="N567" s="6">
        <v>155.88999999999999</v>
      </c>
      <c r="O567" s="7">
        <v>0</v>
      </c>
      <c r="P567" s="6">
        <v>77.260000000000005</v>
      </c>
      <c r="Q567" s="6">
        <f t="shared" si="32"/>
        <v>155.88999999999999</v>
      </c>
      <c r="R567" s="6">
        <f t="shared" si="33"/>
        <v>77.260000000000005</v>
      </c>
      <c r="S567" s="6">
        <f t="shared" si="34"/>
        <v>78.629999999999981</v>
      </c>
      <c r="T567" s="8">
        <f t="shared" si="35"/>
        <v>0.50439412406183837</v>
      </c>
      <c r="U567" s="5">
        <f>YEAR(SalesDataTable[[#This Row],[Order Date]])</f>
        <v>2026</v>
      </c>
      <c r="V567" s="8" t="str">
        <f>"Q"&amp;ROUNDUP(MONTH(SalesDataTable[[#This Row],[Order Date]])/3,0)</f>
        <v>Q2</v>
      </c>
      <c r="W567" s="9">
        <f>MONTH(SalesDataTable[[#This Row],[Order Date]])</f>
        <v>4</v>
      </c>
      <c r="X567" s="8" t="str">
        <f>TEXT(SalesDataTable[[#This Row],[Order Date]],"mmm")</f>
        <v>Apr</v>
      </c>
    </row>
    <row r="568" spans="1:24" ht="15">
      <c r="A568" s="2">
        <v>290</v>
      </c>
      <c r="B568" s="3">
        <v>46126</v>
      </c>
      <c r="C568" s="12">
        <f>MONTH(SalesDataTable[[#This Row],[Order Date]])</f>
        <v>4</v>
      </c>
      <c r="D568" s="12" t="str">
        <f>TEXT(SalesDataTable[[#This Row],[Order Date]],"MMM")</f>
        <v>Apr</v>
      </c>
      <c r="E568" s="15" t="str">
        <f>"Q"&amp;ROUNDUP(MONTH(SalesDataTable[[#This Row],[Order Date]])/3,0)</f>
        <v>Q2</v>
      </c>
      <c r="F568" s="12">
        <f>YEAR(SalesDataTable[[#This Row],[Order Date]])</f>
        <v>2026</v>
      </c>
      <c r="G568" s="4" t="s">
        <v>0</v>
      </c>
      <c r="H568" s="4" t="s">
        <v>50</v>
      </c>
      <c r="I568" s="4" t="s">
        <v>2</v>
      </c>
      <c r="J568" s="4" t="s">
        <v>16</v>
      </c>
      <c r="K568" s="4" t="s">
        <v>14</v>
      </c>
      <c r="L568" s="4" t="s">
        <v>44</v>
      </c>
      <c r="M568" s="9">
        <v>1</v>
      </c>
      <c r="N568" s="6">
        <v>130.81</v>
      </c>
      <c r="O568" s="7">
        <v>0</v>
      </c>
      <c r="P568" s="6">
        <v>67.86</v>
      </c>
      <c r="Q568" s="6">
        <f t="shared" si="32"/>
        <v>130.81</v>
      </c>
      <c r="R568" s="6">
        <f t="shared" si="33"/>
        <v>67.86</v>
      </c>
      <c r="S568" s="6">
        <f t="shared" si="34"/>
        <v>62.95</v>
      </c>
      <c r="T568" s="8">
        <f t="shared" si="35"/>
        <v>0.48123232168794439</v>
      </c>
      <c r="U568" s="5">
        <f>YEAR(SalesDataTable[[#This Row],[Order Date]])</f>
        <v>2026</v>
      </c>
      <c r="V568" s="8" t="str">
        <f>"Q"&amp;ROUNDUP(MONTH(SalesDataTable[[#This Row],[Order Date]])/3,0)</f>
        <v>Q2</v>
      </c>
      <c r="W568" s="9">
        <f>MONTH(SalesDataTable[[#This Row],[Order Date]])</f>
        <v>4</v>
      </c>
      <c r="X568" s="8" t="str">
        <f>TEXT(SalesDataTable[[#This Row],[Order Date]],"mmm")</f>
        <v>Apr</v>
      </c>
    </row>
    <row r="569" spans="1:24" ht="15">
      <c r="A569" s="2">
        <v>2953</v>
      </c>
      <c r="B569" s="3">
        <v>46126</v>
      </c>
      <c r="C569" s="12">
        <f>MONTH(SalesDataTable[[#This Row],[Order Date]])</f>
        <v>4</v>
      </c>
      <c r="D569" s="12" t="str">
        <f>TEXT(SalesDataTable[[#This Row],[Order Date]],"MMM")</f>
        <v>Apr</v>
      </c>
      <c r="E569" s="15" t="str">
        <f>"Q"&amp;ROUNDUP(MONTH(SalesDataTable[[#This Row],[Order Date]])/3,0)</f>
        <v>Q2</v>
      </c>
      <c r="F569" s="12">
        <f>YEAR(SalesDataTable[[#This Row],[Order Date]])</f>
        <v>2026</v>
      </c>
      <c r="G569" s="4" t="s">
        <v>0</v>
      </c>
      <c r="H569" s="4" t="s">
        <v>1</v>
      </c>
      <c r="I569" s="4" t="s">
        <v>2</v>
      </c>
      <c r="J569" s="4" t="s">
        <v>3</v>
      </c>
      <c r="K569" s="4" t="s">
        <v>14</v>
      </c>
      <c r="L569" s="4" t="s">
        <v>32</v>
      </c>
      <c r="M569" s="9">
        <v>2</v>
      </c>
      <c r="N569" s="6">
        <v>47.56</v>
      </c>
      <c r="O569" s="7">
        <v>0.05</v>
      </c>
      <c r="P569" s="6">
        <v>18.649999999999999</v>
      </c>
      <c r="Q569" s="6">
        <f t="shared" si="32"/>
        <v>90.364000000000004</v>
      </c>
      <c r="R569" s="6">
        <f t="shared" si="33"/>
        <v>37.299999999999997</v>
      </c>
      <c r="S569" s="6">
        <f t="shared" si="34"/>
        <v>53.064000000000007</v>
      </c>
      <c r="T569" s="8">
        <f t="shared" si="35"/>
        <v>0.58722500110663545</v>
      </c>
      <c r="U569" s="5">
        <f>YEAR(SalesDataTable[[#This Row],[Order Date]])</f>
        <v>2026</v>
      </c>
      <c r="V569" s="8" t="str">
        <f>"Q"&amp;ROUNDUP(MONTH(SalesDataTable[[#This Row],[Order Date]])/3,0)</f>
        <v>Q2</v>
      </c>
      <c r="W569" s="9">
        <f>MONTH(SalesDataTable[[#This Row],[Order Date]])</f>
        <v>4</v>
      </c>
      <c r="X569" s="8" t="str">
        <f>TEXT(SalesDataTable[[#This Row],[Order Date]],"mmm")</f>
        <v>Apr</v>
      </c>
    </row>
    <row r="570" spans="1:24" ht="15">
      <c r="A570" s="2">
        <v>3179</v>
      </c>
      <c r="B570" s="3">
        <v>46126</v>
      </c>
      <c r="C570" s="12">
        <f>MONTH(SalesDataTable[[#This Row],[Order Date]])</f>
        <v>4</v>
      </c>
      <c r="D570" s="12" t="str">
        <f>TEXT(SalesDataTable[[#This Row],[Order Date]],"MMM")</f>
        <v>Apr</v>
      </c>
      <c r="E570" s="15" t="str">
        <f>"Q"&amp;ROUNDUP(MONTH(SalesDataTable[[#This Row],[Order Date]])/3,0)</f>
        <v>Q2</v>
      </c>
      <c r="F570" s="12">
        <f>YEAR(SalesDataTable[[#This Row],[Order Date]])</f>
        <v>2026</v>
      </c>
      <c r="G570" s="4" t="s">
        <v>6</v>
      </c>
      <c r="H570" s="4" t="s">
        <v>49</v>
      </c>
      <c r="I570" s="4" t="s">
        <v>2</v>
      </c>
      <c r="J570" s="4" t="s">
        <v>13</v>
      </c>
      <c r="K570" s="4" t="s">
        <v>9</v>
      </c>
      <c r="L570" s="4" t="s">
        <v>17</v>
      </c>
      <c r="M570" s="9">
        <v>2</v>
      </c>
      <c r="N570" s="6">
        <v>140.65</v>
      </c>
      <c r="O570" s="7">
        <v>0.05</v>
      </c>
      <c r="P570" s="6">
        <v>78.900000000000006</v>
      </c>
      <c r="Q570" s="6">
        <f t="shared" si="32"/>
        <v>267.23500000000001</v>
      </c>
      <c r="R570" s="6">
        <f t="shared" si="33"/>
        <v>157.80000000000001</v>
      </c>
      <c r="S570" s="6">
        <f t="shared" si="34"/>
        <v>109.435</v>
      </c>
      <c r="T570" s="8">
        <f t="shared" si="35"/>
        <v>0.40950848504125581</v>
      </c>
      <c r="U570" s="5">
        <f>YEAR(SalesDataTable[[#This Row],[Order Date]])</f>
        <v>2026</v>
      </c>
      <c r="V570" s="8" t="str">
        <f>"Q"&amp;ROUNDUP(MONTH(SalesDataTable[[#This Row],[Order Date]])/3,0)</f>
        <v>Q2</v>
      </c>
      <c r="W570" s="9">
        <f>MONTH(SalesDataTable[[#This Row],[Order Date]])</f>
        <v>4</v>
      </c>
      <c r="X570" s="8" t="str">
        <f>TEXT(SalesDataTable[[#This Row],[Order Date]],"mmm")</f>
        <v>Apr</v>
      </c>
    </row>
    <row r="571" spans="1:24" ht="15">
      <c r="A571" s="2">
        <v>3301</v>
      </c>
      <c r="B571" s="3">
        <v>46126</v>
      </c>
      <c r="C571" s="12">
        <f>MONTH(SalesDataTable[[#This Row],[Order Date]])</f>
        <v>4</v>
      </c>
      <c r="D571" s="12" t="str">
        <f>TEXT(SalesDataTable[[#This Row],[Order Date]],"MMM")</f>
        <v>Apr</v>
      </c>
      <c r="E571" s="15" t="str">
        <f>"Q"&amp;ROUNDUP(MONTH(SalesDataTable[[#This Row],[Order Date]])/3,0)</f>
        <v>Q2</v>
      </c>
      <c r="F571" s="12">
        <f>YEAR(SalesDataTable[[#This Row],[Order Date]])</f>
        <v>2026</v>
      </c>
      <c r="G571" s="4" t="s">
        <v>20</v>
      </c>
      <c r="H571" s="4" t="s">
        <v>21</v>
      </c>
      <c r="I571" s="4" t="s">
        <v>19</v>
      </c>
      <c r="J571" s="4" t="s">
        <v>13</v>
      </c>
      <c r="K571" s="4" t="s">
        <v>4</v>
      </c>
      <c r="L571" s="4" t="s">
        <v>5</v>
      </c>
      <c r="M571" s="9">
        <v>1</v>
      </c>
      <c r="N571" s="6">
        <v>82.75</v>
      </c>
      <c r="O571" s="7">
        <v>0</v>
      </c>
      <c r="P571" s="6">
        <v>43.18</v>
      </c>
      <c r="Q571" s="6">
        <f t="shared" si="32"/>
        <v>82.75</v>
      </c>
      <c r="R571" s="6">
        <f t="shared" si="33"/>
        <v>43.18</v>
      </c>
      <c r="S571" s="6">
        <f t="shared" si="34"/>
        <v>39.57</v>
      </c>
      <c r="T571" s="8">
        <f t="shared" si="35"/>
        <v>0.47818731117824775</v>
      </c>
      <c r="U571" s="5">
        <f>YEAR(SalesDataTable[[#This Row],[Order Date]])</f>
        <v>2026</v>
      </c>
      <c r="V571" s="8" t="str">
        <f>"Q"&amp;ROUNDUP(MONTH(SalesDataTable[[#This Row],[Order Date]])/3,0)</f>
        <v>Q2</v>
      </c>
      <c r="W571" s="9">
        <f>MONTH(SalesDataTable[[#This Row],[Order Date]])</f>
        <v>4</v>
      </c>
      <c r="X571" s="8" t="str">
        <f>TEXT(SalesDataTable[[#This Row],[Order Date]],"mmm")</f>
        <v>Apr</v>
      </c>
    </row>
    <row r="572" spans="1:24" ht="15">
      <c r="A572" s="2">
        <v>3349</v>
      </c>
      <c r="B572" s="3">
        <v>46126</v>
      </c>
      <c r="C572" s="12">
        <f>MONTH(SalesDataTable[[#This Row],[Order Date]])</f>
        <v>4</v>
      </c>
      <c r="D572" s="12" t="str">
        <f>TEXT(SalesDataTable[[#This Row],[Order Date]],"MMM")</f>
        <v>Apr</v>
      </c>
      <c r="E572" s="15" t="str">
        <f>"Q"&amp;ROUNDUP(MONTH(SalesDataTable[[#This Row],[Order Date]])/3,0)</f>
        <v>Q2</v>
      </c>
      <c r="F572" s="12">
        <f>YEAR(SalesDataTable[[#This Row],[Order Date]])</f>
        <v>2026</v>
      </c>
      <c r="G572" s="4" t="s">
        <v>20</v>
      </c>
      <c r="H572" s="4" t="s">
        <v>33</v>
      </c>
      <c r="I572" s="4" t="s">
        <v>2</v>
      </c>
      <c r="J572" s="4" t="s">
        <v>3</v>
      </c>
      <c r="K572" s="4" t="s">
        <v>34</v>
      </c>
      <c r="L572" s="4" t="s">
        <v>35</v>
      </c>
      <c r="M572" s="9">
        <v>2</v>
      </c>
      <c r="N572" s="6">
        <v>40.909999999999997</v>
      </c>
      <c r="O572" s="7">
        <v>0.1</v>
      </c>
      <c r="P572" s="6">
        <v>14.95</v>
      </c>
      <c r="Q572" s="6">
        <f t="shared" si="32"/>
        <v>73.637999999999991</v>
      </c>
      <c r="R572" s="6">
        <f t="shared" si="33"/>
        <v>29.9</v>
      </c>
      <c r="S572" s="6">
        <f t="shared" si="34"/>
        <v>43.737999999999992</v>
      </c>
      <c r="T572" s="8">
        <f t="shared" si="35"/>
        <v>0.59395964040305271</v>
      </c>
      <c r="U572" s="5">
        <f>YEAR(SalesDataTable[[#This Row],[Order Date]])</f>
        <v>2026</v>
      </c>
      <c r="V572" s="8" t="str">
        <f>"Q"&amp;ROUNDUP(MONTH(SalesDataTable[[#This Row],[Order Date]])/3,0)</f>
        <v>Q2</v>
      </c>
      <c r="W572" s="9">
        <f>MONTH(SalesDataTable[[#This Row],[Order Date]])</f>
        <v>4</v>
      </c>
      <c r="X572" s="8" t="str">
        <f>TEXT(SalesDataTable[[#This Row],[Order Date]],"mmm")</f>
        <v>Apr</v>
      </c>
    </row>
    <row r="573" spans="1:24" ht="15">
      <c r="A573" s="2">
        <v>4874</v>
      </c>
      <c r="B573" s="3">
        <v>46126</v>
      </c>
      <c r="C573" s="12">
        <f>MONTH(SalesDataTable[[#This Row],[Order Date]])</f>
        <v>4</v>
      </c>
      <c r="D573" s="12" t="str">
        <f>TEXT(SalesDataTable[[#This Row],[Order Date]],"MMM")</f>
        <v>Apr</v>
      </c>
      <c r="E573" s="15" t="str">
        <f>"Q"&amp;ROUNDUP(MONTH(SalesDataTable[[#This Row],[Order Date]])/3,0)</f>
        <v>Q2</v>
      </c>
      <c r="F573" s="12">
        <f>YEAR(SalesDataTable[[#This Row],[Order Date]])</f>
        <v>2026</v>
      </c>
      <c r="G573" s="4" t="s">
        <v>0</v>
      </c>
      <c r="H573" s="4" t="s">
        <v>1</v>
      </c>
      <c r="I573" s="4" t="s">
        <v>19</v>
      </c>
      <c r="J573" s="4" t="s">
        <v>3</v>
      </c>
      <c r="K573" s="4" t="s">
        <v>14</v>
      </c>
      <c r="L573" s="4" t="s">
        <v>32</v>
      </c>
      <c r="M573" s="9">
        <v>1</v>
      </c>
      <c r="N573" s="6">
        <v>46.62</v>
      </c>
      <c r="O573" s="7">
        <v>0</v>
      </c>
      <c r="P573" s="6">
        <v>18.86</v>
      </c>
      <c r="Q573" s="6">
        <f t="shared" si="32"/>
        <v>46.62</v>
      </c>
      <c r="R573" s="6">
        <f t="shared" si="33"/>
        <v>18.86</v>
      </c>
      <c r="S573" s="6">
        <f t="shared" si="34"/>
        <v>27.759999999999998</v>
      </c>
      <c r="T573" s="8">
        <f t="shared" si="35"/>
        <v>0.59545259545259543</v>
      </c>
      <c r="U573" s="5">
        <f>YEAR(SalesDataTable[[#This Row],[Order Date]])</f>
        <v>2026</v>
      </c>
      <c r="V573" s="8" t="str">
        <f>"Q"&amp;ROUNDUP(MONTH(SalesDataTable[[#This Row],[Order Date]])/3,0)</f>
        <v>Q2</v>
      </c>
      <c r="W573" s="9">
        <f>MONTH(SalesDataTable[[#This Row],[Order Date]])</f>
        <v>4</v>
      </c>
      <c r="X573" s="8" t="str">
        <f>TEXT(SalesDataTable[[#This Row],[Order Date]],"mmm")</f>
        <v>Apr</v>
      </c>
    </row>
    <row r="574" spans="1:24" ht="15">
      <c r="A574" s="2">
        <v>1045</v>
      </c>
      <c r="B574" s="3">
        <v>46127</v>
      </c>
      <c r="C574" s="12">
        <f>MONTH(SalesDataTable[[#This Row],[Order Date]])</f>
        <v>4</v>
      </c>
      <c r="D574" s="12" t="str">
        <f>TEXT(SalesDataTable[[#This Row],[Order Date]],"MMM")</f>
        <v>Apr</v>
      </c>
      <c r="E574" s="15" t="str">
        <f>"Q"&amp;ROUNDUP(MONTH(SalesDataTable[[#This Row],[Order Date]])/3,0)</f>
        <v>Q2</v>
      </c>
      <c r="F574" s="12">
        <f>YEAR(SalesDataTable[[#This Row],[Order Date]])</f>
        <v>2026</v>
      </c>
      <c r="G574" s="4" t="s">
        <v>0</v>
      </c>
      <c r="H574" s="4" t="s">
        <v>50</v>
      </c>
      <c r="I574" s="4" t="s">
        <v>2</v>
      </c>
      <c r="J574" s="4" t="s">
        <v>3</v>
      </c>
      <c r="K574" s="4" t="s">
        <v>23</v>
      </c>
      <c r="L574" s="4" t="s">
        <v>29</v>
      </c>
      <c r="M574" s="9">
        <v>2</v>
      </c>
      <c r="N574" s="6">
        <v>196.57</v>
      </c>
      <c r="O574" s="7">
        <v>0.05</v>
      </c>
      <c r="P574" s="6">
        <v>106.2</v>
      </c>
      <c r="Q574" s="6">
        <f t="shared" si="32"/>
        <v>373.48299999999995</v>
      </c>
      <c r="R574" s="6">
        <f t="shared" si="33"/>
        <v>212.4</v>
      </c>
      <c r="S574" s="6">
        <f t="shared" si="34"/>
        <v>161.08299999999994</v>
      </c>
      <c r="T574" s="8">
        <f t="shared" si="35"/>
        <v>0.43129941657317727</v>
      </c>
      <c r="U574" s="5">
        <f>YEAR(SalesDataTable[[#This Row],[Order Date]])</f>
        <v>2026</v>
      </c>
      <c r="V574" s="8" t="str">
        <f>"Q"&amp;ROUNDUP(MONTH(SalesDataTable[[#This Row],[Order Date]])/3,0)</f>
        <v>Q2</v>
      </c>
      <c r="W574" s="9">
        <f>MONTH(SalesDataTable[[#This Row],[Order Date]])</f>
        <v>4</v>
      </c>
      <c r="X574" s="8" t="str">
        <f>TEXT(SalesDataTable[[#This Row],[Order Date]],"mmm")</f>
        <v>Apr</v>
      </c>
    </row>
    <row r="575" spans="1:24" ht="15">
      <c r="A575" s="2">
        <v>1703</v>
      </c>
      <c r="B575" s="3">
        <v>46127</v>
      </c>
      <c r="C575" s="12">
        <f>MONTH(SalesDataTable[[#This Row],[Order Date]])</f>
        <v>4</v>
      </c>
      <c r="D575" s="12" t="str">
        <f>TEXT(SalesDataTable[[#This Row],[Order Date]],"MMM")</f>
        <v>Apr</v>
      </c>
      <c r="E575" s="15" t="str">
        <f>"Q"&amp;ROUNDUP(MONTH(SalesDataTable[[#This Row],[Order Date]])/3,0)</f>
        <v>Q2</v>
      </c>
      <c r="F575" s="12">
        <f>YEAR(SalesDataTable[[#This Row],[Order Date]])</f>
        <v>2026</v>
      </c>
      <c r="G575" s="4" t="s">
        <v>6</v>
      </c>
      <c r="H575" s="4" t="s">
        <v>7</v>
      </c>
      <c r="I575" s="4" t="s">
        <v>2</v>
      </c>
      <c r="J575" s="4" t="s">
        <v>3</v>
      </c>
      <c r="K575" s="4" t="s">
        <v>9</v>
      </c>
      <c r="L575" s="4" t="s">
        <v>10</v>
      </c>
      <c r="M575" s="9">
        <v>1</v>
      </c>
      <c r="N575" s="6">
        <v>90.52</v>
      </c>
      <c r="O575" s="7">
        <v>0</v>
      </c>
      <c r="P575" s="6">
        <v>46.5</v>
      </c>
      <c r="Q575" s="6">
        <f t="shared" si="32"/>
        <v>90.52</v>
      </c>
      <c r="R575" s="6">
        <f t="shared" si="33"/>
        <v>46.5</v>
      </c>
      <c r="S575" s="6">
        <f t="shared" si="34"/>
        <v>44.019999999999996</v>
      </c>
      <c r="T575" s="8">
        <f t="shared" si="35"/>
        <v>0.4863013698630137</v>
      </c>
      <c r="U575" s="5">
        <f>YEAR(SalesDataTable[[#This Row],[Order Date]])</f>
        <v>2026</v>
      </c>
      <c r="V575" s="8" t="str">
        <f>"Q"&amp;ROUNDUP(MONTH(SalesDataTable[[#This Row],[Order Date]])/3,0)</f>
        <v>Q2</v>
      </c>
      <c r="W575" s="9">
        <f>MONTH(SalesDataTable[[#This Row],[Order Date]])</f>
        <v>4</v>
      </c>
      <c r="X575" s="8" t="str">
        <f>TEXT(SalesDataTable[[#This Row],[Order Date]],"mmm")</f>
        <v>Apr</v>
      </c>
    </row>
    <row r="576" spans="1:24" ht="15">
      <c r="A576" s="2">
        <v>2107</v>
      </c>
      <c r="B576" s="3">
        <v>46127</v>
      </c>
      <c r="C576" s="12">
        <f>MONTH(SalesDataTable[[#This Row],[Order Date]])</f>
        <v>4</v>
      </c>
      <c r="D576" s="12" t="str">
        <f>TEXT(SalesDataTable[[#This Row],[Order Date]],"MMM")</f>
        <v>Apr</v>
      </c>
      <c r="E576" s="15" t="str">
        <f>"Q"&amp;ROUNDUP(MONTH(SalesDataTable[[#This Row],[Order Date]])/3,0)</f>
        <v>Q2</v>
      </c>
      <c r="F576" s="12">
        <f>YEAR(SalesDataTable[[#This Row],[Order Date]])</f>
        <v>2026</v>
      </c>
      <c r="G576" s="4" t="s">
        <v>0</v>
      </c>
      <c r="H576" s="4" t="s">
        <v>50</v>
      </c>
      <c r="I576" s="4" t="s">
        <v>2</v>
      </c>
      <c r="J576" s="4" t="s">
        <v>3</v>
      </c>
      <c r="K576" s="4" t="s">
        <v>14</v>
      </c>
      <c r="L576" s="4" t="s">
        <v>48</v>
      </c>
      <c r="M576" s="9">
        <v>5</v>
      </c>
      <c r="N576" s="6">
        <v>165.35</v>
      </c>
      <c r="O576" s="7">
        <v>0.05</v>
      </c>
      <c r="P576" s="6">
        <v>89.38</v>
      </c>
      <c r="Q576" s="6">
        <f t="shared" si="32"/>
        <v>785.41249999999991</v>
      </c>
      <c r="R576" s="6">
        <f t="shared" si="33"/>
        <v>446.9</v>
      </c>
      <c r="S576" s="6">
        <f t="shared" si="34"/>
        <v>338.51249999999993</v>
      </c>
      <c r="T576" s="8">
        <f t="shared" si="35"/>
        <v>0.43099963395031271</v>
      </c>
      <c r="U576" s="5">
        <f>YEAR(SalesDataTable[[#This Row],[Order Date]])</f>
        <v>2026</v>
      </c>
      <c r="V576" s="8" t="str">
        <f>"Q"&amp;ROUNDUP(MONTH(SalesDataTable[[#This Row],[Order Date]])/3,0)</f>
        <v>Q2</v>
      </c>
      <c r="W576" s="9">
        <f>MONTH(SalesDataTable[[#This Row],[Order Date]])</f>
        <v>4</v>
      </c>
      <c r="X576" s="8" t="str">
        <f>TEXT(SalesDataTable[[#This Row],[Order Date]],"mmm")</f>
        <v>Apr</v>
      </c>
    </row>
    <row r="577" spans="1:24" ht="15">
      <c r="A577" s="2">
        <v>2265</v>
      </c>
      <c r="B577" s="3">
        <v>46127</v>
      </c>
      <c r="C577" s="12">
        <f>MONTH(SalesDataTable[[#This Row],[Order Date]])</f>
        <v>4</v>
      </c>
      <c r="D577" s="12" t="str">
        <f>TEXT(SalesDataTable[[#This Row],[Order Date]],"MMM")</f>
        <v>Apr</v>
      </c>
      <c r="E577" s="15" t="str">
        <f>"Q"&amp;ROUNDUP(MONTH(SalesDataTable[[#This Row],[Order Date]])/3,0)</f>
        <v>Q2</v>
      </c>
      <c r="F577" s="12">
        <f>YEAR(SalesDataTable[[#This Row],[Order Date]])</f>
        <v>2026</v>
      </c>
      <c r="G577" s="4" t="s">
        <v>6</v>
      </c>
      <c r="H577" s="4" t="s">
        <v>41</v>
      </c>
      <c r="I577" s="4" t="s">
        <v>19</v>
      </c>
      <c r="J577" s="4" t="s">
        <v>3</v>
      </c>
      <c r="K577" s="4" t="s">
        <v>14</v>
      </c>
      <c r="L577" s="4" t="s">
        <v>15</v>
      </c>
      <c r="M577" s="9">
        <v>2</v>
      </c>
      <c r="N577" s="6">
        <v>36.35</v>
      </c>
      <c r="O577" s="7">
        <v>0</v>
      </c>
      <c r="P577" s="6">
        <v>13.55</v>
      </c>
      <c r="Q577" s="6">
        <f t="shared" si="32"/>
        <v>72.7</v>
      </c>
      <c r="R577" s="6">
        <f t="shared" si="33"/>
        <v>27.1</v>
      </c>
      <c r="S577" s="6">
        <f t="shared" si="34"/>
        <v>45.6</v>
      </c>
      <c r="T577" s="8">
        <f t="shared" si="35"/>
        <v>0.6272352132049519</v>
      </c>
      <c r="U577" s="5">
        <f>YEAR(SalesDataTable[[#This Row],[Order Date]])</f>
        <v>2026</v>
      </c>
      <c r="V577" s="8" t="str">
        <f>"Q"&amp;ROUNDUP(MONTH(SalesDataTable[[#This Row],[Order Date]])/3,0)</f>
        <v>Q2</v>
      </c>
      <c r="W577" s="9">
        <f>MONTH(SalesDataTable[[#This Row],[Order Date]])</f>
        <v>4</v>
      </c>
      <c r="X577" s="8" t="str">
        <f>TEXT(SalesDataTable[[#This Row],[Order Date]],"mmm")</f>
        <v>Apr</v>
      </c>
    </row>
    <row r="578" spans="1:24" ht="15">
      <c r="A578" s="2">
        <v>2839</v>
      </c>
      <c r="B578" s="3">
        <v>46127</v>
      </c>
      <c r="C578" s="12">
        <f>MONTH(SalesDataTable[[#This Row],[Order Date]])</f>
        <v>4</v>
      </c>
      <c r="D578" s="12" t="str">
        <f>TEXT(SalesDataTable[[#This Row],[Order Date]],"MMM")</f>
        <v>Apr</v>
      </c>
      <c r="E578" s="15" t="str">
        <f>"Q"&amp;ROUNDUP(MONTH(SalesDataTable[[#This Row],[Order Date]])/3,0)</f>
        <v>Q2</v>
      </c>
      <c r="F578" s="12">
        <f>YEAR(SalesDataTable[[#This Row],[Order Date]])</f>
        <v>2026</v>
      </c>
      <c r="G578" s="4" t="s">
        <v>6</v>
      </c>
      <c r="H578" s="4" t="s">
        <v>49</v>
      </c>
      <c r="I578" s="4" t="s">
        <v>19</v>
      </c>
      <c r="J578" s="4" t="s">
        <v>13</v>
      </c>
      <c r="K578" s="4" t="s">
        <v>14</v>
      </c>
      <c r="L578" s="4" t="s">
        <v>32</v>
      </c>
      <c r="M578" s="9">
        <v>1</v>
      </c>
      <c r="N578" s="6">
        <v>47</v>
      </c>
      <c r="O578" s="7">
        <v>0</v>
      </c>
      <c r="P578" s="6">
        <v>18.64</v>
      </c>
      <c r="Q578" s="6">
        <f t="shared" ref="Q578:Q641" si="36">M578*N578*(1-O578)</f>
        <v>47</v>
      </c>
      <c r="R578" s="6">
        <f t="shared" ref="R578:R641" si="37">M578*P578</f>
        <v>18.64</v>
      </c>
      <c r="S578" s="6">
        <f t="shared" ref="S578:S641" si="38">Q578-R578</f>
        <v>28.36</v>
      </c>
      <c r="T578" s="8">
        <f t="shared" ref="T578:T641" si="39">IFERROR(S578/Q578,0)</f>
        <v>0.60340425531914887</v>
      </c>
      <c r="U578" s="5">
        <f>YEAR(SalesDataTable[[#This Row],[Order Date]])</f>
        <v>2026</v>
      </c>
      <c r="V578" s="8" t="str">
        <f>"Q"&amp;ROUNDUP(MONTH(SalesDataTable[[#This Row],[Order Date]])/3,0)</f>
        <v>Q2</v>
      </c>
      <c r="W578" s="9">
        <f>MONTH(SalesDataTable[[#This Row],[Order Date]])</f>
        <v>4</v>
      </c>
      <c r="X578" s="8" t="str">
        <f>TEXT(SalesDataTable[[#This Row],[Order Date]],"mmm")</f>
        <v>Apr</v>
      </c>
    </row>
    <row r="579" spans="1:24" ht="15">
      <c r="A579" s="2">
        <v>4742</v>
      </c>
      <c r="B579" s="3">
        <v>46127</v>
      </c>
      <c r="C579" s="12">
        <f>MONTH(SalesDataTable[[#This Row],[Order Date]])</f>
        <v>4</v>
      </c>
      <c r="D579" s="12" t="str">
        <f>TEXT(SalesDataTable[[#This Row],[Order Date]],"MMM")</f>
        <v>Apr</v>
      </c>
      <c r="E579" s="15" t="str">
        <f>"Q"&amp;ROUNDUP(MONTH(SalesDataTable[[#This Row],[Order Date]])/3,0)</f>
        <v>Q2</v>
      </c>
      <c r="F579" s="12">
        <f>YEAR(SalesDataTable[[#This Row],[Order Date]])</f>
        <v>2026</v>
      </c>
      <c r="G579" s="4" t="s">
        <v>20</v>
      </c>
      <c r="H579" s="4" t="s">
        <v>47</v>
      </c>
      <c r="I579" s="4" t="s">
        <v>28</v>
      </c>
      <c r="J579" s="4" t="s">
        <v>3</v>
      </c>
      <c r="K579" s="4" t="s">
        <v>14</v>
      </c>
      <c r="L579" s="4" t="s">
        <v>32</v>
      </c>
      <c r="M579" s="9">
        <v>1</v>
      </c>
      <c r="N579" s="6">
        <v>46.86</v>
      </c>
      <c r="O579" s="7">
        <v>0</v>
      </c>
      <c r="P579" s="6">
        <v>18.190000000000001</v>
      </c>
      <c r="Q579" s="6">
        <f t="shared" si="36"/>
        <v>46.86</v>
      </c>
      <c r="R579" s="6">
        <f t="shared" si="37"/>
        <v>18.190000000000001</v>
      </c>
      <c r="S579" s="6">
        <f t="shared" si="38"/>
        <v>28.669999999999998</v>
      </c>
      <c r="T579" s="8">
        <f t="shared" si="39"/>
        <v>0.61182244985061884</v>
      </c>
      <c r="U579" s="5">
        <f>YEAR(SalesDataTable[[#This Row],[Order Date]])</f>
        <v>2026</v>
      </c>
      <c r="V579" s="8" t="str">
        <f>"Q"&amp;ROUNDUP(MONTH(SalesDataTable[[#This Row],[Order Date]])/3,0)</f>
        <v>Q2</v>
      </c>
      <c r="W579" s="9">
        <f>MONTH(SalesDataTable[[#This Row],[Order Date]])</f>
        <v>4</v>
      </c>
      <c r="X579" s="8" t="str">
        <f>TEXT(SalesDataTable[[#This Row],[Order Date]],"mmm")</f>
        <v>Apr</v>
      </c>
    </row>
    <row r="580" spans="1:24" ht="15">
      <c r="A580" s="2">
        <v>4899</v>
      </c>
      <c r="B580" s="3">
        <v>46127</v>
      </c>
      <c r="C580" s="12">
        <f>MONTH(SalesDataTable[[#This Row],[Order Date]])</f>
        <v>4</v>
      </c>
      <c r="D580" s="12" t="str">
        <f>TEXT(SalesDataTable[[#This Row],[Order Date]],"MMM")</f>
        <v>Apr</v>
      </c>
      <c r="E580" s="15" t="str">
        <f>"Q"&amp;ROUNDUP(MONTH(SalesDataTable[[#This Row],[Order Date]])/3,0)</f>
        <v>Q2</v>
      </c>
      <c r="F580" s="12">
        <f>YEAR(SalesDataTable[[#This Row],[Order Date]])</f>
        <v>2026</v>
      </c>
      <c r="G580" s="4" t="s">
        <v>0</v>
      </c>
      <c r="H580" s="4" t="s">
        <v>36</v>
      </c>
      <c r="I580" s="4" t="s">
        <v>2</v>
      </c>
      <c r="J580" s="4" t="s">
        <v>13</v>
      </c>
      <c r="K580" s="4" t="s">
        <v>23</v>
      </c>
      <c r="L580" s="4" t="s">
        <v>40</v>
      </c>
      <c r="M580" s="9">
        <v>2</v>
      </c>
      <c r="N580" s="6">
        <v>82.13</v>
      </c>
      <c r="O580" s="7">
        <v>0.05</v>
      </c>
      <c r="P580" s="6">
        <v>39.909999999999997</v>
      </c>
      <c r="Q580" s="6">
        <f t="shared" si="36"/>
        <v>156.047</v>
      </c>
      <c r="R580" s="6">
        <f t="shared" si="37"/>
        <v>79.819999999999993</v>
      </c>
      <c r="S580" s="6">
        <f t="shared" si="38"/>
        <v>76.227000000000004</v>
      </c>
      <c r="T580" s="8">
        <f t="shared" si="39"/>
        <v>0.48848744288579726</v>
      </c>
      <c r="U580" s="5">
        <f>YEAR(SalesDataTable[[#This Row],[Order Date]])</f>
        <v>2026</v>
      </c>
      <c r="V580" s="8" t="str">
        <f>"Q"&amp;ROUNDUP(MONTH(SalesDataTable[[#This Row],[Order Date]])/3,0)</f>
        <v>Q2</v>
      </c>
      <c r="W580" s="9">
        <f>MONTH(SalesDataTable[[#This Row],[Order Date]])</f>
        <v>4</v>
      </c>
      <c r="X580" s="8" t="str">
        <f>TEXT(SalesDataTable[[#This Row],[Order Date]],"mmm")</f>
        <v>Apr</v>
      </c>
    </row>
    <row r="581" spans="1:24" ht="15">
      <c r="A581" s="2">
        <v>5042</v>
      </c>
      <c r="B581" s="3">
        <v>46127</v>
      </c>
      <c r="C581" s="12">
        <f>MONTH(SalesDataTable[[#This Row],[Order Date]])</f>
        <v>4</v>
      </c>
      <c r="D581" s="12" t="str">
        <f>TEXT(SalesDataTable[[#This Row],[Order Date]],"MMM")</f>
        <v>Apr</v>
      </c>
      <c r="E581" s="15" t="str">
        <f>"Q"&amp;ROUNDUP(MONTH(SalesDataTable[[#This Row],[Order Date]])/3,0)</f>
        <v>Q2</v>
      </c>
      <c r="F581" s="12">
        <f>YEAR(SalesDataTable[[#This Row],[Order Date]])</f>
        <v>2026</v>
      </c>
      <c r="G581" s="4" t="s">
        <v>6</v>
      </c>
      <c r="H581" s="4" t="s">
        <v>27</v>
      </c>
      <c r="I581" s="4" t="s">
        <v>19</v>
      </c>
      <c r="J581" s="4" t="s">
        <v>16</v>
      </c>
      <c r="K581" s="4" t="s">
        <v>14</v>
      </c>
      <c r="L581" s="4" t="s">
        <v>48</v>
      </c>
      <c r="M581" s="9">
        <v>1</v>
      </c>
      <c r="N581" s="6">
        <v>163.16</v>
      </c>
      <c r="O581" s="7">
        <v>0</v>
      </c>
      <c r="P581" s="6">
        <v>88.78</v>
      </c>
      <c r="Q581" s="6">
        <f t="shared" si="36"/>
        <v>163.16</v>
      </c>
      <c r="R581" s="6">
        <f t="shared" si="37"/>
        <v>88.78</v>
      </c>
      <c r="S581" s="6">
        <f t="shared" si="38"/>
        <v>74.38</v>
      </c>
      <c r="T581" s="8">
        <f t="shared" si="39"/>
        <v>0.45587153714145623</v>
      </c>
      <c r="U581" s="5">
        <f>YEAR(SalesDataTable[[#This Row],[Order Date]])</f>
        <v>2026</v>
      </c>
      <c r="V581" s="8" t="str">
        <f>"Q"&amp;ROUNDUP(MONTH(SalesDataTable[[#This Row],[Order Date]])/3,0)</f>
        <v>Q2</v>
      </c>
      <c r="W581" s="9">
        <f>MONTH(SalesDataTable[[#This Row],[Order Date]])</f>
        <v>4</v>
      </c>
      <c r="X581" s="8" t="str">
        <f>TEXT(SalesDataTable[[#This Row],[Order Date]],"mmm")</f>
        <v>Apr</v>
      </c>
    </row>
    <row r="582" spans="1:24" ht="15">
      <c r="A582" s="2">
        <v>2248</v>
      </c>
      <c r="B582" s="3">
        <v>46128</v>
      </c>
      <c r="C582" s="12">
        <f>MONTH(SalesDataTable[[#This Row],[Order Date]])</f>
        <v>4</v>
      </c>
      <c r="D582" s="12" t="str">
        <f>TEXT(SalesDataTable[[#This Row],[Order Date]],"MMM")</f>
        <v>Apr</v>
      </c>
      <c r="E582" s="15" t="str">
        <f>"Q"&amp;ROUNDUP(MONTH(SalesDataTable[[#This Row],[Order Date]])/3,0)</f>
        <v>Q2</v>
      </c>
      <c r="F582" s="12">
        <f>YEAR(SalesDataTable[[#This Row],[Order Date]])</f>
        <v>2026</v>
      </c>
      <c r="G582" s="4" t="s">
        <v>0</v>
      </c>
      <c r="H582" s="4" t="s">
        <v>50</v>
      </c>
      <c r="I582" s="4" t="s">
        <v>19</v>
      </c>
      <c r="J582" s="4" t="s">
        <v>13</v>
      </c>
      <c r="K582" s="4" t="s">
        <v>14</v>
      </c>
      <c r="L582" s="4" t="s">
        <v>15</v>
      </c>
      <c r="M582" s="9">
        <v>2</v>
      </c>
      <c r="N582" s="6">
        <v>36.68</v>
      </c>
      <c r="O582" s="7">
        <v>0.1</v>
      </c>
      <c r="P582" s="6">
        <v>13.92</v>
      </c>
      <c r="Q582" s="6">
        <f t="shared" si="36"/>
        <v>66.024000000000001</v>
      </c>
      <c r="R582" s="6">
        <f t="shared" si="37"/>
        <v>27.84</v>
      </c>
      <c r="S582" s="6">
        <f t="shared" si="38"/>
        <v>38.183999999999997</v>
      </c>
      <c r="T582" s="8">
        <f t="shared" si="39"/>
        <v>0.57833515085423481</v>
      </c>
      <c r="U582" s="5">
        <f>YEAR(SalesDataTable[[#This Row],[Order Date]])</f>
        <v>2026</v>
      </c>
      <c r="V582" s="8" t="str">
        <f>"Q"&amp;ROUNDUP(MONTH(SalesDataTable[[#This Row],[Order Date]])/3,0)</f>
        <v>Q2</v>
      </c>
      <c r="W582" s="9">
        <f>MONTH(SalesDataTable[[#This Row],[Order Date]])</f>
        <v>4</v>
      </c>
      <c r="X582" s="8" t="str">
        <f>TEXT(SalesDataTable[[#This Row],[Order Date]],"mmm")</f>
        <v>Apr</v>
      </c>
    </row>
    <row r="583" spans="1:24" ht="15">
      <c r="A583" s="2">
        <v>2427</v>
      </c>
      <c r="B583" s="3">
        <v>46128</v>
      </c>
      <c r="C583" s="12">
        <f>MONTH(SalesDataTable[[#This Row],[Order Date]])</f>
        <v>4</v>
      </c>
      <c r="D583" s="12" t="str">
        <f>TEXT(SalesDataTable[[#This Row],[Order Date]],"MMM")</f>
        <v>Apr</v>
      </c>
      <c r="E583" s="15" t="str">
        <f>"Q"&amp;ROUNDUP(MONTH(SalesDataTable[[#This Row],[Order Date]])/3,0)</f>
        <v>Q2</v>
      </c>
      <c r="F583" s="12">
        <f>YEAR(SalesDataTable[[#This Row],[Order Date]])</f>
        <v>2026</v>
      </c>
      <c r="G583" s="4" t="s">
        <v>20</v>
      </c>
      <c r="H583" s="4" t="s">
        <v>47</v>
      </c>
      <c r="I583" s="4" t="s">
        <v>2</v>
      </c>
      <c r="J583" s="4" t="s">
        <v>13</v>
      </c>
      <c r="K583" s="4" t="s">
        <v>14</v>
      </c>
      <c r="L583" s="4" t="s">
        <v>32</v>
      </c>
      <c r="M583" s="9">
        <v>1</v>
      </c>
      <c r="N583" s="6">
        <v>45.82</v>
      </c>
      <c r="O583" s="7">
        <v>0.1</v>
      </c>
      <c r="P583" s="6">
        <v>18.48</v>
      </c>
      <c r="Q583" s="6">
        <f t="shared" si="36"/>
        <v>41.238</v>
      </c>
      <c r="R583" s="6">
        <f t="shared" si="37"/>
        <v>18.48</v>
      </c>
      <c r="S583" s="6">
        <f t="shared" si="38"/>
        <v>22.757999999999999</v>
      </c>
      <c r="T583" s="8">
        <f t="shared" si="39"/>
        <v>0.55186963480285167</v>
      </c>
      <c r="U583" s="5">
        <f>YEAR(SalesDataTable[[#This Row],[Order Date]])</f>
        <v>2026</v>
      </c>
      <c r="V583" s="8" t="str">
        <f>"Q"&amp;ROUNDUP(MONTH(SalesDataTable[[#This Row],[Order Date]])/3,0)</f>
        <v>Q2</v>
      </c>
      <c r="W583" s="9">
        <f>MONTH(SalesDataTable[[#This Row],[Order Date]])</f>
        <v>4</v>
      </c>
      <c r="X583" s="8" t="str">
        <f>TEXT(SalesDataTable[[#This Row],[Order Date]],"mmm")</f>
        <v>Apr</v>
      </c>
    </row>
    <row r="584" spans="1:24" ht="15">
      <c r="A584" s="2">
        <v>2445</v>
      </c>
      <c r="B584" s="3">
        <v>46128</v>
      </c>
      <c r="C584" s="12">
        <f>MONTH(SalesDataTable[[#This Row],[Order Date]])</f>
        <v>4</v>
      </c>
      <c r="D584" s="12" t="str">
        <f>TEXT(SalesDataTable[[#This Row],[Order Date]],"MMM")</f>
        <v>Apr</v>
      </c>
      <c r="E584" s="15" t="str">
        <f>"Q"&amp;ROUNDUP(MONTH(SalesDataTable[[#This Row],[Order Date]])/3,0)</f>
        <v>Q2</v>
      </c>
      <c r="F584" s="12">
        <f>YEAR(SalesDataTable[[#This Row],[Order Date]])</f>
        <v>2026</v>
      </c>
      <c r="G584" s="4" t="s">
        <v>0</v>
      </c>
      <c r="H584" s="4" t="s">
        <v>50</v>
      </c>
      <c r="I584" s="4" t="s">
        <v>2</v>
      </c>
      <c r="J584" s="4" t="s">
        <v>3</v>
      </c>
      <c r="K584" s="4" t="s">
        <v>9</v>
      </c>
      <c r="L584" s="4" t="s">
        <v>46</v>
      </c>
      <c r="M584" s="9">
        <v>1</v>
      </c>
      <c r="N584" s="6">
        <v>70.95</v>
      </c>
      <c r="O584" s="7">
        <v>0</v>
      </c>
      <c r="P584" s="6">
        <v>31.43</v>
      </c>
      <c r="Q584" s="6">
        <f t="shared" si="36"/>
        <v>70.95</v>
      </c>
      <c r="R584" s="6">
        <f t="shared" si="37"/>
        <v>31.43</v>
      </c>
      <c r="S584" s="6">
        <f t="shared" si="38"/>
        <v>39.520000000000003</v>
      </c>
      <c r="T584" s="8">
        <f t="shared" si="39"/>
        <v>0.55701198026779419</v>
      </c>
      <c r="U584" s="5">
        <f>YEAR(SalesDataTable[[#This Row],[Order Date]])</f>
        <v>2026</v>
      </c>
      <c r="V584" s="8" t="str">
        <f>"Q"&amp;ROUNDUP(MONTH(SalesDataTable[[#This Row],[Order Date]])/3,0)</f>
        <v>Q2</v>
      </c>
      <c r="W584" s="9">
        <f>MONTH(SalesDataTable[[#This Row],[Order Date]])</f>
        <v>4</v>
      </c>
      <c r="X584" s="8" t="str">
        <f>TEXT(SalesDataTable[[#This Row],[Order Date]],"mmm")</f>
        <v>Apr</v>
      </c>
    </row>
    <row r="585" spans="1:24" ht="15">
      <c r="A585" s="2">
        <v>3311</v>
      </c>
      <c r="B585" s="3">
        <v>46128</v>
      </c>
      <c r="C585" s="12">
        <f>MONTH(SalesDataTable[[#This Row],[Order Date]])</f>
        <v>4</v>
      </c>
      <c r="D585" s="12" t="str">
        <f>TEXT(SalesDataTable[[#This Row],[Order Date]],"MMM")</f>
        <v>Apr</v>
      </c>
      <c r="E585" s="15" t="str">
        <f>"Q"&amp;ROUNDUP(MONTH(SalesDataTable[[#This Row],[Order Date]])/3,0)</f>
        <v>Q2</v>
      </c>
      <c r="F585" s="12">
        <f>YEAR(SalesDataTable[[#This Row],[Order Date]])</f>
        <v>2026</v>
      </c>
      <c r="G585" s="4" t="s">
        <v>6</v>
      </c>
      <c r="H585" s="4" t="s">
        <v>41</v>
      </c>
      <c r="I585" s="4" t="s">
        <v>2</v>
      </c>
      <c r="J585" s="4" t="s">
        <v>13</v>
      </c>
      <c r="K585" s="4" t="s">
        <v>14</v>
      </c>
      <c r="L585" s="4" t="s">
        <v>32</v>
      </c>
      <c r="M585" s="9">
        <v>1</v>
      </c>
      <c r="N585" s="6">
        <v>46.68</v>
      </c>
      <c r="O585" s="7">
        <v>0.05</v>
      </c>
      <c r="P585" s="6">
        <v>18.350000000000001</v>
      </c>
      <c r="Q585" s="6">
        <f t="shared" si="36"/>
        <v>44.345999999999997</v>
      </c>
      <c r="R585" s="6">
        <f t="shared" si="37"/>
        <v>18.350000000000001</v>
      </c>
      <c r="S585" s="6">
        <f t="shared" si="38"/>
        <v>25.995999999999995</v>
      </c>
      <c r="T585" s="8">
        <f t="shared" si="39"/>
        <v>0.58620845172056102</v>
      </c>
      <c r="U585" s="5">
        <f>YEAR(SalesDataTable[[#This Row],[Order Date]])</f>
        <v>2026</v>
      </c>
      <c r="V585" s="8" t="str">
        <f>"Q"&amp;ROUNDUP(MONTH(SalesDataTable[[#This Row],[Order Date]])/3,0)</f>
        <v>Q2</v>
      </c>
      <c r="W585" s="9">
        <f>MONTH(SalesDataTable[[#This Row],[Order Date]])</f>
        <v>4</v>
      </c>
      <c r="X585" s="8" t="str">
        <f>TEXT(SalesDataTable[[#This Row],[Order Date]],"mmm")</f>
        <v>Apr</v>
      </c>
    </row>
    <row r="586" spans="1:24" ht="15">
      <c r="A586" s="2">
        <v>3320</v>
      </c>
      <c r="B586" s="3">
        <v>46128</v>
      </c>
      <c r="C586" s="12">
        <f>MONTH(SalesDataTable[[#This Row],[Order Date]])</f>
        <v>4</v>
      </c>
      <c r="D586" s="12" t="str">
        <f>TEXT(SalesDataTable[[#This Row],[Order Date]],"MMM")</f>
        <v>Apr</v>
      </c>
      <c r="E586" s="15" t="str">
        <f>"Q"&amp;ROUNDUP(MONTH(SalesDataTable[[#This Row],[Order Date]])/3,0)</f>
        <v>Q2</v>
      </c>
      <c r="F586" s="12">
        <f>YEAR(SalesDataTable[[#This Row],[Order Date]])</f>
        <v>2026</v>
      </c>
      <c r="G586" s="4" t="s">
        <v>11</v>
      </c>
      <c r="H586" s="4" t="s">
        <v>52</v>
      </c>
      <c r="I586" s="4" t="s">
        <v>2</v>
      </c>
      <c r="J586" s="4" t="s">
        <v>16</v>
      </c>
      <c r="K586" s="4" t="s">
        <v>14</v>
      </c>
      <c r="L586" s="4" t="s">
        <v>48</v>
      </c>
      <c r="M586" s="9">
        <v>5</v>
      </c>
      <c r="N586" s="6">
        <v>164.31</v>
      </c>
      <c r="O586" s="7">
        <v>0.05</v>
      </c>
      <c r="P586" s="6">
        <v>85.41</v>
      </c>
      <c r="Q586" s="6">
        <f t="shared" si="36"/>
        <v>780.47249999999997</v>
      </c>
      <c r="R586" s="6">
        <f t="shared" si="37"/>
        <v>427.04999999999995</v>
      </c>
      <c r="S586" s="6">
        <f t="shared" si="38"/>
        <v>353.42250000000001</v>
      </c>
      <c r="T586" s="8">
        <f t="shared" si="39"/>
        <v>0.45283145786686912</v>
      </c>
      <c r="U586" s="5">
        <f>YEAR(SalesDataTable[[#This Row],[Order Date]])</f>
        <v>2026</v>
      </c>
      <c r="V586" s="8" t="str">
        <f>"Q"&amp;ROUNDUP(MONTH(SalesDataTable[[#This Row],[Order Date]])/3,0)</f>
        <v>Q2</v>
      </c>
      <c r="W586" s="9">
        <f>MONTH(SalesDataTable[[#This Row],[Order Date]])</f>
        <v>4</v>
      </c>
      <c r="X586" s="8" t="str">
        <f>TEXT(SalesDataTable[[#This Row],[Order Date]],"mmm")</f>
        <v>Apr</v>
      </c>
    </row>
    <row r="587" spans="1:24" ht="15">
      <c r="A587" s="2">
        <v>3321</v>
      </c>
      <c r="B587" s="3">
        <v>46128</v>
      </c>
      <c r="C587" s="12">
        <f>MONTH(SalesDataTable[[#This Row],[Order Date]])</f>
        <v>4</v>
      </c>
      <c r="D587" s="12" t="str">
        <f>TEXT(SalesDataTable[[#This Row],[Order Date]],"MMM")</f>
        <v>Apr</v>
      </c>
      <c r="E587" s="15" t="str">
        <f>"Q"&amp;ROUNDUP(MONTH(SalesDataTable[[#This Row],[Order Date]])/3,0)</f>
        <v>Q2</v>
      </c>
      <c r="F587" s="12">
        <f>YEAR(SalesDataTable[[#This Row],[Order Date]])</f>
        <v>2026</v>
      </c>
      <c r="G587" s="4" t="s">
        <v>6</v>
      </c>
      <c r="H587" s="4" t="s">
        <v>27</v>
      </c>
      <c r="I587" s="4" t="s">
        <v>2</v>
      </c>
      <c r="J587" s="4" t="s">
        <v>16</v>
      </c>
      <c r="K587" s="4" t="s">
        <v>14</v>
      </c>
      <c r="L587" s="4" t="s">
        <v>15</v>
      </c>
      <c r="M587" s="9">
        <v>3</v>
      </c>
      <c r="N587" s="6">
        <v>35.57</v>
      </c>
      <c r="O587" s="7">
        <v>0</v>
      </c>
      <c r="P587" s="6">
        <v>13.67</v>
      </c>
      <c r="Q587" s="6">
        <f t="shared" si="36"/>
        <v>106.71000000000001</v>
      </c>
      <c r="R587" s="6">
        <f t="shared" si="37"/>
        <v>41.01</v>
      </c>
      <c r="S587" s="6">
        <f t="shared" si="38"/>
        <v>65.700000000000017</v>
      </c>
      <c r="T587" s="8">
        <f t="shared" si="39"/>
        <v>0.61568737700309262</v>
      </c>
      <c r="U587" s="5">
        <f>YEAR(SalesDataTable[[#This Row],[Order Date]])</f>
        <v>2026</v>
      </c>
      <c r="V587" s="8" t="str">
        <f>"Q"&amp;ROUNDUP(MONTH(SalesDataTable[[#This Row],[Order Date]])/3,0)</f>
        <v>Q2</v>
      </c>
      <c r="W587" s="9">
        <f>MONTH(SalesDataTable[[#This Row],[Order Date]])</f>
        <v>4</v>
      </c>
      <c r="X587" s="8" t="str">
        <f>TEXT(SalesDataTable[[#This Row],[Order Date]],"mmm")</f>
        <v>Apr</v>
      </c>
    </row>
    <row r="588" spans="1:24" ht="15">
      <c r="A588" s="2">
        <v>5181</v>
      </c>
      <c r="B588" s="3">
        <v>46128</v>
      </c>
      <c r="C588" s="12">
        <f>MONTH(SalesDataTable[[#This Row],[Order Date]])</f>
        <v>4</v>
      </c>
      <c r="D588" s="12" t="str">
        <f>TEXT(SalesDataTable[[#This Row],[Order Date]],"MMM")</f>
        <v>Apr</v>
      </c>
      <c r="E588" s="15" t="str">
        <f>"Q"&amp;ROUNDUP(MONTH(SalesDataTable[[#This Row],[Order Date]])/3,0)</f>
        <v>Q2</v>
      </c>
      <c r="F588" s="12">
        <f>YEAR(SalesDataTable[[#This Row],[Order Date]])</f>
        <v>2026</v>
      </c>
      <c r="G588" s="4" t="s">
        <v>0</v>
      </c>
      <c r="H588" s="4" t="s">
        <v>1</v>
      </c>
      <c r="I588" s="4" t="s">
        <v>28</v>
      </c>
      <c r="J588" s="4" t="s">
        <v>13</v>
      </c>
      <c r="K588" s="4" t="s">
        <v>14</v>
      </c>
      <c r="L588" s="4" t="s">
        <v>32</v>
      </c>
      <c r="M588" s="9">
        <v>2</v>
      </c>
      <c r="N588" s="6">
        <v>45.51</v>
      </c>
      <c r="O588" s="7">
        <v>0.1</v>
      </c>
      <c r="P588" s="6">
        <v>18.809999999999999</v>
      </c>
      <c r="Q588" s="6">
        <f t="shared" si="36"/>
        <v>81.917999999999992</v>
      </c>
      <c r="R588" s="6">
        <f t="shared" si="37"/>
        <v>37.619999999999997</v>
      </c>
      <c r="S588" s="6">
        <f t="shared" si="38"/>
        <v>44.297999999999995</v>
      </c>
      <c r="T588" s="8">
        <f t="shared" si="39"/>
        <v>0.54076027246758951</v>
      </c>
      <c r="U588" s="5">
        <f>YEAR(SalesDataTable[[#This Row],[Order Date]])</f>
        <v>2026</v>
      </c>
      <c r="V588" s="8" t="str">
        <f>"Q"&amp;ROUNDUP(MONTH(SalesDataTable[[#This Row],[Order Date]])/3,0)</f>
        <v>Q2</v>
      </c>
      <c r="W588" s="9">
        <f>MONTH(SalesDataTable[[#This Row],[Order Date]])</f>
        <v>4</v>
      </c>
      <c r="X588" s="8" t="str">
        <f>TEXT(SalesDataTable[[#This Row],[Order Date]],"mmm")</f>
        <v>Apr</v>
      </c>
    </row>
    <row r="589" spans="1:24" ht="15">
      <c r="A589" s="2">
        <v>5187</v>
      </c>
      <c r="B589" s="3">
        <v>46128</v>
      </c>
      <c r="C589" s="12">
        <f>MONTH(SalesDataTable[[#This Row],[Order Date]])</f>
        <v>4</v>
      </c>
      <c r="D589" s="12" t="str">
        <f>TEXT(SalesDataTable[[#This Row],[Order Date]],"MMM")</f>
        <v>Apr</v>
      </c>
      <c r="E589" s="15" t="str">
        <f>"Q"&amp;ROUNDUP(MONTH(SalesDataTable[[#This Row],[Order Date]])/3,0)</f>
        <v>Q2</v>
      </c>
      <c r="F589" s="12">
        <f>YEAR(SalesDataTable[[#This Row],[Order Date]])</f>
        <v>2026</v>
      </c>
      <c r="G589" s="4" t="s">
        <v>20</v>
      </c>
      <c r="H589" s="4" t="s">
        <v>33</v>
      </c>
      <c r="I589" s="4" t="s">
        <v>2</v>
      </c>
      <c r="J589" s="4" t="s">
        <v>3</v>
      </c>
      <c r="K589" s="4" t="s">
        <v>23</v>
      </c>
      <c r="L589" s="4" t="s">
        <v>29</v>
      </c>
      <c r="M589" s="9">
        <v>2</v>
      </c>
      <c r="N589" s="6">
        <v>198.32</v>
      </c>
      <c r="O589" s="7">
        <v>0</v>
      </c>
      <c r="P589" s="6">
        <v>106.8</v>
      </c>
      <c r="Q589" s="6">
        <f t="shared" si="36"/>
        <v>396.64</v>
      </c>
      <c r="R589" s="6">
        <f t="shared" si="37"/>
        <v>213.6</v>
      </c>
      <c r="S589" s="6">
        <f t="shared" si="38"/>
        <v>183.04</v>
      </c>
      <c r="T589" s="8">
        <f t="shared" si="39"/>
        <v>0.46147640177490923</v>
      </c>
      <c r="U589" s="5">
        <f>YEAR(SalesDataTable[[#This Row],[Order Date]])</f>
        <v>2026</v>
      </c>
      <c r="V589" s="8" t="str">
        <f>"Q"&amp;ROUNDUP(MONTH(SalesDataTable[[#This Row],[Order Date]])/3,0)</f>
        <v>Q2</v>
      </c>
      <c r="W589" s="9">
        <f>MONTH(SalesDataTable[[#This Row],[Order Date]])</f>
        <v>4</v>
      </c>
      <c r="X589" s="8" t="str">
        <f>TEXT(SalesDataTable[[#This Row],[Order Date]],"mmm")</f>
        <v>Apr</v>
      </c>
    </row>
    <row r="590" spans="1:24" ht="15">
      <c r="A590" s="2">
        <v>605</v>
      </c>
      <c r="B590" s="3">
        <v>46129</v>
      </c>
      <c r="C590" s="12">
        <f>MONTH(SalesDataTable[[#This Row],[Order Date]])</f>
        <v>4</v>
      </c>
      <c r="D590" s="12" t="str">
        <f>TEXT(SalesDataTable[[#This Row],[Order Date]],"MMM")</f>
        <v>Apr</v>
      </c>
      <c r="E590" s="15" t="str">
        <f>"Q"&amp;ROUNDUP(MONTH(SalesDataTable[[#This Row],[Order Date]])/3,0)</f>
        <v>Q2</v>
      </c>
      <c r="F590" s="12">
        <f>YEAR(SalesDataTable[[#This Row],[Order Date]])</f>
        <v>2026</v>
      </c>
      <c r="G590" s="4" t="s">
        <v>20</v>
      </c>
      <c r="H590" s="4" t="s">
        <v>33</v>
      </c>
      <c r="I590" s="4" t="s">
        <v>28</v>
      </c>
      <c r="J590" s="4" t="s">
        <v>16</v>
      </c>
      <c r="K590" s="4" t="s">
        <v>14</v>
      </c>
      <c r="L590" s="4" t="s">
        <v>44</v>
      </c>
      <c r="M590" s="9">
        <v>2</v>
      </c>
      <c r="N590" s="6">
        <v>130.94</v>
      </c>
      <c r="O590" s="7">
        <v>0</v>
      </c>
      <c r="P590" s="6">
        <v>67.459999999999994</v>
      </c>
      <c r="Q590" s="6">
        <f t="shared" si="36"/>
        <v>261.88</v>
      </c>
      <c r="R590" s="6">
        <f t="shared" si="37"/>
        <v>134.91999999999999</v>
      </c>
      <c r="S590" s="6">
        <f t="shared" si="38"/>
        <v>126.96000000000001</v>
      </c>
      <c r="T590" s="8">
        <f t="shared" si="39"/>
        <v>0.48480219948067821</v>
      </c>
      <c r="U590" s="5">
        <f>YEAR(SalesDataTable[[#This Row],[Order Date]])</f>
        <v>2026</v>
      </c>
      <c r="V590" s="8" t="str">
        <f>"Q"&amp;ROUNDUP(MONTH(SalesDataTable[[#This Row],[Order Date]])/3,0)</f>
        <v>Q2</v>
      </c>
      <c r="W590" s="9">
        <f>MONTH(SalesDataTable[[#This Row],[Order Date]])</f>
        <v>4</v>
      </c>
      <c r="X590" s="8" t="str">
        <f>TEXT(SalesDataTable[[#This Row],[Order Date]],"mmm")</f>
        <v>Apr</v>
      </c>
    </row>
    <row r="591" spans="1:24" ht="15">
      <c r="A591" s="2">
        <v>3244</v>
      </c>
      <c r="B591" s="3">
        <v>46129</v>
      </c>
      <c r="C591" s="12">
        <f>MONTH(SalesDataTable[[#This Row],[Order Date]])</f>
        <v>4</v>
      </c>
      <c r="D591" s="12" t="str">
        <f>TEXT(SalesDataTable[[#This Row],[Order Date]],"MMM")</f>
        <v>Apr</v>
      </c>
      <c r="E591" s="15" t="str">
        <f>"Q"&amp;ROUNDUP(MONTH(SalesDataTable[[#This Row],[Order Date]])/3,0)</f>
        <v>Q2</v>
      </c>
      <c r="F591" s="12">
        <f>YEAR(SalesDataTable[[#This Row],[Order Date]])</f>
        <v>2026</v>
      </c>
      <c r="G591" s="4" t="s">
        <v>6</v>
      </c>
      <c r="H591" s="4" t="s">
        <v>41</v>
      </c>
      <c r="I591" s="4" t="s">
        <v>28</v>
      </c>
      <c r="J591" s="4" t="s">
        <v>3</v>
      </c>
      <c r="K591" s="4" t="s">
        <v>14</v>
      </c>
      <c r="L591" s="4" t="s">
        <v>44</v>
      </c>
      <c r="M591" s="9">
        <v>1</v>
      </c>
      <c r="N591" s="6">
        <v>131.62</v>
      </c>
      <c r="O591" s="7">
        <v>0</v>
      </c>
      <c r="P591" s="6">
        <v>66.95</v>
      </c>
      <c r="Q591" s="6">
        <f t="shared" si="36"/>
        <v>131.62</v>
      </c>
      <c r="R591" s="6">
        <f t="shared" si="37"/>
        <v>66.95</v>
      </c>
      <c r="S591" s="6">
        <f t="shared" si="38"/>
        <v>64.67</v>
      </c>
      <c r="T591" s="8">
        <f t="shared" si="39"/>
        <v>0.49133870232487464</v>
      </c>
      <c r="U591" s="5">
        <f>YEAR(SalesDataTable[[#This Row],[Order Date]])</f>
        <v>2026</v>
      </c>
      <c r="V591" s="8" t="str">
        <f>"Q"&amp;ROUNDUP(MONTH(SalesDataTable[[#This Row],[Order Date]])/3,0)</f>
        <v>Q2</v>
      </c>
      <c r="W591" s="9">
        <f>MONTH(SalesDataTable[[#This Row],[Order Date]])</f>
        <v>4</v>
      </c>
      <c r="X591" s="8" t="str">
        <f>TEXT(SalesDataTable[[#This Row],[Order Date]],"mmm")</f>
        <v>Apr</v>
      </c>
    </row>
    <row r="592" spans="1:24" ht="15">
      <c r="A592" s="2">
        <v>4047</v>
      </c>
      <c r="B592" s="3">
        <v>46129</v>
      </c>
      <c r="C592" s="12">
        <f>MONTH(SalesDataTable[[#This Row],[Order Date]])</f>
        <v>4</v>
      </c>
      <c r="D592" s="12" t="str">
        <f>TEXT(SalesDataTable[[#This Row],[Order Date]],"MMM")</f>
        <v>Apr</v>
      </c>
      <c r="E592" s="15" t="str">
        <f>"Q"&amp;ROUNDUP(MONTH(SalesDataTable[[#This Row],[Order Date]])/3,0)</f>
        <v>Q2</v>
      </c>
      <c r="F592" s="12">
        <f>YEAR(SalesDataTable[[#This Row],[Order Date]])</f>
        <v>2026</v>
      </c>
      <c r="G592" s="4" t="s">
        <v>0</v>
      </c>
      <c r="H592" s="4" t="s">
        <v>1</v>
      </c>
      <c r="I592" s="4" t="s">
        <v>8</v>
      </c>
      <c r="J592" s="4" t="s">
        <v>16</v>
      </c>
      <c r="K592" s="4" t="s">
        <v>14</v>
      </c>
      <c r="L592" s="4" t="s">
        <v>48</v>
      </c>
      <c r="M592" s="9">
        <v>8</v>
      </c>
      <c r="N592" s="6">
        <v>168.34</v>
      </c>
      <c r="O592" s="7">
        <v>0.15</v>
      </c>
      <c r="P592" s="6">
        <v>88.7</v>
      </c>
      <c r="Q592" s="6">
        <f t="shared" si="36"/>
        <v>1144.712</v>
      </c>
      <c r="R592" s="6">
        <f t="shared" si="37"/>
        <v>709.6</v>
      </c>
      <c r="S592" s="6">
        <f t="shared" si="38"/>
        <v>435.11199999999997</v>
      </c>
      <c r="T592" s="8">
        <f t="shared" si="39"/>
        <v>0.38010608781946897</v>
      </c>
      <c r="U592" s="5">
        <f>YEAR(SalesDataTable[[#This Row],[Order Date]])</f>
        <v>2026</v>
      </c>
      <c r="V592" s="8" t="str">
        <f>"Q"&amp;ROUNDUP(MONTH(SalesDataTable[[#This Row],[Order Date]])/3,0)</f>
        <v>Q2</v>
      </c>
      <c r="W592" s="9">
        <f>MONTH(SalesDataTable[[#This Row],[Order Date]])</f>
        <v>4</v>
      </c>
      <c r="X592" s="8" t="str">
        <f>TEXT(SalesDataTable[[#This Row],[Order Date]],"mmm")</f>
        <v>Apr</v>
      </c>
    </row>
    <row r="593" spans="1:24" ht="15">
      <c r="A593" s="2">
        <v>4101</v>
      </c>
      <c r="B593" s="3">
        <v>46129</v>
      </c>
      <c r="C593" s="12">
        <f>MONTH(SalesDataTable[[#This Row],[Order Date]])</f>
        <v>4</v>
      </c>
      <c r="D593" s="12" t="str">
        <f>TEXT(SalesDataTable[[#This Row],[Order Date]],"MMM")</f>
        <v>Apr</v>
      </c>
      <c r="E593" s="15" t="str">
        <f>"Q"&amp;ROUNDUP(MONTH(SalesDataTable[[#This Row],[Order Date]])/3,0)</f>
        <v>Q2</v>
      </c>
      <c r="F593" s="12">
        <f>YEAR(SalesDataTable[[#This Row],[Order Date]])</f>
        <v>2026</v>
      </c>
      <c r="G593" s="4" t="s">
        <v>6</v>
      </c>
      <c r="H593" s="4" t="s">
        <v>27</v>
      </c>
      <c r="I593" s="4" t="s">
        <v>2</v>
      </c>
      <c r="J593" s="4" t="s">
        <v>3</v>
      </c>
      <c r="K593" s="4" t="s">
        <v>23</v>
      </c>
      <c r="L593" s="4" t="s">
        <v>40</v>
      </c>
      <c r="M593" s="9">
        <v>1</v>
      </c>
      <c r="N593" s="6">
        <v>81.040000000000006</v>
      </c>
      <c r="O593" s="7">
        <v>0</v>
      </c>
      <c r="P593" s="6">
        <v>39.97</v>
      </c>
      <c r="Q593" s="6">
        <f t="shared" si="36"/>
        <v>81.040000000000006</v>
      </c>
      <c r="R593" s="6">
        <f t="shared" si="37"/>
        <v>39.97</v>
      </c>
      <c r="S593" s="6">
        <f t="shared" si="38"/>
        <v>41.070000000000007</v>
      </c>
      <c r="T593" s="8">
        <f t="shared" si="39"/>
        <v>0.50678677196446209</v>
      </c>
      <c r="U593" s="5">
        <f>YEAR(SalesDataTable[[#This Row],[Order Date]])</f>
        <v>2026</v>
      </c>
      <c r="V593" s="8" t="str">
        <f>"Q"&amp;ROUNDUP(MONTH(SalesDataTable[[#This Row],[Order Date]])/3,0)</f>
        <v>Q2</v>
      </c>
      <c r="W593" s="9">
        <f>MONTH(SalesDataTable[[#This Row],[Order Date]])</f>
        <v>4</v>
      </c>
      <c r="X593" s="8" t="str">
        <f>TEXT(SalesDataTable[[#This Row],[Order Date]],"mmm")</f>
        <v>Apr</v>
      </c>
    </row>
    <row r="594" spans="1:24" ht="15">
      <c r="A594" s="2">
        <v>4537</v>
      </c>
      <c r="B594" s="3">
        <v>46129</v>
      </c>
      <c r="C594" s="12">
        <f>MONTH(SalesDataTable[[#This Row],[Order Date]])</f>
        <v>4</v>
      </c>
      <c r="D594" s="12" t="str">
        <f>TEXT(SalesDataTable[[#This Row],[Order Date]],"MMM")</f>
        <v>Apr</v>
      </c>
      <c r="E594" s="15" t="str">
        <f>"Q"&amp;ROUNDUP(MONTH(SalesDataTable[[#This Row],[Order Date]])/3,0)</f>
        <v>Q2</v>
      </c>
      <c r="F594" s="12">
        <f>YEAR(SalesDataTable[[#This Row],[Order Date]])</f>
        <v>2026</v>
      </c>
      <c r="G594" s="4" t="s">
        <v>20</v>
      </c>
      <c r="H594" s="4" t="s">
        <v>33</v>
      </c>
      <c r="I594" s="4" t="s">
        <v>2</v>
      </c>
      <c r="J594" s="4" t="s">
        <v>16</v>
      </c>
      <c r="K594" s="4" t="s">
        <v>23</v>
      </c>
      <c r="L594" s="4" t="s">
        <v>40</v>
      </c>
      <c r="M594" s="9">
        <v>3</v>
      </c>
      <c r="N594" s="6">
        <v>81.53</v>
      </c>
      <c r="O594" s="7">
        <v>0.05</v>
      </c>
      <c r="P594" s="6">
        <v>38.630000000000003</v>
      </c>
      <c r="Q594" s="6">
        <f t="shared" si="36"/>
        <v>232.3605</v>
      </c>
      <c r="R594" s="6">
        <f t="shared" si="37"/>
        <v>115.89000000000001</v>
      </c>
      <c r="S594" s="6">
        <f t="shared" si="38"/>
        <v>116.47049999999999</v>
      </c>
      <c r="T594" s="8">
        <f t="shared" si="39"/>
        <v>0.50124913657872139</v>
      </c>
      <c r="U594" s="5">
        <f>YEAR(SalesDataTable[[#This Row],[Order Date]])</f>
        <v>2026</v>
      </c>
      <c r="V594" s="8" t="str">
        <f>"Q"&amp;ROUNDUP(MONTH(SalesDataTable[[#This Row],[Order Date]])/3,0)</f>
        <v>Q2</v>
      </c>
      <c r="W594" s="9">
        <f>MONTH(SalesDataTable[[#This Row],[Order Date]])</f>
        <v>4</v>
      </c>
      <c r="X594" s="8" t="str">
        <f>TEXT(SalesDataTable[[#This Row],[Order Date]],"mmm")</f>
        <v>Apr</v>
      </c>
    </row>
    <row r="595" spans="1:24" ht="15">
      <c r="A595" s="2">
        <v>754</v>
      </c>
      <c r="B595" s="3">
        <v>46130</v>
      </c>
      <c r="C595" s="12">
        <f>MONTH(SalesDataTable[[#This Row],[Order Date]])</f>
        <v>4</v>
      </c>
      <c r="D595" s="12" t="str">
        <f>TEXT(SalesDataTable[[#This Row],[Order Date]],"MMM")</f>
        <v>Apr</v>
      </c>
      <c r="E595" s="15" t="str">
        <f>"Q"&amp;ROUNDUP(MONTH(SalesDataTable[[#This Row],[Order Date]])/3,0)</f>
        <v>Q2</v>
      </c>
      <c r="F595" s="12">
        <f>YEAR(SalesDataTable[[#This Row],[Order Date]])</f>
        <v>2026</v>
      </c>
      <c r="G595" s="4" t="s">
        <v>11</v>
      </c>
      <c r="H595" s="4" t="s">
        <v>39</v>
      </c>
      <c r="I595" s="4" t="s">
        <v>28</v>
      </c>
      <c r="J595" s="4" t="s">
        <v>3</v>
      </c>
      <c r="K595" s="4" t="s">
        <v>4</v>
      </c>
      <c r="L595" s="4" t="s">
        <v>30</v>
      </c>
      <c r="M595" s="9">
        <v>3</v>
      </c>
      <c r="N595" s="6">
        <v>104.8</v>
      </c>
      <c r="O595" s="7">
        <v>0.1</v>
      </c>
      <c r="P595" s="6">
        <v>50.59</v>
      </c>
      <c r="Q595" s="6">
        <f t="shared" si="36"/>
        <v>282.95999999999998</v>
      </c>
      <c r="R595" s="6">
        <f t="shared" si="37"/>
        <v>151.77000000000001</v>
      </c>
      <c r="S595" s="6">
        <f t="shared" si="38"/>
        <v>131.18999999999997</v>
      </c>
      <c r="T595" s="8">
        <f t="shared" si="39"/>
        <v>0.46363443596268017</v>
      </c>
      <c r="U595" s="5">
        <f>YEAR(SalesDataTable[[#This Row],[Order Date]])</f>
        <v>2026</v>
      </c>
      <c r="V595" s="8" t="str">
        <f>"Q"&amp;ROUNDUP(MONTH(SalesDataTable[[#This Row],[Order Date]])/3,0)</f>
        <v>Q2</v>
      </c>
      <c r="W595" s="9">
        <f>MONTH(SalesDataTable[[#This Row],[Order Date]])</f>
        <v>4</v>
      </c>
      <c r="X595" s="8" t="str">
        <f>TEXT(SalesDataTable[[#This Row],[Order Date]],"mmm")</f>
        <v>Apr</v>
      </c>
    </row>
    <row r="596" spans="1:24" ht="15">
      <c r="A596" s="2">
        <v>1340</v>
      </c>
      <c r="B596" s="3">
        <v>46130</v>
      </c>
      <c r="C596" s="12">
        <f>MONTH(SalesDataTable[[#This Row],[Order Date]])</f>
        <v>4</v>
      </c>
      <c r="D596" s="12" t="str">
        <f>TEXT(SalesDataTable[[#This Row],[Order Date]],"MMM")</f>
        <v>Apr</v>
      </c>
      <c r="E596" s="15" t="str">
        <f>"Q"&amp;ROUNDUP(MONTH(SalesDataTable[[#This Row],[Order Date]])/3,0)</f>
        <v>Q2</v>
      </c>
      <c r="F596" s="12">
        <f>YEAR(SalesDataTable[[#This Row],[Order Date]])</f>
        <v>2026</v>
      </c>
      <c r="G596" s="4" t="s">
        <v>20</v>
      </c>
      <c r="H596" s="4" t="s">
        <v>33</v>
      </c>
      <c r="I596" s="4" t="s">
        <v>2</v>
      </c>
      <c r="J596" s="4" t="s">
        <v>13</v>
      </c>
      <c r="K596" s="4" t="s">
        <v>34</v>
      </c>
      <c r="L596" s="4" t="s">
        <v>45</v>
      </c>
      <c r="M596" s="9">
        <v>2</v>
      </c>
      <c r="N596" s="6">
        <v>51.24</v>
      </c>
      <c r="O596" s="7">
        <v>0</v>
      </c>
      <c r="P596" s="6">
        <v>22.52</v>
      </c>
      <c r="Q596" s="6">
        <f t="shared" si="36"/>
        <v>102.48</v>
      </c>
      <c r="R596" s="6">
        <f t="shared" si="37"/>
        <v>45.04</v>
      </c>
      <c r="S596" s="6">
        <f t="shared" si="38"/>
        <v>57.440000000000005</v>
      </c>
      <c r="T596" s="8">
        <f t="shared" si="39"/>
        <v>0.56049960967993762</v>
      </c>
      <c r="U596" s="5">
        <f>YEAR(SalesDataTable[[#This Row],[Order Date]])</f>
        <v>2026</v>
      </c>
      <c r="V596" s="8" t="str">
        <f>"Q"&amp;ROUNDUP(MONTH(SalesDataTable[[#This Row],[Order Date]])/3,0)</f>
        <v>Q2</v>
      </c>
      <c r="W596" s="9">
        <f>MONTH(SalesDataTable[[#This Row],[Order Date]])</f>
        <v>4</v>
      </c>
      <c r="X596" s="8" t="str">
        <f>TEXT(SalesDataTable[[#This Row],[Order Date]],"mmm")</f>
        <v>Apr</v>
      </c>
    </row>
    <row r="597" spans="1:24" ht="15">
      <c r="A597" s="2">
        <v>1444</v>
      </c>
      <c r="B597" s="3">
        <v>46130</v>
      </c>
      <c r="C597" s="12">
        <f>MONTH(SalesDataTable[[#This Row],[Order Date]])</f>
        <v>4</v>
      </c>
      <c r="D597" s="12" t="str">
        <f>TEXT(SalesDataTable[[#This Row],[Order Date]],"MMM")</f>
        <v>Apr</v>
      </c>
      <c r="E597" s="15" t="str">
        <f>"Q"&amp;ROUNDUP(MONTH(SalesDataTable[[#This Row],[Order Date]])/3,0)</f>
        <v>Q2</v>
      </c>
      <c r="F597" s="12">
        <f>YEAR(SalesDataTable[[#This Row],[Order Date]])</f>
        <v>2026</v>
      </c>
      <c r="G597" s="4" t="s">
        <v>11</v>
      </c>
      <c r="H597" s="4" t="s">
        <v>39</v>
      </c>
      <c r="I597" s="4" t="s">
        <v>19</v>
      </c>
      <c r="J597" s="4" t="s">
        <v>3</v>
      </c>
      <c r="K597" s="4" t="s">
        <v>23</v>
      </c>
      <c r="L597" s="4" t="s">
        <v>51</v>
      </c>
      <c r="M597" s="9">
        <v>1</v>
      </c>
      <c r="N597" s="6">
        <v>120.52</v>
      </c>
      <c r="O597" s="7">
        <v>0.1</v>
      </c>
      <c r="P597" s="6">
        <v>59.01</v>
      </c>
      <c r="Q597" s="6">
        <f t="shared" si="36"/>
        <v>108.468</v>
      </c>
      <c r="R597" s="6">
        <f t="shared" si="37"/>
        <v>59.01</v>
      </c>
      <c r="S597" s="6">
        <f t="shared" si="38"/>
        <v>49.458000000000006</v>
      </c>
      <c r="T597" s="8">
        <f t="shared" si="39"/>
        <v>0.45596858059519862</v>
      </c>
      <c r="U597" s="5">
        <f>YEAR(SalesDataTable[[#This Row],[Order Date]])</f>
        <v>2026</v>
      </c>
      <c r="V597" s="8" t="str">
        <f>"Q"&amp;ROUNDUP(MONTH(SalesDataTable[[#This Row],[Order Date]])/3,0)</f>
        <v>Q2</v>
      </c>
      <c r="W597" s="9">
        <f>MONTH(SalesDataTable[[#This Row],[Order Date]])</f>
        <v>4</v>
      </c>
      <c r="X597" s="8" t="str">
        <f>TEXT(SalesDataTable[[#This Row],[Order Date]],"mmm")</f>
        <v>Apr</v>
      </c>
    </row>
    <row r="598" spans="1:24" ht="15">
      <c r="A598" s="2">
        <v>2390</v>
      </c>
      <c r="B598" s="3">
        <v>46130</v>
      </c>
      <c r="C598" s="12">
        <f>MONTH(SalesDataTable[[#This Row],[Order Date]])</f>
        <v>4</v>
      </c>
      <c r="D598" s="12" t="str">
        <f>TEXT(SalesDataTable[[#This Row],[Order Date]],"MMM")</f>
        <v>Apr</v>
      </c>
      <c r="E598" s="15" t="str">
        <f>"Q"&amp;ROUNDUP(MONTH(SalesDataTable[[#This Row],[Order Date]])/3,0)</f>
        <v>Q2</v>
      </c>
      <c r="F598" s="12">
        <f>YEAR(SalesDataTable[[#This Row],[Order Date]])</f>
        <v>2026</v>
      </c>
      <c r="G598" s="4" t="s">
        <v>20</v>
      </c>
      <c r="H598" s="4" t="s">
        <v>33</v>
      </c>
      <c r="I598" s="4" t="s">
        <v>19</v>
      </c>
      <c r="J598" s="4" t="s">
        <v>3</v>
      </c>
      <c r="K598" s="4" t="s">
        <v>23</v>
      </c>
      <c r="L598" s="4" t="s">
        <v>40</v>
      </c>
      <c r="M598" s="9">
        <v>1</v>
      </c>
      <c r="N598" s="6">
        <v>80.98</v>
      </c>
      <c r="O598" s="7">
        <v>0</v>
      </c>
      <c r="P598" s="6">
        <v>40.19</v>
      </c>
      <c r="Q598" s="6">
        <f t="shared" si="36"/>
        <v>80.98</v>
      </c>
      <c r="R598" s="6">
        <f t="shared" si="37"/>
        <v>40.19</v>
      </c>
      <c r="S598" s="6">
        <f t="shared" si="38"/>
        <v>40.790000000000006</v>
      </c>
      <c r="T598" s="8">
        <f t="shared" si="39"/>
        <v>0.50370461842430236</v>
      </c>
      <c r="U598" s="5">
        <f>YEAR(SalesDataTable[[#This Row],[Order Date]])</f>
        <v>2026</v>
      </c>
      <c r="V598" s="8" t="str">
        <f>"Q"&amp;ROUNDUP(MONTH(SalesDataTable[[#This Row],[Order Date]])/3,0)</f>
        <v>Q2</v>
      </c>
      <c r="W598" s="9">
        <f>MONTH(SalesDataTable[[#This Row],[Order Date]])</f>
        <v>4</v>
      </c>
      <c r="X598" s="8" t="str">
        <f>TEXT(SalesDataTable[[#This Row],[Order Date]],"mmm")</f>
        <v>Apr</v>
      </c>
    </row>
    <row r="599" spans="1:24" ht="15">
      <c r="A599" s="2">
        <v>3076</v>
      </c>
      <c r="B599" s="3">
        <v>46130</v>
      </c>
      <c r="C599" s="12">
        <f>MONTH(SalesDataTable[[#This Row],[Order Date]])</f>
        <v>4</v>
      </c>
      <c r="D599" s="12" t="str">
        <f>TEXT(SalesDataTable[[#This Row],[Order Date]],"MMM")</f>
        <v>Apr</v>
      </c>
      <c r="E599" s="15" t="str">
        <f>"Q"&amp;ROUNDUP(MONTH(SalesDataTable[[#This Row],[Order Date]])/3,0)</f>
        <v>Q2</v>
      </c>
      <c r="F599" s="12">
        <f>YEAR(SalesDataTable[[#This Row],[Order Date]])</f>
        <v>2026</v>
      </c>
      <c r="G599" s="4" t="s">
        <v>11</v>
      </c>
      <c r="H599" s="4" t="s">
        <v>12</v>
      </c>
      <c r="I599" s="4" t="s">
        <v>2</v>
      </c>
      <c r="J599" s="4" t="s">
        <v>16</v>
      </c>
      <c r="K599" s="4" t="s">
        <v>23</v>
      </c>
      <c r="L599" s="4" t="s">
        <v>40</v>
      </c>
      <c r="M599" s="9">
        <v>2</v>
      </c>
      <c r="N599" s="6">
        <v>82.58</v>
      </c>
      <c r="O599" s="7">
        <v>0.1</v>
      </c>
      <c r="P599" s="6">
        <v>39.93</v>
      </c>
      <c r="Q599" s="6">
        <f t="shared" si="36"/>
        <v>148.64400000000001</v>
      </c>
      <c r="R599" s="6">
        <f t="shared" si="37"/>
        <v>79.86</v>
      </c>
      <c r="S599" s="6">
        <f t="shared" si="38"/>
        <v>68.784000000000006</v>
      </c>
      <c r="T599" s="8">
        <f t="shared" si="39"/>
        <v>0.46274319851457174</v>
      </c>
      <c r="U599" s="5">
        <f>YEAR(SalesDataTable[[#This Row],[Order Date]])</f>
        <v>2026</v>
      </c>
      <c r="V599" s="8" t="str">
        <f>"Q"&amp;ROUNDUP(MONTH(SalesDataTable[[#This Row],[Order Date]])/3,0)</f>
        <v>Q2</v>
      </c>
      <c r="W599" s="9">
        <f>MONTH(SalesDataTable[[#This Row],[Order Date]])</f>
        <v>4</v>
      </c>
      <c r="X599" s="8" t="str">
        <f>TEXT(SalesDataTable[[#This Row],[Order Date]],"mmm")</f>
        <v>Apr</v>
      </c>
    </row>
    <row r="600" spans="1:24" ht="15">
      <c r="A600" s="2">
        <v>3157</v>
      </c>
      <c r="B600" s="3">
        <v>46130</v>
      </c>
      <c r="C600" s="12">
        <f>MONTH(SalesDataTable[[#This Row],[Order Date]])</f>
        <v>4</v>
      </c>
      <c r="D600" s="12" t="str">
        <f>TEXT(SalesDataTable[[#This Row],[Order Date]],"MMM")</f>
        <v>Apr</v>
      </c>
      <c r="E600" s="15" t="str">
        <f>"Q"&amp;ROUNDUP(MONTH(SalesDataTable[[#This Row],[Order Date]])/3,0)</f>
        <v>Q2</v>
      </c>
      <c r="F600" s="12">
        <f>YEAR(SalesDataTable[[#This Row],[Order Date]])</f>
        <v>2026</v>
      </c>
      <c r="G600" s="4" t="s">
        <v>20</v>
      </c>
      <c r="H600" s="4" t="s">
        <v>33</v>
      </c>
      <c r="I600" s="4" t="s">
        <v>2</v>
      </c>
      <c r="J600" s="4" t="s">
        <v>13</v>
      </c>
      <c r="K600" s="4" t="s">
        <v>23</v>
      </c>
      <c r="L600" s="4" t="s">
        <v>29</v>
      </c>
      <c r="M600" s="9">
        <v>2</v>
      </c>
      <c r="N600" s="6">
        <v>200.36</v>
      </c>
      <c r="O600" s="7">
        <v>0</v>
      </c>
      <c r="P600" s="6">
        <v>105.12</v>
      </c>
      <c r="Q600" s="6">
        <f t="shared" si="36"/>
        <v>400.72</v>
      </c>
      <c r="R600" s="6">
        <f t="shared" si="37"/>
        <v>210.24</v>
      </c>
      <c r="S600" s="6">
        <f t="shared" si="38"/>
        <v>190.48000000000002</v>
      </c>
      <c r="T600" s="8">
        <f t="shared" si="39"/>
        <v>0.47534438011579161</v>
      </c>
      <c r="U600" s="5">
        <f>YEAR(SalesDataTable[[#This Row],[Order Date]])</f>
        <v>2026</v>
      </c>
      <c r="V600" s="8" t="str">
        <f>"Q"&amp;ROUNDUP(MONTH(SalesDataTable[[#This Row],[Order Date]])/3,0)</f>
        <v>Q2</v>
      </c>
      <c r="W600" s="9">
        <f>MONTH(SalesDataTable[[#This Row],[Order Date]])</f>
        <v>4</v>
      </c>
      <c r="X600" s="8" t="str">
        <f>TEXT(SalesDataTable[[#This Row],[Order Date]],"mmm")</f>
        <v>Apr</v>
      </c>
    </row>
    <row r="601" spans="1:24" ht="15">
      <c r="A601" s="2">
        <v>4516</v>
      </c>
      <c r="B601" s="3">
        <v>46130</v>
      </c>
      <c r="C601" s="12">
        <f>MONTH(SalesDataTable[[#This Row],[Order Date]])</f>
        <v>4</v>
      </c>
      <c r="D601" s="12" t="str">
        <f>TEXT(SalesDataTable[[#This Row],[Order Date]],"MMM")</f>
        <v>Apr</v>
      </c>
      <c r="E601" s="15" t="str">
        <f>"Q"&amp;ROUNDUP(MONTH(SalesDataTable[[#This Row],[Order Date]])/3,0)</f>
        <v>Q2</v>
      </c>
      <c r="F601" s="12">
        <f>YEAR(SalesDataTable[[#This Row],[Order Date]])</f>
        <v>2026</v>
      </c>
      <c r="G601" s="4" t="s">
        <v>11</v>
      </c>
      <c r="H601" s="4" t="s">
        <v>25</v>
      </c>
      <c r="I601" s="4" t="s">
        <v>2</v>
      </c>
      <c r="J601" s="4" t="s">
        <v>3</v>
      </c>
      <c r="K601" s="4" t="s">
        <v>23</v>
      </c>
      <c r="L601" s="4" t="s">
        <v>29</v>
      </c>
      <c r="M601" s="9">
        <v>1</v>
      </c>
      <c r="N601" s="6">
        <v>196.24</v>
      </c>
      <c r="O601" s="7">
        <v>0</v>
      </c>
      <c r="P601" s="6">
        <v>106.34</v>
      </c>
      <c r="Q601" s="6">
        <f t="shared" si="36"/>
        <v>196.24</v>
      </c>
      <c r="R601" s="6">
        <f t="shared" si="37"/>
        <v>106.34</v>
      </c>
      <c r="S601" s="6">
        <f t="shared" si="38"/>
        <v>89.9</v>
      </c>
      <c r="T601" s="8">
        <f t="shared" si="39"/>
        <v>0.45811251528740321</v>
      </c>
      <c r="U601" s="5">
        <f>YEAR(SalesDataTable[[#This Row],[Order Date]])</f>
        <v>2026</v>
      </c>
      <c r="V601" s="8" t="str">
        <f>"Q"&amp;ROUNDUP(MONTH(SalesDataTable[[#This Row],[Order Date]])/3,0)</f>
        <v>Q2</v>
      </c>
      <c r="W601" s="9">
        <f>MONTH(SalesDataTable[[#This Row],[Order Date]])</f>
        <v>4</v>
      </c>
      <c r="X601" s="8" t="str">
        <f>TEXT(SalesDataTable[[#This Row],[Order Date]],"mmm")</f>
        <v>Apr</v>
      </c>
    </row>
    <row r="602" spans="1:24" ht="15">
      <c r="A602" s="2">
        <v>5119</v>
      </c>
      <c r="B602" s="3">
        <v>46130</v>
      </c>
      <c r="C602" s="12">
        <f>MONTH(SalesDataTable[[#This Row],[Order Date]])</f>
        <v>4</v>
      </c>
      <c r="D602" s="12" t="str">
        <f>TEXT(SalesDataTable[[#This Row],[Order Date]],"MMM")</f>
        <v>Apr</v>
      </c>
      <c r="E602" s="15" t="str">
        <f>"Q"&amp;ROUNDUP(MONTH(SalesDataTable[[#This Row],[Order Date]])/3,0)</f>
        <v>Q2</v>
      </c>
      <c r="F602" s="12">
        <f>YEAR(SalesDataTable[[#This Row],[Order Date]])</f>
        <v>2026</v>
      </c>
      <c r="G602" s="4" t="s">
        <v>0</v>
      </c>
      <c r="H602" s="4" t="s">
        <v>50</v>
      </c>
      <c r="I602" s="4" t="s">
        <v>2</v>
      </c>
      <c r="J602" s="4" t="s">
        <v>16</v>
      </c>
      <c r="K602" s="4" t="s">
        <v>9</v>
      </c>
      <c r="L602" s="4" t="s">
        <v>10</v>
      </c>
      <c r="M602" s="9">
        <v>1</v>
      </c>
      <c r="N602" s="6">
        <v>93.32</v>
      </c>
      <c r="O602" s="7">
        <v>0</v>
      </c>
      <c r="P602" s="6">
        <v>44.82</v>
      </c>
      <c r="Q602" s="6">
        <f t="shared" si="36"/>
        <v>93.32</v>
      </c>
      <c r="R602" s="6">
        <f t="shared" si="37"/>
        <v>44.82</v>
      </c>
      <c r="S602" s="6">
        <f t="shared" si="38"/>
        <v>48.499999999999993</v>
      </c>
      <c r="T602" s="8">
        <f t="shared" si="39"/>
        <v>0.51971710244320612</v>
      </c>
      <c r="U602" s="5">
        <f>YEAR(SalesDataTable[[#This Row],[Order Date]])</f>
        <v>2026</v>
      </c>
      <c r="V602" s="8" t="str">
        <f>"Q"&amp;ROUNDUP(MONTH(SalesDataTable[[#This Row],[Order Date]])/3,0)</f>
        <v>Q2</v>
      </c>
      <c r="W602" s="9">
        <f>MONTH(SalesDataTable[[#This Row],[Order Date]])</f>
        <v>4</v>
      </c>
      <c r="X602" s="8" t="str">
        <f>TEXT(SalesDataTable[[#This Row],[Order Date]],"mmm")</f>
        <v>Apr</v>
      </c>
    </row>
    <row r="603" spans="1:24" ht="15">
      <c r="A603" s="2">
        <v>125</v>
      </c>
      <c r="B603" s="3">
        <v>46131</v>
      </c>
      <c r="C603" s="12">
        <f>MONTH(SalesDataTable[[#This Row],[Order Date]])</f>
        <v>4</v>
      </c>
      <c r="D603" s="12" t="str">
        <f>TEXT(SalesDataTable[[#This Row],[Order Date]],"MMM")</f>
        <v>Apr</v>
      </c>
      <c r="E603" s="15" t="str">
        <f>"Q"&amp;ROUNDUP(MONTH(SalesDataTable[[#This Row],[Order Date]])/3,0)</f>
        <v>Q2</v>
      </c>
      <c r="F603" s="12">
        <f>YEAR(SalesDataTable[[#This Row],[Order Date]])</f>
        <v>2026</v>
      </c>
      <c r="G603" s="4" t="s">
        <v>20</v>
      </c>
      <c r="H603" s="4" t="s">
        <v>31</v>
      </c>
      <c r="I603" s="4" t="s">
        <v>2</v>
      </c>
      <c r="J603" s="4" t="s">
        <v>3</v>
      </c>
      <c r="K603" s="4" t="s">
        <v>4</v>
      </c>
      <c r="L603" s="4" t="s">
        <v>30</v>
      </c>
      <c r="M603" s="9">
        <v>2</v>
      </c>
      <c r="N603" s="6">
        <v>101.61</v>
      </c>
      <c r="O603" s="7">
        <v>0</v>
      </c>
      <c r="P603" s="6">
        <v>49.9</v>
      </c>
      <c r="Q603" s="6">
        <f t="shared" si="36"/>
        <v>203.22</v>
      </c>
      <c r="R603" s="6">
        <f t="shared" si="37"/>
        <v>99.8</v>
      </c>
      <c r="S603" s="6">
        <f t="shared" si="38"/>
        <v>103.42</v>
      </c>
      <c r="T603" s="8">
        <f t="shared" si="39"/>
        <v>0.50890660368074014</v>
      </c>
      <c r="U603" s="5">
        <f>YEAR(SalesDataTable[[#This Row],[Order Date]])</f>
        <v>2026</v>
      </c>
      <c r="V603" s="8" t="str">
        <f>"Q"&amp;ROUNDUP(MONTH(SalesDataTable[[#This Row],[Order Date]])/3,0)</f>
        <v>Q2</v>
      </c>
      <c r="W603" s="9">
        <f>MONTH(SalesDataTable[[#This Row],[Order Date]])</f>
        <v>4</v>
      </c>
      <c r="X603" s="8" t="str">
        <f>TEXT(SalesDataTable[[#This Row],[Order Date]],"mmm")</f>
        <v>Apr</v>
      </c>
    </row>
    <row r="604" spans="1:24" ht="15">
      <c r="A604" s="2">
        <v>728</v>
      </c>
      <c r="B604" s="3">
        <v>46131</v>
      </c>
      <c r="C604" s="12">
        <f>MONTH(SalesDataTable[[#This Row],[Order Date]])</f>
        <v>4</v>
      </c>
      <c r="D604" s="12" t="str">
        <f>TEXT(SalesDataTable[[#This Row],[Order Date]],"MMM")</f>
        <v>Apr</v>
      </c>
      <c r="E604" s="15" t="str">
        <f>"Q"&amp;ROUNDUP(MONTH(SalesDataTable[[#This Row],[Order Date]])/3,0)</f>
        <v>Q2</v>
      </c>
      <c r="F604" s="12">
        <f>YEAR(SalesDataTable[[#This Row],[Order Date]])</f>
        <v>2026</v>
      </c>
      <c r="G604" s="4" t="s">
        <v>6</v>
      </c>
      <c r="H604" s="4" t="s">
        <v>49</v>
      </c>
      <c r="I604" s="4" t="s">
        <v>2</v>
      </c>
      <c r="J604" s="4" t="s">
        <v>3</v>
      </c>
      <c r="K604" s="4" t="s">
        <v>4</v>
      </c>
      <c r="L604" s="4" t="s">
        <v>30</v>
      </c>
      <c r="M604" s="9">
        <v>1</v>
      </c>
      <c r="N604" s="6">
        <v>104.91</v>
      </c>
      <c r="O604" s="7">
        <v>0</v>
      </c>
      <c r="P604" s="6">
        <v>51.68</v>
      </c>
      <c r="Q604" s="6">
        <f t="shared" si="36"/>
        <v>104.91</v>
      </c>
      <c r="R604" s="6">
        <f t="shared" si="37"/>
        <v>51.68</v>
      </c>
      <c r="S604" s="6">
        <f t="shared" si="38"/>
        <v>53.23</v>
      </c>
      <c r="T604" s="8">
        <f t="shared" si="39"/>
        <v>0.50738728433895719</v>
      </c>
      <c r="U604" s="5">
        <f>YEAR(SalesDataTable[[#This Row],[Order Date]])</f>
        <v>2026</v>
      </c>
      <c r="V604" s="8" t="str">
        <f>"Q"&amp;ROUNDUP(MONTH(SalesDataTable[[#This Row],[Order Date]])/3,0)</f>
        <v>Q2</v>
      </c>
      <c r="W604" s="9">
        <f>MONTH(SalesDataTable[[#This Row],[Order Date]])</f>
        <v>4</v>
      </c>
      <c r="X604" s="8" t="str">
        <f>TEXT(SalesDataTable[[#This Row],[Order Date]],"mmm")</f>
        <v>Apr</v>
      </c>
    </row>
    <row r="605" spans="1:24" ht="15">
      <c r="A605" s="2">
        <v>1271</v>
      </c>
      <c r="B605" s="3">
        <v>46131</v>
      </c>
      <c r="C605" s="12">
        <f>MONTH(SalesDataTable[[#This Row],[Order Date]])</f>
        <v>4</v>
      </c>
      <c r="D605" s="12" t="str">
        <f>TEXT(SalesDataTable[[#This Row],[Order Date]],"MMM")</f>
        <v>Apr</v>
      </c>
      <c r="E605" s="15" t="str">
        <f>"Q"&amp;ROUNDUP(MONTH(SalesDataTable[[#This Row],[Order Date]])/3,0)</f>
        <v>Q2</v>
      </c>
      <c r="F605" s="12">
        <f>YEAR(SalesDataTable[[#This Row],[Order Date]])</f>
        <v>2026</v>
      </c>
      <c r="G605" s="4" t="s">
        <v>11</v>
      </c>
      <c r="H605" s="4" t="s">
        <v>12</v>
      </c>
      <c r="I605" s="4" t="s">
        <v>8</v>
      </c>
      <c r="J605" s="4" t="s">
        <v>16</v>
      </c>
      <c r="K605" s="4" t="s">
        <v>34</v>
      </c>
      <c r="L605" s="4" t="s">
        <v>35</v>
      </c>
      <c r="M605" s="9">
        <v>8</v>
      </c>
      <c r="N605" s="6">
        <v>39.99</v>
      </c>
      <c r="O605" s="7">
        <v>0.15</v>
      </c>
      <c r="P605" s="6">
        <v>14.92</v>
      </c>
      <c r="Q605" s="6">
        <f t="shared" si="36"/>
        <v>271.93200000000002</v>
      </c>
      <c r="R605" s="6">
        <f t="shared" si="37"/>
        <v>119.36</v>
      </c>
      <c r="S605" s="6">
        <f t="shared" si="38"/>
        <v>152.572</v>
      </c>
      <c r="T605" s="8">
        <f t="shared" si="39"/>
        <v>0.56106673727255341</v>
      </c>
      <c r="U605" s="5">
        <f>YEAR(SalesDataTable[[#This Row],[Order Date]])</f>
        <v>2026</v>
      </c>
      <c r="V605" s="8" t="str">
        <f>"Q"&amp;ROUNDUP(MONTH(SalesDataTable[[#This Row],[Order Date]])/3,0)</f>
        <v>Q2</v>
      </c>
      <c r="W605" s="9">
        <f>MONTH(SalesDataTable[[#This Row],[Order Date]])</f>
        <v>4</v>
      </c>
      <c r="X605" s="8" t="str">
        <f>TEXT(SalesDataTable[[#This Row],[Order Date]],"mmm")</f>
        <v>Apr</v>
      </c>
    </row>
    <row r="606" spans="1:24" ht="15">
      <c r="A606" s="2">
        <v>1284</v>
      </c>
      <c r="B606" s="3">
        <v>46131</v>
      </c>
      <c r="C606" s="12">
        <f>MONTH(SalesDataTable[[#This Row],[Order Date]])</f>
        <v>4</v>
      </c>
      <c r="D606" s="12" t="str">
        <f>TEXT(SalesDataTable[[#This Row],[Order Date]],"MMM")</f>
        <v>Apr</v>
      </c>
      <c r="E606" s="15" t="str">
        <f>"Q"&amp;ROUNDUP(MONTH(SalesDataTable[[#This Row],[Order Date]])/3,0)</f>
        <v>Q2</v>
      </c>
      <c r="F606" s="12">
        <f>YEAR(SalesDataTable[[#This Row],[Order Date]])</f>
        <v>2026</v>
      </c>
      <c r="G606" s="4" t="s">
        <v>6</v>
      </c>
      <c r="H606" s="4" t="s">
        <v>43</v>
      </c>
      <c r="I606" s="4" t="s">
        <v>19</v>
      </c>
      <c r="J606" s="4" t="s">
        <v>13</v>
      </c>
      <c r="K606" s="4" t="s">
        <v>14</v>
      </c>
      <c r="L606" s="4" t="s">
        <v>44</v>
      </c>
      <c r="M606" s="9">
        <v>1</v>
      </c>
      <c r="N606" s="6">
        <v>136.01</v>
      </c>
      <c r="O606" s="7">
        <v>0</v>
      </c>
      <c r="P606" s="6">
        <v>66.59</v>
      </c>
      <c r="Q606" s="6">
        <f t="shared" si="36"/>
        <v>136.01</v>
      </c>
      <c r="R606" s="6">
        <f t="shared" si="37"/>
        <v>66.59</v>
      </c>
      <c r="S606" s="6">
        <f t="shared" si="38"/>
        <v>69.419999999999987</v>
      </c>
      <c r="T606" s="8">
        <f t="shared" si="39"/>
        <v>0.51040364679067707</v>
      </c>
      <c r="U606" s="5">
        <f>YEAR(SalesDataTable[[#This Row],[Order Date]])</f>
        <v>2026</v>
      </c>
      <c r="V606" s="8" t="str">
        <f>"Q"&amp;ROUNDUP(MONTH(SalesDataTable[[#This Row],[Order Date]])/3,0)</f>
        <v>Q2</v>
      </c>
      <c r="W606" s="9">
        <f>MONTH(SalesDataTable[[#This Row],[Order Date]])</f>
        <v>4</v>
      </c>
      <c r="X606" s="8" t="str">
        <f>TEXT(SalesDataTable[[#This Row],[Order Date]],"mmm")</f>
        <v>Apr</v>
      </c>
    </row>
    <row r="607" spans="1:24" ht="15">
      <c r="A607" s="2">
        <v>1657</v>
      </c>
      <c r="B607" s="3">
        <v>46131</v>
      </c>
      <c r="C607" s="12">
        <f>MONTH(SalesDataTable[[#This Row],[Order Date]])</f>
        <v>4</v>
      </c>
      <c r="D607" s="12" t="str">
        <f>TEXT(SalesDataTable[[#This Row],[Order Date]],"MMM")</f>
        <v>Apr</v>
      </c>
      <c r="E607" s="15" t="str">
        <f>"Q"&amp;ROUNDUP(MONTH(SalesDataTable[[#This Row],[Order Date]])/3,0)</f>
        <v>Q2</v>
      </c>
      <c r="F607" s="12">
        <f>YEAR(SalesDataTable[[#This Row],[Order Date]])</f>
        <v>2026</v>
      </c>
      <c r="G607" s="4" t="s">
        <v>0</v>
      </c>
      <c r="H607" s="4" t="s">
        <v>1</v>
      </c>
      <c r="I607" s="4" t="s">
        <v>8</v>
      </c>
      <c r="J607" s="4" t="s">
        <v>16</v>
      </c>
      <c r="K607" s="4" t="s">
        <v>23</v>
      </c>
      <c r="L607" s="4" t="s">
        <v>51</v>
      </c>
      <c r="M607" s="9">
        <v>15</v>
      </c>
      <c r="N607" s="6">
        <v>122.1</v>
      </c>
      <c r="O607" s="7">
        <v>0.15</v>
      </c>
      <c r="P607" s="6">
        <v>62.33</v>
      </c>
      <c r="Q607" s="6">
        <f t="shared" si="36"/>
        <v>1556.7749999999999</v>
      </c>
      <c r="R607" s="6">
        <f t="shared" si="37"/>
        <v>934.94999999999993</v>
      </c>
      <c r="S607" s="6">
        <f t="shared" si="38"/>
        <v>621.82499999999993</v>
      </c>
      <c r="T607" s="8">
        <f t="shared" si="39"/>
        <v>0.39943151707857588</v>
      </c>
      <c r="U607" s="5">
        <f>YEAR(SalesDataTable[[#This Row],[Order Date]])</f>
        <v>2026</v>
      </c>
      <c r="V607" s="8" t="str">
        <f>"Q"&amp;ROUNDUP(MONTH(SalesDataTable[[#This Row],[Order Date]])/3,0)</f>
        <v>Q2</v>
      </c>
      <c r="W607" s="9">
        <f>MONTH(SalesDataTable[[#This Row],[Order Date]])</f>
        <v>4</v>
      </c>
      <c r="X607" s="8" t="str">
        <f>TEXT(SalesDataTable[[#This Row],[Order Date]],"mmm")</f>
        <v>Apr</v>
      </c>
    </row>
    <row r="608" spans="1:24" ht="15">
      <c r="A608" s="2">
        <v>2240</v>
      </c>
      <c r="B608" s="3">
        <v>46131</v>
      </c>
      <c r="C608" s="12">
        <f>MONTH(SalesDataTable[[#This Row],[Order Date]])</f>
        <v>4</v>
      </c>
      <c r="D608" s="12" t="str">
        <f>TEXT(SalesDataTable[[#This Row],[Order Date]],"MMM")</f>
        <v>Apr</v>
      </c>
      <c r="E608" s="15" t="str">
        <f>"Q"&amp;ROUNDUP(MONTH(SalesDataTable[[#This Row],[Order Date]])/3,0)</f>
        <v>Q2</v>
      </c>
      <c r="F608" s="12">
        <f>YEAR(SalesDataTable[[#This Row],[Order Date]])</f>
        <v>2026</v>
      </c>
      <c r="G608" s="4" t="s">
        <v>0</v>
      </c>
      <c r="H608" s="4" t="s">
        <v>50</v>
      </c>
      <c r="I608" s="4" t="s">
        <v>28</v>
      </c>
      <c r="J608" s="4" t="s">
        <v>3</v>
      </c>
      <c r="K608" s="4" t="s">
        <v>23</v>
      </c>
      <c r="L608" s="4" t="s">
        <v>24</v>
      </c>
      <c r="M608" s="9">
        <v>4</v>
      </c>
      <c r="N608" s="6">
        <v>341.75</v>
      </c>
      <c r="O608" s="7">
        <v>0.1</v>
      </c>
      <c r="P608" s="6">
        <v>191.91</v>
      </c>
      <c r="Q608" s="6">
        <f t="shared" si="36"/>
        <v>1230.3</v>
      </c>
      <c r="R608" s="6">
        <f t="shared" si="37"/>
        <v>767.64</v>
      </c>
      <c r="S608" s="6">
        <f t="shared" si="38"/>
        <v>462.65999999999997</v>
      </c>
      <c r="T608" s="8">
        <f t="shared" si="39"/>
        <v>0.37605462082418922</v>
      </c>
      <c r="U608" s="5">
        <f>YEAR(SalesDataTable[[#This Row],[Order Date]])</f>
        <v>2026</v>
      </c>
      <c r="V608" s="8" t="str">
        <f>"Q"&amp;ROUNDUP(MONTH(SalesDataTable[[#This Row],[Order Date]])/3,0)</f>
        <v>Q2</v>
      </c>
      <c r="W608" s="9">
        <f>MONTH(SalesDataTable[[#This Row],[Order Date]])</f>
        <v>4</v>
      </c>
      <c r="X608" s="8" t="str">
        <f>TEXT(SalesDataTable[[#This Row],[Order Date]],"mmm")</f>
        <v>Apr</v>
      </c>
    </row>
    <row r="609" spans="1:24" ht="15">
      <c r="A609" s="2">
        <v>3050</v>
      </c>
      <c r="B609" s="3">
        <v>46131</v>
      </c>
      <c r="C609" s="12">
        <f>MONTH(SalesDataTable[[#This Row],[Order Date]])</f>
        <v>4</v>
      </c>
      <c r="D609" s="12" t="str">
        <f>TEXT(SalesDataTable[[#This Row],[Order Date]],"MMM")</f>
        <v>Apr</v>
      </c>
      <c r="E609" s="15" t="str">
        <f>"Q"&amp;ROUNDUP(MONTH(SalesDataTable[[#This Row],[Order Date]])/3,0)</f>
        <v>Q2</v>
      </c>
      <c r="F609" s="12">
        <f>YEAR(SalesDataTable[[#This Row],[Order Date]])</f>
        <v>2026</v>
      </c>
      <c r="G609" s="4" t="s">
        <v>20</v>
      </c>
      <c r="H609" s="4" t="s">
        <v>47</v>
      </c>
      <c r="I609" s="4" t="s">
        <v>19</v>
      </c>
      <c r="J609" s="4" t="s">
        <v>3</v>
      </c>
      <c r="K609" s="4" t="s">
        <v>9</v>
      </c>
      <c r="L609" s="4" t="s">
        <v>37</v>
      </c>
      <c r="M609" s="9">
        <v>3</v>
      </c>
      <c r="N609" s="6">
        <v>156.16</v>
      </c>
      <c r="O609" s="7">
        <v>0.05</v>
      </c>
      <c r="P609" s="6">
        <v>77.81</v>
      </c>
      <c r="Q609" s="6">
        <f t="shared" si="36"/>
        <v>445.05599999999998</v>
      </c>
      <c r="R609" s="6">
        <f t="shared" si="37"/>
        <v>233.43</v>
      </c>
      <c r="S609" s="6">
        <f t="shared" si="38"/>
        <v>211.62599999999998</v>
      </c>
      <c r="T609" s="8">
        <f t="shared" si="39"/>
        <v>0.47550420621225192</v>
      </c>
      <c r="U609" s="5">
        <f>YEAR(SalesDataTable[[#This Row],[Order Date]])</f>
        <v>2026</v>
      </c>
      <c r="V609" s="8" t="str">
        <f>"Q"&amp;ROUNDUP(MONTH(SalesDataTable[[#This Row],[Order Date]])/3,0)</f>
        <v>Q2</v>
      </c>
      <c r="W609" s="9">
        <f>MONTH(SalesDataTable[[#This Row],[Order Date]])</f>
        <v>4</v>
      </c>
      <c r="X609" s="8" t="str">
        <f>TEXT(SalesDataTable[[#This Row],[Order Date]],"mmm")</f>
        <v>Apr</v>
      </c>
    </row>
    <row r="610" spans="1:24" ht="15">
      <c r="A610" s="2">
        <v>3213</v>
      </c>
      <c r="B610" s="3">
        <v>46131</v>
      </c>
      <c r="C610" s="12">
        <f>MONTH(SalesDataTable[[#This Row],[Order Date]])</f>
        <v>4</v>
      </c>
      <c r="D610" s="12" t="str">
        <f>TEXT(SalesDataTable[[#This Row],[Order Date]],"MMM")</f>
        <v>Apr</v>
      </c>
      <c r="E610" s="15" t="str">
        <f>"Q"&amp;ROUNDUP(MONTH(SalesDataTable[[#This Row],[Order Date]])/3,0)</f>
        <v>Q2</v>
      </c>
      <c r="F610" s="12">
        <f>YEAR(SalesDataTable[[#This Row],[Order Date]])</f>
        <v>2026</v>
      </c>
      <c r="G610" s="4" t="s">
        <v>0</v>
      </c>
      <c r="H610" s="4" t="s">
        <v>50</v>
      </c>
      <c r="I610" s="4" t="s">
        <v>2</v>
      </c>
      <c r="J610" s="4" t="s">
        <v>3</v>
      </c>
      <c r="K610" s="4" t="s">
        <v>14</v>
      </c>
      <c r="L610" s="4" t="s">
        <v>44</v>
      </c>
      <c r="M610" s="9">
        <v>2</v>
      </c>
      <c r="N610" s="6">
        <v>132.53</v>
      </c>
      <c r="O610" s="7">
        <v>0.05</v>
      </c>
      <c r="P610" s="6">
        <v>66.39</v>
      </c>
      <c r="Q610" s="6">
        <f t="shared" si="36"/>
        <v>251.80699999999999</v>
      </c>
      <c r="R610" s="6">
        <f t="shared" si="37"/>
        <v>132.78</v>
      </c>
      <c r="S610" s="6">
        <f t="shared" si="38"/>
        <v>119.02699999999999</v>
      </c>
      <c r="T610" s="8">
        <f t="shared" si="39"/>
        <v>0.47269138665724142</v>
      </c>
      <c r="U610" s="5">
        <f>YEAR(SalesDataTable[[#This Row],[Order Date]])</f>
        <v>2026</v>
      </c>
      <c r="V610" s="8" t="str">
        <f>"Q"&amp;ROUNDUP(MONTH(SalesDataTable[[#This Row],[Order Date]])/3,0)</f>
        <v>Q2</v>
      </c>
      <c r="W610" s="9">
        <f>MONTH(SalesDataTable[[#This Row],[Order Date]])</f>
        <v>4</v>
      </c>
      <c r="X610" s="8" t="str">
        <f>TEXT(SalesDataTable[[#This Row],[Order Date]],"mmm")</f>
        <v>Apr</v>
      </c>
    </row>
    <row r="611" spans="1:24" ht="15">
      <c r="A611" s="2">
        <v>3367</v>
      </c>
      <c r="B611" s="3">
        <v>46131</v>
      </c>
      <c r="C611" s="12">
        <f>MONTH(SalesDataTable[[#This Row],[Order Date]])</f>
        <v>4</v>
      </c>
      <c r="D611" s="12" t="str">
        <f>TEXT(SalesDataTable[[#This Row],[Order Date]],"MMM")</f>
        <v>Apr</v>
      </c>
      <c r="E611" s="15" t="str">
        <f>"Q"&amp;ROUNDUP(MONTH(SalesDataTable[[#This Row],[Order Date]])/3,0)</f>
        <v>Q2</v>
      </c>
      <c r="F611" s="12">
        <f>YEAR(SalesDataTable[[#This Row],[Order Date]])</f>
        <v>2026</v>
      </c>
      <c r="G611" s="4" t="s">
        <v>11</v>
      </c>
      <c r="H611" s="4" t="s">
        <v>18</v>
      </c>
      <c r="I611" s="4" t="s">
        <v>2</v>
      </c>
      <c r="J611" s="4" t="s">
        <v>3</v>
      </c>
      <c r="K611" s="4" t="s">
        <v>14</v>
      </c>
      <c r="L611" s="4" t="s">
        <v>32</v>
      </c>
      <c r="M611" s="9">
        <v>3</v>
      </c>
      <c r="N611" s="6">
        <v>45.79</v>
      </c>
      <c r="O611" s="7">
        <v>0</v>
      </c>
      <c r="P611" s="6">
        <v>17.98</v>
      </c>
      <c r="Q611" s="6">
        <f t="shared" si="36"/>
        <v>137.37</v>
      </c>
      <c r="R611" s="6">
        <f t="shared" si="37"/>
        <v>53.94</v>
      </c>
      <c r="S611" s="6">
        <f t="shared" si="38"/>
        <v>83.43</v>
      </c>
      <c r="T611" s="8">
        <f t="shared" si="39"/>
        <v>0.60733784669141733</v>
      </c>
      <c r="U611" s="5">
        <f>YEAR(SalesDataTable[[#This Row],[Order Date]])</f>
        <v>2026</v>
      </c>
      <c r="V611" s="8" t="str">
        <f>"Q"&amp;ROUNDUP(MONTH(SalesDataTable[[#This Row],[Order Date]])/3,0)</f>
        <v>Q2</v>
      </c>
      <c r="W611" s="9">
        <f>MONTH(SalesDataTable[[#This Row],[Order Date]])</f>
        <v>4</v>
      </c>
      <c r="X611" s="8" t="str">
        <f>TEXT(SalesDataTable[[#This Row],[Order Date]],"mmm")</f>
        <v>Apr</v>
      </c>
    </row>
    <row r="612" spans="1:24" ht="15">
      <c r="A612" s="2">
        <v>3885</v>
      </c>
      <c r="B612" s="3">
        <v>46131</v>
      </c>
      <c r="C612" s="12">
        <f>MONTH(SalesDataTable[[#This Row],[Order Date]])</f>
        <v>4</v>
      </c>
      <c r="D612" s="12" t="str">
        <f>TEXT(SalesDataTable[[#This Row],[Order Date]],"MMM")</f>
        <v>Apr</v>
      </c>
      <c r="E612" s="15" t="str">
        <f>"Q"&amp;ROUNDUP(MONTH(SalesDataTable[[#This Row],[Order Date]])/3,0)</f>
        <v>Q2</v>
      </c>
      <c r="F612" s="12">
        <f>YEAR(SalesDataTable[[#This Row],[Order Date]])</f>
        <v>2026</v>
      </c>
      <c r="G612" s="4" t="s">
        <v>0</v>
      </c>
      <c r="H612" s="4" t="s">
        <v>50</v>
      </c>
      <c r="I612" s="4" t="s">
        <v>2</v>
      </c>
      <c r="J612" s="4" t="s">
        <v>13</v>
      </c>
      <c r="K612" s="4" t="s">
        <v>14</v>
      </c>
      <c r="L612" s="4" t="s">
        <v>44</v>
      </c>
      <c r="M612" s="9">
        <v>2</v>
      </c>
      <c r="N612" s="6">
        <v>133.97</v>
      </c>
      <c r="O612" s="7">
        <v>0.15</v>
      </c>
      <c r="P612" s="6">
        <v>67.36</v>
      </c>
      <c r="Q612" s="6">
        <f t="shared" si="36"/>
        <v>227.749</v>
      </c>
      <c r="R612" s="6">
        <f t="shared" si="37"/>
        <v>134.72</v>
      </c>
      <c r="S612" s="6">
        <f t="shared" si="38"/>
        <v>93.028999999999996</v>
      </c>
      <c r="T612" s="8">
        <f t="shared" si="39"/>
        <v>0.40847160690057915</v>
      </c>
      <c r="U612" s="5">
        <f>YEAR(SalesDataTable[[#This Row],[Order Date]])</f>
        <v>2026</v>
      </c>
      <c r="V612" s="8" t="str">
        <f>"Q"&amp;ROUNDUP(MONTH(SalesDataTable[[#This Row],[Order Date]])/3,0)</f>
        <v>Q2</v>
      </c>
      <c r="W612" s="9">
        <f>MONTH(SalesDataTable[[#This Row],[Order Date]])</f>
        <v>4</v>
      </c>
      <c r="X612" s="8" t="str">
        <f>TEXT(SalesDataTable[[#This Row],[Order Date]],"mmm")</f>
        <v>Apr</v>
      </c>
    </row>
    <row r="613" spans="1:24" ht="15">
      <c r="A613" s="2">
        <v>4372</v>
      </c>
      <c r="B613" s="3">
        <v>46131</v>
      </c>
      <c r="C613" s="12">
        <f>MONTH(SalesDataTable[[#This Row],[Order Date]])</f>
        <v>4</v>
      </c>
      <c r="D613" s="12" t="str">
        <f>TEXT(SalesDataTable[[#This Row],[Order Date]],"MMM")</f>
        <v>Apr</v>
      </c>
      <c r="E613" s="15" t="str">
        <f>"Q"&amp;ROUNDUP(MONTH(SalesDataTable[[#This Row],[Order Date]])/3,0)</f>
        <v>Q2</v>
      </c>
      <c r="F613" s="12">
        <f>YEAR(SalesDataTable[[#This Row],[Order Date]])</f>
        <v>2026</v>
      </c>
      <c r="G613" s="4" t="s">
        <v>0</v>
      </c>
      <c r="H613" s="4" t="s">
        <v>50</v>
      </c>
      <c r="I613" s="4" t="s">
        <v>2</v>
      </c>
      <c r="J613" s="4" t="s">
        <v>13</v>
      </c>
      <c r="K613" s="4" t="s">
        <v>34</v>
      </c>
      <c r="L613" s="4" t="s">
        <v>42</v>
      </c>
      <c r="M613" s="9">
        <v>1</v>
      </c>
      <c r="N613" s="6">
        <v>37.11</v>
      </c>
      <c r="O613" s="7">
        <v>0.1</v>
      </c>
      <c r="P613" s="6">
        <v>14.27</v>
      </c>
      <c r="Q613" s="6">
        <f t="shared" si="36"/>
        <v>33.399000000000001</v>
      </c>
      <c r="R613" s="6">
        <f t="shared" si="37"/>
        <v>14.27</v>
      </c>
      <c r="S613" s="6">
        <f t="shared" si="38"/>
        <v>19.129000000000001</v>
      </c>
      <c r="T613" s="8">
        <f t="shared" si="39"/>
        <v>0.5727416988532591</v>
      </c>
      <c r="U613" s="5">
        <f>YEAR(SalesDataTable[[#This Row],[Order Date]])</f>
        <v>2026</v>
      </c>
      <c r="V613" s="8" t="str">
        <f>"Q"&amp;ROUNDUP(MONTH(SalesDataTable[[#This Row],[Order Date]])/3,0)</f>
        <v>Q2</v>
      </c>
      <c r="W613" s="9">
        <f>MONTH(SalesDataTable[[#This Row],[Order Date]])</f>
        <v>4</v>
      </c>
      <c r="X613" s="8" t="str">
        <f>TEXT(SalesDataTable[[#This Row],[Order Date]],"mmm")</f>
        <v>Apr</v>
      </c>
    </row>
    <row r="614" spans="1:24" ht="15">
      <c r="A614" s="2">
        <v>4417</v>
      </c>
      <c r="B614" s="3">
        <v>46131</v>
      </c>
      <c r="C614" s="12">
        <f>MONTH(SalesDataTable[[#This Row],[Order Date]])</f>
        <v>4</v>
      </c>
      <c r="D614" s="12" t="str">
        <f>TEXT(SalesDataTable[[#This Row],[Order Date]],"MMM")</f>
        <v>Apr</v>
      </c>
      <c r="E614" s="15" t="str">
        <f>"Q"&amp;ROUNDUP(MONTH(SalesDataTable[[#This Row],[Order Date]])/3,0)</f>
        <v>Q2</v>
      </c>
      <c r="F614" s="12">
        <f>YEAR(SalesDataTable[[#This Row],[Order Date]])</f>
        <v>2026</v>
      </c>
      <c r="G614" s="4" t="s">
        <v>20</v>
      </c>
      <c r="H614" s="4" t="s">
        <v>33</v>
      </c>
      <c r="I614" s="4" t="s">
        <v>19</v>
      </c>
      <c r="J614" s="4" t="s">
        <v>13</v>
      </c>
      <c r="K614" s="4" t="s">
        <v>23</v>
      </c>
      <c r="L614" s="4" t="s">
        <v>24</v>
      </c>
      <c r="M614" s="9">
        <v>3</v>
      </c>
      <c r="N614" s="6">
        <v>334.01</v>
      </c>
      <c r="O614" s="7">
        <v>0.15</v>
      </c>
      <c r="P614" s="6">
        <v>192.17</v>
      </c>
      <c r="Q614" s="6">
        <f t="shared" si="36"/>
        <v>851.72550000000001</v>
      </c>
      <c r="R614" s="6">
        <f t="shared" si="37"/>
        <v>576.51</v>
      </c>
      <c r="S614" s="6">
        <f t="shared" si="38"/>
        <v>275.21550000000002</v>
      </c>
      <c r="T614" s="8">
        <f t="shared" si="39"/>
        <v>0.32312699337990941</v>
      </c>
      <c r="U614" s="5">
        <f>YEAR(SalesDataTable[[#This Row],[Order Date]])</f>
        <v>2026</v>
      </c>
      <c r="V614" s="8" t="str">
        <f>"Q"&amp;ROUNDUP(MONTH(SalesDataTable[[#This Row],[Order Date]])/3,0)</f>
        <v>Q2</v>
      </c>
      <c r="W614" s="9">
        <f>MONTH(SalesDataTable[[#This Row],[Order Date]])</f>
        <v>4</v>
      </c>
      <c r="X614" s="8" t="str">
        <f>TEXT(SalesDataTable[[#This Row],[Order Date]],"mmm")</f>
        <v>Apr</v>
      </c>
    </row>
    <row r="615" spans="1:24" ht="15">
      <c r="A615" s="2">
        <v>1147</v>
      </c>
      <c r="B615" s="3">
        <v>46132</v>
      </c>
      <c r="C615" s="12">
        <f>MONTH(SalesDataTable[[#This Row],[Order Date]])</f>
        <v>4</v>
      </c>
      <c r="D615" s="12" t="str">
        <f>TEXT(SalesDataTable[[#This Row],[Order Date]],"MMM")</f>
        <v>Apr</v>
      </c>
      <c r="E615" s="15" t="str">
        <f>"Q"&amp;ROUNDUP(MONTH(SalesDataTable[[#This Row],[Order Date]])/3,0)</f>
        <v>Q2</v>
      </c>
      <c r="F615" s="12">
        <f>YEAR(SalesDataTable[[#This Row],[Order Date]])</f>
        <v>2026</v>
      </c>
      <c r="G615" s="4" t="s">
        <v>20</v>
      </c>
      <c r="H615" s="4" t="s">
        <v>31</v>
      </c>
      <c r="I615" s="4" t="s">
        <v>2</v>
      </c>
      <c r="J615" s="4" t="s">
        <v>13</v>
      </c>
      <c r="K615" s="4" t="s">
        <v>14</v>
      </c>
      <c r="L615" s="4" t="s">
        <v>44</v>
      </c>
      <c r="M615" s="9">
        <v>1</v>
      </c>
      <c r="N615" s="6">
        <v>131.46</v>
      </c>
      <c r="O615" s="7">
        <v>0</v>
      </c>
      <c r="P615" s="6">
        <v>67.77</v>
      </c>
      <c r="Q615" s="6">
        <f t="shared" si="36"/>
        <v>131.46</v>
      </c>
      <c r="R615" s="6">
        <f t="shared" si="37"/>
        <v>67.77</v>
      </c>
      <c r="S615" s="6">
        <f t="shared" si="38"/>
        <v>63.690000000000012</v>
      </c>
      <c r="T615" s="8">
        <f t="shared" si="39"/>
        <v>0.48448197170241902</v>
      </c>
      <c r="U615" s="5">
        <f>YEAR(SalesDataTable[[#This Row],[Order Date]])</f>
        <v>2026</v>
      </c>
      <c r="V615" s="8" t="str">
        <f>"Q"&amp;ROUNDUP(MONTH(SalesDataTable[[#This Row],[Order Date]])/3,0)</f>
        <v>Q2</v>
      </c>
      <c r="W615" s="9">
        <f>MONTH(SalesDataTable[[#This Row],[Order Date]])</f>
        <v>4</v>
      </c>
      <c r="X615" s="8" t="str">
        <f>TEXT(SalesDataTable[[#This Row],[Order Date]],"mmm")</f>
        <v>Apr</v>
      </c>
    </row>
    <row r="616" spans="1:24" ht="15">
      <c r="A616" s="2">
        <v>1514</v>
      </c>
      <c r="B616" s="3">
        <v>46132</v>
      </c>
      <c r="C616" s="12">
        <f>MONTH(SalesDataTable[[#This Row],[Order Date]])</f>
        <v>4</v>
      </c>
      <c r="D616" s="12" t="str">
        <f>TEXT(SalesDataTable[[#This Row],[Order Date]],"MMM")</f>
        <v>Apr</v>
      </c>
      <c r="E616" s="15" t="str">
        <f>"Q"&amp;ROUNDUP(MONTH(SalesDataTable[[#This Row],[Order Date]])/3,0)</f>
        <v>Q2</v>
      </c>
      <c r="F616" s="12">
        <f>YEAR(SalesDataTable[[#This Row],[Order Date]])</f>
        <v>2026</v>
      </c>
      <c r="G616" s="4" t="s">
        <v>11</v>
      </c>
      <c r="H616" s="4" t="s">
        <v>18</v>
      </c>
      <c r="I616" s="4" t="s">
        <v>19</v>
      </c>
      <c r="J616" s="4" t="s">
        <v>3</v>
      </c>
      <c r="K616" s="4" t="s">
        <v>9</v>
      </c>
      <c r="L616" s="4" t="s">
        <v>46</v>
      </c>
      <c r="M616" s="9">
        <v>3</v>
      </c>
      <c r="N616" s="6">
        <v>72.48</v>
      </c>
      <c r="O616" s="7">
        <v>0</v>
      </c>
      <c r="P616" s="6">
        <v>32.36</v>
      </c>
      <c r="Q616" s="6">
        <f t="shared" si="36"/>
        <v>217.44</v>
      </c>
      <c r="R616" s="6">
        <f t="shared" si="37"/>
        <v>97.08</v>
      </c>
      <c r="S616" s="6">
        <f t="shared" si="38"/>
        <v>120.36</v>
      </c>
      <c r="T616" s="8">
        <f t="shared" si="39"/>
        <v>0.55353200883002207</v>
      </c>
      <c r="U616" s="5">
        <f>YEAR(SalesDataTable[[#This Row],[Order Date]])</f>
        <v>2026</v>
      </c>
      <c r="V616" s="8" t="str">
        <f>"Q"&amp;ROUNDUP(MONTH(SalesDataTable[[#This Row],[Order Date]])/3,0)</f>
        <v>Q2</v>
      </c>
      <c r="W616" s="9">
        <f>MONTH(SalesDataTable[[#This Row],[Order Date]])</f>
        <v>4</v>
      </c>
      <c r="X616" s="8" t="str">
        <f>TEXT(SalesDataTable[[#This Row],[Order Date]],"mmm")</f>
        <v>Apr</v>
      </c>
    </row>
    <row r="617" spans="1:24" ht="15">
      <c r="A617" s="2">
        <v>1538</v>
      </c>
      <c r="B617" s="3">
        <v>46132</v>
      </c>
      <c r="C617" s="12">
        <f>MONTH(SalesDataTable[[#This Row],[Order Date]])</f>
        <v>4</v>
      </c>
      <c r="D617" s="12" t="str">
        <f>TEXT(SalesDataTable[[#This Row],[Order Date]],"MMM")</f>
        <v>Apr</v>
      </c>
      <c r="E617" s="15" t="str">
        <f>"Q"&amp;ROUNDUP(MONTH(SalesDataTable[[#This Row],[Order Date]])/3,0)</f>
        <v>Q2</v>
      </c>
      <c r="F617" s="12">
        <f>YEAR(SalesDataTable[[#This Row],[Order Date]])</f>
        <v>2026</v>
      </c>
      <c r="G617" s="4" t="s">
        <v>11</v>
      </c>
      <c r="H617" s="4" t="s">
        <v>12</v>
      </c>
      <c r="I617" s="4" t="s">
        <v>28</v>
      </c>
      <c r="J617" s="4" t="s">
        <v>13</v>
      </c>
      <c r="K617" s="4" t="s">
        <v>4</v>
      </c>
      <c r="L617" s="4" t="s">
        <v>5</v>
      </c>
      <c r="M617" s="9">
        <v>1</v>
      </c>
      <c r="N617" s="6">
        <v>81.98</v>
      </c>
      <c r="O617" s="7">
        <v>0</v>
      </c>
      <c r="P617" s="6">
        <v>43.15</v>
      </c>
      <c r="Q617" s="6">
        <f t="shared" si="36"/>
        <v>81.98</v>
      </c>
      <c r="R617" s="6">
        <f t="shared" si="37"/>
        <v>43.15</v>
      </c>
      <c r="S617" s="6">
        <f t="shared" si="38"/>
        <v>38.830000000000005</v>
      </c>
      <c r="T617" s="8">
        <f t="shared" si="39"/>
        <v>0.47365211027079779</v>
      </c>
      <c r="U617" s="5">
        <f>YEAR(SalesDataTable[[#This Row],[Order Date]])</f>
        <v>2026</v>
      </c>
      <c r="V617" s="8" t="str">
        <f>"Q"&amp;ROUNDUP(MONTH(SalesDataTable[[#This Row],[Order Date]])/3,0)</f>
        <v>Q2</v>
      </c>
      <c r="W617" s="9">
        <f>MONTH(SalesDataTable[[#This Row],[Order Date]])</f>
        <v>4</v>
      </c>
      <c r="X617" s="8" t="str">
        <f>TEXT(SalesDataTable[[#This Row],[Order Date]],"mmm")</f>
        <v>Apr</v>
      </c>
    </row>
    <row r="618" spans="1:24" ht="15">
      <c r="A618" s="2">
        <v>1679</v>
      </c>
      <c r="B618" s="3">
        <v>46132</v>
      </c>
      <c r="C618" s="12">
        <f>MONTH(SalesDataTable[[#This Row],[Order Date]])</f>
        <v>4</v>
      </c>
      <c r="D618" s="12" t="str">
        <f>TEXT(SalesDataTable[[#This Row],[Order Date]],"MMM")</f>
        <v>Apr</v>
      </c>
      <c r="E618" s="15" t="str">
        <f>"Q"&amp;ROUNDUP(MONTH(SalesDataTable[[#This Row],[Order Date]])/3,0)</f>
        <v>Q2</v>
      </c>
      <c r="F618" s="12">
        <f>YEAR(SalesDataTable[[#This Row],[Order Date]])</f>
        <v>2026</v>
      </c>
      <c r="G618" s="4" t="s">
        <v>20</v>
      </c>
      <c r="H618" s="4" t="s">
        <v>47</v>
      </c>
      <c r="I618" s="4" t="s">
        <v>28</v>
      </c>
      <c r="J618" s="4" t="s">
        <v>3</v>
      </c>
      <c r="K618" s="4" t="s">
        <v>14</v>
      </c>
      <c r="L618" s="4" t="s">
        <v>32</v>
      </c>
      <c r="M618" s="9">
        <v>1</v>
      </c>
      <c r="N618" s="6">
        <v>46.71</v>
      </c>
      <c r="O618" s="7">
        <v>0</v>
      </c>
      <c r="P618" s="6">
        <v>18.18</v>
      </c>
      <c r="Q618" s="6">
        <f t="shared" si="36"/>
        <v>46.71</v>
      </c>
      <c r="R618" s="6">
        <f t="shared" si="37"/>
        <v>18.18</v>
      </c>
      <c r="S618" s="6">
        <f t="shared" si="38"/>
        <v>28.53</v>
      </c>
      <c r="T618" s="8">
        <f t="shared" si="39"/>
        <v>0.61078998073217727</v>
      </c>
      <c r="U618" s="5">
        <f>YEAR(SalesDataTable[[#This Row],[Order Date]])</f>
        <v>2026</v>
      </c>
      <c r="V618" s="8" t="str">
        <f>"Q"&amp;ROUNDUP(MONTH(SalesDataTable[[#This Row],[Order Date]])/3,0)</f>
        <v>Q2</v>
      </c>
      <c r="W618" s="9">
        <f>MONTH(SalesDataTable[[#This Row],[Order Date]])</f>
        <v>4</v>
      </c>
      <c r="X618" s="8" t="str">
        <f>TEXT(SalesDataTable[[#This Row],[Order Date]],"mmm")</f>
        <v>Apr</v>
      </c>
    </row>
    <row r="619" spans="1:24" ht="15">
      <c r="A619" s="2">
        <v>1708</v>
      </c>
      <c r="B619" s="3">
        <v>46132</v>
      </c>
      <c r="C619" s="12">
        <f>MONTH(SalesDataTable[[#This Row],[Order Date]])</f>
        <v>4</v>
      </c>
      <c r="D619" s="12" t="str">
        <f>TEXT(SalesDataTable[[#This Row],[Order Date]],"MMM")</f>
        <v>Apr</v>
      </c>
      <c r="E619" s="15" t="str">
        <f>"Q"&amp;ROUNDUP(MONTH(SalesDataTable[[#This Row],[Order Date]])/3,0)</f>
        <v>Q2</v>
      </c>
      <c r="F619" s="12">
        <f>YEAR(SalesDataTable[[#This Row],[Order Date]])</f>
        <v>2026</v>
      </c>
      <c r="G619" s="4" t="s">
        <v>11</v>
      </c>
      <c r="H619" s="4" t="s">
        <v>25</v>
      </c>
      <c r="I619" s="4" t="s">
        <v>28</v>
      </c>
      <c r="J619" s="4" t="s">
        <v>13</v>
      </c>
      <c r="K619" s="4" t="s">
        <v>34</v>
      </c>
      <c r="L619" s="4" t="s">
        <v>35</v>
      </c>
      <c r="M619" s="9">
        <v>1</v>
      </c>
      <c r="N619" s="6">
        <v>41.01</v>
      </c>
      <c r="O619" s="7">
        <v>0</v>
      </c>
      <c r="P619" s="6">
        <v>14.5</v>
      </c>
      <c r="Q619" s="6">
        <f t="shared" si="36"/>
        <v>41.01</v>
      </c>
      <c r="R619" s="6">
        <f t="shared" si="37"/>
        <v>14.5</v>
      </c>
      <c r="S619" s="6">
        <f t="shared" si="38"/>
        <v>26.509999999999998</v>
      </c>
      <c r="T619" s="8">
        <f t="shared" si="39"/>
        <v>0.64642770056083876</v>
      </c>
      <c r="U619" s="5">
        <f>YEAR(SalesDataTable[[#This Row],[Order Date]])</f>
        <v>2026</v>
      </c>
      <c r="V619" s="8" t="str">
        <f>"Q"&amp;ROUNDUP(MONTH(SalesDataTable[[#This Row],[Order Date]])/3,0)</f>
        <v>Q2</v>
      </c>
      <c r="W619" s="9">
        <f>MONTH(SalesDataTable[[#This Row],[Order Date]])</f>
        <v>4</v>
      </c>
      <c r="X619" s="8" t="str">
        <f>TEXT(SalesDataTable[[#This Row],[Order Date]],"mmm")</f>
        <v>Apr</v>
      </c>
    </row>
    <row r="620" spans="1:24" ht="15">
      <c r="A620" s="2">
        <v>2686</v>
      </c>
      <c r="B620" s="3">
        <v>46132</v>
      </c>
      <c r="C620" s="12">
        <f>MONTH(SalesDataTable[[#This Row],[Order Date]])</f>
        <v>4</v>
      </c>
      <c r="D620" s="12" t="str">
        <f>TEXT(SalesDataTable[[#This Row],[Order Date]],"MMM")</f>
        <v>Apr</v>
      </c>
      <c r="E620" s="15" t="str">
        <f>"Q"&amp;ROUNDUP(MONTH(SalesDataTable[[#This Row],[Order Date]])/3,0)</f>
        <v>Q2</v>
      </c>
      <c r="F620" s="12">
        <f>YEAR(SalesDataTable[[#This Row],[Order Date]])</f>
        <v>2026</v>
      </c>
      <c r="G620" s="4" t="s">
        <v>6</v>
      </c>
      <c r="H620" s="4" t="s">
        <v>43</v>
      </c>
      <c r="I620" s="4" t="s">
        <v>2</v>
      </c>
      <c r="J620" s="4" t="s">
        <v>3</v>
      </c>
      <c r="K620" s="4" t="s">
        <v>9</v>
      </c>
      <c r="L620" s="4" t="s">
        <v>46</v>
      </c>
      <c r="M620" s="9">
        <v>1</v>
      </c>
      <c r="N620" s="6">
        <v>70.45</v>
      </c>
      <c r="O620" s="7">
        <v>0.05</v>
      </c>
      <c r="P620" s="6">
        <v>31.98</v>
      </c>
      <c r="Q620" s="6">
        <f t="shared" si="36"/>
        <v>66.927499999999995</v>
      </c>
      <c r="R620" s="6">
        <f t="shared" si="37"/>
        <v>31.98</v>
      </c>
      <c r="S620" s="6">
        <f t="shared" si="38"/>
        <v>34.947499999999991</v>
      </c>
      <c r="T620" s="8">
        <f t="shared" si="39"/>
        <v>0.52216951178514059</v>
      </c>
      <c r="U620" s="5">
        <f>YEAR(SalesDataTable[[#This Row],[Order Date]])</f>
        <v>2026</v>
      </c>
      <c r="V620" s="8" t="str">
        <f>"Q"&amp;ROUNDUP(MONTH(SalesDataTable[[#This Row],[Order Date]])/3,0)</f>
        <v>Q2</v>
      </c>
      <c r="W620" s="9">
        <f>MONTH(SalesDataTable[[#This Row],[Order Date]])</f>
        <v>4</v>
      </c>
      <c r="X620" s="8" t="str">
        <f>TEXT(SalesDataTable[[#This Row],[Order Date]],"mmm")</f>
        <v>Apr</v>
      </c>
    </row>
    <row r="621" spans="1:24" ht="15">
      <c r="A621" s="2">
        <v>3307</v>
      </c>
      <c r="B621" s="3">
        <v>46132</v>
      </c>
      <c r="C621" s="12">
        <f>MONTH(SalesDataTable[[#This Row],[Order Date]])</f>
        <v>4</v>
      </c>
      <c r="D621" s="12" t="str">
        <f>TEXT(SalesDataTable[[#This Row],[Order Date]],"MMM")</f>
        <v>Apr</v>
      </c>
      <c r="E621" s="15" t="str">
        <f>"Q"&amp;ROUNDUP(MONTH(SalesDataTable[[#This Row],[Order Date]])/3,0)</f>
        <v>Q2</v>
      </c>
      <c r="F621" s="12">
        <f>YEAR(SalesDataTable[[#This Row],[Order Date]])</f>
        <v>2026</v>
      </c>
      <c r="G621" s="4" t="s">
        <v>20</v>
      </c>
      <c r="H621" s="4" t="s">
        <v>47</v>
      </c>
      <c r="I621" s="4" t="s">
        <v>19</v>
      </c>
      <c r="J621" s="4" t="s">
        <v>16</v>
      </c>
      <c r="K621" s="4" t="s">
        <v>4</v>
      </c>
      <c r="L621" s="4" t="s">
        <v>22</v>
      </c>
      <c r="M621" s="9">
        <v>2</v>
      </c>
      <c r="N621" s="6">
        <v>51.39</v>
      </c>
      <c r="O621" s="7">
        <v>0.05</v>
      </c>
      <c r="P621" s="6">
        <v>22.28</v>
      </c>
      <c r="Q621" s="6">
        <f t="shared" si="36"/>
        <v>97.640999999999991</v>
      </c>
      <c r="R621" s="6">
        <f t="shared" si="37"/>
        <v>44.56</v>
      </c>
      <c r="S621" s="6">
        <f t="shared" si="38"/>
        <v>53.080999999999989</v>
      </c>
      <c r="T621" s="8">
        <f t="shared" si="39"/>
        <v>0.54363433393758764</v>
      </c>
      <c r="U621" s="5">
        <f>YEAR(SalesDataTable[[#This Row],[Order Date]])</f>
        <v>2026</v>
      </c>
      <c r="V621" s="8" t="str">
        <f>"Q"&amp;ROUNDUP(MONTH(SalesDataTable[[#This Row],[Order Date]])/3,0)</f>
        <v>Q2</v>
      </c>
      <c r="W621" s="9">
        <f>MONTH(SalesDataTable[[#This Row],[Order Date]])</f>
        <v>4</v>
      </c>
      <c r="X621" s="8" t="str">
        <f>TEXT(SalesDataTable[[#This Row],[Order Date]],"mmm")</f>
        <v>Apr</v>
      </c>
    </row>
    <row r="622" spans="1:24" ht="15">
      <c r="A622" s="2">
        <v>3772</v>
      </c>
      <c r="B622" s="3">
        <v>46132</v>
      </c>
      <c r="C622" s="12">
        <f>MONTH(SalesDataTable[[#This Row],[Order Date]])</f>
        <v>4</v>
      </c>
      <c r="D622" s="12" t="str">
        <f>TEXT(SalesDataTable[[#This Row],[Order Date]],"MMM")</f>
        <v>Apr</v>
      </c>
      <c r="E622" s="15" t="str">
        <f>"Q"&amp;ROUNDUP(MONTH(SalesDataTable[[#This Row],[Order Date]])/3,0)</f>
        <v>Q2</v>
      </c>
      <c r="F622" s="12">
        <f>YEAR(SalesDataTable[[#This Row],[Order Date]])</f>
        <v>2026</v>
      </c>
      <c r="G622" s="4" t="s">
        <v>0</v>
      </c>
      <c r="H622" s="4" t="s">
        <v>50</v>
      </c>
      <c r="I622" s="4" t="s">
        <v>19</v>
      </c>
      <c r="J622" s="4" t="s">
        <v>3</v>
      </c>
      <c r="K622" s="4" t="s">
        <v>23</v>
      </c>
      <c r="L622" s="4" t="s">
        <v>51</v>
      </c>
      <c r="M622" s="9">
        <v>2</v>
      </c>
      <c r="N622" s="6">
        <v>122.03</v>
      </c>
      <c r="O622" s="7">
        <v>0</v>
      </c>
      <c r="P622" s="6">
        <v>59.43</v>
      </c>
      <c r="Q622" s="6">
        <f t="shared" si="36"/>
        <v>244.06</v>
      </c>
      <c r="R622" s="6">
        <f t="shared" si="37"/>
        <v>118.86</v>
      </c>
      <c r="S622" s="6">
        <f t="shared" si="38"/>
        <v>125.2</v>
      </c>
      <c r="T622" s="8">
        <f t="shared" si="39"/>
        <v>0.51298860935835455</v>
      </c>
      <c r="U622" s="5">
        <f>YEAR(SalesDataTable[[#This Row],[Order Date]])</f>
        <v>2026</v>
      </c>
      <c r="V622" s="8" t="str">
        <f>"Q"&amp;ROUNDUP(MONTH(SalesDataTable[[#This Row],[Order Date]])/3,0)</f>
        <v>Q2</v>
      </c>
      <c r="W622" s="9">
        <f>MONTH(SalesDataTable[[#This Row],[Order Date]])</f>
        <v>4</v>
      </c>
      <c r="X622" s="8" t="str">
        <f>TEXT(SalesDataTable[[#This Row],[Order Date]],"mmm")</f>
        <v>Apr</v>
      </c>
    </row>
    <row r="623" spans="1:24" ht="15">
      <c r="A623" s="2">
        <v>3877</v>
      </c>
      <c r="B623" s="3">
        <v>46132</v>
      </c>
      <c r="C623" s="12">
        <f>MONTH(SalesDataTable[[#This Row],[Order Date]])</f>
        <v>4</v>
      </c>
      <c r="D623" s="12" t="str">
        <f>TEXT(SalesDataTable[[#This Row],[Order Date]],"MMM")</f>
        <v>Apr</v>
      </c>
      <c r="E623" s="15" t="str">
        <f>"Q"&amp;ROUNDUP(MONTH(SalesDataTable[[#This Row],[Order Date]])/3,0)</f>
        <v>Q2</v>
      </c>
      <c r="F623" s="12">
        <f>YEAR(SalesDataTable[[#This Row],[Order Date]])</f>
        <v>2026</v>
      </c>
      <c r="G623" s="4" t="s">
        <v>20</v>
      </c>
      <c r="H623" s="4" t="s">
        <v>21</v>
      </c>
      <c r="I623" s="4" t="s">
        <v>2</v>
      </c>
      <c r="J623" s="4" t="s">
        <v>13</v>
      </c>
      <c r="K623" s="4" t="s">
        <v>14</v>
      </c>
      <c r="L623" s="4" t="s">
        <v>44</v>
      </c>
      <c r="M623" s="9">
        <v>3</v>
      </c>
      <c r="N623" s="6">
        <v>132.07</v>
      </c>
      <c r="O623" s="7">
        <v>0.05</v>
      </c>
      <c r="P623" s="6">
        <v>66.41</v>
      </c>
      <c r="Q623" s="6">
        <f t="shared" si="36"/>
        <v>376.39949999999999</v>
      </c>
      <c r="R623" s="6">
        <f t="shared" si="37"/>
        <v>199.23</v>
      </c>
      <c r="S623" s="6">
        <f t="shared" si="38"/>
        <v>177.1695</v>
      </c>
      <c r="T623" s="8">
        <f t="shared" si="39"/>
        <v>0.47069536489819991</v>
      </c>
      <c r="U623" s="5">
        <f>YEAR(SalesDataTable[[#This Row],[Order Date]])</f>
        <v>2026</v>
      </c>
      <c r="V623" s="8" t="str">
        <f>"Q"&amp;ROUNDUP(MONTH(SalesDataTable[[#This Row],[Order Date]])/3,0)</f>
        <v>Q2</v>
      </c>
      <c r="W623" s="9">
        <f>MONTH(SalesDataTable[[#This Row],[Order Date]])</f>
        <v>4</v>
      </c>
      <c r="X623" s="8" t="str">
        <f>TEXT(SalesDataTable[[#This Row],[Order Date]],"mmm")</f>
        <v>Apr</v>
      </c>
    </row>
    <row r="624" spans="1:24" ht="15">
      <c r="A624" s="2">
        <v>4117</v>
      </c>
      <c r="B624" s="3">
        <v>46132</v>
      </c>
      <c r="C624" s="12">
        <f>MONTH(SalesDataTable[[#This Row],[Order Date]])</f>
        <v>4</v>
      </c>
      <c r="D624" s="12" t="str">
        <f>TEXT(SalesDataTable[[#This Row],[Order Date]],"MMM")</f>
        <v>Apr</v>
      </c>
      <c r="E624" s="15" t="str">
        <f>"Q"&amp;ROUNDUP(MONTH(SalesDataTable[[#This Row],[Order Date]])/3,0)</f>
        <v>Q2</v>
      </c>
      <c r="F624" s="12">
        <f>YEAR(SalesDataTable[[#This Row],[Order Date]])</f>
        <v>2026</v>
      </c>
      <c r="G624" s="4" t="s">
        <v>20</v>
      </c>
      <c r="H624" s="4" t="s">
        <v>31</v>
      </c>
      <c r="I624" s="4" t="s">
        <v>28</v>
      </c>
      <c r="J624" s="4" t="s">
        <v>3</v>
      </c>
      <c r="K624" s="4" t="s">
        <v>4</v>
      </c>
      <c r="L624" s="4" t="s">
        <v>26</v>
      </c>
      <c r="M624" s="9">
        <v>1</v>
      </c>
      <c r="N624" s="6">
        <v>41.04</v>
      </c>
      <c r="O624" s="7">
        <v>0.1</v>
      </c>
      <c r="P624" s="6">
        <v>17.02</v>
      </c>
      <c r="Q624" s="6">
        <f t="shared" si="36"/>
        <v>36.936</v>
      </c>
      <c r="R624" s="6">
        <f t="shared" si="37"/>
        <v>17.02</v>
      </c>
      <c r="S624" s="6">
        <f t="shared" si="38"/>
        <v>19.916</v>
      </c>
      <c r="T624" s="8">
        <f t="shared" si="39"/>
        <v>0.53920294563569415</v>
      </c>
      <c r="U624" s="5">
        <f>YEAR(SalesDataTable[[#This Row],[Order Date]])</f>
        <v>2026</v>
      </c>
      <c r="V624" s="8" t="str">
        <f>"Q"&amp;ROUNDUP(MONTH(SalesDataTable[[#This Row],[Order Date]])/3,0)</f>
        <v>Q2</v>
      </c>
      <c r="W624" s="9">
        <f>MONTH(SalesDataTable[[#This Row],[Order Date]])</f>
        <v>4</v>
      </c>
      <c r="X624" s="8" t="str">
        <f>TEXT(SalesDataTable[[#This Row],[Order Date]],"mmm")</f>
        <v>Apr</v>
      </c>
    </row>
    <row r="625" spans="1:24" ht="15">
      <c r="A625" s="2">
        <v>4562</v>
      </c>
      <c r="B625" s="3">
        <v>46132</v>
      </c>
      <c r="C625" s="12">
        <f>MONTH(SalesDataTable[[#This Row],[Order Date]])</f>
        <v>4</v>
      </c>
      <c r="D625" s="12" t="str">
        <f>TEXT(SalesDataTable[[#This Row],[Order Date]],"MMM")</f>
        <v>Apr</v>
      </c>
      <c r="E625" s="15" t="str">
        <f>"Q"&amp;ROUNDUP(MONTH(SalesDataTable[[#This Row],[Order Date]])/3,0)</f>
        <v>Q2</v>
      </c>
      <c r="F625" s="12">
        <f>YEAR(SalesDataTable[[#This Row],[Order Date]])</f>
        <v>2026</v>
      </c>
      <c r="G625" s="4" t="s">
        <v>6</v>
      </c>
      <c r="H625" s="4" t="s">
        <v>7</v>
      </c>
      <c r="I625" s="4" t="s">
        <v>19</v>
      </c>
      <c r="J625" s="4" t="s">
        <v>13</v>
      </c>
      <c r="K625" s="4" t="s">
        <v>34</v>
      </c>
      <c r="L625" s="4" t="s">
        <v>35</v>
      </c>
      <c r="M625" s="9">
        <v>2</v>
      </c>
      <c r="N625" s="6">
        <v>40.56</v>
      </c>
      <c r="O625" s="7">
        <v>0</v>
      </c>
      <c r="P625" s="6">
        <v>15.09</v>
      </c>
      <c r="Q625" s="6">
        <f t="shared" si="36"/>
        <v>81.12</v>
      </c>
      <c r="R625" s="6">
        <f t="shared" si="37"/>
        <v>30.18</v>
      </c>
      <c r="S625" s="6">
        <f t="shared" si="38"/>
        <v>50.940000000000005</v>
      </c>
      <c r="T625" s="8">
        <f t="shared" si="39"/>
        <v>0.62795857988165682</v>
      </c>
      <c r="U625" s="5">
        <f>YEAR(SalesDataTable[[#This Row],[Order Date]])</f>
        <v>2026</v>
      </c>
      <c r="V625" s="8" t="str">
        <f>"Q"&amp;ROUNDUP(MONTH(SalesDataTable[[#This Row],[Order Date]])/3,0)</f>
        <v>Q2</v>
      </c>
      <c r="W625" s="9">
        <f>MONTH(SalesDataTable[[#This Row],[Order Date]])</f>
        <v>4</v>
      </c>
      <c r="X625" s="8" t="str">
        <f>TEXT(SalesDataTable[[#This Row],[Order Date]],"mmm")</f>
        <v>Apr</v>
      </c>
    </row>
    <row r="626" spans="1:24" ht="15">
      <c r="A626" s="2">
        <v>4683</v>
      </c>
      <c r="B626" s="3">
        <v>46132</v>
      </c>
      <c r="C626" s="12">
        <f>MONTH(SalesDataTable[[#This Row],[Order Date]])</f>
        <v>4</v>
      </c>
      <c r="D626" s="12" t="str">
        <f>TEXT(SalesDataTable[[#This Row],[Order Date]],"MMM")</f>
        <v>Apr</v>
      </c>
      <c r="E626" s="15" t="str">
        <f>"Q"&amp;ROUNDUP(MONTH(SalesDataTable[[#This Row],[Order Date]])/3,0)</f>
        <v>Q2</v>
      </c>
      <c r="F626" s="12">
        <f>YEAR(SalesDataTable[[#This Row],[Order Date]])</f>
        <v>2026</v>
      </c>
      <c r="G626" s="4" t="s">
        <v>11</v>
      </c>
      <c r="H626" s="4" t="s">
        <v>52</v>
      </c>
      <c r="I626" s="4" t="s">
        <v>2</v>
      </c>
      <c r="J626" s="4" t="s">
        <v>16</v>
      </c>
      <c r="K626" s="4" t="s">
        <v>34</v>
      </c>
      <c r="L626" s="4" t="s">
        <v>45</v>
      </c>
      <c r="M626" s="9">
        <v>3</v>
      </c>
      <c r="N626" s="6">
        <v>51.36</v>
      </c>
      <c r="O626" s="7">
        <v>0</v>
      </c>
      <c r="P626" s="6">
        <v>22.05</v>
      </c>
      <c r="Q626" s="6">
        <f t="shared" si="36"/>
        <v>154.07999999999998</v>
      </c>
      <c r="R626" s="6">
        <f t="shared" si="37"/>
        <v>66.150000000000006</v>
      </c>
      <c r="S626" s="6">
        <f t="shared" si="38"/>
        <v>87.929999999999978</v>
      </c>
      <c r="T626" s="8">
        <f t="shared" si="39"/>
        <v>0.57067757009345788</v>
      </c>
      <c r="U626" s="5">
        <f>YEAR(SalesDataTable[[#This Row],[Order Date]])</f>
        <v>2026</v>
      </c>
      <c r="V626" s="8" t="str">
        <f>"Q"&amp;ROUNDUP(MONTH(SalesDataTable[[#This Row],[Order Date]])/3,0)</f>
        <v>Q2</v>
      </c>
      <c r="W626" s="9">
        <f>MONTH(SalesDataTable[[#This Row],[Order Date]])</f>
        <v>4</v>
      </c>
      <c r="X626" s="8" t="str">
        <f>TEXT(SalesDataTable[[#This Row],[Order Date]],"mmm")</f>
        <v>Apr</v>
      </c>
    </row>
    <row r="627" spans="1:24" ht="15">
      <c r="A627" s="2">
        <v>308</v>
      </c>
      <c r="B627" s="3">
        <v>46133</v>
      </c>
      <c r="C627" s="12">
        <f>MONTH(SalesDataTable[[#This Row],[Order Date]])</f>
        <v>4</v>
      </c>
      <c r="D627" s="12" t="str">
        <f>TEXT(SalesDataTable[[#This Row],[Order Date]],"MMM")</f>
        <v>Apr</v>
      </c>
      <c r="E627" s="15" t="str">
        <f>"Q"&amp;ROUNDUP(MONTH(SalesDataTable[[#This Row],[Order Date]])/3,0)</f>
        <v>Q2</v>
      </c>
      <c r="F627" s="12">
        <f>YEAR(SalesDataTable[[#This Row],[Order Date]])</f>
        <v>2026</v>
      </c>
      <c r="G627" s="4" t="s">
        <v>20</v>
      </c>
      <c r="H627" s="4" t="s">
        <v>31</v>
      </c>
      <c r="I627" s="4" t="s">
        <v>2</v>
      </c>
      <c r="J627" s="4" t="s">
        <v>3</v>
      </c>
      <c r="K627" s="4" t="s">
        <v>9</v>
      </c>
      <c r="L627" s="4" t="s">
        <v>10</v>
      </c>
      <c r="M627" s="9">
        <v>6</v>
      </c>
      <c r="N627" s="6">
        <v>93.58</v>
      </c>
      <c r="O627" s="7">
        <v>0</v>
      </c>
      <c r="P627" s="6">
        <v>46.68</v>
      </c>
      <c r="Q627" s="6">
        <f t="shared" si="36"/>
        <v>561.48</v>
      </c>
      <c r="R627" s="6">
        <f t="shared" si="37"/>
        <v>280.08</v>
      </c>
      <c r="S627" s="6">
        <f t="shared" si="38"/>
        <v>281.40000000000003</v>
      </c>
      <c r="T627" s="8">
        <f t="shared" si="39"/>
        <v>0.5011754648429152</v>
      </c>
      <c r="U627" s="5">
        <f>YEAR(SalesDataTable[[#This Row],[Order Date]])</f>
        <v>2026</v>
      </c>
      <c r="V627" s="8" t="str">
        <f>"Q"&amp;ROUNDUP(MONTH(SalesDataTable[[#This Row],[Order Date]])/3,0)</f>
        <v>Q2</v>
      </c>
      <c r="W627" s="9">
        <f>MONTH(SalesDataTable[[#This Row],[Order Date]])</f>
        <v>4</v>
      </c>
      <c r="X627" s="8" t="str">
        <f>TEXT(SalesDataTable[[#This Row],[Order Date]],"mmm")</f>
        <v>Apr</v>
      </c>
    </row>
    <row r="628" spans="1:24" ht="15">
      <c r="A628" s="2">
        <v>773</v>
      </c>
      <c r="B628" s="3">
        <v>46133</v>
      </c>
      <c r="C628" s="12">
        <f>MONTH(SalesDataTable[[#This Row],[Order Date]])</f>
        <v>4</v>
      </c>
      <c r="D628" s="12" t="str">
        <f>TEXT(SalesDataTable[[#This Row],[Order Date]],"MMM")</f>
        <v>Apr</v>
      </c>
      <c r="E628" s="15" t="str">
        <f>"Q"&amp;ROUNDUP(MONTH(SalesDataTable[[#This Row],[Order Date]])/3,0)</f>
        <v>Q2</v>
      </c>
      <c r="F628" s="12">
        <f>YEAR(SalesDataTable[[#This Row],[Order Date]])</f>
        <v>2026</v>
      </c>
      <c r="G628" s="4" t="s">
        <v>20</v>
      </c>
      <c r="H628" s="4" t="s">
        <v>31</v>
      </c>
      <c r="I628" s="4" t="s">
        <v>2</v>
      </c>
      <c r="J628" s="4" t="s">
        <v>16</v>
      </c>
      <c r="K628" s="4" t="s">
        <v>4</v>
      </c>
      <c r="L628" s="4" t="s">
        <v>5</v>
      </c>
      <c r="M628" s="9">
        <v>5</v>
      </c>
      <c r="N628" s="6">
        <v>80.16</v>
      </c>
      <c r="O628" s="7">
        <v>0.1</v>
      </c>
      <c r="P628" s="6">
        <v>42.5</v>
      </c>
      <c r="Q628" s="6">
        <f t="shared" si="36"/>
        <v>360.71999999999997</v>
      </c>
      <c r="R628" s="6">
        <f t="shared" si="37"/>
        <v>212.5</v>
      </c>
      <c r="S628" s="6">
        <f t="shared" si="38"/>
        <v>148.21999999999997</v>
      </c>
      <c r="T628" s="8">
        <f t="shared" si="39"/>
        <v>0.41090042137946325</v>
      </c>
      <c r="U628" s="5">
        <f>YEAR(SalesDataTable[[#This Row],[Order Date]])</f>
        <v>2026</v>
      </c>
      <c r="V628" s="8" t="str">
        <f>"Q"&amp;ROUNDUP(MONTH(SalesDataTable[[#This Row],[Order Date]])/3,0)</f>
        <v>Q2</v>
      </c>
      <c r="W628" s="9">
        <f>MONTH(SalesDataTable[[#This Row],[Order Date]])</f>
        <v>4</v>
      </c>
      <c r="X628" s="8" t="str">
        <f>TEXT(SalesDataTable[[#This Row],[Order Date]],"mmm")</f>
        <v>Apr</v>
      </c>
    </row>
    <row r="629" spans="1:24" ht="15">
      <c r="A629" s="2">
        <v>1303</v>
      </c>
      <c r="B629" s="3">
        <v>46133</v>
      </c>
      <c r="C629" s="12">
        <f>MONTH(SalesDataTable[[#This Row],[Order Date]])</f>
        <v>4</v>
      </c>
      <c r="D629" s="12" t="str">
        <f>TEXT(SalesDataTable[[#This Row],[Order Date]],"MMM")</f>
        <v>Apr</v>
      </c>
      <c r="E629" s="15" t="str">
        <f>"Q"&amp;ROUNDUP(MONTH(SalesDataTable[[#This Row],[Order Date]])/3,0)</f>
        <v>Q2</v>
      </c>
      <c r="F629" s="12">
        <f>YEAR(SalesDataTable[[#This Row],[Order Date]])</f>
        <v>2026</v>
      </c>
      <c r="G629" s="4" t="s">
        <v>6</v>
      </c>
      <c r="H629" s="4" t="s">
        <v>43</v>
      </c>
      <c r="I629" s="4" t="s">
        <v>2</v>
      </c>
      <c r="J629" s="4" t="s">
        <v>13</v>
      </c>
      <c r="K629" s="4" t="s">
        <v>9</v>
      </c>
      <c r="L629" s="4" t="s">
        <v>17</v>
      </c>
      <c r="M629" s="9">
        <v>1</v>
      </c>
      <c r="N629" s="6">
        <v>142.22999999999999</v>
      </c>
      <c r="O629" s="7">
        <v>0.05</v>
      </c>
      <c r="P629" s="6">
        <v>77.66</v>
      </c>
      <c r="Q629" s="6">
        <f t="shared" si="36"/>
        <v>135.11849999999998</v>
      </c>
      <c r="R629" s="6">
        <f t="shared" si="37"/>
        <v>77.66</v>
      </c>
      <c r="S629" s="6">
        <f t="shared" si="38"/>
        <v>57.458499999999987</v>
      </c>
      <c r="T629" s="8">
        <f t="shared" si="39"/>
        <v>0.42524524768999061</v>
      </c>
      <c r="U629" s="5">
        <f>YEAR(SalesDataTable[[#This Row],[Order Date]])</f>
        <v>2026</v>
      </c>
      <c r="V629" s="8" t="str">
        <f>"Q"&amp;ROUNDUP(MONTH(SalesDataTable[[#This Row],[Order Date]])/3,0)</f>
        <v>Q2</v>
      </c>
      <c r="W629" s="9">
        <f>MONTH(SalesDataTable[[#This Row],[Order Date]])</f>
        <v>4</v>
      </c>
      <c r="X629" s="8" t="str">
        <f>TEXT(SalesDataTable[[#This Row],[Order Date]],"mmm")</f>
        <v>Apr</v>
      </c>
    </row>
    <row r="630" spans="1:24" ht="15">
      <c r="A630" s="2">
        <v>1348</v>
      </c>
      <c r="B630" s="3">
        <v>46133</v>
      </c>
      <c r="C630" s="12">
        <f>MONTH(SalesDataTable[[#This Row],[Order Date]])</f>
        <v>4</v>
      </c>
      <c r="D630" s="12" t="str">
        <f>TEXT(SalesDataTable[[#This Row],[Order Date]],"MMM")</f>
        <v>Apr</v>
      </c>
      <c r="E630" s="15" t="str">
        <f>"Q"&amp;ROUNDUP(MONTH(SalesDataTable[[#This Row],[Order Date]])/3,0)</f>
        <v>Q2</v>
      </c>
      <c r="F630" s="12">
        <f>YEAR(SalesDataTable[[#This Row],[Order Date]])</f>
        <v>2026</v>
      </c>
      <c r="G630" s="4" t="s">
        <v>6</v>
      </c>
      <c r="H630" s="4" t="s">
        <v>49</v>
      </c>
      <c r="I630" s="4" t="s">
        <v>2</v>
      </c>
      <c r="J630" s="4" t="s">
        <v>3</v>
      </c>
      <c r="K630" s="4" t="s">
        <v>9</v>
      </c>
      <c r="L630" s="4" t="s">
        <v>46</v>
      </c>
      <c r="M630" s="9">
        <v>2</v>
      </c>
      <c r="N630" s="6">
        <v>71.77</v>
      </c>
      <c r="O630" s="7">
        <v>0</v>
      </c>
      <c r="P630" s="6">
        <v>32.450000000000003</v>
      </c>
      <c r="Q630" s="6">
        <f t="shared" si="36"/>
        <v>143.54</v>
      </c>
      <c r="R630" s="6">
        <f t="shared" si="37"/>
        <v>64.900000000000006</v>
      </c>
      <c r="S630" s="6">
        <f t="shared" si="38"/>
        <v>78.639999999999986</v>
      </c>
      <c r="T630" s="8">
        <f t="shared" si="39"/>
        <v>0.54786122335237553</v>
      </c>
      <c r="U630" s="5">
        <f>YEAR(SalesDataTable[[#This Row],[Order Date]])</f>
        <v>2026</v>
      </c>
      <c r="V630" s="8" t="str">
        <f>"Q"&amp;ROUNDUP(MONTH(SalesDataTable[[#This Row],[Order Date]])/3,0)</f>
        <v>Q2</v>
      </c>
      <c r="W630" s="9">
        <f>MONTH(SalesDataTable[[#This Row],[Order Date]])</f>
        <v>4</v>
      </c>
      <c r="X630" s="8" t="str">
        <f>TEXT(SalesDataTable[[#This Row],[Order Date]],"mmm")</f>
        <v>Apr</v>
      </c>
    </row>
    <row r="631" spans="1:24" ht="15">
      <c r="A631" s="2">
        <v>1496</v>
      </c>
      <c r="B631" s="3">
        <v>46133</v>
      </c>
      <c r="C631" s="12">
        <f>MONTH(SalesDataTable[[#This Row],[Order Date]])</f>
        <v>4</v>
      </c>
      <c r="D631" s="12" t="str">
        <f>TEXT(SalesDataTable[[#This Row],[Order Date]],"MMM")</f>
        <v>Apr</v>
      </c>
      <c r="E631" s="15" t="str">
        <f>"Q"&amp;ROUNDUP(MONTH(SalesDataTable[[#This Row],[Order Date]])/3,0)</f>
        <v>Q2</v>
      </c>
      <c r="F631" s="12">
        <f>YEAR(SalesDataTable[[#This Row],[Order Date]])</f>
        <v>2026</v>
      </c>
      <c r="G631" s="4" t="s">
        <v>0</v>
      </c>
      <c r="H631" s="4" t="s">
        <v>1</v>
      </c>
      <c r="I631" s="4" t="s">
        <v>28</v>
      </c>
      <c r="J631" s="4" t="s">
        <v>3</v>
      </c>
      <c r="K631" s="4" t="s">
        <v>9</v>
      </c>
      <c r="L631" s="4" t="s">
        <v>46</v>
      </c>
      <c r="M631" s="9">
        <v>1</v>
      </c>
      <c r="N631" s="6">
        <v>71.23</v>
      </c>
      <c r="O631" s="7">
        <v>0.05</v>
      </c>
      <c r="P631" s="6">
        <v>33.28</v>
      </c>
      <c r="Q631" s="6">
        <f t="shared" si="36"/>
        <v>67.668499999999995</v>
      </c>
      <c r="R631" s="6">
        <f t="shared" si="37"/>
        <v>33.28</v>
      </c>
      <c r="S631" s="6">
        <f t="shared" si="38"/>
        <v>34.388499999999993</v>
      </c>
      <c r="T631" s="8">
        <f t="shared" si="39"/>
        <v>0.50819066478494423</v>
      </c>
      <c r="U631" s="5">
        <f>YEAR(SalesDataTable[[#This Row],[Order Date]])</f>
        <v>2026</v>
      </c>
      <c r="V631" s="8" t="str">
        <f>"Q"&amp;ROUNDUP(MONTH(SalesDataTable[[#This Row],[Order Date]])/3,0)</f>
        <v>Q2</v>
      </c>
      <c r="W631" s="9">
        <f>MONTH(SalesDataTable[[#This Row],[Order Date]])</f>
        <v>4</v>
      </c>
      <c r="X631" s="8" t="str">
        <f>TEXT(SalesDataTable[[#This Row],[Order Date]],"mmm")</f>
        <v>Apr</v>
      </c>
    </row>
    <row r="632" spans="1:24" ht="15">
      <c r="A632" s="2">
        <v>1695</v>
      </c>
      <c r="B632" s="3">
        <v>46133</v>
      </c>
      <c r="C632" s="12">
        <f>MONTH(SalesDataTable[[#This Row],[Order Date]])</f>
        <v>4</v>
      </c>
      <c r="D632" s="12" t="str">
        <f>TEXT(SalesDataTable[[#This Row],[Order Date]],"MMM")</f>
        <v>Apr</v>
      </c>
      <c r="E632" s="15" t="str">
        <f>"Q"&amp;ROUNDUP(MONTH(SalesDataTable[[#This Row],[Order Date]])/3,0)</f>
        <v>Q2</v>
      </c>
      <c r="F632" s="12">
        <f>YEAR(SalesDataTable[[#This Row],[Order Date]])</f>
        <v>2026</v>
      </c>
      <c r="G632" s="4" t="s">
        <v>0</v>
      </c>
      <c r="H632" s="4" t="s">
        <v>1</v>
      </c>
      <c r="I632" s="4" t="s">
        <v>19</v>
      </c>
      <c r="J632" s="4" t="s">
        <v>3</v>
      </c>
      <c r="K632" s="4" t="s">
        <v>9</v>
      </c>
      <c r="L632" s="4" t="s">
        <v>46</v>
      </c>
      <c r="M632" s="9">
        <v>1</v>
      </c>
      <c r="N632" s="6">
        <v>71.239999999999995</v>
      </c>
      <c r="O632" s="7">
        <v>0.1</v>
      </c>
      <c r="P632" s="6">
        <v>33.07</v>
      </c>
      <c r="Q632" s="6">
        <f t="shared" si="36"/>
        <v>64.116</v>
      </c>
      <c r="R632" s="6">
        <f t="shared" si="37"/>
        <v>33.07</v>
      </c>
      <c r="S632" s="6">
        <f t="shared" si="38"/>
        <v>31.045999999999999</v>
      </c>
      <c r="T632" s="8">
        <f t="shared" si="39"/>
        <v>0.48421610830369954</v>
      </c>
      <c r="U632" s="5">
        <f>YEAR(SalesDataTable[[#This Row],[Order Date]])</f>
        <v>2026</v>
      </c>
      <c r="V632" s="8" t="str">
        <f>"Q"&amp;ROUNDUP(MONTH(SalesDataTable[[#This Row],[Order Date]])/3,0)</f>
        <v>Q2</v>
      </c>
      <c r="W632" s="9">
        <f>MONTH(SalesDataTable[[#This Row],[Order Date]])</f>
        <v>4</v>
      </c>
      <c r="X632" s="8" t="str">
        <f>TEXT(SalesDataTable[[#This Row],[Order Date]],"mmm")</f>
        <v>Apr</v>
      </c>
    </row>
    <row r="633" spans="1:24" ht="15">
      <c r="A633" s="2">
        <v>2812</v>
      </c>
      <c r="B633" s="3">
        <v>46133</v>
      </c>
      <c r="C633" s="12">
        <f>MONTH(SalesDataTable[[#This Row],[Order Date]])</f>
        <v>4</v>
      </c>
      <c r="D633" s="12" t="str">
        <f>TEXT(SalesDataTable[[#This Row],[Order Date]],"MMM")</f>
        <v>Apr</v>
      </c>
      <c r="E633" s="15" t="str">
        <f>"Q"&amp;ROUNDUP(MONTH(SalesDataTable[[#This Row],[Order Date]])/3,0)</f>
        <v>Q2</v>
      </c>
      <c r="F633" s="12">
        <f>YEAR(SalesDataTable[[#This Row],[Order Date]])</f>
        <v>2026</v>
      </c>
      <c r="G633" s="4" t="s">
        <v>6</v>
      </c>
      <c r="H633" s="4" t="s">
        <v>27</v>
      </c>
      <c r="I633" s="4" t="s">
        <v>2</v>
      </c>
      <c r="J633" s="4" t="s">
        <v>13</v>
      </c>
      <c r="K633" s="4" t="s">
        <v>4</v>
      </c>
      <c r="L633" s="4" t="s">
        <v>22</v>
      </c>
      <c r="M633" s="9">
        <v>1</v>
      </c>
      <c r="N633" s="6">
        <v>51.39</v>
      </c>
      <c r="O633" s="7">
        <v>0</v>
      </c>
      <c r="P633" s="6">
        <v>22.08</v>
      </c>
      <c r="Q633" s="6">
        <f t="shared" si="36"/>
        <v>51.39</v>
      </c>
      <c r="R633" s="6">
        <f t="shared" si="37"/>
        <v>22.08</v>
      </c>
      <c r="S633" s="6">
        <f t="shared" si="38"/>
        <v>29.310000000000002</v>
      </c>
      <c r="T633" s="8">
        <f t="shared" si="39"/>
        <v>0.57034442498540572</v>
      </c>
      <c r="U633" s="5">
        <f>YEAR(SalesDataTable[[#This Row],[Order Date]])</f>
        <v>2026</v>
      </c>
      <c r="V633" s="8" t="str">
        <f>"Q"&amp;ROUNDUP(MONTH(SalesDataTable[[#This Row],[Order Date]])/3,0)</f>
        <v>Q2</v>
      </c>
      <c r="W633" s="9">
        <f>MONTH(SalesDataTable[[#This Row],[Order Date]])</f>
        <v>4</v>
      </c>
      <c r="X633" s="8" t="str">
        <f>TEXT(SalesDataTable[[#This Row],[Order Date]],"mmm")</f>
        <v>Apr</v>
      </c>
    </row>
    <row r="634" spans="1:24" ht="15">
      <c r="A634" s="2">
        <v>3017</v>
      </c>
      <c r="B634" s="3">
        <v>46133</v>
      </c>
      <c r="C634" s="12">
        <f>MONTH(SalesDataTable[[#This Row],[Order Date]])</f>
        <v>4</v>
      </c>
      <c r="D634" s="12" t="str">
        <f>TEXT(SalesDataTable[[#This Row],[Order Date]],"MMM")</f>
        <v>Apr</v>
      </c>
      <c r="E634" s="15" t="str">
        <f>"Q"&amp;ROUNDUP(MONTH(SalesDataTable[[#This Row],[Order Date]])/3,0)</f>
        <v>Q2</v>
      </c>
      <c r="F634" s="12">
        <f>YEAR(SalesDataTable[[#This Row],[Order Date]])</f>
        <v>2026</v>
      </c>
      <c r="G634" s="4" t="s">
        <v>6</v>
      </c>
      <c r="H634" s="4" t="s">
        <v>43</v>
      </c>
      <c r="I634" s="4" t="s">
        <v>2</v>
      </c>
      <c r="J634" s="4" t="s">
        <v>3</v>
      </c>
      <c r="K634" s="4" t="s">
        <v>4</v>
      </c>
      <c r="L634" s="4" t="s">
        <v>30</v>
      </c>
      <c r="M634" s="9">
        <v>1</v>
      </c>
      <c r="N634" s="6">
        <v>102.64</v>
      </c>
      <c r="O634" s="7">
        <v>0</v>
      </c>
      <c r="P634" s="6">
        <v>51.86</v>
      </c>
      <c r="Q634" s="6">
        <f t="shared" si="36"/>
        <v>102.64</v>
      </c>
      <c r="R634" s="6">
        <f t="shared" si="37"/>
        <v>51.86</v>
      </c>
      <c r="S634" s="6">
        <f t="shared" si="38"/>
        <v>50.78</v>
      </c>
      <c r="T634" s="8">
        <f t="shared" si="39"/>
        <v>0.49473889321901793</v>
      </c>
      <c r="U634" s="5">
        <f>YEAR(SalesDataTable[[#This Row],[Order Date]])</f>
        <v>2026</v>
      </c>
      <c r="V634" s="8" t="str">
        <f>"Q"&amp;ROUNDUP(MONTH(SalesDataTable[[#This Row],[Order Date]])/3,0)</f>
        <v>Q2</v>
      </c>
      <c r="W634" s="9">
        <f>MONTH(SalesDataTable[[#This Row],[Order Date]])</f>
        <v>4</v>
      </c>
      <c r="X634" s="8" t="str">
        <f>TEXT(SalesDataTable[[#This Row],[Order Date]],"mmm")</f>
        <v>Apr</v>
      </c>
    </row>
    <row r="635" spans="1:24" ht="15">
      <c r="A635" s="2">
        <v>3719</v>
      </c>
      <c r="B635" s="3">
        <v>46133</v>
      </c>
      <c r="C635" s="12">
        <f>MONTH(SalesDataTable[[#This Row],[Order Date]])</f>
        <v>4</v>
      </c>
      <c r="D635" s="12" t="str">
        <f>TEXT(SalesDataTable[[#This Row],[Order Date]],"MMM")</f>
        <v>Apr</v>
      </c>
      <c r="E635" s="15" t="str">
        <f>"Q"&amp;ROUNDUP(MONTH(SalesDataTable[[#This Row],[Order Date]])/3,0)</f>
        <v>Q2</v>
      </c>
      <c r="F635" s="12">
        <f>YEAR(SalesDataTable[[#This Row],[Order Date]])</f>
        <v>2026</v>
      </c>
      <c r="G635" s="4" t="s">
        <v>11</v>
      </c>
      <c r="H635" s="4" t="s">
        <v>12</v>
      </c>
      <c r="I635" s="4" t="s">
        <v>2</v>
      </c>
      <c r="J635" s="4" t="s">
        <v>13</v>
      </c>
      <c r="K635" s="4" t="s">
        <v>34</v>
      </c>
      <c r="L635" s="4" t="s">
        <v>42</v>
      </c>
      <c r="M635" s="9">
        <v>2</v>
      </c>
      <c r="N635" s="6">
        <v>35.56</v>
      </c>
      <c r="O635" s="7">
        <v>0.1</v>
      </c>
      <c r="P635" s="6">
        <v>13.85</v>
      </c>
      <c r="Q635" s="6">
        <f t="shared" si="36"/>
        <v>64.00800000000001</v>
      </c>
      <c r="R635" s="6">
        <f t="shared" si="37"/>
        <v>27.7</v>
      </c>
      <c r="S635" s="6">
        <f t="shared" si="38"/>
        <v>36.308000000000007</v>
      </c>
      <c r="T635" s="8">
        <f t="shared" si="39"/>
        <v>0.56724159480064995</v>
      </c>
      <c r="U635" s="5">
        <f>YEAR(SalesDataTable[[#This Row],[Order Date]])</f>
        <v>2026</v>
      </c>
      <c r="V635" s="8" t="str">
        <f>"Q"&amp;ROUNDUP(MONTH(SalesDataTable[[#This Row],[Order Date]])/3,0)</f>
        <v>Q2</v>
      </c>
      <c r="W635" s="9">
        <f>MONTH(SalesDataTable[[#This Row],[Order Date]])</f>
        <v>4</v>
      </c>
      <c r="X635" s="8" t="str">
        <f>TEXT(SalesDataTable[[#This Row],[Order Date]],"mmm")</f>
        <v>Apr</v>
      </c>
    </row>
    <row r="636" spans="1:24" ht="15">
      <c r="A636" s="2">
        <v>3920</v>
      </c>
      <c r="B636" s="3">
        <v>46133</v>
      </c>
      <c r="C636" s="12">
        <f>MONTH(SalesDataTable[[#This Row],[Order Date]])</f>
        <v>4</v>
      </c>
      <c r="D636" s="12" t="str">
        <f>TEXT(SalesDataTable[[#This Row],[Order Date]],"MMM")</f>
        <v>Apr</v>
      </c>
      <c r="E636" s="15" t="str">
        <f>"Q"&amp;ROUNDUP(MONTH(SalesDataTable[[#This Row],[Order Date]])/3,0)</f>
        <v>Q2</v>
      </c>
      <c r="F636" s="12">
        <f>YEAR(SalesDataTable[[#This Row],[Order Date]])</f>
        <v>2026</v>
      </c>
      <c r="G636" s="4" t="s">
        <v>6</v>
      </c>
      <c r="H636" s="4" t="s">
        <v>41</v>
      </c>
      <c r="I636" s="4" t="s">
        <v>2</v>
      </c>
      <c r="J636" s="4" t="s">
        <v>3</v>
      </c>
      <c r="K636" s="4" t="s">
        <v>4</v>
      </c>
      <c r="L636" s="4" t="s">
        <v>30</v>
      </c>
      <c r="M636" s="9">
        <v>2</v>
      </c>
      <c r="N636" s="6">
        <v>100.39</v>
      </c>
      <c r="O636" s="7">
        <v>0</v>
      </c>
      <c r="P636" s="6">
        <v>49.05</v>
      </c>
      <c r="Q636" s="6">
        <f t="shared" si="36"/>
        <v>200.78</v>
      </c>
      <c r="R636" s="6">
        <f t="shared" si="37"/>
        <v>98.1</v>
      </c>
      <c r="S636" s="6">
        <f t="shared" si="38"/>
        <v>102.68</v>
      </c>
      <c r="T636" s="8">
        <f t="shared" si="39"/>
        <v>0.51140551847793603</v>
      </c>
      <c r="U636" s="5">
        <f>YEAR(SalesDataTable[[#This Row],[Order Date]])</f>
        <v>2026</v>
      </c>
      <c r="V636" s="8" t="str">
        <f>"Q"&amp;ROUNDUP(MONTH(SalesDataTable[[#This Row],[Order Date]])/3,0)</f>
        <v>Q2</v>
      </c>
      <c r="W636" s="9">
        <f>MONTH(SalesDataTable[[#This Row],[Order Date]])</f>
        <v>4</v>
      </c>
      <c r="X636" s="8" t="str">
        <f>TEXT(SalesDataTable[[#This Row],[Order Date]],"mmm")</f>
        <v>Apr</v>
      </c>
    </row>
    <row r="637" spans="1:24" ht="15">
      <c r="A637" s="2">
        <v>4654</v>
      </c>
      <c r="B637" s="3">
        <v>46133</v>
      </c>
      <c r="C637" s="12">
        <f>MONTH(SalesDataTable[[#This Row],[Order Date]])</f>
        <v>4</v>
      </c>
      <c r="D637" s="12" t="str">
        <f>TEXT(SalesDataTable[[#This Row],[Order Date]],"MMM")</f>
        <v>Apr</v>
      </c>
      <c r="E637" s="15" t="str">
        <f>"Q"&amp;ROUNDUP(MONTH(SalesDataTable[[#This Row],[Order Date]])/3,0)</f>
        <v>Q2</v>
      </c>
      <c r="F637" s="12">
        <f>YEAR(SalesDataTable[[#This Row],[Order Date]])</f>
        <v>2026</v>
      </c>
      <c r="G637" s="4" t="s">
        <v>0</v>
      </c>
      <c r="H637" s="4" t="s">
        <v>50</v>
      </c>
      <c r="I637" s="4" t="s">
        <v>19</v>
      </c>
      <c r="J637" s="4" t="s">
        <v>3</v>
      </c>
      <c r="K637" s="4" t="s">
        <v>23</v>
      </c>
      <c r="L637" s="4" t="s">
        <v>29</v>
      </c>
      <c r="M637" s="9">
        <v>2</v>
      </c>
      <c r="N637" s="6">
        <v>191.51</v>
      </c>
      <c r="O637" s="7">
        <v>0.1</v>
      </c>
      <c r="P637" s="6">
        <v>101.25</v>
      </c>
      <c r="Q637" s="6">
        <f t="shared" si="36"/>
        <v>344.71800000000002</v>
      </c>
      <c r="R637" s="6">
        <f t="shared" si="37"/>
        <v>202.5</v>
      </c>
      <c r="S637" s="6">
        <f t="shared" si="38"/>
        <v>142.21800000000002</v>
      </c>
      <c r="T637" s="8">
        <f t="shared" si="39"/>
        <v>0.41256331262075091</v>
      </c>
      <c r="U637" s="5">
        <f>YEAR(SalesDataTable[[#This Row],[Order Date]])</f>
        <v>2026</v>
      </c>
      <c r="V637" s="8" t="str">
        <f>"Q"&amp;ROUNDUP(MONTH(SalesDataTable[[#This Row],[Order Date]])/3,0)</f>
        <v>Q2</v>
      </c>
      <c r="W637" s="9">
        <f>MONTH(SalesDataTable[[#This Row],[Order Date]])</f>
        <v>4</v>
      </c>
      <c r="X637" s="8" t="str">
        <f>TEXT(SalesDataTable[[#This Row],[Order Date]],"mmm")</f>
        <v>Apr</v>
      </c>
    </row>
    <row r="638" spans="1:24" ht="15">
      <c r="A638" s="2">
        <v>4920</v>
      </c>
      <c r="B638" s="3">
        <v>46133</v>
      </c>
      <c r="C638" s="12">
        <f>MONTH(SalesDataTable[[#This Row],[Order Date]])</f>
        <v>4</v>
      </c>
      <c r="D638" s="12" t="str">
        <f>TEXT(SalesDataTable[[#This Row],[Order Date]],"MMM")</f>
        <v>Apr</v>
      </c>
      <c r="E638" s="15" t="str">
        <f>"Q"&amp;ROUNDUP(MONTH(SalesDataTable[[#This Row],[Order Date]])/3,0)</f>
        <v>Q2</v>
      </c>
      <c r="F638" s="12">
        <f>YEAR(SalesDataTable[[#This Row],[Order Date]])</f>
        <v>2026</v>
      </c>
      <c r="G638" s="4" t="s">
        <v>6</v>
      </c>
      <c r="H638" s="4" t="s">
        <v>43</v>
      </c>
      <c r="I638" s="4" t="s">
        <v>19</v>
      </c>
      <c r="J638" s="4" t="s">
        <v>13</v>
      </c>
      <c r="K638" s="4" t="s">
        <v>9</v>
      </c>
      <c r="L638" s="4" t="s">
        <v>17</v>
      </c>
      <c r="M638" s="9">
        <v>2</v>
      </c>
      <c r="N638" s="6">
        <v>147.30000000000001</v>
      </c>
      <c r="O638" s="7">
        <v>0</v>
      </c>
      <c r="P638" s="6">
        <v>81.2</v>
      </c>
      <c r="Q638" s="6">
        <f t="shared" si="36"/>
        <v>294.60000000000002</v>
      </c>
      <c r="R638" s="6">
        <f t="shared" si="37"/>
        <v>162.4</v>
      </c>
      <c r="S638" s="6">
        <f t="shared" si="38"/>
        <v>132.20000000000002</v>
      </c>
      <c r="T638" s="8">
        <f t="shared" si="39"/>
        <v>0.44874405974202308</v>
      </c>
      <c r="U638" s="5">
        <f>YEAR(SalesDataTable[[#This Row],[Order Date]])</f>
        <v>2026</v>
      </c>
      <c r="V638" s="8" t="str">
        <f>"Q"&amp;ROUNDUP(MONTH(SalesDataTable[[#This Row],[Order Date]])/3,0)</f>
        <v>Q2</v>
      </c>
      <c r="W638" s="9">
        <f>MONTH(SalesDataTable[[#This Row],[Order Date]])</f>
        <v>4</v>
      </c>
      <c r="X638" s="8" t="str">
        <f>TEXT(SalesDataTable[[#This Row],[Order Date]],"mmm")</f>
        <v>Apr</v>
      </c>
    </row>
    <row r="639" spans="1:24" ht="15">
      <c r="A639" s="2">
        <v>5191</v>
      </c>
      <c r="B639" s="3">
        <v>46133</v>
      </c>
      <c r="C639" s="12">
        <f>MONTH(SalesDataTable[[#This Row],[Order Date]])</f>
        <v>4</v>
      </c>
      <c r="D639" s="12" t="str">
        <f>TEXT(SalesDataTable[[#This Row],[Order Date]],"MMM")</f>
        <v>Apr</v>
      </c>
      <c r="E639" s="15" t="str">
        <f>"Q"&amp;ROUNDUP(MONTH(SalesDataTable[[#This Row],[Order Date]])/3,0)</f>
        <v>Q2</v>
      </c>
      <c r="F639" s="12">
        <f>YEAR(SalesDataTable[[#This Row],[Order Date]])</f>
        <v>2026</v>
      </c>
      <c r="G639" s="4" t="s">
        <v>6</v>
      </c>
      <c r="H639" s="4" t="s">
        <v>41</v>
      </c>
      <c r="I639" s="4" t="s">
        <v>19</v>
      </c>
      <c r="J639" s="4" t="s">
        <v>3</v>
      </c>
      <c r="K639" s="4" t="s">
        <v>4</v>
      </c>
      <c r="L639" s="4" t="s">
        <v>5</v>
      </c>
      <c r="M639" s="9">
        <v>1</v>
      </c>
      <c r="N639" s="6">
        <v>79.92</v>
      </c>
      <c r="O639" s="7">
        <v>0.1</v>
      </c>
      <c r="P639" s="6">
        <v>43.13</v>
      </c>
      <c r="Q639" s="6">
        <f t="shared" si="36"/>
        <v>71.927999999999997</v>
      </c>
      <c r="R639" s="6">
        <f t="shared" si="37"/>
        <v>43.13</v>
      </c>
      <c r="S639" s="6">
        <f t="shared" si="38"/>
        <v>28.797999999999995</v>
      </c>
      <c r="T639" s="8">
        <f t="shared" si="39"/>
        <v>0.40037259481703918</v>
      </c>
      <c r="U639" s="5">
        <f>YEAR(SalesDataTable[[#This Row],[Order Date]])</f>
        <v>2026</v>
      </c>
      <c r="V639" s="8" t="str">
        <f>"Q"&amp;ROUNDUP(MONTH(SalesDataTable[[#This Row],[Order Date]])/3,0)</f>
        <v>Q2</v>
      </c>
      <c r="W639" s="9">
        <f>MONTH(SalesDataTable[[#This Row],[Order Date]])</f>
        <v>4</v>
      </c>
      <c r="X639" s="8" t="str">
        <f>TEXT(SalesDataTable[[#This Row],[Order Date]],"mmm")</f>
        <v>Apr</v>
      </c>
    </row>
    <row r="640" spans="1:24" ht="15">
      <c r="A640" s="2">
        <v>413</v>
      </c>
      <c r="B640" s="3">
        <v>46134</v>
      </c>
      <c r="C640" s="12">
        <f>MONTH(SalesDataTable[[#This Row],[Order Date]])</f>
        <v>4</v>
      </c>
      <c r="D640" s="12" t="str">
        <f>TEXT(SalesDataTable[[#This Row],[Order Date]],"MMM")</f>
        <v>Apr</v>
      </c>
      <c r="E640" s="15" t="str">
        <f>"Q"&amp;ROUNDUP(MONTH(SalesDataTable[[#This Row],[Order Date]])/3,0)</f>
        <v>Q2</v>
      </c>
      <c r="F640" s="12">
        <f>YEAR(SalesDataTable[[#This Row],[Order Date]])</f>
        <v>2026</v>
      </c>
      <c r="G640" s="4" t="s">
        <v>6</v>
      </c>
      <c r="H640" s="4" t="s">
        <v>7</v>
      </c>
      <c r="I640" s="4" t="s">
        <v>2</v>
      </c>
      <c r="J640" s="4" t="s">
        <v>3</v>
      </c>
      <c r="K640" s="4" t="s">
        <v>23</v>
      </c>
      <c r="L640" s="4" t="s">
        <v>24</v>
      </c>
      <c r="M640" s="9">
        <v>2</v>
      </c>
      <c r="N640" s="6">
        <v>344.29</v>
      </c>
      <c r="O640" s="7">
        <v>0.1</v>
      </c>
      <c r="P640" s="6">
        <v>192.66</v>
      </c>
      <c r="Q640" s="6">
        <f t="shared" si="36"/>
        <v>619.72200000000009</v>
      </c>
      <c r="R640" s="6">
        <f t="shared" si="37"/>
        <v>385.32</v>
      </c>
      <c r="S640" s="6">
        <f t="shared" si="38"/>
        <v>234.4020000000001</v>
      </c>
      <c r="T640" s="8">
        <f t="shared" si="39"/>
        <v>0.37823733867766524</v>
      </c>
      <c r="U640" s="5">
        <f>YEAR(SalesDataTable[[#This Row],[Order Date]])</f>
        <v>2026</v>
      </c>
      <c r="V640" s="8" t="str">
        <f>"Q"&amp;ROUNDUP(MONTH(SalesDataTable[[#This Row],[Order Date]])/3,0)</f>
        <v>Q2</v>
      </c>
      <c r="W640" s="9">
        <f>MONTH(SalesDataTable[[#This Row],[Order Date]])</f>
        <v>4</v>
      </c>
      <c r="X640" s="8" t="str">
        <f>TEXT(SalesDataTable[[#This Row],[Order Date]],"mmm")</f>
        <v>Apr</v>
      </c>
    </row>
    <row r="641" spans="1:24" ht="15">
      <c r="A641" s="2">
        <v>1658</v>
      </c>
      <c r="B641" s="3">
        <v>46134</v>
      </c>
      <c r="C641" s="12">
        <f>MONTH(SalesDataTable[[#This Row],[Order Date]])</f>
        <v>4</v>
      </c>
      <c r="D641" s="12" t="str">
        <f>TEXT(SalesDataTable[[#This Row],[Order Date]],"MMM")</f>
        <v>Apr</v>
      </c>
      <c r="E641" s="15" t="str">
        <f>"Q"&amp;ROUNDUP(MONTH(SalesDataTable[[#This Row],[Order Date]])/3,0)</f>
        <v>Q2</v>
      </c>
      <c r="F641" s="12">
        <f>YEAR(SalesDataTable[[#This Row],[Order Date]])</f>
        <v>2026</v>
      </c>
      <c r="G641" s="4" t="s">
        <v>11</v>
      </c>
      <c r="H641" s="4" t="s">
        <v>25</v>
      </c>
      <c r="I641" s="4" t="s">
        <v>2</v>
      </c>
      <c r="J641" s="4" t="s">
        <v>3</v>
      </c>
      <c r="K641" s="4" t="s">
        <v>9</v>
      </c>
      <c r="L641" s="4" t="s">
        <v>37</v>
      </c>
      <c r="M641" s="9">
        <v>1</v>
      </c>
      <c r="N641" s="6">
        <v>151.15</v>
      </c>
      <c r="O641" s="7">
        <v>0</v>
      </c>
      <c r="P641" s="6">
        <v>77.680000000000007</v>
      </c>
      <c r="Q641" s="6">
        <f t="shared" si="36"/>
        <v>151.15</v>
      </c>
      <c r="R641" s="6">
        <f t="shared" si="37"/>
        <v>77.680000000000007</v>
      </c>
      <c r="S641" s="6">
        <f t="shared" si="38"/>
        <v>73.47</v>
      </c>
      <c r="T641" s="8">
        <f t="shared" si="39"/>
        <v>0.48607343698312933</v>
      </c>
      <c r="U641" s="5">
        <f>YEAR(SalesDataTable[[#This Row],[Order Date]])</f>
        <v>2026</v>
      </c>
      <c r="V641" s="8" t="str">
        <f>"Q"&amp;ROUNDUP(MONTH(SalesDataTable[[#This Row],[Order Date]])/3,0)</f>
        <v>Q2</v>
      </c>
      <c r="W641" s="9">
        <f>MONTH(SalesDataTable[[#This Row],[Order Date]])</f>
        <v>4</v>
      </c>
      <c r="X641" s="8" t="str">
        <f>TEXT(SalesDataTable[[#This Row],[Order Date]],"mmm")</f>
        <v>Apr</v>
      </c>
    </row>
    <row r="642" spans="1:24" ht="15">
      <c r="A642" s="2">
        <v>2024</v>
      </c>
      <c r="B642" s="3">
        <v>46134</v>
      </c>
      <c r="C642" s="12">
        <f>MONTH(SalesDataTable[[#This Row],[Order Date]])</f>
        <v>4</v>
      </c>
      <c r="D642" s="12" t="str">
        <f>TEXT(SalesDataTable[[#This Row],[Order Date]],"MMM")</f>
        <v>Apr</v>
      </c>
      <c r="E642" s="15" t="str">
        <f>"Q"&amp;ROUNDUP(MONTH(SalesDataTable[[#This Row],[Order Date]])/3,0)</f>
        <v>Q2</v>
      </c>
      <c r="F642" s="12">
        <f>YEAR(SalesDataTable[[#This Row],[Order Date]])</f>
        <v>2026</v>
      </c>
      <c r="G642" s="4" t="s">
        <v>6</v>
      </c>
      <c r="H642" s="4" t="s">
        <v>27</v>
      </c>
      <c r="I642" s="4" t="s">
        <v>19</v>
      </c>
      <c r="J642" s="4" t="s">
        <v>13</v>
      </c>
      <c r="K642" s="4" t="s">
        <v>23</v>
      </c>
      <c r="L642" s="4" t="s">
        <v>40</v>
      </c>
      <c r="M642" s="9">
        <v>1</v>
      </c>
      <c r="N642" s="6">
        <v>81.73</v>
      </c>
      <c r="O642" s="7">
        <v>0.05</v>
      </c>
      <c r="P642" s="6">
        <v>39.979999999999997</v>
      </c>
      <c r="Q642" s="6">
        <f t="shared" ref="Q642:Q705" si="40">M642*N642*(1-O642)</f>
        <v>77.643500000000003</v>
      </c>
      <c r="R642" s="6">
        <f t="shared" ref="R642:R705" si="41">M642*P642</f>
        <v>39.979999999999997</v>
      </c>
      <c r="S642" s="6">
        <f t="shared" ref="S642:S705" si="42">Q642-R642</f>
        <v>37.663500000000006</v>
      </c>
      <c r="T642" s="8">
        <f t="shared" ref="T642:T705" si="43">IFERROR(S642/Q642,0)</f>
        <v>0.48508246021882068</v>
      </c>
      <c r="U642" s="5">
        <f>YEAR(SalesDataTable[[#This Row],[Order Date]])</f>
        <v>2026</v>
      </c>
      <c r="V642" s="8" t="str">
        <f>"Q"&amp;ROUNDUP(MONTH(SalesDataTable[[#This Row],[Order Date]])/3,0)</f>
        <v>Q2</v>
      </c>
      <c r="W642" s="9">
        <f>MONTH(SalesDataTable[[#This Row],[Order Date]])</f>
        <v>4</v>
      </c>
      <c r="X642" s="8" t="str">
        <f>TEXT(SalesDataTable[[#This Row],[Order Date]],"mmm")</f>
        <v>Apr</v>
      </c>
    </row>
    <row r="643" spans="1:24" ht="15">
      <c r="A643" s="2">
        <v>3980</v>
      </c>
      <c r="B643" s="3">
        <v>46134</v>
      </c>
      <c r="C643" s="12">
        <f>MONTH(SalesDataTable[[#This Row],[Order Date]])</f>
        <v>4</v>
      </c>
      <c r="D643" s="12" t="str">
        <f>TEXT(SalesDataTable[[#This Row],[Order Date]],"MMM")</f>
        <v>Apr</v>
      </c>
      <c r="E643" s="15" t="str">
        <f>"Q"&amp;ROUNDUP(MONTH(SalesDataTable[[#This Row],[Order Date]])/3,0)</f>
        <v>Q2</v>
      </c>
      <c r="F643" s="12">
        <f>YEAR(SalesDataTable[[#This Row],[Order Date]])</f>
        <v>2026</v>
      </c>
      <c r="G643" s="4" t="s">
        <v>20</v>
      </c>
      <c r="H643" s="4" t="s">
        <v>21</v>
      </c>
      <c r="I643" s="4" t="s">
        <v>19</v>
      </c>
      <c r="J643" s="4" t="s">
        <v>13</v>
      </c>
      <c r="K643" s="4" t="s">
        <v>9</v>
      </c>
      <c r="L643" s="4" t="s">
        <v>17</v>
      </c>
      <c r="M643" s="9">
        <v>1</v>
      </c>
      <c r="N643" s="6">
        <v>142.53</v>
      </c>
      <c r="O643" s="7">
        <v>0.05</v>
      </c>
      <c r="P643" s="6">
        <v>77.77</v>
      </c>
      <c r="Q643" s="6">
        <f t="shared" si="40"/>
        <v>135.40350000000001</v>
      </c>
      <c r="R643" s="6">
        <f t="shared" si="41"/>
        <v>77.77</v>
      </c>
      <c r="S643" s="6">
        <f t="shared" si="42"/>
        <v>57.633500000000012</v>
      </c>
      <c r="T643" s="8">
        <f t="shared" si="43"/>
        <v>0.4256426163282338</v>
      </c>
      <c r="U643" s="5">
        <f>YEAR(SalesDataTable[[#This Row],[Order Date]])</f>
        <v>2026</v>
      </c>
      <c r="V643" s="8" t="str">
        <f>"Q"&amp;ROUNDUP(MONTH(SalesDataTable[[#This Row],[Order Date]])/3,0)</f>
        <v>Q2</v>
      </c>
      <c r="W643" s="9">
        <f>MONTH(SalesDataTable[[#This Row],[Order Date]])</f>
        <v>4</v>
      </c>
      <c r="X643" s="8" t="str">
        <f>TEXT(SalesDataTable[[#This Row],[Order Date]],"mmm")</f>
        <v>Apr</v>
      </c>
    </row>
    <row r="644" spans="1:24" ht="15">
      <c r="A644" s="2">
        <v>4239</v>
      </c>
      <c r="B644" s="3">
        <v>46134</v>
      </c>
      <c r="C644" s="12">
        <f>MONTH(SalesDataTable[[#This Row],[Order Date]])</f>
        <v>4</v>
      </c>
      <c r="D644" s="12" t="str">
        <f>TEXT(SalesDataTable[[#This Row],[Order Date]],"MMM")</f>
        <v>Apr</v>
      </c>
      <c r="E644" s="15" t="str">
        <f>"Q"&amp;ROUNDUP(MONTH(SalesDataTable[[#This Row],[Order Date]])/3,0)</f>
        <v>Q2</v>
      </c>
      <c r="F644" s="12">
        <f>YEAR(SalesDataTable[[#This Row],[Order Date]])</f>
        <v>2026</v>
      </c>
      <c r="G644" s="4" t="s">
        <v>6</v>
      </c>
      <c r="H644" s="4" t="s">
        <v>7</v>
      </c>
      <c r="I644" s="4" t="s">
        <v>2</v>
      </c>
      <c r="J644" s="4" t="s">
        <v>13</v>
      </c>
      <c r="K644" s="4" t="s">
        <v>23</v>
      </c>
      <c r="L644" s="4" t="s">
        <v>40</v>
      </c>
      <c r="M644" s="9">
        <v>2</v>
      </c>
      <c r="N644" s="6">
        <v>83.24</v>
      </c>
      <c r="O644" s="7">
        <v>0</v>
      </c>
      <c r="P644" s="6">
        <v>40.03</v>
      </c>
      <c r="Q644" s="6">
        <f t="shared" si="40"/>
        <v>166.48</v>
      </c>
      <c r="R644" s="6">
        <f t="shared" si="41"/>
        <v>80.06</v>
      </c>
      <c r="S644" s="6">
        <f t="shared" si="42"/>
        <v>86.419999999999987</v>
      </c>
      <c r="T644" s="8">
        <f t="shared" si="43"/>
        <v>0.51910139356078799</v>
      </c>
      <c r="U644" s="5">
        <f>YEAR(SalesDataTable[[#This Row],[Order Date]])</f>
        <v>2026</v>
      </c>
      <c r="V644" s="8" t="str">
        <f>"Q"&amp;ROUNDUP(MONTH(SalesDataTable[[#This Row],[Order Date]])/3,0)</f>
        <v>Q2</v>
      </c>
      <c r="W644" s="9">
        <f>MONTH(SalesDataTable[[#This Row],[Order Date]])</f>
        <v>4</v>
      </c>
      <c r="X644" s="8" t="str">
        <f>TEXT(SalesDataTable[[#This Row],[Order Date]],"mmm")</f>
        <v>Apr</v>
      </c>
    </row>
    <row r="645" spans="1:24" ht="15">
      <c r="A645" s="2">
        <v>4761</v>
      </c>
      <c r="B645" s="3">
        <v>46134</v>
      </c>
      <c r="C645" s="12">
        <f>MONTH(SalesDataTable[[#This Row],[Order Date]])</f>
        <v>4</v>
      </c>
      <c r="D645" s="12" t="str">
        <f>TEXT(SalesDataTable[[#This Row],[Order Date]],"MMM")</f>
        <v>Apr</v>
      </c>
      <c r="E645" s="15" t="str">
        <f>"Q"&amp;ROUNDUP(MONTH(SalesDataTable[[#This Row],[Order Date]])/3,0)</f>
        <v>Q2</v>
      </c>
      <c r="F645" s="12">
        <f>YEAR(SalesDataTable[[#This Row],[Order Date]])</f>
        <v>2026</v>
      </c>
      <c r="G645" s="4" t="s">
        <v>0</v>
      </c>
      <c r="H645" s="4" t="s">
        <v>1</v>
      </c>
      <c r="I645" s="4" t="s">
        <v>28</v>
      </c>
      <c r="J645" s="4" t="s">
        <v>13</v>
      </c>
      <c r="K645" s="4" t="s">
        <v>9</v>
      </c>
      <c r="L645" s="4" t="s">
        <v>17</v>
      </c>
      <c r="M645" s="9">
        <v>1</v>
      </c>
      <c r="N645" s="6">
        <v>141.99</v>
      </c>
      <c r="O645" s="7">
        <v>0.05</v>
      </c>
      <c r="P645" s="6">
        <v>79.7</v>
      </c>
      <c r="Q645" s="6">
        <f t="shared" si="40"/>
        <v>134.8905</v>
      </c>
      <c r="R645" s="6">
        <f t="shared" si="41"/>
        <v>79.7</v>
      </c>
      <c r="S645" s="6">
        <f t="shared" si="42"/>
        <v>55.1905</v>
      </c>
      <c r="T645" s="8">
        <f t="shared" si="43"/>
        <v>0.40915038494186023</v>
      </c>
      <c r="U645" s="5">
        <f>YEAR(SalesDataTable[[#This Row],[Order Date]])</f>
        <v>2026</v>
      </c>
      <c r="V645" s="8" t="str">
        <f>"Q"&amp;ROUNDUP(MONTH(SalesDataTable[[#This Row],[Order Date]])/3,0)</f>
        <v>Q2</v>
      </c>
      <c r="W645" s="9">
        <f>MONTH(SalesDataTable[[#This Row],[Order Date]])</f>
        <v>4</v>
      </c>
      <c r="X645" s="8" t="str">
        <f>TEXT(SalesDataTable[[#This Row],[Order Date]],"mmm")</f>
        <v>Apr</v>
      </c>
    </row>
    <row r="646" spans="1:24" ht="15">
      <c r="A646" s="2">
        <v>5160</v>
      </c>
      <c r="B646" s="3">
        <v>46134</v>
      </c>
      <c r="C646" s="12">
        <f>MONTH(SalesDataTable[[#This Row],[Order Date]])</f>
        <v>4</v>
      </c>
      <c r="D646" s="12" t="str">
        <f>TEXT(SalesDataTable[[#This Row],[Order Date]],"MMM")</f>
        <v>Apr</v>
      </c>
      <c r="E646" s="15" t="str">
        <f>"Q"&amp;ROUNDUP(MONTH(SalesDataTable[[#This Row],[Order Date]])/3,0)</f>
        <v>Q2</v>
      </c>
      <c r="F646" s="12">
        <f>YEAR(SalesDataTable[[#This Row],[Order Date]])</f>
        <v>2026</v>
      </c>
      <c r="G646" s="4" t="s">
        <v>6</v>
      </c>
      <c r="H646" s="4" t="s">
        <v>43</v>
      </c>
      <c r="I646" s="4" t="s">
        <v>2</v>
      </c>
      <c r="J646" s="4" t="s">
        <v>13</v>
      </c>
      <c r="K646" s="4" t="s">
        <v>34</v>
      </c>
      <c r="L646" s="4" t="s">
        <v>42</v>
      </c>
      <c r="M646" s="9">
        <v>2</v>
      </c>
      <c r="N646" s="6">
        <v>35.94</v>
      </c>
      <c r="O646" s="7">
        <v>0.05</v>
      </c>
      <c r="P646" s="6">
        <v>14.17</v>
      </c>
      <c r="Q646" s="6">
        <f t="shared" si="40"/>
        <v>68.285999999999987</v>
      </c>
      <c r="R646" s="6">
        <f t="shared" si="41"/>
        <v>28.34</v>
      </c>
      <c r="S646" s="6">
        <f t="shared" si="42"/>
        <v>39.945999999999984</v>
      </c>
      <c r="T646" s="8">
        <f t="shared" si="43"/>
        <v>0.5849808159798493</v>
      </c>
      <c r="U646" s="5">
        <f>YEAR(SalesDataTable[[#This Row],[Order Date]])</f>
        <v>2026</v>
      </c>
      <c r="V646" s="8" t="str">
        <f>"Q"&amp;ROUNDUP(MONTH(SalesDataTable[[#This Row],[Order Date]])/3,0)</f>
        <v>Q2</v>
      </c>
      <c r="W646" s="9">
        <f>MONTH(SalesDataTable[[#This Row],[Order Date]])</f>
        <v>4</v>
      </c>
      <c r="X646" s="8" t="str">
        <f>TEXT(SalesDataTable[[#This Row],[Order Date]],"mmm")</f>
        <v>Apr</v>
      </c>
    </row>
    <row r="647" spans="1:24" ht="15">
      <c r="A647" s="2">
        <v>2224</v>
      </c>
      <c r="B647" s="3">
        <v>46135</v>
      </c>
      <c r="C647" s="12">
        <f>MONTH(SalesDataTable[[#This Row],[Order Date]])</f>
        <v>4</v>
      </c>
      <c r="D647" s="12" t="str">
        <f>TEXT(SalesDataTable[[#This Row],[Order Date]],"MMM")</f>
        <v>Apr</v>
      </c>
      <c r="E647" s="15" t="str">
        <f>"Q"&amp;ROUNDUP(MONTH(SalesDataTable[[#This Row],[Order Date]])/3,0)</f>
        <v>Q2</v>
      </c>
      <c r="F647" s="12">
        <f>YEAR(SalesDataTable[[#This Row],[Order Date]])</f>
        <v>2026</v>
      </c>
      <c r="G647" s="4" t="s">
        <v>6</v>
      </c>
      <c r="H647" s="4" t="s">
        <v>7</v>
      </c>
      <c r="I647" s="4" t="s">
        <v>2</v>
      </c>
      <c r="J647" s="4" t="s">
        <v>13</v>
      </c>
      <c r="K647" s="4" t="s">
        <v>34</v>
      </c>
      <c r="L647" s="4" t="s">
        <v>45</v>
      </c>
      <c r="M647" s="9">
        <v>3</v>
      </c>
      <c r="N647" s="6">
        <v>49.55</v>
      </c>
      <c r="O647" s="7">
        <v>0</v>
      </c>
      <c r="P647" s="6">
        <v>22.55</v>
      </c>
      <c r="Q647" s="6">
        <f t="shared" si="40"/>
        <v>148.64999999999998</v>
      </c>
      <c r="R647" s="6">
        <f t="shared" si="41"/>
        <v>67.650000000000006</v>
      </c>
      <c r="S647" s="6">
        <f t="shared" si="42"/>
        <v>80.999999999999972</v>
      </c>
      <c r="T647" s="8">
        <f t="shared" si="43"/>
        <v>0.54490413723511588</v>
      </c>
      <c r="U647" s="5">
        <f>YEAR(SalesDataTable[[#This Row],[Order Date]])</f>
        <v>2026</v>
      </c>
      <c r="V647" s="8" t="str">
        <f>"Q"&amp;ROUNDUP(MONTH(SalesDataTable[[#This Row],[Order Date]])/3,0)</f>
        <v>Q2</v>
      </c>
      <c r="W647" s="9">
        <f>MONTH(SalesDataTable[[#This Row],[Order Date]])</f>
        <v>4</v>
      </c>
      <c r="X647" s="8" t="str">
        <f>TEXT(SalesDataTable[[#This Row],[Order Date]],"mmm")</f>
        <v>Apr</v>
      </c>
    </row>
    <row r="648" spans="1:24" ht="15">
      <c r="A648" s="2">
        <v>2832</v>
      </c>
      <c r="B648" s="3">
        <v>46135</v>
      </c>
      <c r="C648" s="12">
        <f>MONTH(SalesDataTable[[#This Row],[Order Date]])</f>
        <v>4</v>
      </c>
      <c r="D648" s="12" t="str">
        <f>TEXT(SalesDataTable[[#This Row],[Order Date]],"MMM")</f>
        <v>Apr</v>
      </c>
      <c r="E648" s="15" t="str">
        <f>"Q"&amp;ROUNDUP(MONTH(SalesDataTable[[#This Row],[Order Date]])/3,0)</f>
        <v>Q2</v>
      </c>
      <c r="F648" s="12">
        <f>YEAR(SalesDataTable[[#This Row],[Order Date]])</f>
        <v>2026</v>
      </c>
      <c r="G648" s="4" t="s">
        <v>20</v>
      </c>
      <c r="H648" s="4" t="s">
        <v>33</v>
      </c>
      <c r="I648" s="4" t="s">
        <v>28</v>
      </c>
      <c r="J648" s="4" t="s">
        <v>3</v>
      </c>
      <c r="K648" s="4" t="s">
        <v>34</v>
      </c>
      <c r="L648" s="4" t="s">
        <v>35</v>
      </c>
      <c r="M648" s="9">
        <v>1</v>
      </c>
      <c r="N648" s="6">
        <v>39.89</v>
      </c>
      <c r="O648" s="7">
        <v>0.05</v>
      </c>
      <c r="P648" s="6">
        <v>15.06</v>
      </c>
      <c r="Q648" s="6">
        <f t="shared" si="40"/>
        <v>37.895499999999998</v>
      </c>
      <c r="R648" s="6">
        <f t="shared" si="41"/>
        <v>15.06</v>
      </c>
      <c r="S648" s="6">
        <f t="shared" si="42"/>
        <v>22.835499999999996</v>
      </c>
      <c r="T648" s="8">
        <f t="shared" si="43"/>
        <v>0.60259133670224685</v>
      </c>
      <c r="U648" s="5">
        <f>YEAR(SalesDataTable[[#This Row],[Order Date]])</f>
        <v>2026</v>
      </c>
      <c r="V648" s="8" t="str">
        <f>"Q"&amp;ROUNDUP(MONTH(SalesDataTable[[#This Row],[Order Date]])/3,0)</f>
        <v>Q2</v>
      </c>
      <c r="W648" s="9">
        <f>MONTH(SalesDataTable[[#This Row],[Order Date]])</f>
        <v>4</v>
      </c>
      <c r="X648" s="8" t="str">
        <f>TEXT(SalesDataTable[[#This Row],[Order Date]],"mmm")</f>
        <v>Apr</v>
      </c>
    </row>
    <row r="649" spans="1:24" ht="15">
      <c r="A649" s="2">
        <v>3000</v>
      </c>
      <c r="B649" s="3">
        <v>46135</v>
      </c>
      <c r="C649" s="12">
        <f>MONTH(SalesDataTable[[#This Row],[Order Date]])</f>
        <v>4</v>
      </c>
      <c r="D649" s="12" t="str">
        <f>TEXT(SalesDataTable[[#This Row],[Order Date]],"MMM")</f>
        <v>Apr</v>
      </c>
      <c r="E649" s="15" t="str">
        <f>"Q"&amp;ROUNDUP(MONTH(SalesDataTable[[#This Row],[Order Date]])/3,0)</f>
        <v>Q2</v>
      </c>
      <c r="F649" s="12">
        <f>YEAR(SalesDataTable[[#This Row],[Order Date]])</f>
        <v>2026</v>
      </c>
      <c r="G649" s="4" t="s">
        <v>20</v>
      </c>
      <c r="H649" s="4" t="s">
        <v>31</v>
      </c>
      <c r="I649" s="4" t="s">
        <v>28</v>
      </c>
      <c r="J649" s="4" t="s">
        <v>13</v>
      </c>
      <c r="K649" s="4" t="s">
        <v>34</v>
      </c>
      <c r="L649" s="4" t="s">
        <v>35</v>
      </c>
      <c r="M649" s="9">
        <v>1</v>
      </c>
      <c r="N649" s="6">
        <v>40.630000000000003</v>
      </c>
      <c r="O649" s="7">
        <v>0.1</v>
      </c>
      <c r="P649" s="6">
        <v>14.67</v>
      </c>
      <c r="Q649" s="6">
        <f t="shared" si="40"/>
        <v>36.567</v>
      </c>
      <c r="R649" s="6">
        <f t="shared" si="41"/>
        <v>14.67</v>
      </c>
      <c r="S649" s="6">
        <f t="shared" si="42"/>
        <v>21.896999999999998</v>
      </c>
      <c r="T649" s="8">
        <f t="shared" si="43"/>
        <v>0.59881860694068423</v>
      </c>
      <c r="U649" s="5">
        <f>YEAR(SalesDataTable[[#This Row],[Order Date]])</f>
        <v>2026</v>
      </c>
      <c r="V649" s="8" t="str">
        <f>"Q"&amp;ROUNDUP(MONTH(SalesDataTable[[#This Row],[Order Date]])/3,0)</f>
        <v>Q2</v>
      </c>
      <c r="W649" s="9">
        <f>MONTH(SalesDataTable[[#This Row],[Order Date]])</f>
        <v>4</v>
      </c>
      <c r="X649" s="8" t="str">
        <f>TEXT(SalesDataTable[[#This Row],[Order Date]],"mmm")</f>
        <v>Apr</v>
      </c>
    </row>
    <row r="650" spans="1:24" ht="15">
      <c r="A650" s="2">
        <v>3206</v>
      </c>
      <c r="B650" s="3">
        <v>46135</v>
      </c>
      <c r="C650" s="12">
        <f>MONTH(SalesDataTable[[#This Row],[Order Date]])</f>
        <v>4</v>
      </c>
      <c r="D650" s="12" t="str">
        <f>TEXT(SalesDataTable[[#This Row],[Order Date]],"MMM")</f>
        <v>Apr</v>
      </c>
      <c r="E650" s="15" t="str">
        <f>"Q"&amp;ROUNDUP(MONTH(SalesDataTable[[#This Row],[Order Date]])/3,0)</f>
        <v>Q2</v>
      </c>
      <c r="F650" s="12">
        <f>YEAR(SalesDataTable[[#This Row],[Order Date]])</f>
        <v>2026</v>
      </c>
      <c r="G650" s="4" t="s">
        <v>20</v>
      </c>
      <c r="H650" s="4" t="s">
        <v>33</v>
      </c>
      <c r="I650" s="4" t="s">
        <v>28</v>
      </c>
      <c r="J650" s="4" t="s">
        <v>3</v>
      </c>
      <c r="K650" s="4" t="s">
        <v>4</v>
      </c>
      <c r="L650" s="4" t="s">
        <v>26</v>
      </c>
      <c r="M650" s="9">
        <v>4</v>
      </c>
      <c r="N650" s="6">
        <v>39.78</v>
      </c>
      <c r="O650" s="7">
        <v>0.05</v>
      </c>
      <c r="P650" s="6">
        <v>16.7</v>
      </c>
      <c r="Q650" s="6">
        <f t="shared" si="40"/>
        <v>151.16399999999999</v>
      </c>
      <c r="R650" s="6">
        <f t="shared" si="41"/>
        <v>66.8</v>
      </c>
      <c r="S650" s="6">
        <f t="shared" si="42"/>
        <v>84.36399999999999</v>
      </c>
      <c r="T650" s="8">
        <f t="shared" si="43"/>
        <v>0.55809584292556425</v>
      </c>
      <c r="U650" s="5">
        <f>YEAR(SalesDataTable[[#This Row],[Order Date]])</f>
        <v>2026</v>
      </c>
      <c r="V650" s="8" t="str">
        <f>"Q"&amp;ROUNDUP(MONTH(SalesDataTable[[#This Row],[Order Date]])/3,0)</f>
        <v>Q2</v>
      </c>
      <c r="W650" s="9">
        <f>MONTH(SalesDataTable[[#This Row],[Order Date]])</f>
        <v>4</v>
      </c>
      <c r="X650" s="8" t="str">
        <f>TEXT(SalesDataTable[[#This Row],[Order Date]],"mmm")</f>
        <v>Apr</v>
      </c>
    </row>
    <row r="651" spans="1:24" ht="15">
      <c r="A651" s="2">
        <v>3777</v>
      </c>
      <c r="B651" s="3">
        <v>46135</v>
      </c>
      <c r="C651" s="12">
        <f>MONTH(SalesDataTable[[#This Row],[Order Date]])</f>
        <v>4</v>
      </c>
      <c r="D651" s="12" t="str">
        <f>TEXT(SalesDataTable[[#This Row],[Order Date]],"MMM")</f>
        <v>Apr</v>
      </c>
      <c r="E651" s="15" t="str">
        <f>"Q"&amp;ROUNDUP(MONTH(SalesDataTable[[#This Row],[Order Date]])/3,0)</f>
        <v>Q2</v>
      </c>
      <c r="F651" s="12">
        <f>YEAR(SalesDataTable[[#This Row],[Order Date]])</f>
        <v>2026</v>
      </c>
      <c r="G651" s="4" t="s">
        <v>20</v>
      </c>
      <c r="H651" s="4" t="s">
        <v>21</v>
      </c>
      <c r="I651" s="4" t="s">
        <v>28</v>
      </c>
      <c r="J651" s="4" t="s">
        <v>16</v>
      </c>
      <c r="K651" s="4" t="s">
        <v>9</v>
      </c>
      <c r="L651" s="4" t="s">
        <v>10</v>
      </c>
      <c r="M651" s="9">
        <v>1</v>
      </c>
      <c r="N651" s="6">
        <v>92.74</v>
      </c>
      <c r="O651" s="7">
        <v>0</v>
      </c>
      <c r="P651" s="6">
        <v>46.1</v>
      </c>
      <c r="Q651" s="6">
        <f t="shared" si="40"/>
        <v>92.74</v>
      </c>
      <c r="R651" s="6">
        <f t="shared" si="41"/>
        <v>46.1</v>
      </c>
      <c r="S651" s="6">
        <f t="shared" si="42"/>
        <v>46.639999999999993</v>
      </c>
      <c r="T651" s="8">
        <f t="shared" si="43"/>
        <v>0.50291136510675005</v>
      </c>
      <c r="U651" s="5">
        <f>YEAR(SalesDataTable[[#This Row],[Order Date]])</f>
        <v>2026</v>
      </c>
      <c r="V651" s="8" t="str">
        <f>"Q"&amp;ROUNDUP(MONTH(SalesDataTable[[#This Row],[Order Date]])/3,0)</f>
        <v>Q2</v>
      </c>
      <c r="W651" s="9">
        <f>MONTH(SalesDataTable[[#This Row],[Order Date]])</f>
        <v>4</v>
      </c>
      <c r="X651" s="8" t="str">
        <f>TEXT(SalesDataTable[[#This Row],[Order Date]],"mmm")</f>
        <v>Apr</v>
      </c>
    </row>
    <row r="652" spans="1:24" ht="15">
      <c r="A652" s="2">
        <v>4980</v>
      </c>
      <c r="B652" s="3">
        <v>46135</v>
      </c>
      <c r="C652" s="12">
        <f>MONTH(SalesDataTable[[#This Row],[Order Date]])</f>
        <v>4</v>
      </c>
      <c r="D652" s="12" t="str">
        <f>TEXT(SalesDataTable[[#This Row],[Order Date]],"MMM")</f>
        <v>Apr</v>
      </c>
      <c r="E652" s="15" t="str">
        <f>"Q"&amp;ROUNDUP(MONTH(SalesDataTable[[#This Row],[Order Date]])/3,0)</f>
        <v>Q2</v>
      </c>
      <c r="F652" s="12">
        <f>YEAR(SalesDataTable[[#This Row],[Order Date]])</f>
        <v>2026</v>
      </c>
      <c r="G652" s="4" t="s">
        <v>6</v>
      </c>
      <c r="H652" s="4" t="s">
        <v>27</v>
      </c>
      <c r="I652" s="4" t="s">
        <v>19</v>
      </c>
      <c r="J652" s="4" t="s">
        <v>3</v>
      </c>
      <c r="K652" s="4" t="s">
        <v>23</v>
      </c>
      <c r="L652" s="4" t="s">
        <v>51</v>
      </c>
      <c r="M652" s="9">
        <v>2</v>
      </c>
      <c r="N652" s="6">
        <v>120.49</v>
      </c>
      <c r="O652" s="7">
        <v>0.1</v>
      </c>
      <c r="P652" s="6">
        <v>62.23</v>
      </c>
      <c r="Q652" s="6">
        <f t="shared" si="40"/>
        <v>216.88200000000001</v>
      </c>
      <c r="R652" s="6">
        <f t="shared" si="41"/>
        <v>124.46</v>
      </c>
      <c r="S652" s="6">
        <f t="shared" si="42"/>
        <v>92.422000000000011</v>
      </c>
      <c r="T652" s="8">
        <f t="shared" si="43"/>
        <v>0.42613955976060719</v>
      </c>
      <c r="U652" s="5">
        <f>YEAR(SalesDataTable[[#This Row],[Order Date]])</f>
        <v>2026</v>
      </c>
      <c r="V652" s="8" t="str">
        <f>"Q"&amp;ROUNDUP(MONTH(SalesDataTable[[#This Row],[Order Date]])/3,0)</f>
        <v>Q2</v>
      </c>
      <c r="W652" s="9">
        <f>MONTH(SalesDataTable[[#This Row],[Order Date]])</f>
        <v>4</v>
      </c>
      <c r="X652" s="8" t="str">
        <f>TEXT(SalesDataTable[[#This Row],[Order Date]],"mmm")</f>
        <v>Apr</v>
      </c>
    </row>
    <row r="653" spans="1:24" ht="15">
      <c r="A653" s="2">
        <v>1102</v>
      </c>
      <c r="B653" s="3">
        <v>46136</v>
      </c>
      <c r="C653" s="12">
        <f>MONTH(SalesDataTable[[#This Row],[Order Date]])</f>
        <v>4</v>
      </c>
      <c r="D653" s="12" t="str">
        <f>TEXT(SalesDataTable[[#This Row],[Order Date]],"MMM")</f>
        <v>Apr</v>
      </c>
      <c r="E653" s="15" t="str">
        <f>"Q"&amp;ROUNDUP(MONTH(SalesDataTable[[#This Row],[Order Date]])/3,0)</f>
        <v>Q2</v>
      </c>
      <c r="F653" s="12">
        <f>YEAR(SalesDataTable[[#This Row],[Order Date]])</f>
        <v>2026</v>
      </c>
      <c r="G653" s="4" t="s">
        <v>6</v>
      </c>
      <c r="H653" s="4" t="s">
        <v>27</v>
      </c>
      <c r="I653" s="4" t="s">
        <v>2</v>
      </c>
      <c r="J653" s="4" t="s">
        <v>16</v>
      </c>
      <c r="K653" s="4" t="s">
        <v>9</v>
      </c>
      <c r="L653" s="4" t="s">
        <v>46</v>
      </c>
      <c r="M653" s="9">
        <v>2</v>
      </c>
      <c r="N653" s="6">
        <v>70.53</v>
      </c>
      <c r="O653" s="7">
        <v>0</v>
      </c>
      <c r="P653" s="6">
        <v>32.229999999999997</v>
      </c>
      <c r="Q653" s="6">
        <f t="shared" si="40"/>
        <v>141.06</v>
      </c>
      <c r="R653" s="6">
        <f t="shared" si="41"/>
        <v>64.459999999999994</v>
      </c>
      <c r="S653" s="6">
        <f t="shared" si="42"/>
        <v>76.600000000000009</v>
      </c>
      <c r="T653" s="8">
        <f t="shared" si="43"/>
        <v>0.54303133418403526</v>
      </c>
      <c r="U653" s="5">
        <f>YEAR(SalesDataTable[[#This Row],[Order Date]])</f>
        <v>2026</v>
      </c>
      <c r="V653" s="8" t="str">
        <f>"Q"&amp;ROUNDUP(MONTH(SalesDataTable[[#This Row],[Order Date]])/3,0)</f>
        <v>Q2</v>
      </c>
      <c r="W653" s="9">
        <f>MONTH(SalesDataTable[[#This Row],[Order Date]])</f>
        <v>4</v>
      </c>
      <c r="X653" s="8" t="str">
        <f>TEXT(SalesDataTable[[#This Row],[Order Date]],"mmm")</f>
        <v>Apr</v>
      </c>
    </row>
    <row r="654" spans="1:24" ht="15">
      <c r="A654" s="2">
        <v>1333</v>
      </c>
      <c r="B654" s="3">
        <v>46136</v>
      </c>
      <c r="C654" s="12">
        <f>MONTH(SalesDataTable[[#This Row],[Order Date]])</f>
        <v>4</v>
      </c>
      <c r="D654" s="12" t="str">
        <f>TEXT(SalesDataTable[[#This Row],[Order Date]],"MMM")</f>
        <v>Apr</v>
      </c>
      <c r="E654" s="15" t="str">
        <f>"Q"&amp;ROUNDUP(MONTH(SalesDataTable[[#This Row],[Order Date]])/3,0)</f>
        <v>Q2</v>
      </c>
      <c r="F654" s="12">
        <f>YEAR(SalesDataTable[[#This Row],[Order Date]])</f>
        <v>2026</v>
      </c>
      <c r="G654" s="4" t="s">
        <v>6</v>
      </c>
      <c r="H654" s="4" t="s">
        <v>49</v>
      </c>
      <c r="I654" s="4" t="s">
        <v>2</v>
      </c>
      <c r="J654" s="4" t="s">
        <v>13</v>
      </c>
      <c r="K654" s="4" t="s">
        <v>9</v>
      </c>
      <c r="L654" s="4" t="s">
        <v>10</v>
      </c>
      <c r="M654" s="9">
        <v>1</v>
      </c>
      <c r="N654" s="6">
        <v>90.87</v>
      </c>
      <c r="O654" s="7">
        <v>0.1</v>
      </c>
      <c r="P654" s="6">
        <v>44.4</v>
      </c>
      <c r="Q654" s="6">
        <f t="shared" si="40"/>
        <v>81.783000000000001</v>
      </c>
      <c r="R654" s="6">
        <f t="shared" si="41"/>
        <v>44.4</v>
      </c>
      <c r="S654" s="6">
        <f t="shared" si="42"/>
        <v>37.383000000000003</v>
      </c>
      <c r="T654" s="8">
        <f t="shared" si="43"/>
        <v>0.45709988628443565</v>
      </c>
      <c r="U654" s="5">
        <f>YEAR(SalesDataTable[[#This Row],[Order Date]])</f>
        <v>2026</v>
      </c>
      <c r="V654" s="8" t="str">
        <f>"Q"&amp;ROUNDUP(MONTH(SalesDataTable[[#This Row],[Order Date]])/3,0)</f>
        <v>Q2</v>
      </c>
      <c r="W654" s="9">
        <f>MONTH(SalesDataTable[[#This Row],[Order Date]])</f>
        <v>4</v>
      </c>
      <c r="X654" s="8" t="str">
        <f>TEXT(SalesDataTable[[#This Row],[Order Date]],"mmm")</f>
        <v>Apr</v>
      </c>
    </row>
    <row r="655" spans="1:24" ht="15">
      <c r="A655" s="2">
        <v>1369</v>
      </c>
      <c r="B655" s="3">
        <v>46136</v>
      </c>
      <c r="C655" s="12">
        <f>MONTH(SalesDataTable[[#This Row],[Order Date]])</f>
        <v>4</v>
      </c>
      <c r="D655" s="12" t="str">
        <f>TEXT(SalesDataTable[[#This Row],[Order Date]],"MMM")</f>
        <v>Apr</v>
      </c>
      <c r="E655" s="15" t="str">
        <f>"Q"&amp;ROUNDUP(MONTH(SalesDataTable[[#This Row],[Order Date]])/3,0)</f>
        <v>Q2</v>
      </c>
      <c r="F655" s="12">
        <f>YEAR(SalesDataTable[[#This Row],[Order Date]])</f>
        <v>2026</v>
      </c>
      <c r="G655" s="4" t="s">
        <v>6</v>
      </c>
      <c r="H655" s="4" t="s">
        <v>49</v>
      </c>
      <c r="I655" s="4" t="s">
        <v>8</v>
      </c>
      <c r="J655" s="4" t="s">
        <v>3</v>
      </c>
      <c r="K655" s="4" t="s">
        <v>34</v>
      </c>
      <c r="L655" s="4" t="s">
        <v>38</v>
      </c>
      <c r="M655" s="9">
        <v>3</v>
      </c>
      <c r="N655" s="6">
        <v>124.31</v>
      </c>
      <c r="O655" s="7">
        <v>0.2</v>
      </c>
      <c r="P655" s="6">
        <v>67.97</v>
      </c>
      <c r="Q655" s="6">
        <f t="shared" si="40"/>
        <v>298.34399999999999</v>
      </c>
      <c r="R655" s="6">
        <f t="shared" si="41"/>
        <v>203.91</v>
      </c>
      <c r="S655" s="6">
        <f t="shared" si="42"/>
        <v>94.433999999999997</v>
      </c>
      <c r="T655" s="8">
        <f t="shared" si="43"/>
        <v>0.31652723031131846</v>
      </c>
      <c r="U655" s="5">
        <f>YEAR(SalesDataTable[[#This Row],[Order Date]])</f>
        <v>2026</v>
      </c>
      <c r="V655" s="8" t="str">
        <f>"Q"&amp;ROUNDUP(MONTH(SalesDataTable[[#This Row],[Order Date]])/3,0)</f>
        <v>Q2</v>
      </c>
      <c r="W655" s="9">
        <f>MONTH(SalesDataTable[[#This Row],[Order Date]])</f>
        <v>4</v>
      </c>
      <c r="X655" s="8" t="str">
        <f>TEXT(SalesDataTable[[#This Row],[Order Date]],"mmm")</f>
        <v>Apr</v>
      </c>
    </row>
    <row r="656" spans="1:24" ht="15">
      <c r="A656" s="2">
        <v>1712</v>
      </c>
      <c r="B656" s="3">
        <v>46136</v>
      </c>
      <c r="C656" s="12">
        <f>MONTH(SalesDataTable[[#This Row],[Order Date]])</f>
        <v>4</v>
      </c>
      <c r="D656" s="12" t="str">
        <f>TEXT(SalesDataTable[[#This Row],[Order Date]],"MMM")</f>
        <v>Apr</v>
      </c>
      <c r="E656" s="15" t="str">
        <f>"Q"&amp;ROUNDUP(MONTH(SalesDataTable[[#This Row],[Order Date]])/3,0)</f>
        <v>Q2</v>
      </c>
      <c r="F656" s="12">
        <f>YEAR(SalesDataTable[[#This Row],[Order Date]])</f>
        <v>2026</v>
      </c>
      <c r="G656" s="4" t="s">
        <v>6</v>
      </c>
      <c r="H656" s="4" t="s">
        <v>7</v>
      </c>
      <c r="I656" s="4" t="s">
        <v>8</v>
      </c>
      <c r="J656" s="4" t="s">
        <v>3</v>
      </c>
      <c r="K656" s="4" t="s">
        <v>4</v>
      </c>
      <c r="L656" s="4" t="s">
        <v>26</v>
      </c>
      <c r="M656" s="9">
        <v>15</v>
      </c>
      <c r="N656" s="6">
        <v>41.21</v>
      </c>
      <c r="O656" s="7">
        <v>0.15</v>
      </c>
      <c r="P656" s="6">
        <v>16.760000000000002</v>
      </c>
      <c r="Q656" s="6">
        <f t="shared" si="40"/>
        <v>525.42750000000001</v>
      </c>
      <c r="R656" s="6">
        <f t="shared" si="41"/>
        <v>251.40000000000003</v>
      </c>
      <c r="S656" s="6">
        <f t="shared" si="42"/>
        <v>274.02749999999997</v>
      </c>
      <c r="T656" s="8">
        <f t="shared" si="43"/>
        <v>0.52153246642020068</v>
      </c>
      <c r="U656" s="5">
        <f>YEAR(SalesDataTable[[#This Row],[Order Date]])</f>
        <v>2026</v>
      </c>
      <c r="V656" s="8" t="str">
        <f>"Q"&amp;ROUNDUP(MONTH(SalesDataTable[[#This Row],[Order Date]])/3,0)</f>
        <v>Q2</v>
      </c>
      <c r="W656" s="9">
        <f>MONTH(SalesDataTable[[#This Row],[Order Date]])</f>
        <v>4</v>
      </c>
      <c r="X656" s="8" t="str">
        <f>TEXT(SalesDataTable[[#This Row],[Order Date]],"mmm")</f>
        <v>Apr</v>
      </c>
    </row>
    <row r="657" spans="1:24" ht="15">
      <c r="A657" s="2">
        <v>2229</v>
      </c>
      <c r="B657" s="3">
        <v>46136</v>
      </c>
      <c r="C657" s="12">
        <f>MONTH(SalesDataTable[[#This Row],[Order Date]])</f>
        <v>4</v>
      </c>
      <c r="D657" s="12" t="str">
        <f>TEXT(SalesDataTable[[#This Row],[Order Date]],"MMM")</f>
        <v>Apr</v>
      </c>
      <c r="E657" s="15" t="str">
        <f>"Q"&amp;ROUNDUP(MONTH(SalesDataTable[[#This Row],[Order Date]])/3,0)</f>
        <v>Q2</v>
      </c>
      <c r="F657" s="12">
        <f>YEAR(SalesDataTable[[#This Row],[Order Date]])</f>
        <v>2026</v>
      </c>
      <c r="G657" s="4" t="s">
        <v>0</v>
      </c>
      <c r="H657" s="4" t="s">
        <v>1</v>
      </c>
      <c r="I657" s="4" t="s">
        <v>2</v>
      </c>
      <c r="J657" s="4" t="s">
        <v>13</v>
      </c>
      <c r="K657" s="4" t="s">
        <v>9</v>
      </c>
      <c r="L657" s="4" t="s">
        <v>17</v>
      </c>
      <c r="M657" s="9">
        <v>2</v>
      </c>
      <c r="N657" s="6">
        <v>145.75</v>
      </c>
      <c r="O657" s="7">
        <v>0.1</v>
      </c>
      <c r="P657" s="6">
        <v>78.900000000000006</v>
      </c>
      <c r="Q657" s="6">
        <f t="shared" si="40"/>
        <v>262.35000000000002</v>
      </c>
      <c r="R657" s="6">
        <f t="shared" si="41"/>
        <v>157.80000000000001</v>
      </c>
      <c r="S657" s="6">
        <f t="shared" si="42"/>
        <v>104.55000000000001</v>
      </c>
      <c r="T657" s="8">
        <f t="shared" si="43"/>
        <v>0.39851343624928531</v>
      </c>
      <c r="U657" s="5">
        <f>YEAR(SalesDataTable[[#This Row],[Order Date]])</f>
        <v>2026</v>
      </c>
      <c r="V657" s="8" t="str">
        <f>"Q"&amp;ROUNDUP(MONTH(SalesDataTable[[#This Row],[Order Date]])/3,0)</f>
        <v>Q2</v>
      </c>
      <c r="W657" s="9">
        <f>MONTH(SalesDataTable[[#This Row],[Order Date]])</f>
        <v>4</v>
      </c>
      <c r="X657" s="8" t="str">
        <f>TEXT(SalesDataTable[[#This Row],[Order Date]],"mmm")</f>
        <v>Apr</v>
      </c>
    </row>
    <row r="658" spans="1:24" ht="15">
      <c r="A658" s="2">
        <v>3458</v>
      </c>
      <c r="B658" s="3">
        <v>46136</v>
      </c>
      <c r="C658" s="12">
        <f>MONTH(SalesDataTable[[#This Row],[Order Date]])</f>
        <v>4</v>
      </c>
      <c r="D658" s="12" t="str">
        <f>TEXT(SalesDataTable[[#This Row],[Order Date]],"MMM")</f>
        <v>Apr</v>
      </c>
      <c r="E658" s="15" t="str">
        <f>"Q"&amp;ROUNDUP(MONTH(SalesDataTable[[#This Row],[Order Date]])/3,0)</f>
        <v>Q2</v>
      </c>
      <c r="F658" s="12">
        <f>YEAR(SalesDataTable[[#This Row],[Order Date]])</f>
        <v>2026</v>
      </c>
      <c r="G658" s="4" t="s">
        <v>11</v>
      </c>
      <c r="H658" s="4" t="s">
        <v>18</v>
      </c>
      <c r="I658" s="4" t="s">
        <v>2</v>
      </c>
      <c r="J658" s="4" t="s">
        <v>13</v>
      </c>
      <c r="K658" s="4" t="s">
        <v>14</v>
      </c>
      <c r="L658" s="4" t="s">
        <v>44</v>
      </c>
      <c r="M658" s="9">
        <v>1</v>
      </c>
      <c r="N658" s="6">
        <v>134.86000000000001</v>
      </c>
      <c r="O658" s="7">
        <v>0</v>
      </c>
      <c r="P658" s="6">
        <v>66.040000000000006</v>
      </c>
      <c r="Q658" s="6">
        <f t="shared" si="40"/>
        <v>134.86000000000001</v>
      </c>
      <c r="R658" s="6">
        <f t="shared" si="41"/>
        <v>66.040000000000006</v>
      </c>
      <c r="S658" s="6">
        <f t="shared" si="42"/>
        <v>68.820000000000007</v>
      </c>
      <c r="T658" s="8">
        <f t="shared" si="43"/>
        <v>0.51030698502150373</v>
      </c>
      <c r="U658" s="5">
        <f>YEAR(SalesDataTable[[#This Row],[Order Date]])</f>
        <v>2026</v>
      </c>
      <c r="V658" s="8" t="str">
        <f>"Q"&amp;ROUNDUP(MONTH(SalesDataTable[[#This Row],[Order Date]])/3,0)</f>
        <v>Q2</v>
      </c>
      <c r="W658" s="9">
        <f>MONTH(SalesDataTable[[#This Row],[Order Date]])</f>
        <v>4</v>
      </c>
      <c r="X658" s="8" t="str">
        <f>TEXT(SalesDataTable[[#This Row],[Order Date]],"mmm")</f>
        <v>Apr</v>
      </c>
    </row>
    <row r="659" spans="1:24" ht="15">
      <c r="A659" s="2">
        <v>4637</v>
      </c>
      <c r="B659" s="3">
        <v>46136</v>
      </c>
      <c r="C659" s="12">
        <f>MONTH(SalesDataTable[[#This Row],[Order Date]])</f>
        <v>4</v>
      </c>
      <c r="D659" s="12" t="str">
        <f>TEXT(SalesDataTable[[#This Row],[Order Date]],"MMM")</f>
        <v>Apr</v>
      </c>
      <c r="E659" s="15" t="str">
        <f>"Q"&amp;ROUNDUP(MONTH(SalesDataTable[[#This Row],[Order Date]])/3,0)</f>
        <v>Q2</v>
      </c>
      <c r="F659" s="12">
        <f>YEAR(SalesDataTable[[#This Row],[Order Date]])</f>
        <v>2026</v>
      </c>
      <c r="G659" s="4" t="s">
        <v>20</v>
      </c>
      <c r="H659" s="4" t="s">
        <v>47</v>
      </c>
      <c r="I659" s="4" t="s">
        <v>19</v>
      </c>
      <c r="J659" s="4" t="s">
        <v>13</v>
      </c>
      <c r="K659" s="4" t="s">
        <v>14</v>
      </c>
      <c r="L659" s="4" t="s">
        <v>44</v>
      </c>
      <c r="M659" s="9">
        <v>1</v>
      </c>
      <c r="N659" s="6">
        <v>136.07</v>
      </c>
      <c r="O659" s="7">
        <v>0</v>
      </c>
      <c r="P659" s="6">
        <v>65.17</v>
      </c>
      <c r="Q659" s="6">
        <f t="shared" si="40"/>
        <v>136.07</v>
      </c>
      <c r="R659" s="6">
        <f t="shared" si="41"/>
        <v>65.17</v>
      </c>
      <c r="S659" s="6">
        <f t="shared" si="42"/>
        <v>70.899999999999991</v>
      </c>
      <c r="T659" s="8">
        <f t="shared" si="43"/>
        <v>0.52105533916366575</v>
      </c>
      <c r="U659" s="5">
        <f>YEAR(SalesDataTable[[#This Row],[Order Date]])</f>
        <v>2026</v>
      </c>
      <c r="V659" s="8" t="str">
        <f>"Q"&amp;ROUNDUP(MONTH(SalesDataTable[[#This Row],[Order Date]])/3,0)</f>
        <v>Q2</v>
      </c>
      <c r="W659" s="9">
        <f>MONTH(SalesDataTable[[#This Row],[Order Date]])</f>
        <v>4</v>
      </c>
      <c r="X659" s="8" t="str">
        <f>TEXT(SalesDataTable[[#This Row],[Order Date]],"mmm")</f>
        <v>Apr</v>
      </c>
    </row>
    <row r="660" spans="1:24" ht="15">
      <c r="A660" s="2">
        <v>4726</v>
      </c>
      <c r="B660" s="3">
        <v>46136</v>
      </c>
      <c r="C660" s="12">
        <f>MONTH(SalesDataTable[[#This Row],[Order Date]])</f>
        <v>4</v>
      </c>
      <c r="D660" s="12" t="str">
        <f>TEXT(SalesDataTable[[#This Row],[Order Date]],"MMM")</f>
        <v>Apr</v>
      </c>
      <c r="E660" s="15" t="str">
        <f>"Q"&amp;ROUNDUP(MONTH(SalesDataTable[[#This Row],[Order Date]])/3,0)</f>
        <v>Q2</v>
      </c>
      <c r="F660" s="12">
        <f>YEAR(SalesDataTable[[#This Row],[Order Date]])</f>
        <v>2026</v>
      </c>
      <c r="G660" s="4" t="s">
        <v>0</v>
      </c>
      <c r="H660" s="4" t="s">
        <v>50</v>
      </c>
      <c r="I660" s="4" t="s">
        <v>19</v>
      </c>
      <c r="J660" s="4" t="s">
        <v>16</v>
      </c>
      <c r="K660" s="4" t="s">
        <v>14</v>
      </c>
      <c r="L660" s="4" t="s">
        <v>32</v>
      </c>
      <c r="M660" s="9">
        <v>1</v>
      </c>
      <c r="N660" s="6">
        <v>47.25</v>
      </c>
      <c r="O660" s="7">
        <v>0.1</v>
      </c>
      <c r="P660" s="6">
        <v>18.25</v>
      </c>
      <c r="Q660" s="6">
        <f t="shared" si="40"/>
        <v>42.524999999999999</v>
      </c>
      <c r="R660" s="6">
        <f t="shared" si="41"/>
        <v>18.25</v>
      </c>
      <c r="S660" s="6">
        <f t="shared" si="42"/>
        <v>24.274999999999999</v>
      </c>
      <c r="T660" s="8">
        <f t="shared" si="43"/>
        <v>0.57084068195179305</v>
      </c>
      <c r="U660" s="5">
        <f>YEAR(SalesDataTable[[#This Row],[Order Date]])</f>
        <v>2026</v>
      </c>
      <c r="V660" s="8" t="str">
        <f>"Q"&amp;ROUNDUP(MONTH(SalesDataTable[[#This Row],[Order Date]])/3,0)</f>
        <v>Q2</v>
      </c>
      <c r="W660" s="9">
        <f>MONTH(SalesDataTable[[#This Row],[Order Date]])</f>
        <v>4</v>
      </c>
      <c r="X660" s="8" t="str">
        <f>TEXT(SalesDataTable[[#This Row],[Order Date]],"mmm")</f>
        <v>Apr</v>
      </c>
    </row>
    <row r="661" spans="1:24" ht="15">
      <c r="A661" s="2">
        <v>4838</v>
      </c>
      <c r="B661" s="3">
        <v>46136</v>
      </c>
      <c r="C661" s="12">
        <f>MONTH(SalesDataTable[[#This Row],[Order Date]])</f>
        <v>4</v>
      </c>
      <c r="D661" s="12" t="str">
        <f>TEXT(SalesDataTable[[#This Row],[Order Date]],"MMM")</f>
        <v>Apr</v>
      </c>
      <c r="E661" s="15" t="str">
        <f>"Q"&amp;ROUNDUP(MONTH(SalesDataTable[[#This Row],[Order Date]])/3,0)</f>
        <v>Q2</v>
      </c>
      <c r="F661" s="12">
        <f>YEAR(SalesDataTable[[#This Row],[Order Date]])</f>
        <v>2026</v>
      </c>
      <c r="G661" s="4" t="s">
        <v>0</v>
      </c>
      <c r="H661" s="4" t="s">
        <v>1</v>
      </c>
      <c r="I661" s="4" t="s">
        <v>2</v>
      </c>
      <c r="J661" s="4" t="s">
        <v>16</v>
      </c>
      <c r="K661" s="4" t="s">
        <v>4</v>
      </c>
      <c r="L661" s="4" t="s">
        <v>26</v>
      </c>
      <c r="M661" s="9">
        <v>2</v>
      </c>
      <c r="N661" s="6">
        <v>41.32</v>
      </c>
      <c r="O661" s="7">
        <v>0.1</v>
      </c>
      <c r="P661" s="6">
        <v>16.66</v>
      </c>
      <c r="Q661" s="6">
        <f t="shared" si="40"/>
        <v>74.376000000000005</v>
      </c>
      <c r="R661" s="6">
        <f t="shared" si="41"/>
        <v>33.32</v>
      </c>
      <c r="S661" s="6">
        <f t="shared" si="42"/>
        <v>41.056000000000004</v>
      </c>
      <c r="T661" s="8">
        <f t="shared" si="43"/>
        <v>0.5520060234484242</v>
      </c>
      <c r="U661" s="5">
        <f>YEAR(SalesDataTable[[#This Row],[Order Date]])</f>
        <v>2026</v>
      </c>
      <c r="V661" s="8" t="str">
        <f>"Q"&amp;ROUNDUP(MONTH(SalesDataTable[[#This Row],[Order Date]])/3,0)</f>
        <v>Q2</v>
      </c>
      <c r="W661" s="9">
        <f>MONTH(SalesDataTable[[#This Row],[Order Date]])</f>
        <v>4</v>
      </c>
      <c r="X661" s="8" t="str">
        <f>TEXT(SalesDataTable[[#This Row],[Order Date]],"mmm")</f>
        <v>Apr</v>
      </c>
    </row>
    <row r="662" spans="1:24" ht="15">
      <c r="A662" s="2">
        <v>5075</v>
      </c>
      <c r="B662" s="3">
        <v>46136</v>
      </c>
      <c r="C662" s="12">
        <f>MONTH(SalesDataTable[[#This Row],[Order Date]])</f>
        <v>4</v>
      </c>
      <c r="D662" s="12" t="str">
        <f>TEXT(SalesDataTable[[#This Row],[Order Date]],"MMM")</f>
        <v>Apr</v>
      </c>
      <c r="E662" s="15" t="str">
        <f>"Q"&amp;ROUNDUP(MONTH(SalesDataTable[[#This Row],[Order Date]])/3,0)</f>
        <v>Q2</v>
      </c>
      <c r="F662" s="12">
        <f>YEAR(SalesDataTable[[#This Row],[Order Date]])</f>
        <v>2026</v>
      </c>
      <c r="G662" s="4" t="s">
        <v>0</v>
      </c>
      <c r="H662" s="4" t="s">
        <v>50</v>
      </c>
      <c r="I662" s="4" t="s">
        <v>28</v>
      </c>
      <c r="J662" s="4" t="s">
        <v>13</v>
      </c>
      <c r="K662" s="4" t="s">
        <v>4</v>
      </c>
      <c r="L662" s="4" t="s">
        <v>5</v>
      </c>
      <c r="M662" s="9">
        <v>2</v>
      </c>
      <c r="N662" s="6">
        <v>81.75</v>
      </c>
      <c r="O662" s="7">
        <v>0</v>
      </c>
      <c r="P662" s="6">
        <v>41.92</v>
      </c>
      <c r="Q662" s="6">
        <f t="shared" si="40"/>
        <v>163.5</v>
      </c>
      <c r="R662" s="6">
        <f t="shared" si="41"/>
        <v>83.84</v>
      </c>
      <c r="S662" s="6">
        <f t="shared" si="42"/>
        <v>79.66</v>
      </c>
      <c r="T662" s="8">
        <f t="shared" si="43"/>
        <v>0.48721712538226297</v>
      </c>
      <c r="U662" s="5">
        <f>YEAR(SalesDataTable[[#This Row],[Order Date]])</f>
        <v>2026</v>
      </c>
      <c r="V662" s="8" t="str">
        <f>"Q"&amp;ROUNDUP(MONTH(SalesDataTable[[#This Row],[Order Date]])/3,0)</f>
        <v>Q2</v>
      </c>
      <c r="W662" s="9">
        <f>MONTH(SalesDataTable[[#This Row],[Order Date]])</f>
        <v>4</v>
      </c>
      <c r="X662" s="8" t="str">
        <f>TEXT(SalesDataTable[[#This Row],[Order Date]],"mmm")</f>
        <v>Apr</v>
      </c>
    </row>
    <row r="663" spans="1:24" ht="15">
      <c r="A663" s="2">
        <v>149</v>
      </c>
      <c r="B663" s="3">
        <v>46137</v>
      </c>
      <c r="C663" s="12">
        <f>MONTH(SalesDataTable[[#This Row],[Order Date]])</f>
        <v>4</v>
      </c>
      <c r="D663" s="12" t="str">
        <f>TEXT(SalesDataTable[[#This Row],[Order Date]],"MMM")</f>
        <v>Apr</v>
      </c>
      <c r="E663" s="15" t="str">
        <f>"Q"&amp;ROUNDUP(MONTH(SalesDataTable[[#This Row],[Order Date]])/3,0)</f>
        <v>Q2</v>
      </c>
      <c r="F663" s="12">
        <f>YEAR(SalesDataTable[[#This Row],[Order Date]])</f>
        <v>2026</v>
      </c>
      <c r="G663" s="4" t="s">
        <v>6</v>
      </c>
      <c r="H663" s="4" t="s">
        <v>43</v>
      </c>
      <c r="I663" s="4" t="s">
        <v>2</v>
      </c>
      <c r="J663" s="4" t="s">
        <v>3</v>
      </c>
      <c r="K663" s="4" t="s">
        <v>14</v>
      </c>
      <c r="L663" s="4" t="s">
        <v>15</v>
      </c>
      <c r="M663" s="9">
        <v>1</v>
      </c>
      <c r="N663" s="6">
        <v>36.020000000000003</v>
      </c>
      <c r="O663" s="7">
        <v>0.05</v>
      </c>
      <c r="P663" s="6">
        <v>13.72</v>
      </c>
      <c r="Q663" s="6">
        <f t="shared" si="40"/>
        <v>34.219000000000001</v>
      </c>
      <c r="R663" s="6">
        <f t="shared" si="41"/>
        <v>13.72</v>
      </c>
      <c r="S663" s="6">
        <f t="shared" si="42"/>
        <v>20.499000000000002</v>
      </c>
      <c r="T663" s="8">
        <f t="shared" si="43"/>
        <v>0.59905315760250155</v>
      </c>
      <c r="U663" s="5">
        <f>YEAR(SalesDataTable[[#This Row],[Order Date]])</f>
        <v>2026</v>
      </c>
      <c r="V663" s="8" t="str">
        <f>"Q"&amp;ROUNDUP(MONTH(SalesDataTable[[#This Row],[Order Date]])/3,0)</f>
        <v>Q2</v>
      </c>
      <c r="W663" s="9">
        <f>MONTH(SalesDataTable[[#This Row],[Order Date]])</f>
        <v>4</v>
      </c>
      <c r="X663" s="8" t="str">
        <f>TEXT(SalesDataTable[[#This Row],[Order Date]],"mmm")</f>
        <v>Apr</v>
      </c>
    </row>
    <row r="664" spans="1:24" ht="15">
      <c r="A664" s="2">
        <v>449</v>
      </c>
      <c r="B664" s="3">
        <v>46137</v>
      </c>
      <c r="C664" s="12">
        <f>MONTH(SalesDataTable[[#This Row],[Order Date]])</f>
        <v>4</v>
      </c>
      <c r="D664" s="12" t="str">
        <f>TEXT(SalesDataTable[[#This Row],[Order Date]],"MMM")</f>
        <v>Apr</v>
      </c>
      <c r="E664" s="15" t="str">
        <f>"Q"&amp;ROUNDUP(MONTH(SalesDataTable[[#This Row],[Order Date]])/3,0)</f>
        <v>Q2</v>
      </c>
      <c r="F664" s="12">
        <f>YEAR(SalesDataTable[[#This Row],[Order Date]])</f>
        <v>2026</v>
      </c>
      <c r="G664" s="4" t="s">
        <v>11</v>
      </c>
      <c r="H664" s="4" t="s">
        <v>25</v>
      </c>
      <c r="I664" s="4" t="s">
        <v>2</v>
      </c>
      <c r="J664" s="4" t="s">
        <v>16</v>
      </c>
      <c r="K664" s="4" t="s">
        <v>14</v>
      </c>
      <c r="L664" s="4" t="s">
        <v>15</v>
      </c>
      <c r="M664" s="9">
        <v>1</v>
      </c>
      <c r="N664" s="6">
        <v>36.68</v>
      </c>
      <c r="O664" s="7">
        <v>0</v>
      </c>
      <c r="P664" s="6">
        <v>13.27</v>
      </c>
      <c r="Q664" s="6">
        <f t="shared" si="40"/>
        <v>36.68</v>
      </c>
      <c r="R664" s="6">
        <f t="shared" si="41"/>
        <v>13.27</v>
      </c>
      <c r="S664" s="6">
        <f t="shared" si="42"/>
        <v>23.41</v>
      </c>
      <c r="T664" s="8">
        <f t="shared" si="43"/>
        <v>0.63822246455834242</v>
      </c>
      <c r="U664" s="5">
        <f>YEAR(SalesDataTable[[#This Row],[Order Date]])</f>
        <v>2026</v>
      </c>
      <c r="V664" s="8" t="str">
        <f>"Q"&amp;ROUNDUP(MONTH(SalesDataTable[[#This Row],[Order Date]])/3,0)</f>
        <v>Q2</v>
      </c>
      <c r="W664" s="9">
        <f>MONTH(SalesDataTable[[#This Row],[Order Date]])</f>
        <v>4</v>
      </c>
      <c r="X664" s="8" t="str">
        <f>TEXT(SalesDataTable[[#This Row],[Order Date]],"mmm")</f>
        <v>Apr</v>
      </c>
    </row>
    <row r="665" spans="1:24" ht="15">
      <c r="A665" s="2">
        <v>1422</v>
      </c>
      <c r="B665" s="3">
        <v>46137</v>
      </c>
      <c r="C665" s="12">
        <f>MONTH(SalesDataTable[[#This Row],[Order Date]])</f>
        <v>4</v>
      </c>
      <c r="D665" s="12" t="str">
        <f>TEXT(SalesDataTable[[#This Row],[Order Date]],"MMM")</f>
        <v>Apr</v>
      </c>
      <c r="E665" s="15" t="str">
        <f>"Q"&amp;ROUNDUP(MONTH(SalesDataTable[[#This Row],[Order Date]])/3,0)</f>
        <v>Q2</v>
      </c>
      <c r="F665" s="12">
        <f>YEAR(SalesDataTable[[#This Row],[Order Date]])</f>
        <v>2026</v>
      </c>
      <c r="G665" s="4" t="s">
        <v>20</v>
      </c>
      <c r="H665" s="4" t="s">
        <v>33</v>
      </c>
      <c r="I665" s="4" t="s">
        <v>8</v>
      </c>
      <c r="J665" s="4" t="s">
        <v>16</v>
      </c>
      <c r="K665" s="4" t="s">
        <v>23</v>
      </c>
      <c r="L665" s="4" t="s">
        <v>24</v>
      </c>
      <c r="M665" s="9">
        <v>6</v>
      </c>
      <c r="N665" s="6">
        <v>348.16</v>
      </c>
      <c r="O665" s="7">
        <v>0.1</v>
      </c>
      <c r="P665" s="6">
        <v>198.24</v>
      </c>
      <c r="Q665" s="6">
        <f t="shared" si="40"/>
        <v>1880.0640000000001</v>
      </c>
      <c r="R665" s="6">
        <f t="shared" si="41"/>
        <v>1189.44</v>
      </c>
      <c r="S665" s="6">
        <f t="shared" si="42"/>
        <v>690.62400000000002</v>
      </c>
      <c r="T665" s="8">
        <f t="shared" si="43"/>
        <v>0.36734068627450978</v>
      </c>
      <c r="U665" s="5">
        <f>YEAR(SalesDataTable[[#This Row],[Order Date]])</f>
        <v>2026</v>
      </c>
      <c r="V665" s="8" t="str">
        <f>"Q"&amp;ROUNDUP(MONTH(SalesDataTable[[#This Row],[Order Date]])/3,0)</f>
        <v>Q2</v>
      </c>
      <c r="W665" s="9">
        <f>MONTH(SalesDataTable[[#This Row],[Order Date]])</f>
        <v>4</v>
      </c>
      <c r="X665" s="8" t="str">
        <f>TEXT(SalesDataTable[[#This Row],[Order Date]],"mmm")</f>
        <v>Apr</v>
      </c>
    </row>
    <row r="666" spans="1:24" ht="15">
      <c r="A666" s="2">
        <v>3248</v>
      </c>
      <c r="B666" s="3">
        <v>46137</v>
      </c>
      <c r="C666" s="12">
        <f>MONTH(SalesDataTable[[#This Row],[Order Date]])</f>
        <v>4</v>
      </c>
      <c r="D666" s="12" t="str">
        <f>TEXT(SalesDataTable[[#This Row],[Order Date]],"MMM")</f>
        <v>Apr</v>
      </c>
      <c r="E666" s="15" t="str">
        <f>"Q"&amp;ROUNDUP(MONTH(SalesDataTable[[#This Row],[Order Date]])/3,0)</f>
        <v>Q2</v>
      </c>
      <c r="F666" s="12">
        <f>YEAR(SalesDataTable[[#This Row],[Order Date]])</f>
        <v>2026</v>
      </c>
      <c r="G666" s="4" t="s">
        <v>11</v>
      </c>
      <c r="H666" s="4" t="s">
        <v>52</v>
      </c>
      <c r="I666" s="4" t="s">
        <v>2</v>
      </c>
      <c r="J666" s="4" t="s">
        <v>3</v>
      </c>
      <c r="K666" s="4" t="s">
        <v>4</v>
      </c>
      <c r="L666" s="4" t="s">
        <v>26</v>
      </c>
      <c r="M666" s="9">
        <v>2</v>
      </c>
      <c r="N666" s="6">
        <v>39.799999999999997</v>
      </c>
      <c r="O666" s="7">
        <v>0.05</v>
      </c>
      <c r="P666" s="6">
        <v>16.23</v>
      </c>
      <c r="Q666" s="6">
        <f t="shared" si="40"/>
        <v>75.61999999999999</v>
      </c>
      <c r="R666" s="6">
        <f t="shared" si="41"/>
        <v>32.46</v>
      </c>
      <c r="S666" s="6">
        <f t="shared" si="42"/>
        <v>43.159999999999989</v>
      </c>
      <c r="T666" s="8">
        <f t="shared" si="43"/>
        <v>0.57074847923829664</v>
      </c>
      <c r="U666" s="5">
        <f>YEAR(SalesDataTable[[#This Row],[Order Date]])</f>
        <v>2026</v>
      </c>
      <c r="V666" s="8" t="str">
        <f>"Q"&amp;ROUNDUP(MONTH(SalesDataTable[[#This Row],[Order Date]])/3,0)</f>
        <v>Q2</v>
      </c>
      <c r="W666" s="9">
        <f>MONTH(SalesDataTable[[#This Row],[Order Date]])</f>
        <v>4</v>
      </c>
      <c r="X666" s="8" t="str">
        <f>TEXT(SalesDataTable[[#This Row],[Order Date]],"mmm")</f>
        <v>Apr</v>
      </c>
    </row>
    <row r="667" spans="1:24" ht="15">
      <c r="A667" s="2">
        <v>3445</v>
      </c>
      <c r="B667" s="3">
        <v>46137</v>
      </c>
      <c r="C667" s="12">
        <f>MONTH(SalesDataTable[[#This Row],[Order Date]])</f>
        <v>4</v>
      </c>
      <c r="D667" s="12" t="str">
        <f>TEXT(SalesDataTable[[#This Row],[Order Date]],"MMM")</f>
        <v>Apr</v>
      </c>
      <c r="E667" s="15" t="str">
        <f>"Q"&amp;ROUNDUP(MONTH(SalesDataTable[[#This Row],[Order Date]])/3,0)</f>
        <v>Q2</v>
      </c>
      <c r="F667" s="12">
        <f>YEAR(SalesDataTable[[#This Row],[Order Date]])</f>
        <v>2026</v>
      </c>
      <c r="G667" s="4" t="s">
        <v>0</v>
      </c>
      <c r="H667" s="4" t="s">
        <v>50</v>
      </c>
      <c r="I667" s="4" t="s">
        <v>2</v>
      </c>
      <c r="J667" s="4" t="s">
        <v>3</v>
      </c>
      <c r="K667" s="4" t="s">
        <v>4</v>
      </c>
      <c r="L667" s="4" t="s">
        <v>26</v>
      </c>
      <c r="M667" s="9">
        <v>5</v>
      </c>
      <c r="N667" s="6">
        <v>39.369999999999997</v>
      </c>
      <c r="O667" s="7">
        <v>0.05</v>
      </c>
      <c r="P667" s="6">
        <v>16.760000000000002</v>
      </c>
      <c r="Q667" s="6">
        <f t="shared" si="40"/>
        <v>187.00749999999999</v>
      </c>
      <c r="R667" s="6">
        <f t="shared" si="41"/>
        <v>83.800000000000011</v>
      </c>
      <c r="S667" s="6">
        <f t="shared" si="42"/>
        <v>103.20749999999998</v>
      </c>
      <c r="T667" s="8">
        <f t="shared" si="43"/>
        <v>0.55188963009504954</v>
      </c>
      <c r="U667" s="5">
        <f>YEAR(SalesDataTable[[#This Row],[Order Date]])</f>
        <v>2026</v>
      </c>
      <c r="V667" s="8" t="str">
        <f>"Q"&amp;ROUNDUP(MONTH(SalesDataTable[[#This Row],[Order Date]])/3,0)</f>
        <v>Q2</v>
      </c>
      <c r="W667" s="9">
        <f>MONTH(SalesDataTable[[#This Row],[Order Date]])</f>
        <v>4</v>
      </c>
      <c r="X667" s="8" t="str">
        <f>TEXT(SalesDataTable[[#This Row],[Order Date]],"mmm")</f>
        <v>Apr</v>
      </c>
    </row>
    <row r="668" spans="1:24" ht="15">
      <c r="A668" s="2">
        <v>3930</v>
      </c>
      <c r="B668" s="3">
        <v>46137</v>
      </c>
      <c r="C668" s="12">
        <f>MONTH(SalesDataTable[[#This Row],[Order Date]])</f>
        <v>4</v>
      </c>
      <c r="D668" s="12" t="str">
        <f>TEXT(SalesDataTable[[#This Row],[Order Date]],"MMM")</f>
        <v>Apr</v>
      </c>
      <c r="E668" s="15" t="str">
        <f>"Q"&amp;ROUNDUP(MONTH(SalesDataTable[[#This Row],[Order Date]])/3,0)</f>
        <v>Q2</v>
      </c>
      <c r="F668" s="12">
        <f>YEAR(SalesDataTable[[#This Row],[Order Date]])</f>
        <v>2026</v>
      </c>
      <c r="G668" s="4" t="s">
        <v>6</v>
      </c>
      <c r="H668" s="4" t="s">
        <v>43</v>
      </c>
      <c r="I668" s="4" t="s">
        <v>28</v>
      </c>
      <c r="J668" s="4" t="s">
        <v>3</v>
      </c>
      <c r="K668" s="4" t="s">
        <v>34</v>
      </c>
      <c r="L668" s="4" t="s">
        <v>35</v>
      </c>
      <c r="M668" s="9">
        <v>2</v>
      </c>
      <c r="N668" s="6">
        <v>40.85</v>
      </c>
      <c r="O668" s="7">
        <v>0</v>
      </c>
      <c r="P668" s="6">
        <v>14.99</v>
      </c>
      <c r="Q668" s="6">
        <f t="shared" si="40"/>
        <v>81.7</v>
      </c>
      <c r="R668" s="6">
        <f t="shared" si="41"/>
        <v>29.98</v>
      </c>
      <c r="S668" s="6">
        <f t="shared" si="42"/>
        <v>51.72</v>
      </c>
      <c r="T668" s="8">
        <f t="shared" si="43"/>
        <v>0.633047735618115</v>
      </c>
      <c r="U668" s="5">
        <f>YEAR(SalesDataTable[[#This Row],[Order Date]])</f>
        <v>2026</v>
      </c>
      <c r="V668" s="8" t="str">
        <f>"Q"&amp;ROUNDUP(MONTH(SalesDataTable[[#This Row],[Order Date]])/3,0)</f>
        <v>Q2</v>
      </c>
      <c r="W668" s="9">
        <f>MONTH(SalesDataTable[[#This Row],[Order Date]])</f>
        <v>4</v>
      </c>
      <c r="X668" s="8" t="str">
        <f>TEXT(SalesDataTable[[#This Row],[Order Date]],"mmm")</f>
        <v>Apr</v>
      </c>
    </row>
    <row r="669" spans="1:24" ht="15">
      <c r="A669" s="2">
        <v>3969</v>
      </c>
      <c r="B669" s="3">
        <v>46137</v>
      </c>
      <c r="C669" s="12">
        <f>MONTH(SalesDataTable[[#This Row],[Order Date]])</f>
        <v>4</v>
      </c>
      <c r="D669" s="12" t="str">
        <f>TEXT(SalesDataTable[[#This Row],[Order Date]],"MMM")</f>
        <v>Apr</v>
      </c>
      <c r="E669" s="15" t="str">
        <f>"Q"&amp;ROUNDUP(MONTH(SalesDataTable[[#This Row],[Order Date]])/3,0)</f>
        <v>Q2</v>
      </c>
      <c r="F669" s="12">
        <f>YEAR(SalesDataTable[[#This Row],[Order Date]])</f>
        <v>2026</v>
      </c>
      <c r="G669" s="4" t="s">
        <v>20</v>
      </c>
      <c r="H669" s="4" t="s">
        <v>33</v>
      </c>
      <c r="I669" s="4" t="s">
        <v>28</v>
      </c>
      <c r="J669" s="4" t="s">
        <v>3</v>
      </c>
      <c r="K669" s="4" t="s">
        <v>9</v>
      </c>
      <c r="L669" s="4" t="s">
        <v>10</v>
      </c>
      <c r="M669" s="9">
        <v>1</v>
      </c>
      <c r="N669" s="6">
        <v>92.91</v>
      </c>
      <c r="O669" s="7">
        <v>0.05</v>
      </c>
      <c r="P669" s="6">
        <v>46</v>
      </c>
      <c r="Q669" s="6">
        <f t="shared" si="40"/>
        <v>88.264499999999998</v>
      </c>
      <c r="R669" s="6">
        <f t="shared" si="41"/>
        <v>46</v>
      </c>
      <c r="S669" s="6">
        <f t="shared" si="42"/>
        <v>42.264499999999998</v>
      </c>
      <c r="T669" s="8">
        <f t="shared" si="43"/>
        <v>0.4788391709010984</v>
      </c>
      <c r="U669" s="5">
        <f>YEAR(SalesDataTable[[#This Row],[Order Date]])</f>
        <v>2026</v>
      </c>
      <c r="V669" s="8" t="str">
        <f>"Q"&amp;ROUNDUP(MONTH(SalesDataTable[[#This Row],[Order Date]])/3,0)</f>
        <v>Q2</v>
      </c>
      <c r="W669" s="9">
        <f>MONTH(SalesDataTable[[#This Row],[Order Date]])</f>
        <v>4</v>
      </c>
      <c r="X669" s="8" t="str">
        <f>TEXT(SalesDataTable[[#This Row],[Order Date]],"mmm")</f>
        <v>Apr</v>
      </c>
    </row>
    <row r="670" spans="1:24" ht="15">
      <c r="A670" s="2">
        <v>4190</v>
      </c>
      <c r="B670" s="3">
        <v>46137</v>
      </c>
      <c r="C670" s="12">
        <f>MONTH(SalesDataTable[[#This Row],[Order Date]])</f>
        <v>4</v>
      </c>
      <c r="D670" s="12" t="str">
        <f>TEXT(SalesDataTable[[#This Row],[Order Date]],"MMM")</f>
        <v>Apr</v>
      </c>
      <c r="E670" s="15" t="str">
        <f>"Q"&amp;ROUNDUP(MONTH(SalesDataTable[[#This Row],[Order Date]])/3,0)</f>
        <v>Q2</v>
      </c>
      <c r="F670" s="12">
        <f>YEAR(SalesDataTable[[#This Row],[Order Date]])</f>
        <v>2026</v>
      </c>
      <c r="G670" s="4" t="s">
        <v>20</v>
      </c>
      <c r="H670" s="4" t="s">
        <v>47</v>
      </c>
      <c r="I670" s="4" t="s">
        <v>2</v>
      </c>
      <c r="J670" s="4" t="s">
        <v>13</v>
      </c>
      <c r="K670" s="4" t="s">
        <v>9</v>
      </c>
      <c r="L670" s="4" t="s">
        <v>37</v>
      </c>
      <c r="M670" s="9">
        <v>1</v>
      </c>
      <c r="N670" s="6">
        <v>152.01</v>
      </c>
      <c r="O670" s="7">
        <v>0</v>
      </c>
      <c r="P670" s="6">
        <v>80.33</v>
      </c>
      <c r="Q670" s="6">
        <f t="shared" si="40"/>
        <v>152.01</v>
      </c>
      <c r="R670" s="6">
        <f t="shared" si="41"/>
        <v>80.33</v>
      </c>
      <c r="S670" s="6">
        <f t="shared" si="42"/>
        <v>71.679999999999993</v>
      </c>
      <c r="T670" s="8">
        <f t="shared" si="43"/>
        <v>0.47154792447865268</v>
      </c>
      <c r="U670" s="5">
        <f>YEAR(SalesDataTable[[#This Row],[Order Date]])</f>
        <v>2026</v>
      </c>
      <c r="V670" s="8" t="str">
        <f>"Q"&amp;ROUNDUP(MONTH(SalesDataTable[[#This Row],[Order Date]])/3,0)</f>
        <v>Q2</v>
      </c>
      <c r="W670" s="9">
        <f>MONTH(SalesDataTable[[#This Row],[Order Date]])</f>
        <v>4</v>
      </c>
      <c r="X670" s="8" t="str">
        <f>TEXT(SalesDataTable[[#This Row],[Order Date]],"mmm")</f>
        <v>Apr</v>
      </c>
    </row>
    <row r="671" spans="1:24" ht="15">
      <c r="A671" s="2">
        <v>4442</v>
      </c>
      <c r="B671" s="3">
        <v>46137</v>
      </c>
      <c r="C671" s="12">
        <f>MONTH(SalesDataTable[[#This Row],[Order Date]])</f>
        <v>4</v>
      </c>
      <c r="D671" s="12" t="str">
        <f>TEXT(SalesDataTable[[#This Row],[Order Date]],"MMM")</f>
        <v>Apr</v>
      </c>
      <c r="E671" s="15" t="str">
        <f>"Q"&amp;ROUNDUP(MONTH(SalesDataTable[[#This Row],[Order Date]])/3,0)</f>
        <v>Q2</v>
      </c>
      <c r="F671" s="12">
        <f>YEAR(SalesDataTable[[#This Row],[Order Date]])</f>
        <v>2026</v>
      </c>
      <c r="G671" s="4" t="s">
        <v>6</v>
      </c>
      <c r="H671" s="4" t="s">
        <v>27</v>
      </c>
      <c r="I671" s="4" t="s">
        <v>28</v>
      </c>
      <c r="J671" s="4" t="s">
        <v>13</v>
      </c>
      <c r="K671" s="4" t="s">
        <v>14</v>
      </c>
      <c r="L671" s="4" t="s">
        <v>15</v>
      </c>
      <c r="M671" s="9">
        <v>1</v>
      </c>
      <c r="N671" s="6">
        <v>36.65</v>
      </c>
      <c r="O671" s="7">
        <v>0</v>
      </c>
      <c r="P671" s="6">
        <v>13.28</v>
      </c>
      <c r="Q671" s="6">
        <f t="shared" si="40"/>
        <v>36.65</v>
      </c>
      <c r="R671" s="6">
        <f t="shared" si="41"/>
        <v>13.28</v>
      </c>
      <c r="S671" s="6">
        <f t="shared" si="42"/>
        <v>23.369999999999997</v>
      </c>
      <c r="T671" s="8">
        <f t="shared" si="43"/>
        <v>0.63765347885402446</v>
      </c>
      <c r="U671" s="5">
        <f>YEAR(SalesDataTable[[#This Row],[Order Date]])</f>
        <v>2026</v>
      </c>
      <c r="V671" s="8" t="str">
        <f>"Q"&amp;ROUNDUP(MONTH(SalesDataTable[[#This Row],[Order Date]])/3,0)</f>
        <v>Q2</v>
      </c>
      <c r="W671" s="9">
        <f>MONTH(SalesDataTable[[#This Row],[Order Date]])</f>
        <v>4</v>
      </c>
      <c r="X671" s="8" t="str">
        <f>TEXT(SalesDataTable[[#This Row],[Order Date]],"mmm")</f>
        <v>Apr</v>
      </c>
    </row>
    <row r="672" spans="1:24" ht="15">
      <c r="A672" s="2">
        <v>228</v>
      </c>
      <c r="B672" s="3">
        <v>46138</v>
      </c>
      <c r="C672" s="12">
        <f>MONTH(SalesDataTable[[#This Row],[Order Date]])</f>
        <v>4</v>
      </c>
      <c r="D672" s="12" t="str">
        <f>TEXT(SalesDataTable[[#This Row],[Order Date]],"MMM")</f>
        <v>Apr</v>
      </c>
      <c r="E672" s="15" t="str">
        <f>"Q"&amp;ROUNDUP(MONTH(SalesDataTable[[#This Row],[Order Date]])/3,0)</f>
        <v>Q2</v>
      </c>
      <c r="F672" s="12">
        <f>YEAR(SalesDataTable[[#This Row],[Order Date]])</f>
        <v>2026</v>
      </c>
      <c r="G672" s="4" t="s">
        <v>20</v>
      </c>
      <c r="H672" s="4" t="s">
        <v>33</v>
      </c>
      <c r="I672" s="4" t="s">
        <v>2</v>
      </c>
      <c r="J672" s="4" t="s">
        <v>3</v>
      </c>
      <c r="K672" s="4" t="s">
        <v>23</v>
      </c>
      <c r="L672" s="4" t="s">
        <v>40</v>
      </c>
      <c r="M672" s="9">
        <v>5</v>
      </c>
      <c r="N672" s="6">
        <v>80.819999999999993</v>
      </c>
      <c r="O672" s="7">
        <v>0</v>
      </c>
      <c r="P672" s="6">
        <v>40.47</v>
      </c>
      <c r="Q672" s="6">
        <f t="shared" si="40"/>
        <v>404.09999999999997</v>
      </c>
      <c r="R672" s="6">
        <f t="shared" si="41"/>
        <v>202.35</v>
      </c>
      <c r="S672" s="6">
        <f t="shared" si="42"/>
        <v>201.74999999999997</v>
      </c>
      <c r="T672" s="8">
        <f t="shared" si="43"/>
        <v>0.49925760950259834</v>
      </c>
      <c r="U672" s="5">
        <f>YEAR(SalesDataTable[[#This Row],[Order Date]])</f>
        <v>2026</v>
      </c>
      <c r="V672" s="8" t="str">
        <f>"Q"&amp;ROUNDUP(MONTH(SalesDataTable[[#This Row],[Order Date]])/3,0)</f>
        <v>Q2</v>
      </c>
      <c r="W672" s="9">
        <f>MONTH(SalesDataTable[[#This Row],[Order Date]])</f>
        <v>4</v>
      </c>
      <c r="X672" s="8" t="str">
        <f>TEXT(SalesDataTable[[#This Row],[Order Date]],"mmm")</f>
        <v>Apr</v>
      </c>
    </row>
    <row r="673" spans="1:24" ht="15">
      <c r="A673" s="2">
        <v>2101</v>
      </c>
      <c r="B673" s="3">
        <v>46138</v>
      </c>
      <c r="C673" s="12">
        <f>MONTH(SalesDataTable[[#This Row],[Order Date]])</f>
        <v>4</v>
      </c>
      <c r="D673" s="12" t="str">
        <f>TEXT(SalesDataTable[[#This Row],[Order Date]],"MMM")</f>
        <v>Apr</v>
      </c>
      <c r="E673" s="15" t="str">
        <f>"Q"&amp;ROUNDUP(MONTH(SalesDataTable[[#This Row],[Order Date]])/3,0)</f>
        <v>Q2</v>
      </c>
      <c r="F673" s="12">
        <f>YEAR(SalesDataTable[[#This Row],[Order Date]])</f>
        <v>2026</v>
      </c>
      <c r="G673" s="4" t="s">
        <v>20</v>
      </c>
      <c r="H673" s="4" t="s">
        <v>21</v>
      </c>
      <c r="I673" s="4" t="s">
        <v>2</v>
      </c>
      <c r="J673" s="4" t="s">
        <v>13</v>
      </c>
      <c r="K673" s="4" t="s">
        <v>9</v>
      </c>
      <c r="L673" s="4" t="s">
        <v>17</v>
      </c>
      <c r="M673" s="9">
        <v>4</v>
      </c>
      <c r="N673" s="6">
        <v>144.69999999999999</v>
      </c>
      <c r="O673" s="7">
        <v>0</v>
      </c>
      <c r="P673" s="6">
        <v>79.41</v>
      </c>
      <c r="Q673" s="6">
        <f t="shared" si="40"/>
        <v>578.79999999999995</v>
      </c>
      <c r="R673" s="6">
        <f t="shared" si="41"/>
        <v>317.64</v>
      </c>
      <c r="S673" s="6">
        <f t="shared" si="42"/>
        <v>261.15999999999997</v>
      </c>
      <c r="T673" s="8">
        <f t="shared" si="43"/>
        <v>0.45120939875604699</v>
      </c>
      <c r="U673" s="5">
        <f>YEAR(SalesDataTable[[#This Row],[Order Date]])</f>
        <v>2026</v>
      </c>
      <c r="V673" s="8" t="str">
        <f>"Q"&amp;ROUNDUP(MONTH(SalesDataTable[[#This Row],[Order Date]])/3,0)</f>
        <v>Q2</v>
      </c>
      <c r="W673" s="9">
        <f>MONTH(SalesDataTable[[#This Row],[Order Date]])</f>
        <v>4</v>
      </c>
      <c r="X673" s="8" t="str">
        <f>TEXT(SalesDataTable[[#This Row],[Order Date]],"mmm")</f>
        <v>Apr</v>
      </c>
    </row>
    <row r="674" spans="1:24" ht="15">
      <c r="A674" s="2">
        <v>2590</v>
      </c>
      <c r="B674" s="3">
        <v>46138</v>
      </c>
      <c r="C674" s="12">
        <f>MONTH(SalesDataTable[[#This Row],[Order Date]])</f>
        <v>4</v>
      </c>
      <c r="D674" s="12" t="str">
        <f>TEXT(SalesDataTable[[#This Row],[Order Date]],"MMM")</f>
        <v>Apr</v>
      </c>
      <c r="E674" s="15" t="str">
        <f>"Q"&amp;ROUNDUP(MONTH(SalesDataTable[[#This Row],[Order Date]])/3,0)</f>
        <v>Q2</v>
      </c>
      <c r="F674" s="12">
        <f>YEAR(SalesDataTable[[#This Row],[Order Date]])</f>
        <v>2026</v>
      </c>
      <c r="G674" s="4" t="s">
        <v>6</v>
      </c>
      <c r="H674" s="4" t="s">
        <v>27</v>
      </c>
      <c r="I674" s="4" t="s">
        <v>19</v>
      </c>
      <c r="J674" s="4" t="s">
        <v>13</v>
      </c>
      <c r="K674" s="4" t="s">
        <v>34</v>
      </c>
      <c r="L674" s="4" t="s">
        <v>42</v>
      </c>
      <c r="M674" s="9">
        <v>2</v>
      </c>
      <c r="N674" s="6">
        <v>36.51</v>
      </c>
      <c r="O674" s="7">
        <v>0.1</v>
      </c>
      <c r="P674" s="6">
        <v>14.18</v>
      </c>
      <c r="Q674" s="6">
        <f t="shared" si="40"/>
        <v>65.718000000000004</v>
      </c>
      <c r="R674" s="6">
        <f t="shared" si="41"/>
        <v>28.36</v>
      </c>
      <c r="S674" s="6">
        <f t="shared" si="42"/>
        <v>37.358000000000004</v>
      </c>
      <c r="T674" s="8">
        <f t="shared" si="43"/>
        <v>0.56845917404668433</v>
      </c>
      <c r="U674" s="5">
        <f>YEAR(SalesDataTable[[#This Row],[Order Date]])</f>
        <v>2026</v>
      </c>
      <c r="V674" s="8" t="str">
        <f>"Q"&amp;ROUNDUP(MONTH(SalesDataTable[[#This Row],[Order Date]])/3,0)</f>
        <v>Q2</v>
      </c>
      <c r="W674" s="9">
        <f>MONTH(SalesDataTable[[#This Row],[Order Date]])</f>
        <v>4</v>
      </c>
      <c r="X674" s="8" t="str">
        <f>TEXT(SalesDataTable[[#This Row],[Order Date]],"mmm")</f>
        <v>Apr</v>
      </c>
    </row>
    <row r="675" spans="1:24" ht="15">
      <c r="A675" s="2">
        <v>2957</v>
      </c>
      <c r="B675" s="3">
        <v>46138</v>
      </c>
      <c r="C675" s="12">
        <f>MONTH(SalesDataTable[[#This Row],[Order Date]])</f>
        <v>4</v>
      </c>
      <c r="D675" s="12" t="str">
        <f>TEXT(SalesDataTable[[#This Row],[Order Date]],"MMM")</f>
        <v>Apr</v>
      </c>
      <c r="E675" s="15" t="str">
        <f>"Q"&amp;ROUNDUP(MONTH(SalesDataTable[[#This Row],[Order Date]])/3,0)</f>
        <v>Q2</v>
      </c>
      <c r="F675" s="12">
        <f>YEAR(SalesDataTable[[#This Row],[Order Date]])</f>
        <v>2026</v>
      </c>
      <c r="G675" s="4" t="s">
        <v>20</v>
      </c>
      <c r="H675" s="4" t="s">
        <v>31</v>
      </c>
      <c r="I675" s="4" t="s">
        <v>28</v>
      </c>
      <c r="J675" s="4" t="s">
        <v>13</v>
      </c>
      <c r="K675" s="4" t="s">
        <v>14</v>
      </c>
      <c r="L675" s="4" t="s">
        <v>15</v>
      </c>
      <c r="M675" s="9">
        <v>3</v>
      </c>
      <c r="N675" s="6">
        <v>36.58</v>
      </c>
      <c r="O675" s="7">
        <v>0.05</v>
      </c>
      <c r="P675" s="6">
        <v>13.71</v>
      </c>
      <c r="Q675" s="6">
        <f t="shared" si="40"/>
        <v>104.25299999999999</v>
      </c>
      <c r="R675" s="6">
        <f t="shared" si="41"/>
        <v>41.13</v>
      </c>
      <c r="S675" s="6">
        <f t="shared" si="42"/>
        <v>63.122999999999983</v>
      </c>
      <c r="T675" s="8">
        <f t="shared" si="43"/>
        <v>0.60547897902218628</v>
      </c>
      <c r="U675" s="5">
        <f>YEAR(SalesDataTable[[#This Row],[Order Date]])</f>
        <v>2026</v>
      </c>
      <c r="V675" s="8" t="str">
        <f>"Q"&amp;ROUNDUP(MONTH(SalesDataTable[[#This Row],[Order Date]])/3,0)</f>
        <v>Q2</v>
      </c>
      <c r="W675" s="9">
        <f>MONTH(SalesDataTable[[#This Row],[Order Date]])</f>
        <v>4</v>
      </c>
      <c r="X675" s="8" t="str">
        <f>TEXT(SalesDataTable[[#This Row],[Order Date]],"mmm")</f>
        <v>Apr</v>
      </c>
    </row>
    <row r="676" spans="1:24" ht="15">
      <c r="A676" s="2">
        <v>4270</v>
      </c>
      <c r="B676" s="3">
        <v>46138</v>
      </c>
      <c r="C676" s="12">
        <f>MONTH(SalesDataTable[[#This Row],[Order Date]])</f>
        <v>4</v>
      </c>
      <c r="D676" s="12" t="str">
        <f>TEXT(SalesDataTable[[#This Row],[Order Date]],"MMM")</f>
        <v>Apr</v>
      </c>
      <c r="E676" s="15" t="str">
        <f>"Q"&amp;ROUNDUP(MONTH(SalesDataTable[[#This Row],[Order Date]])/3,0)</f>
        <v>Q2</v>
      </c>
      <c r="F676" s="12">
        <f>YEAR(SalesDataTable[[#This Row],[Order Date]])</f>
        <v>2026</v>
      </c>
      <c r="G676" s="4" t="s">
        <v>20</v>
      </c>
      <c r="H676" s="4" t="s">
        <v>31</v>
      </c>
      <c r="I676" s="4" t="s">
        <v>19</v>
      </c>
      <c r="J676" s="4" t="s">
        <v>16</v>
      </c>
      <c r="K676" s="4" t="s">
        <v>23</v>
      </c>
      <c r="L676" s="4" t="s">
        <v>29</v>
      </c>
      <c r="M676" s="9">
        <v>2</v>
      </c>
      <c r="N676" s="6">
        <v>191.59</v>
      </c>
      <c r="O676" s="7">
        <v>0</v>
      </c>
      <c r="P676" s="6">
        <v>102.52</v>
      </c>
      <c r="Q676" s="6">
        <f t="shared" si="40"/>
        <v>383.18</v>
      </c>
      <c r="R676" s="6">
        <f t="shared" si="41"/>
        <v>205.04</v>
      </c>
      <c r="S676" s="6">
        <f t="shared" si="42"/>
        <v>178.14000000000001</v>
      </c>
      <c r="T676" s="8">
        <f t="shared" si="43"/>
        <v>0.46489900307949272</v>
      </c>
      <c r="U676" s="5">
        <f>YEAR(SalesDataTable[[#This Row],[Order Date]])</f>
        <v>2026</v>
      </c>
      <c r="V676" s="8" t="str">
        <f>"Q"&amp;ROUNDUP(MONTH(SalesDataTable[[#This Row],[Order Date]])/3,0)</f>
        <v>Q2</v>
      </c>
      <c r="W676" s="9">
        <f>MONTH(SalesDataTable[[#This Row],[Order Date]])</f>
        <v>4</v>
      </c>
      <c r="X676" s="8" t="str">
        <f>TEXT(SalesDataTable[[#This Row],[Order Date]],"mmm")</f>
        <v>Apr</v>
      </c>
    </row>
    <row r="677" spans="1:24" ht="15">
      <c r="A677" s="2">
        <v>4324</v>
      </c>
      <c r="B677" s="3">
        <v>46138</v>
      </c>
      <c r="C677" s="12">
        <f>MONTH(SalesDataTable[[#This Row],[Order Date]])</f>
        <v>4</v>
      </c>
      <c r="D677" s="12" t="str">
        <f>TEXT(SalesDataTable[[#This Row],[Order Date]],"MMM")</f>
        <v>Apr</v>
      </c>
      <c r="E677" s="15" t="str">
        <f>"Q"&amp;ROUNDUP(MONTH(SalesDataTable[[#This Row],[Order Date]])/3,0)</f>
        <v>Q2</v>
      </c>
      <c r="F677" s="12">
        <f>YEAR(SalesDataTable[[#This Row],[Order Date]])</f>
        <v>2026</v>
      </c>
      <c r="G677" s="4" t="s">
        <v>20</v>
      </c>
      <c r="H677" s="4" t="s">
        <v>33</v>
      </c>
      <c r="I677" s="4" t="s">
        <v>8</v>
      </c>
      <c r="J677" s="4" t="s">
        <v>16</v>
      </c>
      <c r="K677" s="4" t="s">
        <v>23</v>
      </c>
      <c r="L677" s="4" t="s">
        <v>24</v>
      </c>
      <c r="M677" s="9">
        <v>6</v>
      </c>
      <c r="N677" s="6">
        <v>337.24</v>
      </c>
      <c r="O677" s="7">
        <v>0.05</v>
      </c>
      <c r="P677" s="6">
        <v>198.63</v>
      </c>
      <c r="Q677" s="6">
        <f t="shared" si="40"/>
        <v>1922.268</v>
      </c>
      <c r="R677" s="6">
        <f t="shared" si="41"/>
        <v>1191.78</v>
      </c>
      <c r="S677" s="6">
        <f t="shared" si="42"/>
        <v>730.48800000000006</v>
      </c>
      <c r="T677" s="8">
        <f t="shared" si="43"/>
        <v>0.38001360892445801</v>
      </c>
      <c r="U677" s="5">
        <f>YEAR(SalesDataTable[[#This Row],[Order Date]])</f>
        <v>2026</v>
      </c>
      <c r="V677" s="8" t="str">
        <f>"Q"&amp;ROUNDUP(MONTH(SalesDataTable[[#This Row],[Order Date]])/3,0)</f>
        <v>Q2</v>
      </c>
      <c r="W677" s="9">
        <f>MONTH(SalesDataTable[[#This Row],[Order Date]])</f>
        <v>4</v>
      </c>
      <c r="X677" s="8" t="str">
        <f>TEXT(SalesDataTable[[#This Row],[Order Date]],"mmm")</f>
        <v>Apr</v>
      </c>
    </row>
    <row r="678" spans="1:24" ht="15">
      <c r="A678" s="2">
        <v>5010</v>
      </c>
      <c r="B678" s="3">
        <v>46138</v>
      </c>
      <c r="C678" s="12">
        <f>MONTH(SalesDataTable[[#This Row],[Order Date]])</f>
        <v>4</v>
      </c>
      <c r="D678" s="12" t="str">
        <f>TEXT(SalesDataTable[[#This Row],[Order Date]],"MMM")</f>
        <v>Apr</v>
      </c>
      <c r="E678" s="15" t="str">
        <f>"Q"&amp;ROUNDUP(MONTH(SalesDataTable[[#This Row],[Order Date]])/3,0)</f>
        <v>Q2</v>
      </c>
      <c r="F678" s="12">
        <f>YEAR(SalesDataTable[[#This Row],[Order Date]])</f>
        <v>2026</v>
      </c>
      <c r="G678" s="4" t="s">
        <v>20</v>
      </c>
      <c r="H678" s="4" t="s">
        <v>31</v>
      </c>
      <c r="I678" s="4" t="s">
        <v>8</v>
      </c>
      <c r="J678" s="4" t="s">
        <v>16</v>
      </c>
      <c r="K678" s="4" t="s">
        <v>14</v>
      </c>
      <c r="L678" s="4" t="s">
        <v>32</v>
      </c>
      <c r="M678" s="9">
        <v>3</v>
      </c>
      <c r="N678" s="6">
        <v>46.2</v>
      </c>
      <c r="O678" s="7">
        <v>0.1</v>
      </c>
      <c r="P678" s="6">
        <v>18.149999999999999</v>
      </c>
      <c r="Q678" s="6">
        <f t="shared" si="40"/>
        <v>124.74000000000002</v>
      </c>
      <c r="R678" s="6">
        <f t="shared" si="41"/>
        <v>54.449999999999996</v>
      </c>
      <c r="S678" s="6">
        <f t="shared" si="42"/>
        <v>70.29000000000002</v>
      </c>
      <c r="T678" s="8">
        <f t="shared" si="43"/>
        <v>0.5634920634920636</v>
      </c>
      <c r="U678" s="5">
        <f>YEAR(SalesDataTable[[#This Row],[Order Date]])</f>
        <v>2026</v>
      </c>
      <c r="V678" s="8" t="str">
        <f>"Q"&amp;ROUNDUP(MONTH(SalesDataTable[[#This Row],[Order Date]])/3,0)</f>
        <v>Q2</v>
      </c>
      <c r="W678" s="9">
        <f>MONTH(SalesDataTable[[#This Row],[Order Date]])</f>
        <v>4</v>
      </c>
      <c r="X678" s="8" t="str">
        <f>TEXT(SalesDataTable[[#This Row],[Order Date]],"mmm")</f>
        <v>Apr</v>
      </c>
    </row>
    <row r="679" spans="1:24" ht="15">
      <c r="A679" s="2">
        <v>5092</v>
      </c>
      <c r="B679" s="3">
        <v>46138</v>
      </c>
      <c r="C679" s="12">
        <f>MONTH(SalesDataTable[[#This Row],[Order Date]])</f>
        <v>4</v>
      </c>
      <c r="D679" s="12" t="str">
        <f>TEXT(SalesDataTable[[#This Row],[Order Date]],"MMM")</f>
        <v>Apr</v>
      </c>
      <c r="E679" s="15" t="str">
        <f>"Q"&amp;ROUNDUP(MONTH(SalesDataTable[[#This Row],[Order Date]])/3,0)</f>
        <v>Q2</v>
      </c>
      <c r="F679" s="12">
        <f>YEAR(SalesDataTable[[#This Row],[Order Date]])</f>
        <v>2026</v>
      </c>
      <c r="G679" s="4" t="s">
        <v>6</v>
      </c>
      <c r="H679" s="4" t="s">
        <v>7</v>
      </c>
      <c r="I679" s="4" t="s">
        <v>28</v>
      </c>
      <c r="J679" s="4" t="s">
        <v>16</v>
      </c>
      <c r="K679" s="4" t="s">
        <v>34</v>
      </c>
      <c r="L679" s="4" t="s">
        <v>45</v>
      </c>
      <c r="M679" s="9">
        <v>4</v>
      </c>
      <c r="N679" s="6">
        <v>50.84</v>
      </c>
      <c r="O679" s="7">
        <v>0.05</v>
      </c>
      <c r="P679" s="6">
        <v>22.63</v>
      </c>
      <c r="Q679" s="6">
        <f t="shared" si="40"/>
        <v>193.19200000000001</v>
      </c>
      <c r="R679" s="6">
        <f t="shared" si="41"/>
        <v>90.52</v>
      </c>
      <c r="S679" s="6">
        <f t="shared" si="42"/>
        <v>102.67200000000001</v>
      </c>
      <c r="T679" s="8">
        <f t="shared" si="43"/>
        <v>0.53145057766367143</v>
      </c>
      <c r="U679" s="5">
        <f>YEAR(SalesDataTable[[#This Row],[Order Date]])</f>
        <v>2026</v>
      </c>
      <c r="V679" s="8" t="str">
        <f>"Q"&amp;ROUNDUP(MONTH(SalesDataTable[[#This Row],[Order Date]])/3,0)</f>
        <v>Q2</v>
      </c>
      <c r="W679" s="9">
        <f>MONTH(SalesDataTable[[#This Row],[Order Date]])</f>
        <v>4</v>
      </c>
      <c r="X679" s="8" t="str">
        <f>TEXT(SalesDataTable[[#This Row],[Order Date]],"mmm")</f>
        <v>Apr</v>
      </c>
    </row>
    <row r="680" spans="1:24" ht="15">
      <c r="A680" s="2">
        <v>1061</v>
      </c>
      <c r="B680" s="3">
        <v>46139</v>
      </c>
      <c r="C680" s="12">
        <f>MONTH(SalesDataTable[[#This Row],[Order Date]])</f>
        <v>4</v>
      </c>
      <c r="D680" s="12" t="str">
        <f>TEXT(SalesDataTable[[#This Row],[Order Date]],"MMM")</f>
        <v>Apr</v>
      </c>
      <c r="E680" s="15" t="str">
        <f>"Q"&amp;ROUNDUP(MONTH(SalesDataTable[[#This Row],[Order Date]])/3,0)</f>
        <v>Q2</v>
      </c>
      <c r="F680" s="12">
        <f>YEAR(SalesDataTable[[#This Row],[Order Date]])</f>
        <v>2026</v>
      </c>
      <c r="G680" s="4" t="s">
        <v>20</v>
      </c>
      <c r="H680" s="4" t="s">
        <v>47</v>
      </c>
      <c r="I680" s="4" t="s">
        <v>2</v>
      </c>
      <c r="J680" s="4" t="s">
        <v>3</v>
      </c>
      <c r="K680" s="4" t="s">
        <v>14</v>
      </c>
      <c r="L680" s="4" t="s">
        <v>48</v>
      </c>
      <c r="M680" s="9">
        <v>1</v>
      </c>
      <c r="N680" s="6">
        <v>166.5</v>
      </c>
      <c r="O680" s="7">
        <v>0</v>
      </c>
      <c r="P680" s="6">
        <v>85.55</v>
      </c>
      <c r="Q680" s="6">
        <f t="shared" si="40"/>
        <v>166.5</v>
      </c>
      <c r="R680" s="6">
        <f t="shared" si="41"/>
        <v>85.55</v>
      </c>
      <c r="S680" s="6">
        <f t="shared" si="42"/>
        <v>80.95</v>
      </c>
      <c r="T680" s="8">
        <f t="shared" si="43"/>
        <v>0.4861861861861862</v>
      </c>
      <c r="U680" s="5">
        <f>YEAR(SalesDataTable[[#This Row],[Order Date]])</f>
        <v>2026</v>
      </c>
      <c r="V680" s="8" t="str">
        <f>"Q"&amp;ROUNDUP(MONTH(SalesDataTable[[#This Row],[Order Date]])/3,0)</f>
        <v>Q2</v>
      </c>
      <c r="W680" s="9">
        <f>MONTH(SalesDataTable[[#This Row],[Order Date]])</f>
        <v>4</v>
      </c>
      <c r="X680" s="8" t="str">
        <f>TEXT(SalesDataTable[[#This Row],[Order Date]],"mmm")</f>
        <v>Apr</v>
      </c>
    </row>
    <row r="681" spans="1:24" ht="15">
      <c r="A681" s="2">
        <v>1099</v>
      </c>
      <c r="B681" s="3">
        <v>46139</v>
      </c>
      <c r="C681" s="12">
        <f>MONTH(SalesDataTable[[#This Row],[Order Date]])</f>
        <v>4</v>
      </c>
      <c r="D681" s="12" t="str">
        <f>TEXT(SalesDataTable[[#This Row],[Order Date]],"MMM")</f>
        <v>Apr</v>
      </c>
      <c r="E681" s="15" t="str">
        <f>"Q"&amp;ROUNDUP(MONTH(SalesDataTable[[#This Row],[Order Date]])/3,0)</f>
        <v>Q2</v>
      </c>
      <c r="F681" s="12">
        <f>YEAR(SalesDataTable[[#This Row],[Order Date]])</f>
        <v>2026</v>
      </c>
      <c r="G681" s="4" t="s">
        <v>20</v>
      </c>
      <c r="H681" s="4" t="s">
        <v>21</v>
      </c>
      <c r="I681" s="4" t="s">
        <v>28</v>
      </c>
      <c r="J681" s="4" t="s">
        <v>13</v>
      </c>
      <c r="K681" s="4" t="s">
        <v>9</v>
      </c>
      <c r="L681" s="4" t="s">
        <v>46</v>
      </c>
      <c r="M681" s="9">
        <v>1</v>
      </c>
      <c r="N681" s="6">
        <v>70.2</v>
      </c>
      <c r="O681" s="7">
        <v>0</v>
      </c>
      <c r="P681" s="6">
        <v>32.06</v>
      </c>
      <c r="Q681" s="6">
        <f t="shared" si="40"/>
        <v>70.2</v>
      </c>
      <c r="R681" s="6">
        <f t="shared" si="41"/>
        <v>32.06</v>
      </c>
      <c r="S681" s="6">
        <f t="shared" si="42"/>
        <v>38.14</v>
      </c>
      <c r="T681" s="8">
        <f t="shared" si="43"/>
        <v>0.5433048433048433</v>
      </c>
      <c r="U681" s="5">
        <f>YEAR(SalesDataTable[[#This Row],[Order Date]])</f>
        <v>2026</v>
      </c>
      <c r="V681" s="8" t="str">
        <f>"Q"&amp;ROUNDUP(MONTH(SalesDataTable[[#This Row],[Order Date]])/3,0)</f>
        <v>Q2</v>
      </c>
      <c r="W681" s="9">
        <f>MONTH(SalesDataTable[[#This Row],[Order Date]])</f>
        <v>4</v>
      </c>
      <c r="X681" s="8" t="str">
        <f>TEXT(SalesDataTable[[#This Row],[Order Date]],"mmm")</f>
        <v>Apr</v>
      </c>
    </row>
    <row r="682" spans="1:24" ht="15">
      <c r="A682" s="2">
        <v>3500</v>
      </c>
      <c r="B682" s="3">
        <v>46139</v>
      </c>
      <c r="C682" s="12">
        <f>MONTH(SalesDataTable[[#This Row],[Order Date]])</f>
        <v>4</v>
      </c>
      <c r="D682" s="12" t="str">
        <f>TEXT(SalesDataTable[[#This Row],[Order Date]],"MMM")</f>
        <v>Apr</v>
      </c>
      <c r="E682" s="15" t="str">
        <f>"Q"&amp;ROUNDUP(MONTH(SalesDataTable[[#This Row],[Order Date]])/3,0)</f>
        <v>Q2</v>
      </c>
      <c r="F682" s="12">
        <f>YEAR(SalesDataTable[[#This Row],[Order Date]])</f>
        <v>2026</v>
      </c>
      <c r="G682" s="4" t="s">
        <v>6</v>
      </c>
      <c r="H682" s="4" t="s">
        <v>43</v>
      </c>
      <c r="I682" s="4" t="s">
        <v>2</v>
      </c>
      <c r="J682" s="4" t="s">
        <v>13</v>
      </c>
      <c r="K682" s="4" t="s">
        <v>34</v>
      </c>
      <c r="L682" s="4" t="s">
        <v>45</v>
      </c>
      <c r="M682" s="9">
        <v>4</v>
      </c>
      <c r="N682" s="6">
        <v>50.67</v>
      </c>
      <c r="O682" s="7">
        <v>0</v>
      </c>
      <c r="P682" s="6">
        <v>22.62</v>
      </c>
      <c r="Q682" s="6">
        <f t="shared" si="40"/>
        <v>202.68</v>
      </c>
      <c r="R682" s="6">
        <f t="shared" si="41"/>
        <v>90.48</v>
      </c>
      <c r="S682" s="6">
        <f t="shared" si="42"/>
        <v>112.2</v>
      </c>
      <c r="T682" s="8">
        <f t="shared" si="43"/>
        <v>0.55358200118413259</v>
      </c>
      <c r="U682" s="5">
        <f>YEAR(SalesDataTable[[#This Row],[Order Date]])</f>
        <v>2026</v>
      </c>
      <c r="V682" s="8" t="str">
        <f>"Q"&amp;ROUNDUP(MONTH(SalesDataTable[[#This Row],[Order Date]])/3,0)</f>
        <v>Q2</v>
      </c>
      <c r="W682" s="9">
        <f>MONTH(SalesDataTable[[#This Row],[Order Date]])</f>
        <v>4</v>
      </c>
      <c r="X682" s="8" t="str">
        <f>TEXT(SalesDataTable[[#This Row],[Order Date]],"mmm")</f>
        <v>Apr</v>
      </c>
    </row>
    <row r="683" spans="1:24" ht="15">
      <c r="A683" s="2">
        <v>3856</v>
      </c>
      <c r="B683" s="3">
        <v>46139</v>
      </c>
      <c r="C683" s="12">
        <f>MONTH(SalesDataTable[[#This Row],[Order Date]])</f>
        <v>4</v>
      </c>
      <c r="D683" s="12" t="str">
        <f>TEXT(SalesDataTable[[#This Row],[Order Date]],"MMM")</f>
        <v>Apr</v>
      </c>
      <c r="E683" s="15" t="str">
        <f>"Q"&amp;ROUNDUP(MONTH(SalesDataTable[[#This Row],[Order Date]])/3,0)</f>
        <v>Q2</v>
      </c>
      <c r="F683" s="12">
        <f>YEAR(SalesDataTable[[#This Row],[Order Date]])</f>
        <v>2026</v>
      </c>
      <c r="G683" s="4" t="s">
        <v>6</v>
      </c>
      <c r="H683" s="4" t="s">
        <v>41</v>
      </c>
      <c r="I683" s="4" t="s">
        <v>19</v>
      </c>
      <c r="J683" s="4" t="s">
        <v>13</v>
      </c>
      <c r="K683" s="4" t="s">
        <v>14</v>
      </c>
      <c r="L683" s="4" t="s">
        <v>48</v>
      </c>
      <c r="M683" s="9">
        <v>3</v>
      </c>
      <c r="N683" s="6">
        <v>161.05000000000001</v>
      </c>
      <c r="O683" s="7">
        <v>0.05</v>
      </c>
      <c r="P683" s="6">
        <v>87.43</v>
      </c>
      <c r="Q683" s="6">
        <f t="shared" si="40"/>
        <v>458.99250000000001</v>
      </c>
      <c r="R683" s="6">
        <f t="shared" si="41"/>
        <v>262.29000000000002</v>
      </c>
      <c r="S683" s="6">
        <f t="shared" si="42"/>
        <v>196.70249999999999</v>
      </c>
      <c r="T683" s="8">
        <f t="shared" si="43"/>
        <v>0.4285527541299694</v>
      </c>
      <c r="U683" s="5">
        <f>YEAR(SalesDataTable[[#This Row],[Order Date]])</f>
        <v>2026</v>
      </c>
      <c r="V683" s="8" t="str">
        <f>"Q"&amp;ROUNDUP(MONTH(SalesDataTable[[#This Row],[Order Date]])/3,0)</f>
        <v>Q2</v>
      </c>
      <c r="W683" s="9">
        <f>MONTH(SalesDataTable[[#This Row],[Order Date]])</f>
        <v>4</v>
      </c>
      <c r="X683" s="8" t="str">
        <f>TEXT(SalesDataTable[[#This Row],[Order Date]],"mmm")</f>
        <v>Apr</v>
      </c>
    </row>
    <row r="684" spans="1:24" ht="15">
      <c r="A684" s="2">
        <v>4044</v>
      </c>
      <c r="B684" s="3">
        <v>46139</v>
      </c>
      <c r="C684" s="12">
        <f>MONTH(SalesDataTable[[#This Row],[Order Date]])</f>
        <v>4</v>
      </c>
      <c r="D684" s="12" t="str">
        <f>TEXT(SalesDataTable[[#This Row],[Order Date]],"MMM")</f>
        <v>Apr</v>
      </c>
      <c r="E684" s="15" t="str">
        <f>"Q"&amp;ROUNDUP(MONTH(SalesDataTable[[#This Row],[Order Date]])/3,0)</f>
        <v>Q2</v>
      </c>
      <c r="F684" s="12">
        <f>YEAR(SalesDataTable[[#This Row],[Order Date]])</f>
        <v>2026</v>
      </c>
      <c r="G684" s="4" t="s">
        <v>6</v>
      </c>
      <c r="H684" s="4" t="s">
        <v>27</v>
      </c>
      <c r="I684" s="4" t="s">
        <v>8</v>
      </c>
      <c r="J684" s="4" t="s">
        <v>13</v>
      </c>
      <c r="K684" s="4" t="s">
        <v>34</v>
      </c>
      <c r="L684" s="4" t="s">
        <v>38</v>
      </c>
      <c r="M684" s="9">
        <v>10</v>
      </c>
      <c r="N684" s="6">
        <v>124.59</v>
      </c>
      <c r="O684" s="7">
        <v>0.15</v>
      </c>
      <c r="P684" s="6">
        <v>67.14</v>
      </c>
      <c r="Q684" s="6">
        <f t="shared" si="40"/>
        <v>1059.0150000000001</v>
      </c>
      <c r="R684" s="6">
        <f t="shared" si="41"/>
        <v>671.4</v>
      </c>
      <c r="S684" s="6">
        <f t="shared" si="42"/>
        <v>387.61500000000012</v>
      </c>
      <c r="T684" s="8">
        <f t="shared" si="43"/>
        <v>0.36601464568490538</v>
      </c>
      <c r="U684" s="5">
        <f>YEAR(SalesDataTable[[#This Row],[Order Date]])</f>
        <v>2026</v>
      </c>
      <c r="V684" s="8" t="str">
        <f>"Q"&amp;ROUNDUP(MONTH(SalesDataTable[[#This Row],[Order Date]])/3,0)</f>
        <v>Q2</v>
      </c>
      <c r="W684" s="9">
        <f>MONTH(SalesDataTable[[#This Row],[Order Date]])</f>
        <v>4</v>
      </c>
      <c r="X684" s="8" t="str">
        <f>TEXT(SalesDataTable[[#This Row],[Order Date]],"mmm")</f>
        <v>Apr</v>
      </c>
    </row>
    <row r="685" spans="1:24" ht="15">
      <c r="A685" s="2">
        <v>4235</v>
      </c>
      <c r="B685" s="3">
        <v>46139</v>
      </c>
      <c r="C685" s="12">
        <f>MONTH(SalesDataTable[[#This Row],[Order Date]])</f>
        <v>4</v>
      </c>
      <c r="D685" s="12" t="str">
        <f>TEXT(SalesDataTable[[#This Row],[Order Date]],"MMM")</f>
        <v>Apr</v>
      </c>
      <c r="E685" s="15" t="str">
        <f>"Q"&amp;ROUNDUP(MONTH(SalesDataTable[[#This Row],[Order Date]])/3,0)</f>
        <v>Q2</v>
      </c>
      <c r="F685" s="12">
        <f>YEAR(SalesDataTable[[#This Row],[Order Date]])</f>
        <v>2026</v>
      </c>
      <c r="G685" s="4" t="s">
        <v>11</v>
      </c>
      <c r="H685" s="4" t="s">
        <v>52</v>
      </c>
      <c r="I685" s="4" t="s">
        <v>2</v>
      </c>
      <c r="J685" s="4" t="s">
        <v>16</v>
      </c>
      <c r="K685" s="4" t="s">
        <v>34</v>
      </c>
      <c r="L685" s="4" t="s">
        <v>45</v>
      </c>
      <c r="M685" s="9">
        <v>1</v>
      </c>
      <c r="N685" s="6">
        <v>50.18</v>
      </c>
      <c r="O685" s="7">
        <v>0</v>
      </c>
      <c r="P685" s="6">
        <v>22.05</v>
      </c>
      <c r="Q685" s="6">
        <f t="shared" si="40"/>
        <v>50.18</v>
      </c>
      <c r="R685" s="6">
        <f t="shared" si="41"/>
        <v>22.05</v>
      </c>
      <c r="S685" s="6">
        <f t="shared" si="42"/>
        <v>28.13</v>
      </c>
      <c r="T685" s="8">
        <f t="shared" si="43"/>
        <v>0.56058190514149064</v>
      </c>
      <c r="U685" s="5">
        <f>YEAR(SalesDataTable[[#This Row],[Order Date]])</f>
        <v>2026</v>
      </c>
      <c r="V685" s="8" t="str">
        <f>"Q"&amp;ROUNDUP(MONTH(SalesDataTable[[#This Row],[Order Date]])/3,0)</f>
        <v>Q2</v>
      </c>
      <c r="W685" s="9">
        <f>MONTH(SalesDataTable[[#This Row],[Order Date]])</f>
        <v>4</v>
      </c>
      <c r="X685" s="8" t="str">
        <f>TEXT(SalesDataTable[[#This Row],[Order Date]],"mmm")</f>
        <v>Apr</v>
      </c>
    </row>
    <row r="686" spans="1:24" ht="15">
      <c r="A686" s="2">
        <v>122</v>
      </c>
      <c r="B686" s="3">
        <v>46140</v>
      </c>
      <c r="C686" s="12">
        <f>MONTH(SalesDataTable[[#This Row],[Order Date]])</f>
        <v>4</v>
      </c>
      <c r="D686" s="12" t="str">
        <f>TEXT(SalesDataTable[[#This Row],[Order Date]],"MMM")</f>
        <v>Apr</v>
      </c>
      <c r="E686" s="15" t="str">
        <f>"Q"&amp;ROUNDUP(MONTH(SalesDataTable[[#This Row],[Order Date]])/3,0)</f>
        <v>Q2</v>
      </c>
      <c r="F686" s="12">
        <f>YEAR(SalesDataTable[[#This Row],[Order Date]])</f>
        <v>2026</v>
      </c>
      <c r="G686" s="4" t="s">
        <v>6</v>
      </c>
      <c r="H686" s="4" t="s">
        <v>41</v>
      </c>
      <c r="I686" s="4" t="s">
        <v>2</v>
      </c>
      <c r="J686" s="4" t="s">
        <v>13</v>
      </c>
      <c r="K686" s="4" t="s">
        <v>23</v>
      </c>
      <c r="L686" s="4" t="s">
        <v>40</v>
      </c>
      <c r="M686" s="9">
        <v>1</v>
      </c>
      <c r="N686" s="6">
        <v>83.38</v>
      </c>
      <c r="O686" s="7">
        <v>0</v>
      </c>
      <c r="P686" s="6">
        <v>38.979999999999997</v>
      </c>
      <c r="Q686" s="6">
        <f t="shared" si="40"/>
        <v>83.38</v>
      </c>
      <c r="R686" s="6">
        <f t="shared" si="41"/>
        <v>38.979999999999997</v>
      </c>
      <c r="S686" s="6">
        <f t="shared" si="42"/>
        <v>44.4</v>
      </c>
      <c r="T686" s="8">
        <f t="shared" si="43"/>
        <v>0.53250179899256422</v>
      </c>
      <c r="U686" s="5">
        <f>YEAR(SalesDataTable[[#This Row],[Order Date]])</f>
        <v>2026</v>
      </c>
      <c r="V686" s="8" t="str">
        <f>"Q"&amp;ROUNDUP(MONTH(SalesDataTable[[#This Row],[Order Date]])/3,0)</f>
        <v>Q2</v>
      </c>
      <c r="W686" s="9">
        <f>MONTH(SalesDataTable[[#This Row],[Order Date]])</f>
        <v>4</v>
      </c>
      <c r="X686" s="8" t="str">
        <f>TEXT(SalesDataTable[[#This Row],[Order Date]],"mmm")</f>
        <v>Apr</v>
      </c>
    </row>
    <row r="687" spans="1:24" ht="15">
      <c r="A687" s="2">
        <v>239</v>
      </c>
      <c r="B687" s="3">
        <v>46140</v>
      </c>
      <c r="C687" s="12">
        <f>MONTH(SalesDataTable[[#This Row],[Order Date]])</f>
        <v>4</v>
      </c>
      <c r="D687" s="12" t="str">
        <f>TEXT(SalesDataTable[[#This Row],[Order Date]],"MMM")</f>
        <v>Apr</v>
      </c>
      <c r="E687" s="15" t="str">
        <f>"Q"&amp;ROUNDUP(MONTH(SalesDataTable[[#This Row],[Order Date]])/3,0)</f>
        <v>Q2</v>
      </c>
      <c r="F687" s="12">
        <f>YEAR(SalesDataTable[[#This Row],[Order Date]])</f>
        <v>2026</v>
      </c>
      <c r="G687" s="4" t="s">
        <v>20</v>
      </c>
      <c r="H687" s="4" t="s">
        <v>31</v>
      </c>
      <c r="I687" s="4" t="s">
        <v>2</v>
      </c>
      <c r="J687" s="4" t="s">
        <v>3</v>
      </c>
      <c r="K687" s="4" t="s">
        <v>14</v>
      </c>
      <c r="L687" s="4" t="s">
        <v>15</v>
      </c>
      <c r="M687" s="9">
        <v>1</v>
      </c>
      <c r="N687" s="6">
        <v>35.549999999999997</v>
      </c>
      <c r="O687" s="7">
        <v>0.05</v>
      </c>
      <c r="P687" s="6">
        <v>13.25</v>
      </c>
      <c r="Q687" s="6">
        <f t="shared" si="40"/>
        <v>33.772499999999994</v>
      </c>
      <c r="R687" s="6">
        <f t="shared" si="41"/>
        <v>13.25</v>
      </c>
      <c r="S687" s="6">
        <f t="shared" si="42"/>
        <v>20.522499999999994</v>
      </c>
      <c r="T687" s="8">
        <f t="shared" si="43"/>
        <v>0.60766896143311855</v>
      </c>
      <c r="U687" s="5">
        <f>YEAR(SalesDataTable[[#This Row],[Order Date]])</f>
        <v>2026</v>
      </c>
      <c r="V687" s="8" t="str">
        <f>"Q"&amp;ROUNDUP(MONTH(SalesDataTable[[#This Row],[Order Date]])/3,0)</f>
        <v>Q2</v>
      </c>
      <c r="W687" s="9">
        <f>MONTH(SalesDataTable[[#This Row],[Order Date]])</f>
        <v>4</v>
      </c>
      <c r="X687" s="8" t="str">
        <f>TEXT(SalesDataTable[[#This Row],[Order Date]],"mmm")</f>
        <v>Apr</v>
      </c>
    </row>
    <row r="688" spans="1:24" ht="15">
      <c r="A688" s="2">
        <v>356</v>
      </c>
      <c r="B688" s="3">
        <v>46140</v>
      </c>
      <c r="C688" s="12">
        <f>MONTH(SalesDataTable[[#This Row],[Order Date]])</f>
        <v>4</v>
      </c>
      <c r="D688" s="12" t="str">
        <f>TEXT(SalesDataTable[[#This Row],[Order Date]],"MMM")</f>
        <v>Apr</v>
      </c>
      <c r="E688" s="15" t="str">
        <f>"Q"&amp;ROUNDUP(MONTH(SalesDataTable[[#This Row],[Order Date]])/3,0)</f>
        <v>Q2</v>
      </c>
      <c r="F688" s="12">
        <f>YEAR(SalesDataTable[[#This Row],[Order Date]])</f>
        <v>2026</v>
      </c>
      <c r="G688" s="4" t="s">
        <v>20</v>
      </c>
      <c r="H688" s="4" t="s">
        <v>33</v>
      </c>
      <c r="I688" s="4" t="s">
        <v>19</v>
      </c>
      <c r="J688" s="4" t="s">
        <v>13</v>
      </c>
      <c r="K688" s="4" t="s">
        <v>9</v>
      </c>
      <c r="L688" s="4" t="s">
        <v>37</v>
      </c>
      <c r="M688" s="9">
        <v>1</v>
      </c>
      <c r="N688" s="6">
        <v>154.36000000000001</v>
      </c>
      <c r="O688" s="7">
        <v>0</v>
      </c>
      <c r="P688" s="6">
        <v>77.760000000000005</v>
      </c>
      <c r="Q688" s="6">
        <f t="shared" si="40"/>
        <v>154.36000000000001</v>
      </c>
      <c r="R688" s="6">
        <f t="shared" si="41"/>
        <v>77.760000000000005</v>
      </c>
      <c r="S688" s="6">
        <f t="shared" si="42"/>
        <v>76.600000000000009</v>
      </c>
      <c r="T688" s="8">
        <f t="shared" si="43"/>
        <v>0.49624254988338951</v>
      </c>
      <c r="U688" s="5">
        <f>YEAR(SalesDataTable[[#This Row],[Order Date]])</f>
        <v>2026</v>
      </c>
      <c r="V688" s="8" t="str">
        <f>"Q"&amp;ROUNDUP(MONTH(SalesDataTable[[#This Row],[Order Date]])/3,0)</f>
        <v>Q2</v>
      </c>
      <c r="W688" s="9">
        <f>MONTH(SalesDataTable[[#This Row],[Order Date]])</f>
        <v>4</v>
      </c>
      <c r="X688" s="8" t="str">
        <f>TEXT(SalesDataTable[[#This Row],[Order Date]],"mmm")</f>
        <v>Apr</v>
      </c>
    </row>
    <row r="689" spans="1:24" ht="15">
      <c r="A689" s="2">
        <v>785</v>
      </c>
      <c r="B689" s="3">
        <v>46140</v>
      </c>
      <c r="C689" s="12">
        <f>MONTH(SalesDataTable[[#This Row],[Order Date]])</f>
        <v>4</v>
      </c>
      <c r="D689" s="12" t="str">
        <f>TEXT(SalesDataTable[[#This Row],[Order Date]],"MMM")</f>
        <v>Apr</v>
      </c>
      <c r="E689" s="15" t="str">
        <f>"Q"&amp;ROUNDUP(MONTH(SalesDataTable[[#This Row],[Order Date]])/3,0)</f>
        <v>Q2</v>
      </c>
      <c r="F689" s="12">
        <f>YEAR(SalesDataTable[[#This Row],[Order Date]])</f>
        <v>2026</v>
      </c>
      <c r="G689" s="4" t="s">
        <v>0</v>
      </c>
      <c r="H689" s="4" t="s">
        <v>36</v>
      </c>
      <c r="I689" s="4" t="s">
        <v>28</v>
      </c>
      <c r="J689" s="4" t="s">
        <v>13</v>
      </c>
      <c r="K689" s="4" t="s">
        <v>9</v>
      </c>
      <c r="L689" s="4" t="s">
        <v>37</v>
      </c>
      <c r="M689" s="9">
        <v>1</v>
      </c>
      <c r="N689" s="6">
        <v>155.68</v>
      </c>
      <c r="O689" s="7">
        <v>0</v>
      </c>
      <c r="P689" s="6">
        <v>77.97</v>
      </c>
      <c r="Q689" s="6">
        <f t="shared" si="40"/>
        <v>155.68</v>
      </c>
      <c r="R689" s="6">
        <f t="shared" si="41"/>
        <v>77.97</v>
      </c>
      <c r="S689" s="6">
        <f t="shared" si="42"/>
        <v>77.710000000000008</v>
      </c>
      <c r="T689" s="8">
        <f t="shared" si="43"/>
        <v>0.49916495375128472</v>
      </c>
      <c r="U689" s="5">
        <f>YEAR(SalesDataTable[[#This Row],[Order Date]])</f>
        <v>2026</v>
      </c>
      <c r="V689" s="8" t="str">
        <f>"Q"&amp;ROUNDUP(MONTH(SalesDataTable[[#This Row],[Order Date]])/3,0)</f>
        <v>Q2</v>
      </c>
      <c r="W689" s="9">
        <f>MONTH(SalesDataTable[[#This Row],[Order Date]])</f>
        <v>4</v>
      </c>
      <c r="X689" s="8" t="str">
        <f>TEXT(SalesDataTable[[#This Row],[Order Date]],"mmm")</f>
        <v>Apr</v>
      </c>
    </row>
    <row r="690" spans="1:24" ht="15">
      <c r="A690" s="2">
        <v>2325</v>
      </c>
      <c r="B690" s="3">
        <v>46140</v>
      </c>
      <c r="C690" s="12">
        <f>MONTH(SalesDataTable[[#This Row],[Order Date]])</f>
        <v>4</v>
      </c>
      <c r="D690" s="12" t="str">
        <f>TEXT(SalesDataTable[[#This Row],[Order Date]],"MMM")</f>
        <v>Apr</v>
      </c>
      <c r="E690" s="15" t="str">
        <f>"Q"&amp;ROUNDUP(MONTH(SalesDataTable[[#This Row],[Order Date]])/3,0)</f>
        <v>Q2</v>
      </c>
      <c r="F690" s="12">
        <f>YEAR(SalesDataTable[[#This Row],[Order Date]])</f>
        <v>2026</v>
      </c>
      <c r="G690" s="4" t="s">
        <v>0</v>
      </c>
      <c r="H690" s="4" t="s">
        <v>1</v>
      </c>
      <c r="I690" s="4" t="s">
        <v>2</v>
      </c>
      <c r="J690" s="4" t="s">
        <v>3</v>
      </c>
      <c r="K690" s="4" t="s">
        <v>34</v>
      </c>
      <c r="L690" s="4" t="s">
        <v>35</v>
      </c>
      <c r="M690" s="9">
        <v>1</v>
      </c>
      <c r="N690" s="6">
        <v>40.950000000000003</v>
      </c>
      <c r="O690" s="7">
        <v>0.15</v>
      </c>
      <c r="P690" s="6">
        <v>14.89</v>
      </c>
      <c r="Q690" s="6">
        <f t="shared" si="40"/>
        <v>34.807500000000005</v>
      </c>
      <c r="R690" s="6">
        <f t="shared" si="41"/>
        <v>14.89</v>
      </c>
      <c r="S690" s="6">
        <f t="shared" si="42"/>
        <v>19.917500000000004</v>
      </c>
      <c r="T690" s="8">
        <f t="shared" si="43"/>
        <v>0.57221863104216053</v>
      </c>
      <c r="U690" s="5">
        <f>YEAR(SalesDataTable[[#This Row],[Order Date]])</f>
        <v>2026</v>
      </c>
      <c r="V690" s="8" t="str">
        <f>"Q"&amp;ROUNDUP(MONTH(SalesDataTable[[#This Row],[Order Date]])/3,0)</f>
        <v>Q2</v>
      </c>
      <c r="W690" s="9">
        <f>MONTH(SalesDataTable[[#This Row],[Order Date]])</f>
        <v>4</v>
      </c>
      <c r="X690" s="8" t="str">
        <f>TEXT(SalesDataTable[[#This Row],[Order Date]],"mmm")</f>
        <v>Apr</v>
      </c>
    </row>
    <row r="691" spans="1:24" ht="15">
      <c r="A691" s="2">
        <v>2566</v>
      </c>
      <c r="B691" s="3">
        <v>46140</v>
      </c>
      <c r="C691" s="12">
        <f>MONTH(SalesDataTable[[#This Row],[Order Date]])</f>
        <v>4</v>
      </c>
      <c r="D691" s="12" t="str">
        <f>TEXT(SalesDataTable[[#This Row],[Order Date]],"MMM")</f>
        <v>Apr</v>
      </c>
      <c r="E691" s="15" t="str">
        <f>"Q"&amp;ROUNDUP(MONTH(SalesDataTable[[#This Row],[Order Date]])/3,0)</f>
        <v>Q2</v>
      </c>
      <c r="F691" s="12">
        <f>YEAR(SalesDataTable[[#This Row],[Order Date]])</f>
        <v>2026</v>
      </c>
      <c r="G691" s="4" t="s">
        <v>20</v>
      </c>
      <c r="H691" s="4" t="s">
        <v>47</v>
      </c>
      <c r="I691" s="4" t="s">
        <v>28</v>
      </c>
      <c r="J691" s="4" t="s">
        <v>3</v>
      </c>
      <c r="K691" s="4" t="s">
        <v>14</v>
      </c>
      <c r="L691" s="4" t="s">
        <v>32</v>
      </c>
      <c r="M691" s="9">
        <v>3</v>
      </c>
      <c r="N691" s="6">
        <v>47.28</v>
      </c>
      <c r="O691" s="7">
        <v>0.05</v>
      </c>
      <c r="P691" s="6">
        <v>18.52</v>
      </c>
      <c r="Q691" s="6">
        <f t="shared" si="40"/>
        <v>134.74799999999999</v>
      </c>
      <c r="R691" s="6">
        <f t="shared" si="41"/>
        <v>55.56</v>
      </c>
      <c r="S691" s="6">
        <f t="shared" si="42"/>
        <v>79.187999999999988</v>
      </c>
      <c r="T691" s="8">
        <f t="shared" si="43"/>
        <v>0.58767477068305274</v>
      </c>
      <c r="U691" s="5">
        <f>YEAR(SalesDataTable[[#This Row],[Order Date]])</f>
        <v>2026</v>
      </c>
      <c r="V691" s="8" t="str">
        <f>"Q"&amp;ROUNDUP(MONTH(SalesDataTable[[#This Row],[Order Date]])/3,0)</f>
        <v>Q2</v>
      </c>
      <c r="W691" s="9">
        <f>MONTH(SalesDataTable[[#This Row],[Order Date]])</f>
        <v>4</v>
      </c>
      <c r="X691" s="8" t="str">
        <f>TEXT(SalesDataTable[[#This Row],[Order Date]],"mmm")</f>
        <v>Apr</v>
      </c>
    </row>
    <row r="692" spans="1:24" ht="15">
      <c r="A692" s="2">
        <v>3105</v>
      </c>
      <c r="B692" s="3">
        <v>46140</v>
      </c>
      <c r="C692" s="12">
        <f>MONTH(SalesDataTable[[#This Row],[Order Date]])</f>
        <v>4</v>
      </c>
      <c r="D692" s="12" t="str">
        <f>TEXT(SalesDataTable[[#This Row],[Order Date]],"MMM")</f>
        <v>Apr</v>
      </c>
      <c r="E692" s="15" t="str">
        <f>"Q"&amp;ROUNDUP(MONTH(SalesDataTable[[#This Row],[Order Date]])/3,0)</f>
        <v>Q2</v>
      </c>
      <c r="F692" s="12">
        <f>YEAR(SalesDataTable[[#This Row],[Order Date]])</f>
        <v>2026</v>
      </c>
      <c r="G692" s="4" t="s">
        <v>20</v>
      </c>
      <c r="H692" s="4" t="s">
        <v>31</v>
      </c>
      <c r="I692" s="4" t="s">
        <v>2</v>
      </c>
      <c r="J692" s="4" t="s">
        <v>3</v>
      </c>
      <c r="K692" s="4" t="s">
        <v>34</v>
      </c>
      <c r="L692" s="4" t="s">
        <v>45</v>
      </c>
      <c r="M692" s="9">
        <v>4</v>
      </c>
      <c r="N692" s="6">
        <v>51.57</v>
      </c>
      <c r="O692" s="7">
        <v>0.1</v>
      </c>
      <c r="P692" s="6">
        <v>22.58</v>
      </c>
      <c r="Q692" s="6">
        <f t="shared" si="40"/>
        <v>185.65200000000002</v>
      </c>
      <c r="R692" s="6">
        <f t="shared" si="41"/>
        <v>90.32</v>
      </c>
      <c r="S692" s="6">
        <f t="shared" si="42"/>
        <v>95.332000000000022</v>
      </c>
      <c r="T692" s="8">
        <f t="shared" si="43"/>
        <v>0.51349837330058401</v>
      </c>
      <c r="U692" s="5">
        <f>YEAR(SalesDataTable[[#This Row],[Order Date]])</f>
        <v>2026</v>
      </c>
      <c r="V692" s="8" t="str">
        <f>"Q"&amp;ROUNDUP(MONTH(SalesDataTable[[#This Row],[Order Date]])/3,0)</f>
        <v>Q2</v>
      </c>
      <c r="W692" s="9">
        <f>MONTH(SalesDataTable[[#This Row],[Order Date]])</f>
        <v>4</v>
      </c>
      <c r="X692" s="8" t="str">
        <f>TEXT(SalesDataTable[[#This Row],[Order Date]],"mmm")</f>
        <v>Apr</v>
      </c>
    </row>
    <row r="693" spans="1:24" ht="15">
      <c r="A693" s="2">
        <v>3167</v>
      </c>
      <c r="B693" s="3">
        <v>46140</v>
      </c>
      <c r="C693" s="12">
        <f>MONTH(SalesDataTable[[#This Row],[Order Date]])</f>
        <v>4</v>
      </c>
      <c r="D693" s="12" t="str">
        <f>TEXT(SalesDataTable[[#This Row],[Order Date]],"MMM")</f>
        <v>Apr</v>
      </c>
      <c r="E693" s="15" t="str">
        <f>"Q"&amp;ROUNDUP(MONTH(SalesDataTable[[#This Row],[Order Date]])/3,0)</f>
        <v>Q2</v>
      </c>
      <c r="F693" s="12">
        <f>YEAR(SalesDataTable[[#This Row],[Order Date]])</f>
        <v>2026</v>
      </c>
      <c r="G693" s="4" t="s">
        <v>20</v>
      </c>
      <c r="H693" s="4" t="s">
        <v>33</v>
      </c>
      <c r="I693" s="4" t="s">
        <v>2</v>
      </c>
      <c r="J693" s="4" t="s">
        <v>16</v>
      </c>
      <c r="K693" s="4" t="s">
        <v>4</v>
      </c>
      <c r="L693" s="4" t="s">
        <v>22</v>
      </c>
      <c r="M693" s="9">
        <v>1</v>
      </c>
      <c r="N693" s="6">
        <v>51.61</v>
      </c>
      <c r="O693" s="7">
        <v>0</v>
      </c>
      <c r="P693" s="6">
        <v>23</v>
      </c>
      <c r="Q693" s="6">
        <f t="shared" si="40"/>
        <v>51.61</v>
      </c>
      <c r="R693" s="6">
        <f t="shared" si="41"/>
        <v>23</v>
      </c>
      <c r="S693" s="6">
        <f t="shared" si="42"/>
        <v>28.61</v>
      </c>
      <c r="T693" s="8">
        <f t="shared" si="43"/>
        <v>0.55434993218368533</v>
      </c>
      <c r="U693" s="5">
        <f>YEAR(SalesDataTable[[#This Row],[Order Date]])</f>
        <v>2026</v>
      </c>
      <c r="V693" s="8" t="str">
        <f>"Q"&amp;ROUNDUP(MONTH(SalesDataTable[[#This Row],[Order Date]])/3,0)</f>
        <v>Q2</v>
      </c>
      <c r="W693" s="9">
        <f>MONTH(SalesDataTable[[#This Row],[Order Date]])</f>
        <v>4</v>
      </c>
      <c r="X693" s="8" t="str">
        <f>TEXT(SalesDataTable[[#This Row],[Order Date]],"mmm")</f>
        <v>Apr</v>
      </c>
    </row>
    <row r="694" spans="1:24" ht="15">
      <c r="A694" s="2">
        <v>4396</v>
      </c>
      <c r="B694" s="3">
        <v>46140</v>
      </c>
      <c r="C694" s="12">
        <f>MONTH(SalesDataTable[[#This Row],[Order Date]])</f>
        <v>4</v>
      </c>
      <c r="D694" s="12" t="str">
        <f>TEXT(SalesDataTable[[#This Row],[Order Date]],"MMM")</f>
        <v>Apr</v>
      </c>
      <c r="E694" s="15" t="str">
        <f>"Q"&amp;ROUNDUP(MONTH(SalesDataTable[[#This Row],[Order Date]])/3,0)</f>
        <v>Q2</v>
      </c>
      <c r="F694" s="12">
        <f>YEAR(SalesDataTable[[#This Row],[Order Date]])</f>
        <v>2026</v>
      </c>
      <c r="G694" s="4" t="s">
        <v>0</v>
      </c>
      <c r="H694" s="4" t="s">
        <v>50</v>
      </c>
      <c r="I694" s="4" t="s">
        <v>19</v>
      </c>
      <c r="J694" s="4" t="s">
        <v>3</v>
      </c>
      <c r="K694" s="4" t="s">
        <v>34</v>
      </c>
      <c r="L694" s="4" t="s">
        <v>45</v>
      </c>
      <c r="M694" s="9">
        <v>1</v>
      </c>
      <c r="N694" s="6">
        <v>50.56</v>
      </c>
      <c r="O694" s="7">
        <v>0.05</v>
      </c>
      <c r="P694" s="6">
        <v>22.06</v>
      </c>
      <c r="Q694" s="6">
        <f t="shared" si="40"/>
        <v>48.031999999999996</v>
      </c>
      <c r="R694" s="6">
        <f t="shared" si="41"/>
        <v>22.06</v>
      </c>
      <c r="S694" s="6">
        <f t="shared" si="42"/>
        <v>25.971999999999998</v>
      </c>
      <c r="T694" s="8">
        <f t="shared" si="43"/>
        <v>0.54072285143237842</v>
      </c>
      <c r="U694" s="5">
        <f>YEAR(SalesDataTable[[#This Row],[Order Date]])</f>
        <v>2026</v>
      </c>
      <c r="V694" s="8" t="str">
        <f>"Q"&amp;ROUNDUP(MONTH(SalesDataTable[[#This Row],[Order Date]])/3,0)</f>
        <v>Q2</v>
      </c>
      <c r="W694" s="9">
        <f>MONTH(SalesDataTable[[#This Row],[Order Date]])</f>
        <v>4</v>
      </c>
      <c r="X694" s="8" t="str">
        <f>TEXT(SalesDataTable[[#This Row],[Order Date]],"mmm")</f>
        <v>Apr</v>
      </c>
    </row>
    <row r="695" spans="1:24" ht="15">
      <c r="A695" s="2">
        <v>4475</v>
      </c>
      <c r="B695" s="3">
        <v>46140</v>
      </c>
      <c r="C695" s="12">
        <f>MONTH(SalesDataTable[[#This Row],[Order Date]])</f>
        <v>4</v>
      </c>
      <c r="D695" s="12" t="str">
        <f>TEXT(SalesDataTable[[#This Row],[Order Date]],"MMM")</f>
        <v>Apr</v>
      </c>
      <c r="E695" s="15" t="str">
        <f>"Q"&amp;ROUNDUP(MONTH(SalesDataTable[[#This Row],[Order Date]])/3,0)</f>
        <v>Q2</v>
      </c>
      <c r="F695" s="12">
        <f>YEAR(SalesDataTable[[#This Row],[Order Date]])</f>
        <v>2026</v>
      </c>
      <c r="G695" s="4" t="s">
        <v>11</v>
      </c>
      <c r="H695" s="4" t="s">
        <v>25</v>
      </c>
      <c r="I695" s="4" t="s">
        <v>28</v>
      </c>
      <c r="J695" s="4" t="s">
        <v>16</v>
      </c>
      <c r="K695" s="4" t="s">
        <v>14</v>
      </c>
      <c r="L695" s="4" t="s">
        <v>48</v>
      </c>
      <c r="M695" s="9">
        <v>2</v>
      </c>
      <c r="N695" s="6">
        <v>165.74</v>
      </c>
      <c r="O695" s="7">
        <v>0</v>
      </c>
      <c r="P695" s="6">
        <v>87.73</v>
      </c>
      <c r="Q695" s="6">
        <f t="shared" si="40"/>
        <v>331.48</v>
      </c>
      <c r="R695" s="6">
        <f t="shared" si="41"/>
        <v>175.46</v>
      </c>
      <c r="S695" s="6">
        <f t="shared" si="42"/>
        <v>156.02000000000001</v>
      </c>
      <c r="T695" s="8">
        <f t="shared" si="43"/>
        <v>0.47067696391939184</v>
      </c>
      <c r="U695" s="5">
        <f>YEAR(SalesDataTable[[#This Row],[Order Date]])</f>
        <v>2026</v>
      </c>
      <c r="V695" s="8" t="str">
        <f>"Q"&amp;ROUNDUP(MONTH(SalesDataTable[[#This Row],[Order Date]])/3,0)</f>
        <v>Q2</v>
      </c>
      <c r="W695" s="9">
        <f>MONTH(SalesDataTable[[#This Row],[Order Date]])</f>
        <v>4</v>
      </c>
      <c r="X695" s="8" t="str">
        <f>TEXT(SalesDataTable[[#This Row],[Order Date]],"mmm")</f>
        <v>Apr</v>
      </c>
    </row>
    <row r="696" spans="1:24" ht="15">
      <c r="A696" s="2">
        <v>4482</v>
      </c>
      <c r="B696" s="3">
        <v>46140</v>
      </c>
      <c r="C696" s="12">
        <f>MONTH(SalesDataTable[[#This Row],[Order Date]])</f>
        <v>4</v>
      </c>
      <c r="D696" s="12" t="str">
        <f>TEXT(SalesDataTable[[#This Row],[Order Date]],"MMM")</f>
        <v>Apr</v>
      </c>
      <c r="E696" s="15" t="str">
        <f>"Q"&amp;ROUNDUP(MONTH(SalesDataTable[[#This Row],[Order Date]])/3,0)</f>
        <v>Q2</v>
      </c>
      <c r="F696" s="12">
        <f>YEAR(SalesDataTable[[#This Row],[Order Date]])</f>
        <v>2026</v>
      </c>
      <c r="G696" s="4" t="s">
        <v>11</v>
      </c>
      <c r="H696" s="4" t="s">
        <v>12</v>
      </c>
      <c r="I696" s="4" t="s">
        <v>2</v>
      </c>
      <c r="J696" s="4" t="s">
        <v>16</v>
      </c>
      <c r="K696" s="4" t="s">
        <v>34</v>
      </c>
      <c r="L696" s="4" t="s">
        <v>42</v>
      </c>
      <c r="M696" s="9">
        <v>3</v>
      </c>
      <c r="N696" s="6">
        <v>36.770000000000003</v>
      </c>
      <c r="O696" s="7">
        <v>0</v>
      </c>
      <c r="P696" s="6">
        <v>13.63</v>
      </c>
      <c r="Q696" s="6">
        <f t="shared" si="40"/>
        <v>110.31</v>
      </c>
      <c r="R696" s="6">
        <f t="shared" si="41"/>
        <v>40.89</v>
      </c>
      <c r="S696" s="6">
        <f t="shared" si="42"/>
        <v>69.42</v>
      </c>
      <c r="T696" s="8">
        <f t="shared" si="43"/>
        <v>0.62931737829752521</v>
      </c>
      <c r="U696" s="5">
        <f>YEAR(SalesDataTable[[#This Row],[Order Date]])</f>
        <v>2026</v>
      </c>
      <c r="V696" s="8" t="str">
        <f>"Q"&amp;ROUNDUP(MONTH(SalesDataTable[[#This Row],[Order Date]])/3,0)</f>
        <v>Q2</v>
      </c>
      <c r="W696" s="9">
        <f>MONTH(SalesDataTable[[#This Row],[Order Date]])</f>
        <v>4</v>
      </c>
      <c r="X696" s="8" t="str">
        <f>TEXT(SalesDataTable[[#This Row],[Order Date]],"mmm")</f>
        <v>Apr</v>
      </c>
    </row>
    <row r="697" spans="1:24" ht="15">
      <c r="A697" s="2">
        <v>5022</v>
      </c>
      <c r="B697" s="3">
        <v>46140</v>
      </c>
      <c r="C697" s="12">
        <f>MONTH(SalesDataTable[[#This Row],[Order Date]])</f>
        <v>4</v>
      </c>
      <c r="D697" s="12" t="str">
        <f>TEXT(SalesDataTable[[#This Row],[Order Date]],"MMM")</f>
        <v>Apr</v>
      </c>
      <c r="E697" s="15" t="str">
        <f>"Q"&amp;ROUNDUP(MONTH(SalesDataTable[[#This Row],[Order Date]])/3,0)</f>
        <v>Q2</v>
      </c>
      <c r="F697" s="12">
        <f>YEAR(SalesDataTable[[#This Row],[Order Date]])</f>
        <v>2026</v>
      </c>
      <c r="G697" s="4" t="s">
        <v>20</v>
      </c>
      <c r="H697" s="4" t="s">
        <v>31</v>
      </c>
      <c r="I697" s="4" t="s">
        <v>2</v>
      </c>
      <c r="J697" s="4" t="s">
        <v>16</v>
      </c>
      <c r="K697" s="4" t="s">
        <v>23</v>
      </c>
      <c r="L697" s="4" t="s">
        <v>29</v>
      </c>
      <c r="M697" s="9">
        <v>2</v>
      </c>
      <c r="N697" s="6">
        <v>196.37</v>
      </c>
      <c r="O697" s="7">
        <v>0</v>
      </c>
      <c r="P697" s="6">
        <v>101.73</v>
      </c>
      <c r="Q697" s="6">
        <f t="shared" si="40"/>
        <v>392.74</v>
      </c>
      <c r="R697" s="6">
        <f t="shared" si="41"/>
        <v>203.46</v>
      </c>
      <c r="S697" s="6">
        <f t="shared" si="42"/>
        <v>189.28</v>
      </c>
      <c r="T697" s="8">
        <f t="shared" si="43"/>
        <v>0.48194734429902736</v>
      </c>
      <c r="U697" s="5">
        <f>YEAR(SalesDataTable[[#This Row],[Order Date]])</f>
        <v>2026</v>
      </c>
      <c r="V697" s="8" t="str">
        <f>"Q"&amp;ROUNDUP(MONTH(SalesDataTable[[#This Row],[Order Date]])/3,0)</f>
        <v>Q2</v>
      </c>
      <c r="W697" s="9">
        <f>MONTH(SalesDataTable[[#This Row],[Order Date]])</f>
        <v>4</v>
      </c>
      <c r="X697" s="8" t="str">
        <f>TEXT(SalesDataTable[[#This Row],[Order Date]],"mmm")</f>
        <v>Apr</v>
      </c>
    </row>
    <row r="698" spans="1:24" ht="15">
      <c r="A698" s="2">
        <v>1304</v>
      </c>
      <c r="B698" s="3">
        <v>46141</v>
      </c>
      <c r="C698" s="12">
        <f>MONTH(SalesDataTable[[#This Row],[Order Date]])</f>
        <v>4</v>
      </c>
      <c r="D698" s="12" t="str">
        <f>TEXT(SalesDataTable[[#This Row],[Order Date]],"MMM")</f>
        <v>Apr</v>
      </c>
      <c r="E698" s="15" t="str">
        <f>"Q"&amp;ROUNDUP(MONTH(SalesDataTable[[#This Row],[Order Date]])/3,0)</f>
        <v>Q2</v>
      </c>
      <c r="F698" s="12">
        <f>YEAR(SalesDataTable[[#This Row],[Order Date]])</f>
        <v>2026</v>
      </c>
      <c r="G698" s="4" t="s">
        <v>0</v>
      </c>
      <c r="H698" s="4" t="s">
        <v>1</v>
      </c>
      <c r="I698" s="4" t="s">
        <v>28</v>
      </c>
      <c r="J698" s="4" t="s">
        <v>3</v>
      </c>
      <c r="K698" s="4" t="s">
        <v>14</v>
      </c>
      <c r="L698" s="4" t="s">
        <v>15</v>
      </c>
      <c r="M698" s="9">
        <v>2</v>
      </c>
      <c r="N698" s="6">
        <v>35.33</v>
      </c>
      <c r="O698" s="7">
        <v>0</v>
      </c>
      <c r="P698" s="6">
        <v>13.69</v>
      </c>
      <c r="Q698" s="6">
        <f t="shared" si="40"/>
        <v>70.66</v>
      </c>
      <c r="R698" s="6">
        <f t="shared" si="41"/>
        <v>27.38</v>
      </c>
      <c r="S698" s="6">
        <f t="shared" si="42"/>
        <v>43.28</v>
      </c>
      <c r="T698" s="8">
        <f t="shared" si="43"/>
        <v>0.61251061420888764</v>
      </c>
      <c r="U698" s="5">
        <f>YEAR(SalesDataTable[[#This Row],[Order Date]])</f>
        <v>2026</v>
      </c>
      <c r="V698" s="8" t="str">
        <f>"Q"&amp;ROUNDUP(MONTH(SalesDataTable[[#This Row],[Order Date]])/3,0)</f>
        <v>Q2</v>
      </c>
      <c r="W698" s="9">
        <f>MONTH(SalesDataTable[[#This Row],[Order Date]])</f>
        <v>4</v>
      </c>
      <c r="X698" s="8" t="str">
        <f>TEXT(SalesDataTable[[#This Row],[Order Date]],"mmm")</f>
        <v>Apr</v>
      </c>
    </row>
    <row r="699" spans="1:24" ht="15">
      <c r="A699" s="2">
        <v>3008</v>
      </c>
      <c r="B699" s="3">
        <v>46141</v>
      </c>
      <c r="C699" s="12">
        <f>MONTH(SalesDataTable[[#This Row],[Order Date]])</f>
        <v>4</v>
      </c>
      <c r="D699" s="12" t="str">
        <f>TEXT(SalesDataTable[[#This Row],[Order Date]],"MMM")</f>
        <v>Apr</v>
      </c>
      <c r="E699" s="15" t="str">
        <f>"Q"&amp;ROUNDUP(MONTH(SalesDataTable[[#This Row],[Order Date]])/3,0)</f>
        <v>Q2</v>
      </c>
      <c r="F699" s="12">
        <f>YEAR(SalesDataTable[[#This Row],[Order Date]])</f>
        <v>2026</v>
      </c>
      <c r="G699" s="4" t="s">
        <v>11</v>
      </c>
      <c r="H699" s="4" t="s">
        <v>12</v>
      </c>
      <c r="I699" s="4" t="s">
        <v>8</v>
      </c>
      <c r="J699" s="4" t="s">
        <v>16</v>
      </c>
      <c r="K699" s="4" t="s">
        <v>14</v>
      </c>
      <c r="L699" s="4" t="s">
        <v>32</v>
      </c>
      <c r="M699" s="9">
        <v>4</v>
      </c>
      <c r="N699" s="6">
        <v>46.43</v>
      </c>
      <c r="O699" s="7">
        <v>0.1</v>
      </c>
      <c r="P699" s="6">
        <v>18.04</v>
      </c>
      <c r="Q699" s="6">
        <f t="shared" si="40"/>
        <v>167.148</v>
      </c>
      <c r="R699" s="6">
        <f t="shared" si="41"/>
        <v>72.16</v>
      </c>
      <c r="S699" s="6">
        <f t="shared" si="42"/>
        <v>94.988</v>
      </c>
      <c r="T699" s="8">
        <f t="shared" si="43"/>
        <v>0.56828678775695796</v>
      </c>
      <c r="U699" s="5">
        <f>YEAR(SalesDataTable[[#This Row],[Order Date]])</f>
        <v>2026</v>
      </c>
      <c r="V699" s="8" t="str">
        <f>"Q"&amp;ROUNDUP(MONTH(SalesDataTable[[#This Row],[Order Date]])/3,0)</f>
        <v>Q2</v>
      </c>
      <c r="W699" s="9">
        <f>MONTH(SalesDataTable[[#This Row],[Order Date]])</f>
        <v>4</v>
      </c>
      <c r="X699" s="8" t="str">
        <f>TEXT(SalesDataTable[[#This Row],[Order Date]],"mmm")</f>
        <v>Apr</v>
      </c>
    </row>
    <row r="700" spans="1:24" ht="15">
      <c r="A700" s="2">
        <v>4140</v>
      </c>
      <c r="B700" s="3">
        <v>46141</v>
      </c>
      <c r="C700" s="12">
        <f>MONTH(SalesDataTable[[#This Row],[Order Date]])</f>
        <v>4</v>
      </c>
      <c r="D700" s="12" t="str">
        <f>TEXT(SalesDataTable[[#This Row],[Order Date]],"MMM")</f>
        <v>Apr</v>
      </c>
      <c r="E700" s="15" t="str">
        <f>"Q"&amp;ROUNDUP(MONTH(SalesDataTable[[#This Row],[Order Date]])/3,0)</f>
        <v>Q2</v>
      </c>
      <c r="F700" s="12">
        <f>YEAR(SalesDataTable[[#This Row],[Order Date]])</f>
        <v>2026</v>
      </c>
      <c r="G700" s="4" t="s">
        <v>20</v>
      </c>
      <c r="H700" s="4" t="s">
        <v>31</v>
      </c>
      <c r="I700" s="4" t="s">
        <v>28</v>
      </c>
      <c r="J700" s="4" t="s">
        <v>13</v>
      </c>
      <c r="K700" s="4" t="s">
        <v>34</v>
      </c>
      <c r="L700" s="4" t="s">
        <v>38</v>
      </c>
      <c r="M700" s="9">
        <v>1</v>
      </c>
      <c r="N700" s="6">
        <v>125.25</v>
      </c>
      <c r="O700" s="7">
        <v>0</v>
      </c>
      <c r="P700" s="6">
        <v>70.88</v>
      </c>
      <c r="Q700" s="6">
        <f t="shared" si="40"/>
        <v>125.25</v>
      </c>
      <c r="R700" s="6">
        <f t="shared" si="41"/>
        <v>70.88</v>
      </c>
      <c r="S700" s="6">
        <f t="shared" si="42"/>
        <v>54.370000000000005</v>
      </c>
      <c r="T700" s="8">
        <f t="shared" si="43"/>
        <v>0.43409181636726552</v>
      </c>
      <c r="U700" s="5">
        <f>YEAR(SalesDataTable[[#This Row],[Order Date]])</f>
        <v>2026</v>
      </c>
      <c r="V700" s="8" t="str">
        <f>"Q"&amp;ROUNDUP(MONTH(SalesDataTable[[#This Row],[Order Date]])/3,0)</f>
        <v>Q2</v>
      </c>
      <c r="W700" s="9">
        <f>MONTH(SalesDataTable[[#This Row],[Order Date]])</f>
        <v>4</v>
      </c>
      <c r="X700" s="8" t="str">
        <f>TEXT(SalesDataTable[[#This Row],[Order Date]],"mmm")</f>
        <v>Apr</v>
      </c>
    </row>
    <row r="701" spans="1:24" ht="15">
      <c r="A701" s="2">
        <v>4151</v>
      </c>
      <c r="B701" s="3">
        <v>46141</v>
      </c>
      <c r="C701" s="12">
        <f>MONTH(SalesDataTable[[#This Row],[Order Date]])</f>
        <v>4</v>
      </c>
      <c r="D701" s="12" t="str">
        <f>TEXT(SalesDataTable[[#This Row],[Order Date]],"MMM")</f>
        <v>Apr</v>
      </c>
      <c r="E701" s="15" t="str">
        <f>"Q"&amp;ROUNDUP(MONTH(SalesDataTable[[#This Row],[Order Date]])/3,0)</f>
        <v>Q2</v>
      </c>
      <c r="F701" s="12">
        <f>YEAR(SalesDataTable[[#This Row],[Order Date]])</f>
        <v>2026</v>
      </c>
      <c r="G701" s="4" t="s">
        <v>6</v>
      </c>
      <c r="H701" s="4" t="s">
        <v>49</v>
      </c>
      <c r="I701" s="4" t="s">
        <v>2</v>
      </c>
      <c r="J701" s="4" t="s">
        <v>3</v>
      </c>
      <c r="K701" s="4" t="s">
        <v>23</v>
      </c>
      <c r="L701" s="4" t="s">
        <v>24</v>
      </c>
      <c r="M701" s="9">
        <v>1</v>
      </c>
      <c r="N701" s="6">
        <v>341.98</v>
      </c>
      <c r="O701" s="7">
        <v>0</v>
      </c>
      <c r="P701" s="6">
        <v>192.43</v>
      </c>
      <c r="Q701" s="6">
        <f t="shared" si="40"/>
        <v>341.98</v>
      </c>
      <c r="R701" s="6">
        <f t="shared" si="41"/>
        <v>192.43</v>
      </c>
      <c r="S701" s="6">
        <f t="shared" si="42"/>
        <v>149.55000000000001</v>
      </c>
      <c r="T701" s="8">
        <f t="shared" si="43"/>
        <v>0.43730627522077314</v>
      </c>
      <c r="U701" s="5">
        <f>YEAR(SalesDataTable[[#This Row],[Order Date]])</f>
        <v>2026</v>
      </c>
      <c r="V701" s="8" t="str">
        <f>"Q"&amp;ROUNDUP(MONTH(SalesDataTable[[#This Row],[Order Date]])/3,0)</f>
        <v>Q2</v>
      </c>
      <c r="W701" s="9">
        <f>MONTH(SalesDataTable[[#This Row],[Order Date]])</f>
        <v>4</v>
      </c>
      <c r="X701" s="8" t="str">
        <f>TEXT(SalesDataTable[[#This Row],[Order Date]],"mmm")</f>
        <v>Apr</v>
      </c>
    </row>
    <row r="702" spans="1:24" ht="15">
      <c r="A702" s="2">
        <v>4650</v>
      </c>
      <c r="B702" s="3">
        <v>46141</v>
      </c>
      <c r="C702" s="12">
        <f>MONTH(SalesDataTable[[#This Row],[Order Date]])</f>
        <v>4</v>
      </c>
      <c r="D702" s="12" t="str">
        <f>TEXT(SalesDataTable[[#This Row],[Order Date]],"MMM")</f>
        <v>Apr</v>
      </c>
      <c r="E702" s="15" t="str">
        <f>"Q"&amp;ROUNDUP(MONTH(SalesDataTable[[#This Row],[Order Date]])/3,0)</f>
        <v>Q2</v>
      </c>
      <c r="F702" s="12">
        <f>YEAR(SalesDataTable[[#This Row],[Order Date]])</f>
        <v>2026</v>
      </c>
      <c r="G702" s="4" t="s">
        <v>6</v>
      </c>
      <c r="H702" s="4" t="s">
        <v>27</v>
      </c>
      <c r="I702" s="4" t="s">
        <v>28</v>
      </c>
      <c r="J702" s="4" t="s">
        <v>16</v>
      </c>
      <c r="K702" s="4" t="s">
        <v>34</v>
      </c>
      <c r="L702" s="4" t="s">
        <v>35</v>
      </c>
      <c r="M702" s="9">
        <v>1</v>
      </c>
      <c r="N702" s="6">
        <v>40.04</v>
      </c>
      <c r="O702" s="7">
        <v>0</v>
      </c>
      <c r="P702" s="6">
        <v>14.72</v>
      </c>
      <c r="Q702" s="6">
        <f t="shared" si="40"/>
        <v>40.04</v>
      </c>
      <c r="R702" s="6">
        <f t="shared" si="41"/>
        <v>14.72</v>
      </c>
      <c r="S702" s="6">
        <f t="shared" si="42"/>
        <v>25.32</v>
      </c>
      <c r="T702" s="8">
        <f t="shared" si="43"/>
        <v>0.63236763236763238</v>
      </c>
      <c r="U702" s="5">
        <f>YEAR(SalesDataTable[[#This Row],[Order Date]])</f>
        <v>2026</v>
      </c>
      <c r="V702" s="8" t="str">
        <f>"Q"&amp;ROUNDUP(MONTH(SalesDataTable[[#This Row],[Order Date]])/3,0)</f>
        <v>Q2</v>
      </c>
      <c r="W702" s="9">
        <f>MONTH(SalesDataTable[[#This Row],[Order Date]])</f>
        <v>4</v>
      </c>
      <c r="X702" s="8" t="str">
        <f>TEXT(SalesDataTable[[#This Row],[Order Date]],"mmm")</f>
        <v>Apr</v>
      </c>
    </row>
    <row r="703" spans="1:24" ht="15">
      <c r="A703" s="2">
        <v>4897</v>
      </c>
      <c r="B703" s="3">
        <v>46141</v>
      </c>
      <c r="C703" s="12">
        <f>MONTH(SalesDataTable[[#This Row],[Order Date]])</f>
        <v>4</v>
      </c>
      <c r="D703" s="12" t="str">
        <f>TEXT(SalesDataTable[[#This Row],[Order Date]],"MMM")</f>
        <v>Apr</v>
      </c>
      <c r="E703" s="15" t="str">
        <f>"Q"&amp;ROUNDUP(MONTH(SalesDataTable[[#This Row],[Order Date]])/3,0)</f>
        <v>Q2</v>
      </c>
      <c r="F703" s="12">
        <f>YEAR(SalesDataTable[[#This Row],[Order Date]])</f>
        <v>2026</v>
      </c>
      <c r="G703" s="4" t="s">
        <v>20</v>
      </c>
      <c r="H703" s="4" t="s">
        <v>47</v>
      </c>
      <c r="I703" s="4" t="s">
        <v>2</v>
      </c>
      <c r="J703" s="4" t="s">
        <v>3</v>
      </c>
      <c r="K703" s="4" t="s">
        <v>4</v>
      </c>
      <c r="L703" s="4" t="s">
        <v>26</v>
      </c>
      <c r="M703" s="9">
        <v>3</v>
      </c>
      <c r="N703" s="6">
        <v>40.47</v>
      </c>
      <c r="O703" s="7">
        <v>0.05</v>
      </c>
      <c r="P703" s="6">
        <v>17.14</v>
      </c>
      <c r="Q703" s="6">
        <f t="shared" si="40"/>
        <v>115.33949999999999</v>
      </c>
      <c r="R703" s="6">
        <f t="shared" si="41"/>
        <v>51.42</v>
      </c>
      <c r="S703" s="6">
        <f t="shared" si="42"/>
        <v>63.919499999999985</v>
      </c>
      <c r="T703" s="8">
        <f t="shared" si="43"/>
        <v>0.5541856866034619</v>
      </c>
      <c r="U703" s="5">
        <f>YEAR(SalesDataTable[[#This Row],[Order Date]])</f>
        <v>2026</v>
      </c>
      <c r="V703" s="8" t="str">
        <f>"Q"&amp;ROUNDUP(MONTH(SalesDataTable[[#This Row],[Order Date]])/3,0)</f>
        <v>Q2</v>
      </c>
      <c r="W703" s="9">
        <f>MONTH(SalesDataTable[[#This Row],[Order Date]])</f>
        <v>4</v>
      </c>
      <c r="X703" s="8" t="str">
        <f>TEXT(SalesDataTable[[#This Row],[Order Date]],"mmm")</f>
        <v>Apr</v>
      </c>
    </row>
    <row r="704" spans="1:24" ht="15">
      <c r="A704" s="2">
        <v>792</v>
      </c>
      <c r="B704" s="3">
        <v>46142</v>
      </c>
      <c r="C704" s="12">
        <f>MONTH(SalesDataTable[[#This Row],[Order Date]])</f>
        <v>4</v>
      </c>
      <c r="D704" s="12" t="str">
        <f>TEXT(SalesDataTable[[#This Row],[Order Date]],"MMM")</f>
        <v>Apr</v>
      </c>
      <c r="E704" s="15" t="str">
        <f>"Q"&amp;ROUNDUP(MONTH(SalesDataTable[[#This Row],[Order Date]])/3,0)</f>
        <v>Q2</v>
      </c>
      <c r="F704" s="12">
        <f>YEAR(SalesDataTable[[#This Row],[Order Date]])</f>
        <v>2026</v>
      </c>
      <c r="G704" s="4" t="s">
        <v>20</v>
      </c>
      <c r="H704" s="4" t="s">
        <v>33</v>
      </c>
      <c r="I704" s="4" t="s">
        <v>8</v>
      </c>
      <c r="J704" s="4" t="s">
        <v>3</v>
      </c>
      <c r="K704" s="4" t="s">
        <v>23</v>
      </c>
      <c r="L704" s="4" t="s">
        <v>40</v>
      </c>
      <c r="M704" s="9">
        <v>6</v>
      </c>
      <c r="N704" s="6">
        <v>83.7</v>
      </c>
      <c r="O704" s="7">
        <v>0.2</v>
      </c>
      <c r="P704" s="6">
        <v>38.58</v>
      </c>
      <c r="Q704" s="6">
        <f t="shared" si="40"/>
        <v>401.76000000000005</v>
      </c>
      <c r="R704" s="6">
        <f t="shared" si="41"/>
        <v>231.48</v>
      </c>
      <c r="S704" s="6">
        <f t="shared" si="42"/>
        <v>170.28000000000006</v>
      </c>
      <c r="T704" s="8">
        <f t="shared" si="43"/>
        <v>0.42383512544802876</v>
      </c>
      <c r="U704" s="5">
        <f>YEAR(SalesDataTable[[#This Row],[Order Date]])</f>
        <v>2026</v>
      </c>
      <c r="V704" s="8" t="str">
        <f>"Q"&amp;ROUNDUP(MONTH(SalesDataTable[[#This Row],[Order Date]])/3,0)</f>
        <v>Q2</v>
      </c>
      <c r="W704" s="9">
        <f>MONTH(SalesDataTable[[#This Row],[Order Date]])</f>
        <v>4</v>
      </c>
      <c r="X704" s="8" t="str">
        <f>TEXT(SalesDataTable[[#This Row],[Order Date]],"mmm")</f>
        <v>Apr</v>
      </c>
    </row>
    <row r="705" spans="1:24" ht="15">
      <c r="A705" s="2">
        <v>1796</v>
      </c>
      <c r="B705" s="3">
        <v>46142</v>
      </c>
      <c r="C705" s="12">
        <f>MONTH(SalesDataTable[[#This Row],[Order Date]])</f>
        <v>4</v>
      </c>
      <c r="D705" s="12" t="str">
        <f>TEXT(SalesDataTable[[#This Row],[Order Date]],"MMM")</f>
        <v>Apr</v>
      </c>
      <c r="E705" s="15" t="str">
        <f>"Q"&amp;ROUNDUP(MONTH(SalesDataTable[[#This Row],[Order Date]])/3,0)</f>
        <v>Q2</v>
      </c>
      <c r="F705" s="12">
        <f>YEAR(SalesDataTable[[#This Row],[Order Date]])</f>
        <v>2026</v>
      </c>
      <c r="G705" s="4" t="s">
        <v>0</v>
      </c>
      <c r="H705" s="4" t="s">
        <v>50</v>
      </c>
      <c r="I705" s="4" t="s">
        <v>2</v>
      </c>
      <c r="J705" s="4" t="s">
        <v>3</v>
      </c>
      <c r="K705" s="4" t="s">
        <v>23</v>
      </c>
      <c r="L705" s="4" t="s">
        <v>40</v>
      </c>
      <c r="M705" s="9">
        <v>4</v>
      </c>
      <c r="N705" s="6">
        <v>83.27</v>
      </c>
      <c r="O705" s="7">
        <v>0</v>
      </c>
      <c r="P705" s="6">
        <v>39.979999999999997</v>
      </c>
      <c r="Q705" s="6">
        <f t="shared" si="40"/>
        <v>333.08</v>
      </c>
      <c r="R705" s="6">
        <f t="shared" si="41"/>
        <v>159.91999999999999</v>
      </c>
      <c r="S705" s="6">
        <f t="shared" si="42"/>
        <v>173.16</v>
      </c>
      <c r="T705" s="8">
        <f t="shared" si="43"/>
        <v>0.51987510507986068</v>
      </c>
      <c r="U705" s="5">
        <f>YEAR(SalesDataTable[[#This Row],[Order Date]])</f>
        <v>2026</v>
      </c>
      <c r="V705" s="8" t="str">
        <f>"Q"&amp;ROUNDUP(MONTH(SalesDataTable[[#This Row],[Order Date]])/3,0)</f>
        <v>Q2</v>
      </c>
      <c r="W705" s="9">
        <f>MONTH(SalesDataTable[[#This Row],[Order Date]])</f>
        <v>4</v>
      </c>
      <c r="X705" s="8" t="str">
        <f>TEXT(SalesDataTable[[#This Row],[Order Date]],"mmm")</f>
        <v>Apr</v>
      </c>
    </row>
    <row r="706" spans="1:24" ht="15">
      <c r="A706" s="2">
        <v>3222</v>
      </c>
      <c r="B706" s="3">
        <v>46142</v>
      </c>
      <c r="C706" s="12">
        <f>MONTH(SalesDataTable[[#This Row],[Order Date]])</f>
        <v>4</v>
      </c>
      <c r="D706" s="12" t="str">
        <f>TEXT(SalesDataTable[[#This Row],[Order Date]],"MMM")</f>
        <v>Apr</v>
      </c>
      <c r="E706" s="15" t="str">
        <f>"Q"&amp;ROUNDUP(MONTH(SalesDataTable[[#This Row],[Order Date]])/3,0)</f>
        <v>Q2</v>
      </c>
      <c r="F706" s="12">
        <f>YEAR(SalesDataTable[[#This Row],[Order Date]])</f>
        <v>2026</v>
      </c>
      <c r="G706" s="4" t="s">
        <v>11</v>
      </c>
      <c r="H706" s="4" t="s">
        <v>52</v>
      </c>
      <c r="I706" s="4" t="s">
        <v>8</v>
      </c>
      <c r="J706" s="4" t="s">
        <v>16</v>
      </c>
      <c r="K706" s="4" t="s">
        <v>23</v>
      </c>
      <c r="L706" s="4" t="s">
        <v>51</v>
      </c>
      <c r="M706" s="9">
        <v>3</v>
      </c>
      <c r="N706" s="6">
        <v>126.03</v>
      </c>
      <c r="O706" s="7">
        <v>0.1</v>
      </c>
      <c r="P706" s="6">
        <v>61.75</v>
      </c>
      <c r="Q706" s="6">
        <f t="shared" ref="Q706:Q769" si="44">M706*N706*(1-O706)</f>
        <v>340.28100000000006</v>
      </c>
      <c r="R706" s="6">
        <f t="shared" ref="R706:R769" si="45">M706*P706</f>
        <v>185.25</v>
      </c>
      <c r="S706" s="6">
        <f t="shared" ref="S706:S769" si="46">Q706-R706</f>
        <v>155.03100000000006</v>
      </c>
      <c r="T706" s="8">
        <f t="shared" ref="T706:T769" si="47">IFERROR(S706/Q706,0)</f>
        <v>0.45559699189787273</v>
      </c>
      <c r="U706" s="5">
        <f>YEAR(SalesDataTable[[#This Row],[Order Date]])</f>
        <v>2026</v>
      </c>
      <c r="V706" s="8" t="str">
        <f>"Q"&amp;ROUNDUP(MONTH(SalesDataTable[[#This Row],[Order Date]])/3,0)</f>
        <v>Q2</v>
      </c>
      <c r="W706" s="9">
        <f>MONTH(SalesDataTable[[#This Row],[Order Date]])</f>
        <v>4</v>
      </c>
      <c r="X706" s="8" t="str">
        <f>TEXT(SalesDataTable[[#This Row],[Order Date]],"mmm")</f>
        <v>Apr</v>
      </c>
    </row>
    <row r="707" spans="1:24" ht="15">
      <c r="A707" s="2">
        <v>3237</v>
      </c>
      <c r="B707" s="3">
        <v>46142</v>
      </c>
      <c r="C707" s="12">
        <f>MONTH(SalesDataTable[[#This Row],[Order Date]])</f>
        <v>4</v>
      </c>
      <c r="D707" s="12" t="str">
        <f>TEXT(SalesDataTable[[#This Row],[Order Date]],"MMM")</f>
        <v>Apr</v>
      </c>
      <c r="E707" s="15" t="str">
        <f>"Q"&amp;ROUNDUP(MONTH(SalesDataTable[[#This Row],[Order Date]])/3,0)</f>
        <v>Q2</v>
      </c>
      <c r="F707" s="12">
        <f>YEAR(SalesDataTable[[#This Row],[Order Date]])</f>
        <v>2026</v>
      </c>
      <c r="G707" s="4" t="s">
        <v>6</v>
      </c>
      <c r="H707" s="4" t="s">
        <v>49</v>
      </c>
      <c r="I707" s="4" t="s">
        <v>2</v>
      </c>
      <c r="J707" s="4" t="s">
        <v>13</v>
      </c>
      <c r="K707" s="4" t="s">
        <v>23</v>
      </c>
      <c r="L707" s="4" t="s">
        <v>51</v>
      </c>
      <c r="M707" s="9">
        <v>1</v>
      </c>
      <c r="N707" s="6">
        <v>122.86</v>
      </c>
      <c r="O707" s="7">
        <v>0.05</v>
      </c>
      <c r="P707" s="6">
        <v>59.22</v>
      </c>
      <c r="Q707" s="6">
        <f t="shared" si="44"/>
        <v>116.717</v>
      </c>
      <c r="R707" s="6">
        <f t="shared" si="45"/>
        <v>59.22</v>
      </c>
      <c r="S707" s="6">
        <f t="shared" si="46"/>
        <v>57.497</v>
      </c>
      <c r="T707" s="8">
        <f t="shared" si="47"/>
        <v>0.49261889870370212</v>
      </c>
      <c r="U707" s="5">
        <f>YEAR(SalesDataTable[[#This Row],[Order Date]])</f>
        <v>2026</v>
      </c>
      <c r="V707" s="8" t="str">
        <f>"Q"&amp;ROUNDUP(MONTH(SalesDataTable[[#This Row],[Order Date]])/3,0)</f>
        <v>Q2</v>
      </c>
      <c r="W707" s="9">
        <f>MONTH(SalesDataTable[[#This Row],[Order Date]])</f>
        <v>4</v>
      </c>
      <c r="X707" s="8" t="str">
        <f>TEXT(SalesDataTable[[#This Row],[Order Date]],"mmm")</f>
        <v>Apr</v>
      </c>
    </row>
    <row r="708" spans="1:24" ht="15">
      <c r="A708" s="2">
        <v>3695</v>
      </c>
      <c r="B708" s="3">
        <v>46142</v>
      </c>
      <c r="C708" s="12">
        <f>MONTH(SalesDataTable[[#This Row],[Order Date]])</f>
        <v>4</v>
      </c>
      <c r="D708" s="12" t="str">
        <f>TEXT(SalesDataTable[[#This Row],[Order Date]],"MMM")</f>
        <v>Apr</v>
      </c>
      <c r="E708" s="15" t="str">
        <f>"Q"&amp;ROUNDUP(MONTH(SalesDataTable[[#This Row],[Order Date]])/3,0)</f>
        <v>Q2</v>
      </c>
      <c r="F708" s="12">
        <f>YEAR(SalesDataTable[[#This Row],[Order Date]])</f>
        <v>2026</v>
      </c>
      <c r="G708" s="4" t="s">
        <v>11</v>
      </c>
      <c r="H708" s="4" t="s">
        <v>12</v>
      </c>
      <c r="I708" s="4" t="s">
        <v>2</v>
      </c>
      <c r="J708" s="4" t="s">
        <v>13</v>
      </c>
      <c r="K708" s="4" t="s">
        <v>4</v>
      </c>
      <c r="L708" s="4" t="s">
        <v>26</v>
      </c>
      <c r="M708" s="9">
        <v>1</v>
      </c>
      <c r="N708" s="6">
        <v>39.44</v>
      </c>
      <c r="O708" s="7">
        <v>0.1</v>
      </c>
      <c r="P708" s="6">
        <v>16.63</v>
      </c>
      <c r="Q708" s="6">
        <f t="shared" si="44"/>
        <v>35.496000000000002</v>
      </c>
      <c r="R708" s="6">
        <f t="shared" si="45"/>
        <v>16.63</v>
      </c>
      <c r="S708" s="6">
        <f t="shared" si="46"/>
        <v>18.866000000000003</v>
      </c>
      <c r="T708" s="8">
        <f t="shared" si="47"/>
        <v>0.53149650664863657</v>
      </c>
      <c r="U708" s="5">
        <f>YEAR(SalesDataTable[[#This Row],[Order Date]])</f>
        <v>2026</v>
      </c>
      <c r="V708" s="8" t="str">
        <f>"Q"&amp;ROUNDUP(MONTH(SalesDataTable[[#This Row],[Order Date]])/3,0)</f>
        <v>Q2</v>
      </c>
      <c r="W708" s="9">
        <f>MONTH(SalesDataTable[[#This Row],[Order Date]])</f>
        <v>4</v>
      </c>
      <c r="X708" s="8" t="str">
        <f>TEXT(SalesDataTable[[#This Row],[Order Date]],"mmm")</f>
        <v>Apr</v>
      </c>
    </row>
    <row r="709" spans="1:24" ht="15">
      <c r="A709" s="2">
        <v>5148</v>
      </c>
      <c r="B709" s="3">
        <v>46142</v>
      </c>
      <c r="C709" s="12">
        <f>MONTH(SalesDataTable[[#This Row],[Order Date]])</f>
        <v>4</v>
      </c>
      <c r="D709" s="12" t="str">
        <f>TEXT(SalesDataTable[[#This Row],[Order Date]],"MMM")</f>
        <v>Apr</v>
      </c>
      <c r="E709" s="15" t="str">
        <f>"Q"&amp;ROUNDUP(MONTH(SalesDataTable[[#This Row],[Order Date]])/3,0)</f>
        <v>Q2</v>
      </c>
      <c r="F709" s="12">
        <f>YEAR(SalesDataTable[[#This Row],[Order Date]])</f>
        <v>2026</v>
      </c>
      <c r="G709" s="4" t="s">
        <v>11</v>
      </c>
      <c r="H709" s="4" t="s">
        <v>39</v>
      </c>
      <c r="I709" s="4" t="s">
        <v>2</v>
      </c>
      <c r="J709" s="4" t="s">
        <v>3</v>
      </c>
      <c r="K709" s="4" t="s">
        <v>14</v>
      </c>
      <c r="L709" s="4" t="s">
        <v>44</v>
      </c>
      <c r="M709" s="9">
        <v>1</v>
      </c>
      <c r="N709" s="6">
        <v>130.34</v>
      </c>
      <c r="O709" s="7">
        <v>0.1</v>
      </c>
      <c r="P709" s="6">
        <v>66.680000000000007</v>
      </c>
      <c r="Q709" s="6">
        <f t="shared" si="44"/>
        <v>117.30600000000001</v>
      </c>
      <c r="R709" s="6">
        <f t="shared" si="45"/>
        <v>66.680000000000007</v>
      </c>
      <c r="S709" s="6">
        <f t="shared" si="46"/>
        <v>50.626000000000005</v>
      </c>
      <c r="T709" s="8">
        <f t="shared" si="47"/>
        <v>0.43157212759790631</v>
      </c>
      <c r="U709" s="5">
        <f>YEAR(SalesDataTable[[#This Row],[Order Date]])</f>
        <v>2026</v>
      </c>
      <c r="V709" s="8" t="str">
        <f>"Q"&amp;ROUNDUP(MONTH(SalesDataTable[[#This Row],[Order Date]])/3,0)</f>
        <v>Q2</v>
      </c>
      <c r="W709" s="9">
        <f>MONTH(SalesDataTable[[#This Row],[Order Date]])</f>
        <v>4</v>
      </c>
      <c r="X709" s="8" t="str">
        <f>TEXT(SalesDataTable[[#This Row],[Order Date]],"mmm")</f>
        <v>Apr</v>
      </c>
    </row>
    <row r="710" spans="1:24" ht="15">
      <c r="A710" s="2">
        <v>534</v>
      </c>
      <c r="B710" s="3">
        <v>46143</v>
      </c>
      <c r="C710" s="12">
        <f>MONTH(SalesDataTable[[#This Row],[Order Date]])</f>
        <v>5</v>
      </c>
      <c r="D710" s="12" t="str">
        <f>TEXT(SalesDataTable[[#This Row],[Order Date]],"MMM")</f>
        <v>May</v>
      </c>
      <c r="E710" s="15" t="str">
        <f>"Q"&amp;ROUNDUP(MONTH(SalesDataTable[[#This Row],[Order Date]])/3,0)</f>
        <v>Q2</v>
      </c>
      <c r="F710" s="12">
        <f>YEAR(SalesDataTable[[#This Row],[Order Date]])</f>
        <v>2026</v>
      </c>
      <c r="G710" s="4" t="s">
        <v>6</v>
      </c>
      <c r="H710" s="4" t="s">
        <v>43</v>
      </c>
      <c r="I710" s="4" t="s">
        <v>2</v>
      </c>
      <c r="J710" s="4" t="s">
        <v>16</v>
      </c>
      <c r="K710" s="4" t="s">
        <v>9</v>
      </c>
      <c r="L710" s="4" t="s">
        <v>37</v>
      </c>
      <c r="M710" s="9">
        <v>1</v>
      </c>
      <c r="N710" s="6">
        <v>154.86000000000001</v>
      </c>
      <c r="O710" s="7">
        <v>0</v>
      </c>
      <c r="P710" s="6">
        <v>78.37</v>
      </c>
      <c r="Q710" s="6">
        <f t="shared" si="44"/>
        <v>154.86000000000001</v>
      </c>
      <c r="R710" s="6">
        <f t="shared" si="45"/>
        <v>78.37</v>
      </c>
      <c r="S710" s="6">
        <f t="shared" si="46"/>
        <v>76.490000000000009</v>
      </c>
      <c r="T710" s="8">
        <f t="shared" si="47"/>
        <v>0.49393000129148912</v>
      </c>
      <c r="U710" s="5">
        <f>YEAR(SalesDataTable[[#This Row],[Order Date]])</f>
        <v>2026</v>
      </c>
      <c r="V710" s="8" t="str">
        <f>"Q"&amp;ROUNDUP(MONTH(SalesDataTable[[#This Row],[Order Date]])/3,0)</f>
        <v>Q2</v>
      </c>
      <c r="W710" s="9">
        <f>MONTH(SalesDataTable[[#This Row],[Order Date]])</f>
        <v>5</v>
      </c>
      <c r="X710" s="8" t="str">
        <f>TEXT(SalesDataTable[[#This Row],[Order Date]],"mmm")</f>
        <v>May</v>
      </c>
    </row>
    <row r="711" spans="1:24" ht="15">
      <c r="A711" s="2">
        <v>551</v>
      </c>
      <c r="B711" s="3">
        <v>46143</v>
      </c>
      <c r="C711" s="12">
        <f>MONTH(SalesDataTable[[#This Row],[Order Date]])</f>
        <v>5</v>
      </c>
      <c r="D711" s="12" t="str">
        <f>TEXT(SalesDataTable[[#This Row],[Order Date]],"MMM")</f>
        <v>May</v>
      </c>
      <c r="E711" s="15" t="str">
        <f>"Q"&amp;ROUNDUP(MONTH(SalesDataTable[[#This Row],[Order Date]])/3,0)</f>
        <v>Q2</v>
      </c>
      <c r="F711" s="12">
        <f>YEAR(SalesDataTable[[#This Row],[Order Date]])</f>
        <v>2026</v>
      </c>
      <c r="G711" s="4" t="s">
        <v>20</v>
      </c>
      <c r="H711" s="4" t="s">
        <v>33</v>
      </c>
      <c r="I711" s="4" t="s">
        <v>19</v>
      </c>
      <c r="J711" s="4" t="s">
        <v>3</v>
      </c>
      <c r="K711" s="4" t="s">
        <v>4</v>
      </c>
      <c r="L711" s="4" t="s">
        <v>30</v>
      </c>
      <c r="M711" s="9">
        <v>4</v>
      </c>
      <c r="N711" s="6">
        <v>103.64</v>
      </c>
      <c r="O711" s="7">
        <v>0</v>
      </c>
      <c r="P711" s="6">
        <v>50.59</v>
      </c>
      <c r="Q711" s="6">
        <f t="shared" si="44"/>
        <v>414.56</v>
      </c>
      <c r="R711" s="6">
        <f t="shared" si="45"/>
        <v>202.36</v>
      </c>
      <c r="S711" s="6">
        <f t="shared" si="46"/>
        <v>212.2</v>
      </c>
      <c r="T711" s="8">
        <f t="shared" si="47"/>
        <v>0.51186800463141646</v>
      </c>
      <c r="U711" s="5">
        <f>YEAR(SalesDataTable[[#This Row],[Order Date]])</f>
        <v>2026</v>
      </c>
      <c r="V711" s="8" t="str">
        <f>"Q"&amp;ROUNDUP(MONTH(SalesDataTable[[#This Row],[Order Date]])/3,0)</f>
        <v>Q2</v>
      </c>
      <c r="W711" s="9">
        <f>MONTH(SalesDataTable[[#This Row],[Order Date]])</f>
        <v>5</v>
      </c>
      <c r="X711" s="8" t="str">
        <f>TEXT(SalesDataTable[[#This Row],[Order Date]],"mmm")</f>
        <v>May</v>
      </c>
    </row>
    <row r="712" spans="1:24" ht="15">
      <c r="A712" s="2">
        <v>2110</v>
      </c>
      <c r="B712" s="3">
        <v>46143</v>
      </c>
      <c r="C712" s="12">
        <f>MONTH(SalesDataTable[[#This Row],[Order Date]])</f>
        <v>5</v>
      </c>
      <c r="D712" s="12" t="str">
        <f>TEXT(SalesDataTable[[#This Row],[Order Date]],"MMM")</f>
        <v>May</v>
      </c>
      <c r="E712" s="15" t="str">
        <f>"Q"&amp;ROUNDUP(MONTH(SalesDataTable[[#This Row],[Order Date]])/3,0)</f>
        <v>Q2</v>
      </c>
      <c r="F712" s="12">
        <f>YEAR(SalesDataTable[[#This Row],[Order Date]])</f>
        <v>2026</v>
      </c>
      <c r="G712" s="4" t="s">
        <v>0</v>
      </c>
      <c r="H712" s="4" t="s">
        <v>50</v>
      </c>
      <c r="I712" s="4" t="s">
        <v>2</v>
      </c>
      <c r="J712" s="4" t="s">
        <v>3</v>
      </c>
      <c r="K712" s="4" t="s">
        <v>14</v>
      </c>
      <c r="L712" s="4" t="s">
        <v>48</v>
      </c>
      <c r="M712" s="9">
        <v>1</v>
      </c>
      <c r="N712" s="6">
        <v>164.49</v>
      </c>
      <c r="O712" s="7">
        <v>0.05</v>
      </c>
      <c r="P712" s="6">
        <v>87.81</v>
      </c>
      <c r="Q712" s="6">
        <f t="shared" si="44"/>
        <v>156.2655</v>
      </c>
      <c r="R712" s="6">
        <f t="shared" si="45"/>
        <v>87.81</v>
      </c>
      <c r="S712" s="6">
        <f t="shared" si="46"/>
        <v>68.455500000000001</v>
      </c>
      <c r="T712" s="8">
        <f t="shared" si="47"/>
        <v>0.43807174328306631</v>
      </c>
      <c r="U712" s="5">
        <f>YEAR(SalesDataTable[[#This Row],[Order Date]])</f>
        <v>2026</v>
      </c>
      <c r="V712" s="8" t="str">
        <f>"Q"&amp;ROUNDUP(MONTH(SalesDataTable[[#This Row],[Order Date]])/3,0)</f>
        <v>Q2</v>
      </c>
      <c r="W712" s="9">
        <f>MONTH(SalesDataTable[[#This Row],[Order Date]])</f>
        <v>5</v>
      </c>
      <c r="X712" s="8" t="str">
        <f>TEXT(SalesDataTable[[#This Row],[Order Date]],"mmm")</f>
        <v>May</v>
      </c>
    </row>
    <row r="713" spans="1:24" ht="15">
      <c r="A713" s="2">
        <v>2217</v>
      </c>
      <c r="B713" s="3">
        <v>46143</v>
      </c>
      <c r="C713" s="12">
        <f>MONTH(SalesDataTable[[#This Row],[Order Date]])</f>
        <v>5</v>
      </c>
      <c r="D713" s="12" t="str">
        <f>TEXT(SalesDataTable[[#This Row],[Order Date]],"MMM")</f>
        <v>May</v>
      </c>
      <c r="E713" s="15" t="str">
        <f>"Q"&amp;ROUNDUP(MONTH(SalesDataTable[[#This Row],[Order Date]])/3,0)</f>
        <v>Q2</v>
      </c>
      <c r="F713" s="12">
        <f>YEAR(SalesDataTable[[#This Row],[Order Date]])</f>
        <v>2026</v>
      </c>
      <c r="G713" s="4" t="s">
        <v>20</v>
      </c>
      <c r="H713" s="4" t="s">
        <v>33</v>
      </c>
      <c r="I713" s="4" t="s">
        <v>8</v>
      </c>
      <c r="J713" s="4" t="s">
        <v>3</v>
      </c>
      <c r="K713" s="4" t="s">
        <v>14</v>
      </c>
      <c r="L713" s="4" t="s">
        <v>48</v>
      </c>
      <c r="M713" s="9">
        <v>3</v>
      </c>
      <c r="N713" s="6">
        <v>163.44999999999999</v>
      </c>
      <c r="O713" s="7">
        <v>0.05</v>
      </c>
      <c r="P713" s="6">
        <v>87.54</v>
      </c>
      <c r="Q713" s="6">
        <f t="shared" si="44"/>
        <v>465.83249999999992</v>
      </c>
      <c r="R713" s="6">
        <f t="shared" si="45"/>
        <v>262.62</v>
      </c>
      <c r="S713" s="6">
        <f t="shared" si="46"/>
        <v>203.21249999999992</v>
      </c>
      <c r="T713" s="8">
        <f t="shared" si="47"/>
        <v>0.4362351274331438</v>
      </c>
      <c r="U713" s="5">
        <f>YEAR(SalesDataTable[[#This Row],[Order Date]])</f>
        <v>2026</v>
      </c>
      <c r="V713" s="8" t="str">
        <f>"Q"&amp;ROUNDUP(MONTH(SalesDataTable[[#This Row],[Order Date]])/3,0)</f>
        <v>Q2</v>
      </c>
      <c r="W713" s="9">
        <f>MONTH(SalesDataTable[[#This Row],[Order Date]])</f>
        <v>5</v>
      </c>
      <c r="X713" s="8" t="str">
        <f>TEXT(SalesDataTable[[#This Row],[Order Date]],"mmm")</f>
        <v>May</v>
      </c>
    </row>
    <row r="714" spans="1:24" ht="15">
      <c r="A714" s="2">
        <v>2544</v>
      </c>
      <c r="B714" s="3">
        <v>46143</v>
      </c>
      <c r="C714" s="12">
        <f>MONTH(SalesDataTable[[#This Row],[Order Date]])</f>
        <v>5</v>
      </c>
      <c r="D714" s="12" t="str">
        <f>TEXT(SalesDataTable[[#This Row],[Order Date]],"MMM")</f>
        <v>May</v>
      </c>
      <c r="E714" s="15" t="str">
        <f>"Q"&amp;ROUNDUP(MONTH(SalesDataTable[[#This Row],[Order Date]])/3,0)</f>
        <v>Q2</v>
      </c>
      <c r="F714" s="12">
        <f>YEAR(SalesDataTable[[#This Row],[Order Date]])</f>
        <v>2026</v>
      </c>
      <c r="G714" s="4" t="s">
        <v>20</v>
      </c>
      <c r="H714" s="4" t="s">
        <v>21</v>
      </c>
      <c r="I714" s="4" t="s">
        <v>2</v>
      </c>
      <c r="J714" s="4" t="s">
        <v>3</v>
      </c>
      <c r="K714" s="4" t="s">
        <v>9</v>
      </c>
      <c r="L714" s="4" t="s">
        <v>46</v>
      </c>
      <c r="M714" s="9">
        <v>1</v>
      </c>
      <c r="N714" s="6">
        <v>71.87</v>
      </c>
      <c r="O714" s="7">
        <v>0.05</v>
      </c>
      <c r="P714" s="6">
        <v>31.97</v>
      </c>
      <c r="Q714" s="6">
        <f t="shared" si="44"/>
        <v>68.276499999999999</v>
      </c>
      <c r="R714" s="6">
        <f t="shared" si="45"/>
        <v>31.97</v>
      </c>
      <c r="S714" s="6">
        <f t="shared" si="46"/>
        <v>36.3065</v>
      </c>
      <c r="T714" s="8">
        <f t="shared" si="47"/>
        <v>0.53175690025118449</v>
      </c>
      <c r="U714" s="5">
        <f>YEAR(SalesDataTable[[#This Row],[Order Date]])</f>
        <v>2026</v>
      </c>
      <c r="V714" s="8" t="str">
        <f>"Q"&amp;ROUNDUP(MONTH(SalesDataTable[[#This Row],[Order Date]])/3,0)</f>
        <v>Q2</v>
      </c>
      <c r="W714" s="9">
        <f>MONTH(SalesDataTable[[#This Row],[Order Date]])</f>
        <v>5</v>
      </c>
      <c r="X714" s="8" t="str">
        <f>TEXT(SalesDataTable[[#This Row],[Order Date]],"mmm")</f>
        <v>May</v>
      </c>
    </row>
    <row r="715" spans="1:24" ht="15">
      <c r="A715" s="2">
        <v>3678</v>
      </c>
      <c r="B715" s="3">
        <v>46143</v>
      </c>
      <c r="C715" s="12">
        <f>MONTH(SalesDataTable[[#This Row],[Order Date]])</f>
        <v>5</v>
      </c>
      <c r="D715" s="12" t="str">
        <f>TEXT(SalesDataTable[[#This Row],[Order Date]],"MMM")</f>
        <v>May</v>
      </c>
      <c r="E715" s="15" t="str">
        <f>"Q"&amp;ROUNDUP(MONTH(SalesDataTable[[#This Row],[Order Date]])/3,0)</f>
        <v>Q2</v>
      </c>
      <c r="F715" s="12">
        <f>YEAR(SalesDataTable[[#This Row],[Order Date]])</f>
        <v>2026</v>
      </c>
      <c r="G715" s="4" t="s">
        <v>6</v>
      </c>
      <c r="H715" s="4" t="s">
        <v>49</v>
      </c>
      <c r="I715" s="4" t="s">
        <v>28</v>
      </c>
      <c r="J715" s="4" t="s">
        <v>3</v>
      </c>
      <c r="K715" s="4" t="s">
        <v>23</v>
      </c>
      <c r="L715" s="4" t="s">
        <v>29</v>
      </c>
      <c r="M715" s="9">
        <v>2</v>
      </c>
      <c r="N715" s="6">
        <v>194.97</v>
      </c>
      <c r="O715" s="7">
        <v>0</v>
      </c>
      <c r="P715" s="6">
        <v>101.14</v>
      </c>
      <c r="Q715" s="6">
        <f t="shared" si="44"/>
        <v>389.94</v>
      </c>
      <c r="R715" s="6">
        <f t="shared" si="45"/>
        <v>202.28</v>
      </c>
      <c r="S715" s="6">
        <f t="shared" si="46"/>
        <v>187.66</v>
      </c>
      <c r="T715" s="8">
        <f t="shared" si="47"/>
        <v>0.48125352618351541</v>
      </c>
      <c r="U715" s="5">
        <f>YEAR(SalesDataTable[[#This Row],[Order Date]])</f>
        <v>2026</v>
      </c>
      <c r="V715" s="8" t="str">
        <f>"Q"&amp;ROUNDUP(MONTH(SalesDataTable[[#This Row],[Order Date]])/3,0)</f>
        <v>Q2</v>
      </c>
      <c r="W715" s="9">
        <f>MONTH(SalesDataTable[[#This Row],[Order Date]])</f>
        <v>5</v>
      </c>
      <c r="X715" s="8" t="str">
        <f>TEXT(SalesDataTable[[#This Row],[Order Date]],"mmm")</f>
        <v>May</v>
      </c>
    </row>
    <row r="716" spans="1:24" ht="15">
      <c r="A716" s="2">
        <v>3726</v>
      </c>
      <c r="B716" s="3">
        <v>46143</v>
      </c>
      <c r="C716" s="12">
        <f>MONTH(SalesDataTable[[#This Row],[Order Date]])</f>
        <v>5</v>
      </c>
      <c r="D716" s="12" t="str">
        <f>TEXT(SalesDataTable[[#This Row],[Order Date]],"MMM")</f>
        <v>May</v>
      </c>
      <c r="E716" s="15" t="str">
        <f>"Q"&amp;ROUNDUP(MONTH(SalesDataTable[[#This Row],[Order Date]])/3,0)</f>
        <v>Q2</v>
      </c>
      <c r="F716" s="12">
        <f>YEAR(SalesDataTable[[#This Row],[Order Date]])</f>
        <v>2026</v>
      </c>
      <c r="G716" s="4" t="s">
        <v>20</v>
      </c>
      <c r="H716" s="4" t="s">
        <v>33</v>
      </c>
      <c r="I716" s="4" t="s">
        <v>28</v>
      </c>
      <c r="J716" s="4" t="s">
        <v>3</v>
      </c>
      <c r="K716" s="4" t="s">
        <v>4</v>
      </c>
      <c r="L716" s="4" t="s">
        <v>22</v>
      </c>
      <c r="M716" s="9">
        <v>2</v>
      </c>
      <c r="N716" s="6">
        <v>49.53</v>
      </c>
      <c r="O716" s="7">
        <v>0</v>
      </c>
      <c r="P716" s="6">
        <v>22.91</v>
      </c>
      <c r="Q716" s="6">
        <f t="shared" si="44"/>
        <v>99.06</v>
      </c>
      <c r="R716" s="6">
        <f t="shared" si="45"/>
        <v>45.82</v>
      </c>
      <c r="S716" s="6">
        <f t="shared" si="46"/>
        <v>53.24</v>
      </c>
      <c r="T716" s="8">
        <f t="shared" si="47"/>
        <v>0.53745204926307288</v>
      </c>
      <c r="U716" s="5">
        <f>YEAR(SalesDataTable[[#This Row],[Order Date]])</f>
        <v>2026</v>
      </c>
      <c r="V716" s="8" t="str">
        <f>"Q"&amp;ROUNDUP(MONTH(SalesDataTable[[#This Row],[Order Date]])/3,0)</f>
        <v>Q2</v>
      </c>
      <c r="W716" s="9">
        <f>MONTH(SalesDataTable[[#This Row],[Order Date]])</f>
        <v>5</v>
      </c>
      <c r="X716" s="8" t="str">
        <f>TEXT(SalesDataTable[[#This Row],[Order Date]],"mmm")</f>
        <v>May</v>
      </c>
    </row>
    <row r="717" spans="1:24" ht="15">
      <c r="A717" s="2">
        <v>3897</v>
      </c>
      <c r="B717" s="3">
        <v>46143</v>
      </c>
      <c r="C717" s="12">
        <f>MONTH(SalesDataTable[[#This Row],[Order Date]])</f>
        <v>5</v>
      </c>
      <c r="D717" s="12" t="str">
        <f>TEXT(SalesDataTable[[#This Row],[Order Date]],"MMM")</f>
        <v>May</v>
      </c>
      <c r="E717" s="15" t="str">
        <f>"Q"&amp;ROUNDUP(MONTH(SalesDataTable[[#This Row],[Order Date]])/3,0)</f>
        <v>Q2</v>
      </c>
      <c r="F717" s="12">
        <f>YEAR(SalesDataTable[[#This Row],[Order Date]])</f>
        <v>2026</v>
      </c>
      <c r="G717" s="4" t="s">
        <v>20</v>
      </c>
      <c r="H717" s="4" t="s">
        <v>33</v>
      </c>
      <c r="I717" s="4" t="s">
        <v>8</v>
      </c>
      <c r="J717" s="4" t="s">
        <v>16</v>
      </c>
      <c r="K717" s="4" t="s">
        <v>34</v>
      </c>
      <c r="L717" s="4" t="s">
        <v>42</v>
      </c>
      <c r="M717" s="9">
        <v>4</v>
      </c>
      <c r="N717" s="6">
        <v>35.619999999999997</v>
      </c>
      <c r="O717" s="7">
        <v>0.15</v>
      </c>
      <c r="P717" s="6">
        <v>13.76</v>
      </c>
      <c r="Q717" s="6">
        <f t="shared" si="44"/>
        <v>121.10799999999999</v>
      </c>
      <c r="R717" s="6">
        <f t="shared" si="45"/>
        <v>55.04</v>
      </c>
      <c r="S717" s="6">
        <f t="shared" si="46"/>
        <v>66.067999999999984</v>
      </c>
      <c r="T717" s="8">
        <f t="shared" si="47"/>
        <v>0.54552960993493405</v>
      </c>
      <c r="U717" s="5">
        <f>YEAR(SalesDataTable[[#This Row],[Order Date]])</f>
        <v>2026</v>
      </c>
      <c r="V717" s="8" t="str">
        <f>"Q"&amp;ROUNDUP(MONTH(SalesDataTable[[#This Row],[Order Date]])/3,0)</f>
        <v>Q2</v>
      </c>
      <c r="W717" s="9">
        <f>MONTH(SalesDataTable[[#This Row],[Order Date]])</f>
        <v>5</v>
      </c>
      <c r="X717" s="8" t="str">
        <f>TEXT(SalesDataTable[[#This Row],[Order Date]],"mmm")</f>
        <v>May</v>
      </c>
    </row>
    <row r="718" spans="1:24" ht="15">
      <c r="A718" s="2">
        <v>1262</v>
      </c>
      <c r="B718" s="3">
        <v>46144</v>
      </c>
      <c r="C718" s="12">
        <f>MONTH(SalesDataTable[[#This Row],[Order Date]])</f>
        <v>5</v>
      </c>
      <c r="D718" s="12" t="str">
        <f>TEXT(SalesDataTable[[#This Row],[Order Date]],"MMM")</f>
        <v>May</v>
      </c>
      <c r="E718" s="15" t="str">
        <f>"Q"&amp;ROUNDUP(MONTH(SalesDataTable[[#This Row],[Order Date]])/3,0)</f>
        <v>Q2</v>
      </c>
      <c r="F718" s="12">
        <f>YEAR(SalesDataTable[[#This Row],[Order Date]])</f>
        <v>2026</v>
      </c>
      <c r="G718" s="4" t="s">
        <v>20</v>
      </c>
      <c r="H718" s="4" t="s">
        <v>31</v>
      </c>
      <c r="I718" s="4" t="s">
        <v>19</v>
      </c>
      <c r="J718" s="4" t="s">
        <v>3</v>
      </c>
      <c r="K718" s="4" t="s">
        <v>14</v>
      </c>
      <c r="L718" s="4" t="s">
        <v>32</v>
      </c>
      <c r="M718" s="9">
        <v>2</v>
      </c>
      <c r="N718" s="6">
        <v>45.47</v>
      </c>
      <c r="O718" s="7">
        <v>0</v>
      </c>
      <c r="P718" s="6">
        <v>18.37</v>
      </c>
      <c r="Q718" s="6">
        <f t="shared" si="44"/>
        <v>90.94</v>
      </c>
      <c r="R718" s="6">
        <f t="shared" si="45"/>
        <v>36.74</v>
      </c>
      <c r="S718" s="6">
        <f t="shared" si="46"/>
        <v>54.199999999999996</v>
      </c>
      <c r="T718" s="8">
        <f t="shared" si="47"/>
        <v>0.59599736089729494</v>
      </c>
      <c r="U718" s="5">
        <f>YEAR(SalesDataTable[[#This Row],[Order Date]])</f>
        <v>2026</v>
      </c>
      <c r="V718" s="8" t="str">
        <f>"Q"&amp;ROUNDUP(MONTH(SalesDataTable[[#This Row],[Order Date]])/3,0)</f>
        <v>Q2</v>
      </c>
      <c r="W718" s="9">
        <f>MONTH(SalesDataTable[[#This Row],[Order Date]])</f>
        <v>5</v>
      </c>
      <c r="X718" s="8" t="str">
        <f>TEXT(SalesDataTable[[#This Row],[Order Date]],"mmm")</f>
        <v>May</v>
      </c>
    </row>
    <row r="719" spans="1:24" ht="15">
      <c r="A719" s="2">
        <v>2657</v>
      </c>
      <c r="B719" s="3">
        <v>46144</v>
      </c>
      <c r="C719" s="12">
        <f>MONTH(SalesDataTable[[#This Row],[Order Date]])</f>
        <v>5</v>
      </c>
      <c r="D719" s="12" t="str">
        <f>TEXT(SalesDataTable[[#This Row],[Order Date]],"MMM")</f>
        <v>May</v>
      </c>
      <c r="E719" s="15" t="str">
        <f>"Q"&amp;ROUNDUP(MONTH(SalesDataTable[[#This Row],[Order Date]])/3,0)</f>
        <v>Q2</v>
      </c>
      <c r="F719" s="12">
        <f>YEAR(SalesDataTable[[#This Row],[Order Date]])</f>
        <v>2026</v>
      </c>
      <c r="G719" s="4" t="s">
        <v>0</v>
      </c>
      <c r="H719" s="4" t="s">
        <v>1</v>
      </c>
      <c r="I719" s="4" t="s">
        <v>19</v>
      </c>
      <c r="J719" s="4" t="s">
        <v>13</v>
      </c>
      <c r="K719" s="4" t="s">
        <v>9</v>
      </c>
      <c r="L719" s="4" t="s">
        <v>17</v>
      </c>
      <c r="M719" s="9">
        <v>1</v>
      </c>
      <c r="N719" s="6">
        <v>145.68</v>
      </c>
      <c r="O719" s="7">
        <v>0</v>
      </c>
      <c r="P719" s="6">
        <v>77.8</v>
      </c>
      <c r="Q719" s="6">
        <f t="shared" si="44"/>
        <v>145.68</v>
      </c>
      <c r="R719" s="6">
        <f t="shared" si="45"/>
        <v>77.8</v>
      </c>
      <c r="S719" s="6">
        <f t="shared" si="46"/>
        <v>67.88000000000001</v>
      </c>
      <c r="T719" s="8">
        <f t="shared" si="47"/>
        <v>0.46595277320153766</v>
      </c>
      <c r="U719" s="5">
        <f>YEAR(SalesDataTable[[#This Row],[Order Date]])</f>
        <v>2026</v>
      </c>
      <c r="V719" s="8" t="str">
        <f>"Q"&amp;ROUNDUP(MONTH(SalesDataTable[[#This Row],[Order Date]])/3,0)</f>
        <v>Q2</v>
      </c>
      <c r="W719" s="9">
        <f>MONTH(SalesDataTable[[#This Row],[Order Date]])</f>
        <v>5</v>
      </c>
      <c r="X719" s="8" t="str">
        <f>TEXT(SalesDataTable[[#This Row],[Order Date]],"mmm")</f>
        <v>May</v>
      </c>
    </row>
    <row r="720" spans="1:24" ht="15">
      <c r="A720" s="2">
        <v>3238</v>
      </c>
      <c r="B720" s="3">
        <v>46144</v>
      </c>
      <c r="C720" s="12">
        <f>MONTH(SalesDataTable[[#This Row],[Order Date]])</f>
        <v>5</v>
      </c>
      <c r="D720" s="12" t="str">
        <f>TEXT(SalesDataTable[[#This Row],[Order Date]],"MMM")</f>
        <v>May</v>
      </c>
      <c r="E720" s="15" t="str">
        <f>"Q"&amp;ROUNDUP(MONTH(SalesDataTable[[#This Row],[Order Date]])/3,0)</f>
        <v>Q2</v>
      </c>
      <c r="F720" s="12">
        <f>YEAR(SalesDataTable[[#This Row],[Order Date]])</f>
        <v>2026</v>
      </c>
      <c r="G720" s="4" t="s">
        <v>20</v>
      </c>
      <c r="H720" s="4" t="s">
        <v>33</v>
      </c>
      <c r="I720" s="4" t="s">
        <v>28</v>
      </c>
      <c r="J720" s="4" t="s">
        <v>3</v>
      </c>
      <c r="K720" s="4" t="s">
        <v>23</v>
      </c>
      <c r="L720" s="4" t="s">
        <v>40</v>
      </c>
      <c r="M720" s="9">
        <v>2</v>
      </c>
      <c r="N720" s="6">
        <v>82.65</v>
      </c>
      <c r="O720" s="7">
        <v>0.05</v>
      </c>
      <c r="P720" s="6">
        <v>40.46</v>
      </c>
      <c r="Q720" s="6">
        <f t="shared" si="44"/>
        <v>157.035</v>
      </c>
      <c r="R720" s="6">
        <f t="shared" si="45"/>
        <v>80.92</v>
      </c>
      <c r="S720" s="6">
        <f t="shared" si="46"/>
        <v>76.114999999999995</v>
      </c>
      <c r="T720" s="8">
        <f t="shared" si="47"/>
        <v>0.48470086286496639</v>
      </c>
      <c r="U720" s="5">
        <f>YEAR(SalesDataTable[[#This Row],[Order Date]])</f>
        <v>2026</v>
      </c>
      <c r="V720" s="8" t="str">
        <f>"Q"&amp;ROUNDUP(MONTH(SalesDataTable[[#This Row],[Order Date]])/3,0)</f>
        <v>Q2</v>
      </c>
      <c r="W720" s="9">
        <f>MONTH(SalesDataTable[[#This Row],[Order Date]])</f>
        <v>5</v>
      </c>
      <c r="X720" s="8" t="str">
        <f>TEXT(SalesDataTable[[#This Row],[Order Date]],"mmm")</f>
        <v>May</v>
      </c>
    </row>
    <row r="721" spans="1:24" ht="15">
      <c r="A721" s="2">
        <v>3607</v>
      </c>
      <c r="B721" s="3">
        <v>46144</v>
      </c>
      <c r="C721" s="12">
        <f>MONTH(SalesDataTable[[#This Row],[Order Date]])</f>
        <v>5</v>
      </c>
      <c r="D721" s="12" t="str">
        <f>TEXT(SalesDataTable[[#This Row],[Order Date]],"MMM")</f>
        <v>May</v>
      </c>
      <c r="E721" s="15" t="str">
        <f>"Q"&amp;ROUNDUP(MONTH(SalesDataTable[[#This Row],[Order Date]])/3,0)</f>
        <v>Q2</v>
      </c>
      <c r="F721" s="12">
        <f>YEAR(SalesDataTable[[#This Row],[Order Date]])</f>
        <v>2026</v>
      </c>
      <c r="G721" s="4" t="s">
        <v>6</v>
      </c>
      <c r="H721" s="4" t="s">
        <v>27</v>
      </c>
      <c r="I721" s="4" t="s">
        <v>2</v>
      </c>
      <c r="J721" s="4" t="s">
        <v>16</v>
      </c>
      <c r="K721" s="4" t="s">
        <v>14</v>
      </c>
      <c r="L721" s="4" t="s">
        <v>15</v>
      </c>
      <c r="M721" s="9">
        <v>1</v>
      </c>
      <c r="N721" s="6">
        <v>36.270000000000003</v>
      </c>
      <c r="O721" s="7">
        <v>0</v>
      </c>
      <c r="P721" s="6">
        <v>13.8</v>
      </c>
      <c r="Q721" s="6">
        <f t="shared" si="44"/>
        <v>36.270000000000003</v>
      </c>
      <c r="R721" s="6">
        <f t="shared" si="45"/>
        <v>13.8</v>
      </c>
      <c r="S721" s="6">
        <f t="shared" si="46"/>
        <v>22.470000000000002</v>
      </c>
      <c r="T721" s="8">
        <f t="shared" si="47"/>
        <v>0.61952026468155497</v>
      </c>
      <c r="U721" s="5">
        <f>YEAR(SalesDataTable[[#This Row],[Order Date]])</f>
        <v>2026</v>
      </c>
      <c r="V721" s="8" t="str">
        <f>"Q"&amp;ROUNDUP(MONTH(SalesDataTable[[#This Row],[Order Date]])/3,0)</f>
        <v>Q2</v>
      </c>
      <c r="W721" s="9">
        <f>MONTH(SalesDataTable[[#This Row],[Order Date]])</f>
        <v>5</v>
      </c>
      <c r="X721" s="8" t="str">
        <f>TEXT(SalesDataTable[[#This Row],[Order Date]],"mmm")</f>
        <v>May</v>
      </c>
    </row>
    <row r="722" spans="1:24" ht="15">
      <c r="A722" s="2">
        <v>5070</v>
      </c>
      <c r="B722" s="3">
        <v>46144</v>
      </c>
      <c r="C722" s="12">
        <f>MONTH(SalesDataTable[[#This Row],[Order Date]])</f>
        <v>5</v>
      </c>
      <c r="D722" s="12" t="str">
        <f>TEXT(SalesDataTable[[#This Row],[Order Date]],"MMM")</f>
        <v>May</v>
      </c>
      <c r="E722" s="15" t="str">
        <f>"Q"&amp;ROUNDUP(MONTH(SalesDataTable[[#This Row],[Order Date]])/3,0)</f>
        <v>Q2</v>
      </c>
      <c r="F722" s="12">
        <f>YEAR(SalesDataTable[[#This Row],[Order Date]])</f>
        <v>2026</v>
      </c>
      <c r="G722" s="4" t="s">
        <v>11</v>
      </c>
      <c r="H722" s="4" t="s">
        <v>52</v>
      </c>
      <c r="I722" s="4" t="s">
        <v>19</v>
      </c>
      <c r="J722" s="4" t="s">
        <v>13</v>
      </c>
      <c r="K722" s="4" t="s">
        <v>23</v>
      </c>
      <c r="L722" s="4" t="s">
        <v>40</v>
      </c>
      <c r="M722" s="9">
        <v>1</v>
      </c>
      <c r="N722" s="6">
        <v>80.819999999999993</v>
      </c>
      <c r="O722" s="7">
        <v>0</v>
      </c>
      <c r="P722" s="6">
        <v>39.950000000000003</v>
      </c>
      <c r="Q722" s="6">
        <f t="shared" si="44"/>
        <v>80.819999999999993</v>
      </c>
      <c r="R722" s="6">
        <f t="shared" si="45"/>
        <v>39.950000000000003</v>
      </c>
      <c r="S722" s="6">
        <f t="shared" si="46"/>
        <v>40.86999999999999</v>
      </c>
      <c r="T722" s="8">
        <f t="shared" si="47"/>
        <v>0.50569166048007907</v>
      </c>
      <c r="U722" s="5">
        <f>YEAR(SalesDataTable[[#This Row],[Order Date]])</f>
        <v>2026</v>
      </c>
      <c r="V722" s="8" t="str">
        <f>"Q"&amp;ROUNDUP(MONTH(SalesDataTable[[#This Row],[Order Date]])/3,0)</f>
        <v>Q2</v>
      </c>
      <c r="W722" s="9">
        <f>MONTH(SalesDataTable[[#This Row],[Order Date]])</f>
        <v>5</v>
      </c>
      <c r="X722" s="8" t="str">
        <f>TEXT(SalesDataTable[[#This Row],[Order Date]],"mmm")</f>
        <v>May</v>
      </c>
    </row>
    <row r="723" spans="1:24" ht="15">
      <c r="A723" s="2">
        <v>5171</v>
      </c>
      <c r="B723" s="3">
        <v>46144</v>
      </c>
      <c r="C723" s="12">
        <f>MONTH(SalesDataTable[[#This Row],[Order Date]])</f>
        <v>5</v>
      </c>
      <c r="D723" s="12" t="str">
        <f>TEXT(SalesDataTable[[#This Row],[Order Date]],"MMM")</f>
        <v>May</v>
      </c>
      <c r="E723" s="15" t="str">
        <f>"Q"&amp;ROUNDUP(MONTH(SalesDataTable[[#This Row],[Order Date]])/3,0)</f>
        <v>Q2</v>
      </c>
      <c r="F723" s="12">
        <f>YEAR(SalesDataTable[[#This Row],[Order Date]])</f>
        <v>2026</v>
      </c>
      <c r="G723" s="4" t="s">
        <v>6</v>
      </c>
      <c r="H723" s="4" t="s">
        <v>7</v>
      </c>
      <c r="I723" s="4" t="s">
        <v>19</v>
      </c>
      <c r="J723" s="4" t="s">
        <v>13</v>
      </c>
      <c r="K723" s="4" t="s">
        <v>9</v>
      </c>
      <c r="L723" s="4" t="s">
        <v>37</v>
      </c>
      <c r="M723" s="9">
        <v>2</v>
      </c>
      <c r="N723" s="6">
        <v>157.84</v>
      </c>
      <c r="O723" s="7">
        <v>0.1</v>
      </c>
      <c r="P723" s="6">
        <v>79.28</v>
      </c>
      <c r="Q723" s="6">
        <f t="shared" si="44"/>
        <v>284.11200000000002</v>
      </c>
      <c r="R723" s="6">
        <f t="shared" si="45"/>
        <v>158.56</v>
      </c>
      <c r="S723" s="6">
        <f t="shared" si="46"/>
        <v>125.55200000000002</v>
      </c>
      <c r="T723" s="8">
        <f t="shared" si="47"/>
        <v>0.44191023258433298</v>
      </c>
      <c r="U723" s="5">
        <f>YEAR(SalesDataTable[[#This Row],[Order Date]])</f>
        <v>2026</v>
      </c>
      <c r="V723" s="8" t="str">
        <f>"Q"&amp;ROUNDUP(MONTH(SalesDataTable[[#This Row],[Order Date]])/3,0)</f>
        <v>Q2</v>
      </c>
      <c r="W723" s="9">
        <f>MONTH(SalesDataTable[[#This Row],[Order Date]])</f>
        <v>5</v>
      </c>
      <c r="X723" s="8" t="str">
        <f>TEXT(SalesDataTable[[#This Row],[Order Date]],"mmm")</f>
        <v>May</v>
      </c>
    </row>
    <row r="724" spans="1:24" ht="15">
      <c r="A724" s="2">
        <v>617</v>
      </c>
      <c r="B724" s="3">
        <v>46145</v>
      </c>
      <c r="C724" s="12">
        <f>MONTH(SalesDataTable[[#This Row],[Order Date]])</f>
        <v>5</v>
      </c>
      <c r="D724" s="12" t="str">
        <f>TEXT(SalesDataTable[[#This Row],[Order Date]],"MMM")</f>
        <v>May</v>
      </c>
      <c r="E724" s="15" t="str">
        <f>"Q"&amp;ROUNDUP(MONTH(SalesDataTable[[#This Row],[Order Date]])/3,0)</f>
        <v>Q2</v>
      </c>
      <c r="F724" s="12">
        <f>YEAR(SalesDataTable[[#This Row],[Order Date]])</f>
        <v>2026</v>
      </c>
      <c r="G724" s="4" t="s">
        <v>6</v>
      </c>
      <c r="H724" s="4" t="s">
        <v>49</v>
      </c>
      <c r="I724" s="4" t="s">
        <v>28</v>
      </c>
      <c r="J724" s="4" t="s">
        <v>3</v>
      </c>
      <c r="K724" s="4" t="s">
        <v>34</v>
      </c>
      <c r="L724" s="4" t="s">
        <v>42</v>
      </c>
      <c r="M724" s="9">
        <v>4</v>
      </c>
      <c r="N724" s="6">
        <v>36.909999999999997</v>
      </c>
      <c r="O724" s="7">
        <v>0.1</v>
      </c>
      <c r="P724" s="6">
        <v>13.85</v>
      </c>
      <c r="Q724" s="6">
        <f t="shared" si="44"/>
        <v>132.876</v>
      </c>
      <c r="R724" s="6">
        <f t="shared" si="45"/>
        <v>55.4</v>
      </c>
      <c r="S724" s="6">
        <f t="shared" si="46"/>
        <v>77.475999999999999</v>
      </c>
      <c r="T724" s="8">
        <f t="shared" si="47"/>
        <v>0.58306992985941775</v>
      </c>
      <c r="U724" s="5">
        <f>YEAR(SalesDataTable[[#This Row],[Order Date]])</f>
        <v>2026</v>
      </c>
      <c r="V724" s="8" t="str">
        <f>"Q"&amp;ROUNDUP(MONTH(SalesDataTable[[#This Row],[Order Date]])/3,0)</f>
        <v>Q2</v>
      </c>
      <c r="W724" s="9">
        <f>MONTH(SalesDataTable[[#This Row],[Order Date]])</f>
        <v>5</v>
      </c>
      <c r="X724" s="8" t="str">
        <f>TEXT(SalesDataTable[[#This Row],[Order Date]],"mmm")</f>
        <v>May</v>
      </c>
    </row>
    <row r="725" spans="1:24" ht="15">
      <c r="A725" s="2">
        <v>849</v>
      </c>
      <c r="B725" s="3">
        <v>46145</v>
      </c>
      <c r="C725" s="12">
        <f>MONTH(SalesDataTable[[#This Row],[Order Date]])</f>
        <v>5</v>
      </c>
      <c r="D725" s="12" t="str">
        <f>TEXT(SalesDataTable[[#This Row],[Order Date]],"MMM")</f>
        <v>May</v>
      </c>
      <c r="E725" s="15" t="str">
        <f>"Q"&amp;ROUNDUP(MONTH(SalesDataTable[[#This Row],[Order Date]])/3,0)</f>
        <v>Q2</v>
      </c>
      <c r="F725" s="12">
        <f>YEAR(SalesDataTable[[#This Row],[Order Date]])</f>
        <v>2026</v>
      </c>
      <c r="G725" s="4" t="s">
        <v>6</v>
      </c>
      <c r="H725" s="4" t="s">
        <v>49</v>
      </c>
      <c r="I725" s="4" t="s">
        <v>8</v>
      </c>
      <c r="J725" s="4" t="s">
        <v>16</v>
      </c>
      <c r="K725" s="4" t="s">
        <v>23</v>
      </c>
      <c r="L725" s="4" t="s">
        <v>29</v>
      </c>
      <c r="M725" s="9">
        <v>3</v>
      </c>
      <c r="N725" s="6">
        <v>193.18</v>
      </c>
      <c r="O725" s="7">
        <v>0.1</v>
      </c>
      <c r="P725" s="6">
        <v>102.31</v>
      </c>
      <c r="Q725" s="6">
        <f t="shared" si="44"/>
        <v>521.58600000000001</v>
      </c>
      <c r="R725" s="6">
        <f t="shared" si="45"/>
        <v>306.93</v>
      </c>
      <c r="S725" s="6">
        <f t="shared" si="46"/>
        <v>214.65600000000001</v>
      </c>
      <c r="T725" s="8">
        <f t="shared" si="47"/>
        <v>0.41154478839539405</v>
      </c>
      <c r="U725" s="5">
        <f>YEAR(SalesDataTable[[#This Row],[Order Date]])</f>
        <v>2026</v>
      </c>
      <c r="V725" s="8" t="str">
        <f>"Q"&amp;ROUNDUP(MONTH(SalesDataTable[[#This Row],[Order Date]])/3,0)</f>
        <v>Q2</v>
      </c>
      <c r="W725" s="9">
        <f>MONTH(SalesDataTable[[#This Row],[Order Date]])</f>
        <v>5</v>
      </c>
      <c r="X725" s="8" t="str">
        <f>TEXT(SalesDataTable[[#This Row],[Order Date]],"mmm")</f>
        <v>May</v>
      </c>
    </row>
    <row r="726" spans="1:24" ht="15">
      <c r="A726" s="2">
        <v>956</v>
      </c>
      <c r="B726" s="3">
        <v>46145</v>
      </c>
      <c r="C726" s="12">
        <f>MONTH(SalesDataTable[[#This Row],[Order Date]])</f>
        <v>5</v>
      </c>
      <c r="D726" s="12" t="str">
        <f>TEXT(SalesDataTable[[#This Row],[Order Date]],"MMM")</f>
        <v>May</v>
      </c>
      <c r="E726" s="15" t="str">
        <f>"Q"&amp;ROUNDUP(MONTH(SalesDataTable[[#This Row],[Order Date]])/3,0)</f>
        <v>Q2</v>
      </c>
      <c r="F726" s="12">
        <f>YEAR(SalesDataTable[[#This Row],[Order Date]])</f>
        <v>2026</v>
      </c>
      <c r="G726" s="4" t="s">
        <v>0</v>
      </c>
      <c r="H726" s="4" t="s">
        <v>50</v>
      </c>
      <c r="I726" s="4" t="s">
        <v>2</v>
      </c>
      <c r="J726" s="4" t="s">
        <v>16</v>
      </c>
      <c r="K726" s="4" t="s">
        <v>9</v>
      </c>
      <c r="L726" s="4" t="s">
        <v>37</v>
      </c>
      <c r="M726" s="9">
        <v>1</v>
      </c>
      <c r="N726" s="6">
        <v>157.59</v>
      </c>
      <c r="O726" s="7">
        <v>0.05</v>
      </c>
      <c r="P726" s="6">
        <v>77.599999999999994</v>
      </c>
      <c r="Q726" s="6">
        <f t="shared" si="44"/>
        <v>149.7105</v>
      </c>
      <c r="R726" s="6">
        <f t="shared" si="45"/>
        <v>77.599999999999994</v>
      </c>
      <c r="S726" s="6">
        <f t="shared" si="46"/>
        <v>72.110500000000002</v>
      </c>
      <c r="T726" s="8">
        <f t="shared" si="47"/>
        <v>0.48166628259206939</v>
      </c>
      <c r="U726" s="5">
        <f>YEAR(SalesDataTable[[#This Row],[Order Date]])</f>
        <v>2026</v>
      </c>
      <c r="V726" s="8" t="str">
        <f>"Q"&amp;ROUNDUP(MONTH(SalesDataTable[[#This Row],[Order Date]])/3,0)</f>
        <v>Q2</v>
      </c>
      <c r="W726" s="9">
        <f>MONTH(SalesDataTable[[#This Row],[Order Date]])</f>
        <v>5</v>
      </c>
      <c r="X726" s="8" t="str">
        <f>TEXT(SalesDataTable[[#This Row],[Order Date]],"mmm")</f>
        <v>May</v>
      </c>
    </row>
    <row r="727" spans="1:24" ht="15">
      <c r="A727" s="2">
        <v>1896</v>
      </c>
      <c r="B727" s="3">
        <v>46145</v>
      </c>
      <c r="C727" s="12">
        <f>MONTH(SalesDataTable[[#This Row],[Order Date]])</f>
        <v>5</v>
      </c>
      <c r="D727" s="12" t="str">
        <f>TEXT(SalesDataTable[[#This Row],[Order Date]],"MMM")</f>
        <v>May</v>
      </c>
      <c r="E727" s="15" t="str">
        <f>"Q"&amp;ROUNDUP(MONTH(SalesDataTable[[#This Row],[Order Date]])/3,0)</f>
        <v>Q2</v>
      </c>
      <c r="F727" s="12">
        <f>YEAR(SalesDataTable[[#This Row],[Order Date]])</f>
        <v>2026</v>
      </c>
      <c r="G727" s="4" t="s">
        <v>6</v>
      </c>
      <c r="H727" s="4" t="s">
        <v>43</v>
      </c>
      <c r="I727" s="4" t="s">
        <v>28</v>
      </c>
      <c r="J727" s="4" t="s">
        <v>13</v>
      </c>
      <c r="K727" s="4" t="s">
        <v>34</v>
      </c>
      <c r="L727" s="4" t="s">
        <v>45</v>
      </c>
      <c r="M727" s="9">
        <v>2</v>
      </c>
      <c r="N727" s="6">
        <v>49.97</v>
      </c>
      <c r="O727" s="7">
        <v>0</v>
      </c>
      <c r="P727" s="6">
        <v>22.63</v>
      </c>
      <c r="Q727" s="6">
        <f t="shared" si="44"/>
        <v>99.94</v>
      </c>
      <c r="R727" s="6">
        <f t="shared" si="45"/>
        <v>45.26</v>
      </c>
      <c r="S727" s="6">
        <f t="shared" si="46"/>
        <v>54.68</v>
      </c>
      <c r="T727" s="8">
        <f t="shared" si="47"/>
        <v>0.54712827696617972</v>
      </c>
      <c r="U727" s="5">
        <f>YEAR(SalesDataTable[[#This Row],[Order Date]])</f>
        <v>2026</v>
      </c>
      <c r="V727" s="8" t="str">
        <f>"Q"&amp;ROUNDUP(MONTH(SalesDataTable[[#This Row],[Order Date]])/3,0)</f>
        <v>Q2</v>
      </c>
      <c r="W727" s="9">
        <f>MONTH(SalesDataTable[[#This Row],[Order Date]])</f>
        <v>5</v>
      </c>
      <c r="X727" s="8" t="str">
        <f>TEXT(SalesDataTable[[#This Row],[Order Date]],"mmm")</f>
        <v>May</v>
      </c>
    </row>
    <row r="728" spans="1:24" ht="15">
      <c r="A728" s="2">
        <v>2317</v>
      </c>
      <c r="B728" s="3">
        <v>46145</v>
      </c>
      <c r="C728" s="12">
        <f>MONTH(SalesDataTable[[#This Row],[Order Date]])</f>
        <v>5</v>
      </c>
      <c r="D728" s="12" t="str">
        <f>TEXT(SalesDataTable[[#This Row],[Order Date]],"MMM")</f>
        <v>May</v>
      </c>
      <c r="E728" s="15" t="str">
        <f>"Q"&amp;ROUNDUP(MONTH(SalesDataTable[[#This Row],[Order Date]])/3,0)</f>
        <v>Q2</v>
      </c>
      <c r="F728" s="12">
        <f>YEAR(SalesDataTable[[#This Row],[Order Date]])</f>
        <v>2026</v>
      </c>
      <c r="G728" s="4" t="s">
        <v>0</v>
      </c>
      <c r="H728" s="4" t="s">
        <v>50</v>
      </c>
      <c r="I728" s="4" t="s">
        <v>8</v>
      </c>
      <c r="J728" s="4" t="s">
        <v>16</v>
      </c>
      <c r="K728" s="4" t="s">
        <v>9</v>
      </c>
      <c r="L728" s="4" t="s">
        <v>37</v>
      </c>
      <c r="M728" s="9">
        <v>5</v>
      </c>
      <c r="N728" s="6">
        <v>155.54</v>
      </c>
      <c r="O728" s="7">
        <v>0.1</v>
      </c>
      <c r="P728" s="6">
        <v>78.02</v>
      </c>
      <c r="Q728" s="6">
        <f t="shared" si="44"/>
        <v>699.93</v>
      </c>
      <c r="R728" s="6">
        <f t="shared" si="45"/>
        <v>390.09999999999997</v>
      </c>
      <c r="S728" s="6">
        <f t="shared" si="46"/>
        <v>309.83</v>
      </c>
      <c r="T728" s="8">
        <f t="shared" si="47"/>
        <v>0.44265855156944267</v>
      </c>
      <c r="U728" s="5">
        <f>YEAR(SalesDataTable[[#This Row],[Order Date]])</f>
        <v>2026</v>
      </c>
      <c r="V728" s="8" t="str">
        <f>"Q"&amp;ROUNDUP(MONTH(SalesDataTable[[#This Row],[Order Date]])/3,0)</f>
        <v>Q2</v>
      </c>
      <c r="W728" s="9">
        <f>MONTH(SalesDataTable[[#This Row],[Order Date]])</f>
        <v>5</v>
      </c>
      <c r="X728" s="8" t="str">
        <f>TEXT(SalesDataTable[[#This Row],[Order Date]],"mmm")</f>
        <v>May</v>
      </c>
    </row>
    <row r="729" spans="1:24" ht="15">
      <c r="A729" s="2">
        <v>2542</v>
      </c>
      <c r="B729" s="3">
        <v>46145</v>
      </c>
      <c r="C729" s="12">
        <f>MONTH(SalesDataTable[[#This Row],[Order Date]])</f>
        <v>5</v>
      </c>
      <c r="D729" s="12" t="str">
        <f>TEXT(SalesDataTable[[#This Row],[Order Date]],"MMM")</f>
        <v>May</v>
      </c>
      <c r="E729" s="15" t="str">
        <f>"Q"&amp;ROUNDUP(MONTH(SalesDataTable[[#This Row],[Order Date]])/3,0)</f>
        <v>Q2</v>
      </c>
      <c r="F729" s="12">
        <f>YEAR(SalesDataTable[[#This Row],[Order Date]])</f>
        <v>2026</v>
      </c>
      <c r="G729" s="4" t="s">
        <v>20</v>
      </c>
      <c r="H729" s="4" t="s">
        <v>33</v>
      </c>
      <c r="I729" s="4" t="s">
        <v>19</v>
      </c>
      <c r="J729" s="4" t="s">
        <v>13</v>
      </c>
      <c r="K729" s="4" t="s">
        <v>14</v>
      </c>
      <c r="L729" s="4" t="s">
        <v>44</v>
      </c>
      <c r="M729" s="9">
        <v>1</v>
      </c>
      <c r="N729" s="6">
        <v>131.13</v>
      </c>
      <c r="O729" s="7">
        <v>0.05</v>
      </c>
      <c r="P729" s="6">
        <v>67.010000000000005</v>
      </c>
      <c r="Q729" s="6">
        <f t="shared" si="44"/>
        <v>124.5735</v>
      </c>
      <c r="R729" s="6">
        <f t="shared" si="45"/>
        <v>67.010000000000005</v>
      </c>
      <c r="S729" s="6">
        <f t="shared" si="46"/>
        <v>57.563499999999991</v>
      </c>
      <c r="T729" s="8">
        <f t="shared" si="47"/>
        <v>0.46208463276700096</v>
      </c>
      <c r="U729" s="5">
        <f>YEAR(SalesDataTable[[#This Row],[Order Date]])</f>
        <v>2026</v>
      </c>
      <c r="V729" s="8" t="str">
        <f>"Q"&amp;ROUNDUP(MONTH(SalesDataTable[[#This Row],[Order Date]])/3,0)</f>
        <v>Q2</v>
      </c>
      <c r="W729" s="9">
        <f>MONTH(SalesDataTable[[#This Row],[Order Date]])</f>
        <v>5</v>
      </c>
      <c r="X729" s="8" t="str">
        <f>TEXT(SalesDataTable[[#This Row],[Order Date]],"mmm")</f>
        <v>May</v>
      </c>
    </row>
    <row r="730" spans="1:24" ht="15">
      <c r="A730" s="2">
        <v>4535</v>
      </c>
      <c r="B730" s="3">
        <v>46145</v>
      </c>
      <c r="C730" s="12">
        <f>MONTH(SalesDataTable[[#This Row],[Order Date]])</f>
        <v>5</v>
      </c>
      <c r="D730" s="12" t="str">
        <f>TEXT(SalesDataTable[[#This Row],[Order Date]],"MMM")</f>
        <v>May</v>
      </c>
      <c r="E730" s="15" t="str">
        <f>"Q"&amp;ROUNDUP(MONTH(SalesDataTable[[#This Row],[Order Date]])/3,0)</f>
        <v>Q2</v>
      </c>
      <c r="F730" s="12">
        <f>YEAR(SalesDataTable[[#This Row],[Order Date]])</f>
        <v>2026</v>
      </c>
      <c r="G730" s="4" t="s">
        <v>11</v>
      </c>
      <c r="H730" s="4" t="s">
        <v>25</v>
      </c>
      <c r="I730" s="4" t="s">
        <v>2</v>
      </c>
      <c r="J730" s="4" t="s">
        <v>13</v>
      </c>
      <c r="K730" s="4" t="s">
        <v>14</v>
      </c>
      <c r="L730" s="4" t="s">
        <v>15</v>
      </c>
      <c r="M730" s="9">
        <v>1</v>
      </c>
      <c r="N730" s="6">
        <v>36.82</v>
      </c>
      <c r="O730" s="7">
        <v>0.1</v>
      </c>
      <c r="P730" s="6">
        <v>13.4</v>
      </c>
      <c r="Q730" s="6">
        <f t="shared" si="44"/>
        <v>33.137999999999998</v>
      </c>
      <c r="R730" s="6">
        <f t="shared" si="45"/>
        <v>13.4</v>
      </c>
      <c r="S730" s="6">
        <f t="shared" si="46"/>
        <v>19.738</v>
      </c>
      <c r="T730" s="8">
        <f t="shared" si="47"/>
        <v>0.5956303941094816</v>
      </c>
      <c r="U730" s="5">
        <f>YEAR(SalesDataTable[[#This Row],[Order Date]])</f>
        <v>2026</v>
      </c>
      <c r="V730" s="8" t="str">
        <f>"Q"&amp;ROUNDUP(MONTH(SalesDataTable[[#This Row],[Order Date]])/3,0)</f>
        <v>Q2</v>
      </c>
      <c r="W730" s="9">
        <f>MONTH(SalesDataTable[[#This Row],[Order Date]])</f>
        <v>5</v>
      </c>
      <c r="X730" s="8" t="str">
        <f>TEXT(SalesDataTable[[#This Row],[Order Date]],"mmm")</f>
        <v>May</v>
      </c>
    </row>
    <row r="731" spans="1:24" ht="15">
      <c r="A731" s="2">
        <v>4988</v>
      </c>
      <c r="B731" s="3">
        <v>46145</v>
      </c>
      <c r="C731" s="12">
        <f>MONTH(SalesDataTable[[#This Row],[Order Date]])</f>
        <v>5</v>
      </c>
      <c r="D731" s="12" t="str">
        <f>TEXT(SalesDataTable[[#This Row],[Order Date]],"MMM")</f>
        <v>May</v>
      </c>
      <c r="E731" s="15" t="str">
        <f>"Q"&amp;ROUNDUP(MONTH(SalesDataTable[[#This Row],[Order Date]])/3,0)</f>
        <v>Q2</v>
      </c>
      <c r="F731" s="12">
        <f>YEAR(SalesDataTable[[#This Row],[Order Date]])</f>
        <v>2026</v>
      </c>
      <c r="G731" s="4" t="s">
        <v>11</v>
      </c>
      <c r="H731" s="4" t="s">
        <v>39</v>
      </c>
      <c r="I731" s="4" t="s">
        <v>19</v>
      </c>
      <c r="J731" s="4" t="s">
        <v>13</v>
      </c>
      <c r="K731" s="4" t="s">
        <v>34</v>
      </c>
      <c r="L731" s="4" t="s">
        <v>38</v>
      </c>
      <c r="M731" s="9">
        <v>1</v>
      </c>
      <c r="N731" s="6">
        <v>122.28</v>
      </c>
      <c r="O731" s="7">
        <v>0</v>
      </c>
      <c r="P731" s="6">
        <v>67.28</v>
      </c>
      <c r="Q731" s="6">
        <f t="shared" si="44"/>
        <v>122.28</v>
      </c>
      <c r="R731" s="6">
        <f t="shared" si="45"/>
        <v>67.28</v>
      </c>
      <c r="S731" s="6">
        <f t="shared" si="46"/>
        <v>55</v>
      </c>
      <c r="T731" s="8">
        <f t="shared" si="47"/>
        <v>0.44978737324174028</v>
      </c>
      <c r="U731" s="5">
        <f>YEAR(SalesDataTable[[#This Row],[Order Date]])</f>
        <v>2026</v>
      </c>
      <c r="V731" s="8" t="str">
        <f>"Q"&amp;ROUNDUP(MONTH(SalesDataTable[[#This Row],[Order Date]])/3,0)</f>
        <v>Q2</v>
      </c>
      <c r="W731" s="9">
        <f>MONTH(SalesDataTable[[#This Row],[Order Date]])</f>
        <v>5</v>
      </c>
      <c r="X731" s="8" t="str">
        <f>TEXT(SalesDataTable[[#This Row],[Order Date]],"mmm")</f>
        <v>May</v>
      </c>
    </row>
    <row r="732" spans="1:24" ht="15">
      <c r="A732" s="2">
        <v>253</v>
      </c>
      <c r="B732" s="3">
        <v>46146</v>
      </c>
      <c r="C732" s="12">
        <f>MONTH(SalesDataTable[[#This Row],[Order Date]])</f>
        <v>5</v>
      </c>
      <c r="D732" s="12" t="str">
        <f>TEXT(SalesDataTable[[#This Row],[Order Date]],"MMM")</f>
        <v>May</v>
      </c>
      <c r="E732" s="15" t="str">
        <f>"Q"&amp;ROUNDUP(MONTH(SalesDataTable[[#This Row],[Order Date]])/3,0)</f>
        <v>Q2</v>
      </c>
      <c r="F732" s="12">
        <f>YEAR(SalesDataTable[[#This Row],[Order Date]])</f>
        <v>2026</v>
      </c>
      <c r="G732" s="4" t="s">
        <v>11</v>
      </c>
      <c r="H732" s="4" t="s">
        <v>39</v>
      </c>
      <c r="I732" s="4" t="s">
        <v>19</v>
      </c>
      <c r="J732" s="4" t="s">
        <v>16</v>
      </c>
      <c r="K732" s="4" t="s">
        <v>9</v>
      </c>
      <c r="L732" s="4" t="s">
        <v>10</v>
      </c>
      <c r="M732" s="9">
        <v>1</v>
      </c>
      <c r="N732" s="6">
        <v>90.92</v>
      </c>
      <c r="O732" s="7">
        <v>0.15</v>
      </c>
      <c r="P732" s="6">
        <v>44.93</v>
      </c>
      <c r="Q732" s="6">
        <f t="shared" si="44"/>
        <v>77.281999999999996</v>
      </c>
      <c r="R732" s="6">
        <f t="shared" si="45"/>
        <v>44.93</v>
      </c>
      <c r="S732" s="6">
        <f t="shared" si="46"/>
        <v>32.351999999999997</v>
      </c>
      <c r="T732" s="8">
        <f t="shared" si="47"/>
        <v>0.41862270645169636</v>
      </c>
      <c r="U732" s="5">
        <f>YEAR(SalesDataTable[[#This Row],[Order Date]])</f>
        <v>2026</v>
      </c>
      <c r="V732" s="8" t="str">
        <f>"Q"&amp;ROUNDUP(MONTH(SalesDataTable[[#This Row],[Order Date]])/3,0)</f>
        <v>Q2</v>
      </c>
      <c r="W732" s="9">
        <f>MONTH(SalesDataTable[[#This Row],[Order Date]])</f>
        <v>5</v>
      </c>
      <c r="X732" s="8" t="str">
        <f>TEXT(SalesDataTable[[#This Row],[Order Date]],"mmm")</f>
        <v>May</v>
      </c>
    </row>
    <row r="733" spans="1:24" ht="15">
      <c r="A733" s="2">
        <v>1743</v>
      </c>
      <c r="B733" s="3">
        <v>46146</v>
      </c>
      <c r="C733" s="12">
        <f>MONTH(SalesDataTable[[#This Row],[Order Date]])</f>
        <v>5</v>
      </c>
      <c r="D733" s="12" t="str">
        <f>TEXT(SalesDataTable[[#This Row],[Order Date]],"MMM")</f>
        <v>May</v>
      </c>
      <c r="E733" s="15" t="str">
        <f>"Q"&amp;ROUNDUP(MONTH(SalesDataTable[[#This Row],[Order Date]])/3,0)</f>
        <v>Q2</v>
      </c>
      <c r="F733" s="12">
        <f>YEAR(SalesDataTable[[#This Row],[Order Date]])</f>
        <v>2026</v>
      </c>
      <c r="G733" s="4" t="s">
        <v>6</v>
      </c>
      <c r="H733" s="4" t="s">
        <v>43</v>
      </c>
      <c r="I733" s="4" t="s">
        <v>2</v>
      </c>
      <c r="J733" s="4" t="s">
        <v>13</v>
      </c>
      <c r="K733" s="4" t="s">
        <v>34</v>
      </c>
      <c r="L733" s="4" t="s">
        <v>45</v>
      </c>
      <c r="M733" s="9">
        <v>1</v>
      </c>
      <c r="N733" s="6">
        <v>51.02</v>
      </c>
      <c r="O733" s="7">
        <v>0</v>
      </c>
      <c r="P733" s="6">
        <v>21.83</v>
      </c>
      <c r="Q733" s="6">
        <f t="shared" si="44"/>
        <v>51.02</v>
      </c>
      <c r="R733" s="6">
        <f t="shared" si="45"/>
        <v>21.83</v>
      </c>
      <c r="S733" s="6">
        <f t="shared" si="46"/>
        <v>29.190000000000005</v>
      </c>
      <c r="T733" s="8">
        <f t="shared" si="47"/>
        <v>0.5721285770286163</v>
      </c>
      <c r="U733" s="5">
        <f>YEAR(SalesDataTable[[#This Row],[Order Date]])</f>
        <v>2026</v>
      </c>
      <c r="V733" s="8" t="str">
        <f>"Q"&amp;ROUNDUP(MONTH(SalesDataTable[[#This Row],[Order Date]])/3,0)</f>
        <v>Q2</v>
      </c>
      <c r="W733" s="9">
        <f>MONTH(SalesDataTable[[#This Row],[Order Date]])</f>
        <v>5</v>
      </c>
      <c r="X733" s="8" t="str">
        <f>TEXT(SalesDataTable[[#This Row],[Order Date]],"mmm")</f>
        <v>May</v>
      </c>
    </row>
    <row r="734" spans="1:24" ht="15">
      <c r="A734" s="2">
        <v>1801</v>
      </c>
      <c r="B734" s="3">
        <v>46146</v>
      </c>
      <c r="C734" s="12">
        <f>MONTH(SalesDataTable[[#This Row],[Order Date]])</f>
        <v>5</v>
      </c>
      <c r="D734" s="12" t="str">
        <f>TEXT(SalesDataTable[[#This Row],[Order Date]],"MMM")</f>
        <v>May</v>
      </c>
      <c r="E734" s="15" t="str">
        <f>"Q"&amp;ROUNDUP(MONTH(SalesDataTable[[#This Row],[Order Date]])/3,0)</f>
        <v>Q2</v>
      </c>
      <c r="F734" s="12">
        <f>YEAR(SalesDataTable[[#This Row],[Order Date]])</f>
        <v>2026</v>
      </c>
      <c r="G734" s="4" t="s">
        <v>11</v>
      </c>
      <c r="H734" s="4" t="s">
        <v>12</v>
      </c>
      <c r="I734" s="4" t="s">
        <v>2</v>
      </c>
      <c r="J734" s="4" t="s">
        <v>16</v>
      </c>
      <c r="K734" s="4" t="s">
        <v>14</v>
      </c>
      <c r="L734" s="4" t="s">
        <v>15</v>
      </c>
      <c r="M734" s="9">
        <v>2</v>
      </c>
      <c r="N734" s="6">
        <v>36.299999999999997</v>
      </c>
      <c r="O734" s="7">
        <v>0.05</v>
      </c>
      <c r="P734" s="6">
        <v>13.9</v>
      </c>
      <c r="Q734" s="6">
        <f t="shared" si="44"/>
        <v>68.969999999999985</v>
      </c>
      <c r="R734" s="6">
        <f t="shared" si="45"/>
        <v>27.8</v>
      </c>
      <c r="S734" s="6">
        <f t="shared" si="46"/>
        <v>41.169999999999987</v>
      </c>
      <c r="T734" s="8">
        <f t="shared" si="47"/>
        <v>0.59692619979701311</v>
      </c>
      <c r="U734" s="5">
        <f>YEAR(SalesDataTable[[#This Row],[Order Date]])</f>
        <v>2026</v>
      </c>
      <c r="V734" s="8" t="str">
        <f>"Q"&amp;ROUNDUP(MONTH(SalesDataTable[[#This Row],[Order Date]])/3,0)</f>
        <v>Q2</v>
      </c>
      <c r="W734" s="9">
        <f>MONTH(SalesDataTable[[#This Row],[Order Date]])</f>
        <v>5</v>
      </c>
      <c r="X734" s="8" t="str">
        <f>TEXT(SalesDataTable[[#This Row],[Order Date]],"mmm")</f>
        <v>May</v>
      </c>
    </row>
    <row r="735" spans="1:24" ht="15">
      <c r="A735" s="2">
        <v>2511</v>
      </c>
      <c r="B735" s="3">
        <v>46146</v>
      </c>
      <c r="C735" s="12">
        <f>MONTH(SalesDataTable[[#This Row],[Order Date]])</f>
        <v>5</v>
      </c>
      <c r="D735" s="12" t="str">
        <f>TEXT(SalesDataTable[[#This Row],[Order Date]],"MMM")</f>
        <v>May</v>
      </c>
      <c r="E735" s="15" t="str">
        <f>"Q"&amp;ROUNDUP(MONTH(SalesDataTable[[#This Row],[Order Date]])/3,0)</f>
        <v>Q2</v>
      </c>
      <c r="F735" s="12">
        <f>YEAR(SalesDataTable[[#This Row],[Order Date]])</f>
        <v>2026</v>
      </c>
      <c r="G735" s="4" t="s">
        <v>11</v>
      </c>
      <c r="H735" s="4" t="s">
        <v>39</v>
      </c>
      <c r="I735" s="4" t="s">
        <v>8</v>
      </c>
      <c r="J735" s="4" t="s">
        <v>16</v>
      </c>
      <c r="K735" s="4" t="s">
        <v>23</v>
      </c>
      <c r="L735" s="4" t="s">
        <v>29</v>
      </c>
      <c r="M735" s="9">
        <v>8</v>
      </c>
      <c r="N735" s="6">
        <v>195.03</v>
      </c>
      <c r="O735" s="7">
        <v>0.15</v>
      </c>
      <c r="P735" s="6">
        <v>101.13</v>
      </c>
      <c r="Q735" s="6">
        <f t="shared" si="44"/>
        <v>1326.204</v>
      </c>
      <c r="R735" s="6">
        <f t="shared" si="45"/>
        <v>809.04</v>
      </c>
      <c r="S735" s="6">
        <f t="shared" si="46"/>
        <v>517.16399999999999</v>
      </c>
      <c r="T735" s="8">
        <f t="shared" si="47"/>
        <v>0.38995810599274322</v>
      </c>
      <c r="U735" s="5">
        <f>YEAR(SalesDataTable[[#This Row],[Order Date]])</f>
        <v>2026</v>
      </c>
      <c r="V735" s="8" t="str">
        <f>"Q"&amp;ROUNDUP(MONTH(SalesDataTable[[#This Row],[Order Date]])/3,0)</f>
        <v>Q2</v>
      </c>
      <c r="W735" s="9">
        <f>MONTH(SalesDataTable[[#This Row],[Order Date]])</f>
        <v>5</v>
      </c>
      <c r="X735" s="8" t="str">
        <f>TEXT(SalesDataTable[[#This Row],[Order Date]],"mmm")</f>
        <v>May</v>
      </c>
    </row>
    <row r="736" spans="1:24" ht="15">
      <c r="A736" s="2">
        <v>3186</v>
      </c>
      <c r="B736" s="3">
        <v>46146</v>
      </c>
      <c r="C736" s="12">
        <f>MONTH(SalesDataTable[[#This Row],[Order Date]])</f>
        <v>5</v>
      </c>
      <c r="D736" s="12" t="str">
        <f>TEXT(SalesDataTable[[#This Row],[Order Date]],"MMM")</f>
        <v>May</v>
      </c>
      <c r="E736" s="15" t="str">
        <f>"Q"&amp;ROUNDUP(MONTH(SalesDataTable[[#This Row],[Order Date]])/3,0)</f>
        <v>Q2</v>
      </c>
      <c r="F736" s="12">
        <f>YEAR(SalesDataTable[[#This Row],[Order Date]])</f>
        <v>2026</v>
      </c>
      <c r="G736" s="4" t="s">
        <v>6</v>
      </c>
      <c r="H736" s="4" t="s">
        <v>27</v>
      </c>
      <c r="I736" s="4" t="s">
        <v>2</v>
      </c>
      <c r="J736" s="4" t="s">
        <v>13</v>
      </c>
      <c r="K736" s="4" t="s">
        <v>9</v>
      </c>
      <c r="L736" s="4" t="s">
        <v>17</v>
      </c>
      <c r="M736" s="9">
        <v>1</v>
      </c>
      <c r="N736" s="6">
        <v>143.66</v>
      </c>
      <c r="O736" s="7">
        <v>0.1</v>
      </c>
      <c r="P736" s="6">
        <v>79.25</v>
      </c>
      <c r="Q736" s="6">
        <f t="shared" si="44"/>
        <v>129.29400000000001</v>
      </c>
      <c r="R736" s="6">
        <f t="shared" si="45"/>
        <v>79.25</v>
      </c>
      <c r="S736" s="6">
        <f t="shared" si="46"/>
        <v>50.044000000000011</v>
      </c>
      <c r="T736" s="8">
        <f t="shared" si="47"/>
        <v>0.38705585719368268</v>
      </c>
      <c r="U736" s="5">
        <f>YEAR(SalesDataTable[[#This Row],[Order Date]])</f>
        <v>2026</v>
      </c>
      <c r="V736" s="8" t="str">
        <f>"Q"&amp;ROUNDUP(MONTH(SalesDataTable[[#This Row],[Order Date]])/3,0)</f>
        <v>Q2</v>
      </c>
      <c r="W736" s="9">
        <f>MONTH(SalesDataTable[[#This Row],[Order Date]])</f>
        <v>5</v>
      </c>
      <c r="X736" s="8" t="str">
        <f>TEXT(SalesDataTable[[#This Row],[Order Date]],"mmm")</f>
        <v>May</v>
      </c>
    </row>
    <row r="737" spans="1:24" ht="15">
      <c r="A737" s="2">
        <v>3378</v>
      </c>
      <c r="B737" s="3">
        <v>46146</v>
      </c>
      <c r="C737" s="12">
        <f>MONTH(SalesDataTable[[#This Row],[Order Date]])</f>
        <v>5</v>
      </c>
      <c r="D737" s="12" t="str">
        <f>TEXT(SalesDataTable[[#This Row],[Order Date]],"MMM")</f>
        <v>May</v>
      </c>
      <c r="E737" s="15" t="str">
        <f>"Q"&amp;ROUNDUP(MONTH(SalesDataTable[[#This Row],[Order Date]])/3,0)</f>
        <v>Q2</v>
      </c>
      <c r="F737" s="12">
        <f>YEAR(SalesDataTable[[#This Row],[Order Date]])</f>
        <v>2026</v>
      </c>
      <c r="G737" s="4" t="s">
        <v>0</v>
      </c>
      <c r="H737" s="4" t="s">
        <v>1</v>
      </c>
      <c r="I737" s="4" t="s">
        <v>8</v>
      </c>
      <c r="J737" s="4" t="s">
        <v>16</v>
      </c>
      <c r="K737" s="4" t="s">
        <v>34</v>
      </c>
      <c r="L737" s="4" t="s">
        <v>38</v>
      </c>
      <c r="M737" s="9">
        <v>3</v>
      </c>
      <c r="N737" s="6">
        <v>120.28</v>
      </c>
      <c r="O737" s="7">
        <v>0.2</v>
      </c>
      <c r="P737" s="6">
        <v>69.23</v>
      </c>
      <c r="Q737" s="6">
        <f t="shared" si="44"/>
        <v>288.67200000000003</v>
      </c>
      <c r="R737" s="6">
        <f t="shared" si="45"/>
        <v>207.69</v>
      </c>
      <c r="S737" s="6">
        <f t="shared" si="46"/>
        <v>80.982000000000028</v>
      </c>
      <c r="T737" s="8">
        <f t="shared" si="47"/>
        <v>0.28053292317924849</v>
      </c>
      <c r="U737" s="5">
        <f>YEAR(SalesDataTable[[#This Row],[Order Date]])</f>
        <v>2026</v>
      </c>
      <c r="V737" s="8" t="str">
        <f>"Q"&amp;ROUNDUP(MONTH(SalesDataTable[[#This Row],[Order Date]])/3,0)</f>
        <v>Q2</v>
      </c>
      <c r="W737" s="9">
        <f>MONTH(SalesDataTable[[#This Row],[Order Date]])</f>
        <v>5</v>
      </c>
      <c r="X737" s="8" t="str">
        <f>TEXT(SalesDataTable[[#This Row],[Order Date]],"mmm")</f>
        <v>May</v>
      </c>
    </row>
    <row r="738" spans="1:24" ht="15">
      <c r="A738" s="2">
        <v>4255</v>
      </c>
      <c r="B738" s="3">
        <v>46146</v>
      </c>
      <c r="C738" s="12">
        <f>MONTH(SalesDataTable[[#This Row],[Order Date]])</f>
        <v>5</v>
      </c>
      <c r="D738" s="12" t="str">
        <f>TEXT(SalesDataTable[[#This Row],[Order Date]],"MMM")</f>
        <v>May</v>
      </c>
      <c r="E738" s="15" t="str">
        <f>"Q"&amp;ROUNDUP(MONTH(SalesDataTable[[#This Row],[Order Date]])/3,0)</f>
        <v>Q2</v>
      </c>
      <c r="F738" s="12">
        <f>YEAR(SalesDataTable[[#This Row],[Order Date]])</f>
        <v>2026</v>
      </c>
      <c r="G738" s="4" t="s">
        <v>20</v>
      </c>
      <c r="H738" s="4" t="s">
        <v>31</v>
      </c>
      <c r="I738" s="4" t="s">
        <v>28</v>
      </c>
      <c r="J738" s="4" t="s">
        <v>3</v>
      </c>
      <c r="K738" s="4" t="s">
        <v>14</v>
      </c>
      <c r="L738" s="4" t="s">
        <v>15</v>
      </c>
      <c r="M738" s="9">
        <v>6</v>
      </c>
      <c r="N738" s="6">
        <v>36.04</v>
      </c>
      <c r="O738" s="7">
        <v>0</v>
      </c>
      <c r="P738" s="6">
        <v>13.38</v>
      </c>
      <c r="Q738" s="6">
        <f t="shared" si="44"/>
        <v>216.24</v>
      </c>
      <c r="R738" s="6">
        <f t="shared" si="45"/>
        <v>80.28</v>
      </c>
      <c r="S738" s="6">
        <f t="shared" si="46"/>
        <v>135.96</v>
      </c>
      <c r="T738" s="8">
        <f t="shared" si="47"/>
        <v>0.62874583795782468</v>
      </c>
      <c r="U738" s="5">
        <f>YEAR(SalesDataTable[[#This Row],[Order Date]])</f>
        <v>2026</v>
      </c>
      <c r="V738" s="8" t="str">
        <f>"Q"&amp;ROUNDUP(MONTH(SalesDataTable[[#This Row],[Order Date]])/3,0)</f>
        <v>Q2</v>
      </c>
      <c r="W738" s="9">
        <f>MONTH(SalesDataTable[[#This Row],[Order Date]])</f>
        <v>5</v>
      </c>
      <c r="X738" s="8" t="str">
        <f>TEXT(SalesDataTable[[#This Row],[Order Date]],"mmm")</f>
        <v>May</v>
      </c>
    </row>
    <row r="739" spans="1:24" ht="15">
      <c r="A739" s="2">
        <v>4587</v>
      </c>
      <c r="B739" s="3">
        <v>46146</v>
      </c>
      <c r="C739" s="12">
        <f>MONTH(SalesDataTable[[#This Row],[Order Date]])</f>
        <v>5</v>
      </c>
      <c r="D739" s="12" t="str">
        <f>TEXT(SalesDataTable[[#This Row],[Order Date]],"MMM")</f>
        <v>May</v>
      </c>
      <c r="E739" s="15" t="str">
        <f>"Q"&amp;ROUNDUP(MONTH(SalesDataTable[[#This Row],[Order Date]])/3,0)</f>
        <v>Q2</v>
      </c>
      <c r="F739" s="12">
        <f>YEAR(SalesDataTable[[#This Row],[Order Date]])</f>
        <v>2026</v>
      </c>
      <c r="G739" s="4" t="s">
        <v>11</v>
      </c>
      <c r="H739" s="4" t="s">
        <v>12</v>
      </c>
      <c r="I739" s="4" t="s">
        <v>28</v>
      </c>
      <c r="J739" s="4" t="s">
        <v>3</v>
      </c>
      <c r="K739" s="4" t="s">
        <v>9</v>
      </c>
      <c r="L739" s="4" t="s">
        <v>10</v>
      </c>
      <c r="M739" s="9">
        <v>2</v>
      </c>
      <c r="N739" s="6">
        <v>91.72</v>
      </c>
      <c r="O739" s="7">
        <v>0</v>
      </c>
      <c r="P739" s="6">
        <v>45.67</v>
      </c>
      <c r="Q739" s="6">
        <f t="shared" si="44"/>
        <v>183.44</v>
      </c>
      <c r="R739" s="6">
        <f t="shared" si="45"/>
        <v>91.34</v>
      </c>
      <c r="S739" s="6">
        <f t="shared" si="46"/>
        <v>92.1</v>
      </c>
      <c r="T739" s="8">
        <f t="shared" si="47"/>
        <v>0.50207152202354988</v>
      </c>
      <c r="U739" s="5">
        <f>YEAR(SalesDataTable[[#This Row],[Order Date]])</f>
        <v>2026</v>
      </c>
      <c r="V739" s="8" t="str">
        <f>"Q"&amp;ROUNDUP(MONTH(SalesDataTable[[#This Row],[Order Date]])/3,0)</f>
        <v>Q2</v>
      </c>
      <c r="W739" s="9">
        <f>MONTH(SalesDataTable[[#This Row],[Order Date]])</f>
        <v>5</v>
      </c>
      <c r="X739" s="8" t="str">
        <f>TEXT(SalesDataTable[[#This Row],[Order Date]],"mmm")</f>
        <v>May</v>
      </c>
    </row>
    <row r="740" spans="1:24" ht="15">
      <c r="A740" s="2">
        <v>830</v>
      </c>
      <c r="B740" s="3">
        <v>46147</v>
      </c>
      <c r="C740" s="12">
        <f>MONTH(SalesDataTable[[#This Row],[Order Date]])</f>
        <v>5</v>
      </c>
      <c r="D740" s="12" t="str">
        <f>TEXT(SalesDataTable[[#This Row],[Order Date]],"MMM")</f>
        <v>May</v>
      </c>
      <c r="E740" s="15" t="str">
        <f>"Q"&amp;ROUNDUP(MONTH(SalesDataTable[[#This Row],[Order Date]])/3,0)</f>
        <v>Q2</v>
      </c>
      <c r="F740" s="12">
        <f>YEAR(SalesDataTable[[#This Row],[Order Date]])</f>
        <v>2026</v>
      </c>
      <c r="G740" s="4" t="s">
        <v>20</v>
      </c>
      <c r="H740" s="4" t="s">
        <v>33</v>
      </c>
      <c r="I740" s="4" t="s">
        <v>2</v>
      </c>
      <c r="J740" s="4" t="s">
        <v>16</v>
      </c>
      <c r="K740" s="4" t="s">
        <v>4</v>
      </c>
      <c r="L740" s="4" t="s">
        <v>22</v>
      </c>
      <c r="M740" s="9">
        <v>2</v>
      </c>
      <c r="N740" s="6">
        <v>50.4</v>
      </c>
      <c r="O740" s="7">
        <v>0</v>
      </c>
      <c r="P740" s="6">
        <v>22.21</v>
      </c>
      <c r="Q740" s="6">
        <f t="shared" si="44"/>
        <v>100.8</v>
      </c>
      <c r="R740" s="6">
        <f t="shared" si="45"/>
        <v>44.42</v>
      </c>
      <c r="S740" s="6">
        <f t="shared" si="46"/>
        <v>56.379999999999995</v>
      </c>
      <c r="T740" s="8">
        <f t="shared" si="47"/>
        <v>0.55932539682539684</v>
      </c>
      <c r="U740" s="5">
        <f>YEAR(SalesDataTable[[#This Row],[Order Date]])</f>
        <v>2026</v>
      </c>
      <c r="V740" s="8" t="str">
        <f>"Q"&amp;ROUNDUP(MONTH(SalesDataTable[[#This Row],[Order Date]])/3,0)</f>
        <v>Q2</v>
      </c>
      <c r="W740" s="9">
        <f>MONTH(SalesDataTable[[#This Row],[Order Date]])</f>
        <v>5</v>
      </c>
      <c r="X740" s="8" t="str">
        <f>TEXT(SalesDataTable[[#This Row],[Order Date]],"mmm")</f>
        <v>May</v>
      </c>
    </row>
    <row r="741" spans="1:24" ht="15">
      <c r="A741" s="2">
        <v>4320</v>
      </c>
      <c r="B741" s="3">
        <v>46147</v>
      </c>
      <c r="C741" s="12">
        <f>MONTH(SalesDataTable[[#This Row],[Order Date]])</f>
        <v>5</v>
      </c>
      <c r="D741" s="12" t="str">
        <f>TEXT(SalesDataTable[[#This Row],[Order Date]],"MMM")</f>
        <v>May</v>
      </c>
      <c r="E741" s="15" t="str">
        <f>"Q"&amp;ROUNDUP(MONTH(SalesDataTable[[#This Row],[Order Date]])/3,0)</f>
        <v>Q2</v>
      </c>
      <c r="F741" s="12">
        <f>YEAR(SalesDataTable[[#This Row],[Order Date]])</f>
        <v>2026</v>
      </c>
      <c r="G741" s="4" t="s">
        <v>6</v>
      </c>
      <c r="H741" s="4" t="s">
        <v>27</v>
      </c>
      <c r="I741" s="4" t="s">
        <v>2</v>
      </c>
      <c r="J741" s="4" t="s">
        <v>3</v>
      </c>
      <c r="K741" s="4" t="s">
        <v>14</v>
      </c>
      <c r="L741" s="4" t="s">
        <v>48</v>
      </c>
      <c r="M741" s="9">
        <v>2</v>
      </c>
      <c r="N741" s="6">
        <v>165.17</v>
      </c>
      <c r="O741" s="7">
        <v>0</v>
      </c>
      <c r="P741" s="6">
        <v>87.78</v>
      </c>
      <c r="Q741" s="6">
        <f t="shared" si="44"/>
        <v>330.34</v>
      </c>
      <c r="R741" s="6">
        <f t="shared" si="45"/>
        <v>175.56</v>
      </c>
      <c r="S741" s="6">
        <f t="shared" si="46"/>
        <v>154.77999999999997</v>
      </c>
      <c r="T741" s="8">
        <f t="shared" si="47"/>
        <v>0.46854755706242052</v>
      </c>
      <c r="U741" s="5">
        <f>YEAR(SalesDataTable[[#This Row],[Order Date]])</f>
        <v>2026</v>
      </c>
      <c r="V741" s="8" t="str">
        <f>"Q"&amp;ROUNDUP(MONTH(SalesDataTable[[#This Row],[Order Date]])/3,0)</f>
        <v>Q2</v>
      </c>
      <c r="W741" s="9">
        <f>MONTH(SalesDataTable[[#This Row],[Order Date]])</f>
        <v>5</v>
      </c>
      <c r="X741" s="8" t="str">
        <f>TEXT(SalesDataTable[[#This Row],[Order Date]],"mmm")</f>
        <v>May</v>
      </c>
    </row>
    <row r="742" spans="1:24" ht="15">
      <c r="A742" s="2">
        <v>4386</v>
      </c>
      <c r="B742" s="3">
        <v>46147</v>
      </c>
      <c r="C742" s="12">
        <f>MONTH(SalesDataTable[[#This Row],[Order Date]])</f>
        <v>5</v>
      </c>
      <c r="D742" s="12" t="str">
        <f>TEXT(SalesDataTable[[#This Row],[Order Date]],"MMM")</f>
        <v>May</v>
      </c>
      <c r="E742" s="15" t="str">
        <f>"Q"&amp;ROUNDUP(MONTH(SalesDataTable[[#This Row],[Order Date]])/3,0)</f>
        <v>Q2</v>
      </c>
      <c r="F742" s="12">
        <f>YEAR(SalesDataTable[[#This Row],[Order Date]])</f>
        <v>2026</v>
      </c>
      <c r="G742" s="4" t="s">
        <v>0</v>
      </c>
      <c r="H742" s="4" t="s">
        <v>50</v>
      </c>
      <c r="I742" s="4" t="s">
        <v>2</v>
      </c>
      <c r="J742" s="4" t="s">
        <v>3</v>
      </c>
      <c r="K742" s="4" t="s">
        <v>9</v>
      </c>
      <c r="L742" s="4" t="s">
        <v>46</v>
      </c>
      <c r="M742" s="9">
        <v>1</v>
      </c>
      <c r="N742" s="6">
        <v>69.819999999999993</v>
      </c>
      <c r="O742" s="7">
        <v>0.05</v>
      </c>
      <c r="P742" s="6">
        <v>33.29</v>
      </c>
      <c r="Q742" s="6">
        <f t="shared" si="44"/>
        <v>66.328999999999994</v>
      </c>
      <c r="R742" s="6">
        <f t="shared" si="45"/>
        <v>33.29</v>
      </c>
      <c r="S742" s="6">
        <f t="shared" si="46"/>
        <v>33.038999999999994</v>
      </c>
      <c r="T742" s="8">
        <f t="shared" si="47"/>
        <v>0.49810791659756665</v>
      </c>
      <c r="U742" s="5">
        <f>YEAR(SalesDataTable[[#This Row],[Order Date]])</f>
        <v>2026</v>
      </c>
      <c r="V742" s="8" t="str">
        <f>"Q"&amp;ROUNDUP(MONTH(SalesDataTable[[#This Row],[Order Date]])/3,0)</f>
        <v>Q2</v>
      </c>
      <c r="W742" s="9">
        <f>MONTH(SalesDataTable[[#This Row],[Order Date]])</f>
        <v>5</v>
      </c>
      <c r="X742" s="8" t="str">
        <f>TEXT(SalesDataTable[[#This Row],[Order Date]],"mmm")</f>
        <v>May</v>
      </c>
    </row>
    <row r="743" spans="1:24" ht="15">
      <c r="A743" s="2">
        <v>4602</v>
      </c>
      <c r="B743" s="3">
        <v>46147</v>
      </c>
      <c r="C743" s="12">
        <f>MONTH(SalesDataTable[[#This Row],[Order Date]])</f>
        <v>5</v>
      </c>
      <c r="D743" s="12" t="str">
        <f>TEXT(SalesDataTable[[#This Row],[Order Date]],"MMM")</f>
        <v>May</v>
      </c>
      <c r="E743" s="15" t="str">
        <f>"Q"&amp;ROUNDUP(MONTH(SalesDataTable[[#This Row],[Order Date]])/3,0)</f>
        <v>Q2</v>
      </c>
      <c r="F743" s="12">
        <f>YEAR(SalesDataTable[[#This Row],[Order Date]])</f>
        <v>2026</v>
      </c>
      <c r="G743" s="4" t="s">
        <v>6</v>
      </c>
      <c r="H743" s="4" t="s">
        <v>43</v>
      </c>
      <c r="I743" s="4" t="s">
        <v>28</v>
      </c>
      <c r="J743" s="4" t="s">
        <v>13</v>
      </c>
      <c r="K743" s="4" t="s">
        <v>14</v>
      </c>
      <c r="L743" s="4" t="s">
        <v>44</v>
      </c>
      <c r="M743" s="9">
        <v>2</v>
      </c>
      <c r="N743" s="6">
        <v>131.36000000000001</v>
      </c>
      <c r="O743" s="7">
        <v>0.1</v>
      </c>
      <c r="P743" s="6">
        <v>65.3</v>
      </c>
      <c r="Q743" s="6">
        <f t="shared" si="44"/>
        <v>236.44800000000004</v>
      </c>
      <c r="R743" s="6">
        <f t="shared" si="45"/>
        <v>130.6</v>
      </c>
      <c r="S743" s="6">
        <f t="shared" si="46"/>
        <v>105.84800000000004</v>
      </c>
      <c r="T743" s="8">
        <f t="shared" si="47"/>
        <v>0.4476586818243336</v>
      </c>
      <c r="U743" s="5">
        <f>YEAR(SalesDataTable[[#This Row],[Order Date]])</f>
        <v>2026</v>
      </c>
      <c r="V743" s="8" t="str">
        <f>"Q"&amp;ROUNDUP(MONTH(SalesDataTable[[#This Row],[Order Date]])/3,0)</f>
        <v>Q2</v>
      </c>
      <c r="W743" s="9">
        <f>MONTH(SalesDataTable[[#This Row],[Order Date]])</f>
        <v>5</v>
      </c>
      <c r="X743" s="8" t="str">
        <f>TEXT(SalesDataTable[[#This Row],[Order Date]],"mmm")</f>
        <v>May</v>
      </c>
    </row>
    <row r="744" spans="1:24" ht="15">
      <c r="A744" s="2">
        <v>5190</v>
      </c>
      <c r="B744" s="3">
        <v>46147</v>
      </c>
      <c r="C744" s="12">
        <f>MONTH(SalesDataTable[[#This Row],[Order Date]])</f>
        <v>5</v>
      </c>
      <c r="D744" s="12" t="str">
        <f>TEXT(SalesDataTable[[#This Row],[Order Date]],"MMM")</f>
        <v>May</v>
      </c>
      <c r="E744" s="15" t="str">
        <f>"Q"&amp;ROUNDUP(MONTH(SalesDataTable[[#This Row],[Order Date]])/3,0)</f>
        <v>Q2</v>
      </c>
      <c r="F744" s="12">
        <f>YEAR(SalesDataTable[[#This Row],[Order Date]])</f>
        <v>2026</v>
      </c>
      <c r="G744" s="4" t="s">
        <v>20</v>
      </c>
      <c r="H744" s="4" t="s">
        <v>33</v>
      </c>
      <c r="I744" s="4" t="s">
        <v>8</v>
      </c>
      <c r="J744" s="4" t="s">
        <v>3</v>
      </c>
      <c r="K744" s="4" t="s">
        <v>9</v>
      </c>
      <c r="L744" s="4" t="s">
        <v>10</v>
      </c>
      <c r="M744" s="9">
        <v>15</v>
      </c>
      <c r="N744" s="6">
        <v>93.65</v>
      </c>
      <c r="O744" s="7">
        <v>0.1</v>
      </c>
      <c r="P744" s="6">
        <v>44.89</v>
      </c>
      <c r="Q744" s="6">
        <f t="shared" si="44"/>
        <v>1264.2750000000001</v>
      </c>
      <c r="R744" s="6">
        <f t="shared" si="45"/>
        <v>673.35</v>
      </c>
      <c r="S744" s="6">
        <f t="shared" si="46"/>
        <v>590.92500000000007</v>
      </c>
      <c r="T744" s="8">
        <f t="shared" si="47"/>
        <v>0.46740226612089936</v>
      </c>
      <c r="U744" s="5">
        <f>YEAR(SalesDataTable[[#This Row],[Order Date]])</f>
        <v>2026</v>
      </c>
      <c r="V744" s="8" t="str">
        <f>"Q"&amp;ROUNDUP(MONTH(SalesDataTable[[#This Row],[Order Date]])/3,0)</f>
        <v>Q2</v>
      </c>
      <c r="W744" s="9">
        <f>MONTH(SalesDataTable[[#This Row],[Order Date]])</f>
        <v>5</v>
      </c>
      <c r="X744" s="8" t="str">
        <f>TEXT(SalesDataTable[[#This Row],[Order Date]],"mmm")</f>
        <v>May</v>
      </c>
    </row>
    <row r="745" spans="1:24" ht="15">
      <c r="A745" s="2">
        <v>393</v>
      </c>
      <c r="B745" s="3">
        <v>46148</v>
      </c>
      <c r="C745" s="12">
        <f>MONTH(SalesDataTable[[#This Row],[Order Date]])</f>
        <v>5</v>
      </c>
      <c r="D745" s="12" t="str">
        <f>TEXT(SalesDataTable[[#This Row],[Order Date]],"MMM")</f>
        <v>May</v>
      </c>
      <c r="E745" s="15" t="str">
        <f>"Q"&amp;ROUNDUP(MONTH(SalesDataTable[[#This Row],[Order Date]])/3,0)</f>
        <v>Q2</v>
      </c>
      <c r="F745" s="12">
        <f>YEAR(SalesDataTable[[#This Row],[Order Date]])</f>
        <v>2026</v>
      </c>
      <c r="G745" s="4" t="s">
        <v>6</v>
      </c>
      <c r="H745" s="4" t="s">
        <v>43</v>
      </c>
      <c r="I745" s="4" t="s">
        <v>28</v>
      </c>
      <c r="J745" s="4" t="s">
        <v>13</v>
      </c>
      <c r="K745" s="4" t="s">
        <v>23</v>
      </c>
      <c r="L745" s="4" t="s">
        <v>29</v>
      </c>
      <c r="M745" s="9">
        <v>3</v>
      </c>
      <c r="N745" s="6">
        <v>199.93</v>
      </c>
      <c r="O745" s="7">
        <v>0</v>
      </c>
      <c r="P745" s="6">
        <v>104.86</v>
      </c>
      <c r="Q745" s="6">
        <f t="shared" si="44"/>
        <v>599.79</v>
      </c>
      <c r="R745" s="6">
        <f t="shared" si="45"/>
        <v>314.58</v>
      </c>
      <c r="S745" s="6">
        <f t="shared" si="46"/>
        <v>285.20999999999998</v>
      </c>
      <c r="T745" s="8">
        <f t="shared" si="47"/>
        <v>0.47551643075076278</v>
      </c>
      <c r="U745" s="5">
        <f>YEAR(SalesDataTable[[#This Row],[Order Date]])</f>
        <v>2026</v>
      </c>
      <c r="V745" s="8" t="str">
        <f>"Q"&amp;ROUNDUP(MONTH(SalesDataTable[[#This Row],[Order Date]])/3,0)</f>
        <v>Q2</v>
      </c>
      <c r="W745" s="9">
        <f>MONTH(SalesDataTable[[#This Row],[Order Date]])</f>
        <v>5</v>
      </c>
      <c r="X745" s="8" t="str">
        <f>TEXT(SalesDataTable[[#This Row],[Order Date]],"mmm")</f>
        <v>May</v>
      </c>
    </row>
    <row r="746" spans="1:24" ht="15">
      <c r="A746" s="2">
        <v>812</v>
      </c>
      <c r="B746" s="3">
        <v>46148</v>
      </c>
      <c r="C746" s="12">
        <f>MONTH(SalesDataTable[[#This Row],[Order Date]])</f>
        <v>5</v>
      </c>
      <c r="D746" s="12" t="str">
        <f>TEXT(SalesDataTable[[#This Row],[Order Date]],"MMM")</f>
        <v>May</v>
      </c>
      <c r="E746" s="15" t="str">
        <f>"Q"&amp;ROUNDUP(MONTH(SalesDataTable[[#This Row],[Order Date]])/3,0)</f>
        <v>Q2</v>
      </c>
      <c r="F746" s="12">
        <f>YEAR(SalesDataTable[[#This Row],[Order Date]])</f>
        <v>2026</v>
      </c>
      <c r="G746" s="4" t="s">
        <v>0</v>
      </c>
      <c r="H746" s="4" t="s">
        <v>1</v>
      </c>
      <c r="I746" s="4" t="s">
        <v>2</v>
      </c>
      <c r="J746" s="4" t="s">
        <v>13</v>
      </c>
      <c r="K746" s="4" t="s">
        <v>9</v>
      </c>
      <c r="L746" s="4" t="s">
        <v>46</v>
      </c>
      <c r="M746" s="9">
        <v>5</v>
      </c>
      <c r="N746" s="6">
        <v>70.150000000000006</v>
      </c>
      <c r="O746" s="7">
        <v>0</v>
      </c>
      <c r="P746" s="6">
        <v>32.700000000000003</v>
      </c>
      <c r="Q746" s="6">
        <f t="shared" si="44"/>
        <v>350.75</v>
      </c>
      <c r="R746" s="6">
        <f t="shared" si="45"/>
        <v>163.5</v>
      </c>
      <c r="S746" s="6">
        <f t="shared" si="46"/>
        <v>187.25</v>
      </c>
      <c r="T746" s="8">
        <f t="shared" si="47"/>
        <v>0.53385602280826805</v>
      </c>
      <c r="U746" s="5">
        <f>YEAR(SalesDataTable[[#This Row],[Order Date]])</f>
        <v>2026</v>
      </c>
      <c r="V746" s="8" t="str">
        <f>"Q"&amp;ROUNDUP(MONTH(SalesDataTable[[#This Row],[Order Date]])/3,0)</f>
        <v>Q2</v>
      </c>
      <c r="W746" s="9">
        <f>MONTH(SalesDataTable[[#This Row],[Order Date]])</f>
        <v>5</v>
      </c>
      <c r="X746" s="8" t="str">
        <f>TEXT(SalesDataTable[[#This Row],[Order Date]],"mmm")</f>
        <v>May</v>
      </c>
    </row>
    <row r="747" spans="1:24" ht="15">
      <c r="A747" s="2">
        <v>1297</v>
      </c>
      <c r="B747" s="3">
        <v>46148</v>
      </c>
      <c r="C747" s="12">
        <f>MONTH(SalesDataTable[[#This Row],[Order Date]])</f>
        <v>5</v>
      </c>
      <c r="D747" s="12" t="str">
        <f>TEXT(SalesDataTable[[#This Row],[Order Date]],"MMM")</f>
        <v>May</v>
      </c>
      <c r="E747" s="15" t="str">
        <f>"Q"&amp;ROUNDUP(MONTH(SalesDataTable[[#This Row],[Order Date]])/3,0)</f>
        <v>Q2</v>
      </c>
      <c r="F747" s="12">
        <f>YEAR(SalesDataTable[[#This Row],[Order Date]])</f>
        <v>2026</v>
      </c>
      <c r="G747" s="4" t="s">
        <v>11</v>
      </c>
      <c r="H747" s="4" t="s">
        <v>12</v>
      </c>
      <c r="I747" s="4" t="s">
        <v>19</v>
      </c>
      <c r="J747" s="4" t="s">
        <v>13</v>
      </c>
      <c r="K747" s="4" t="s">
        <v>34</v>
      </c>
      <c r="L747" s="4" t="s">
        <v>42</v>
      </c>
      <c r="M747" s="9">
        <v>2</v>
      </c>
      <c r="N747" s="6">
        <v>35.86</v>
      </c>
      <c r="O747" s="7">
        <v>0</v>
      </c>
      <c r="P747" s="6">
        <v>13.9</v>
      </c>
      <c r="Q747" s="6">
        <f t="shared" si="44"/>
        <v>71.72</v>
      </c>
      <c r="R747" s="6">
        <f t="shared" si="45"/>
        <v>27.8</v>
      </c>
      <c r="S747" s="6">
        <f t="shared" si="46"/>
        <v>43.92</v>
      </c>
      <c r="T747" s="8">
        <f t="shared" si="47"/>
        <v>0.61238148354712774</v>
      </c>
      <c r="U747" s="5">
        <f>YEAR(SalesDataTable[[#This Row],[Order Date]])</f>
        <v>2026</v>
      </c>
      <c r="V747" s="8" t="str">
        <f>"Q"&amp;ROUNDUP(MONTH(SalesDataTable[[#This Row],[Order Date]])/3,0)</f>
        <v>Q2</v>
      </c>
      <c r="W747" s="9">
        <f>MONTH(SalesDataTable[[#This Row],[Order Date]])</f>
        <v>5</v>
      </c>
      <c r="X747" s="8" t="str">
        <f>TEXT(SalesDataTable[[#This Row],[Order Date]],"mmm")</f>
        <v>May</v>
      </c>
    </row>
    <row r="748" spans="1:24" ht="15">
      <c r="A748" s="2">
        <v>1574</v>
      </c>
      <c r="B748" s="3">
        <v>46148</v>
      </c>
      <c r="C748" s="12">
        <f>MONTH(SalesDataTable[[#This Row],[Order Date]])</f>
        <v>5</v>
      </c>
      <c r="D748" s="12" t="str">
        <f>TEXT(SalesDataTable[[#This Row],[Order Date]],"MMM")</f>
        <v>May</v>
      </c>
      <c r="E748" s="15" t="str">
        <f>"Q"&amp;ROUNDUP(MONTH(SalesDataTable[[#This Row],[Order Date]])/3,0)</f>
        <v>Q2</v>
      </c>
      <c r="F748" s="12">
        <f>YEAR(SalesDataTable[[#This Row],[Order Date]])</f>
        <v>2026</v>
      </c>
      <c r="G748" s="4" t="s">
        <v>6</v>
      </c>
      <c r="H748" s="4" t="s">
        <v>27</v>
      </c>
      <c r="I748" s="4" t="s">
        <v>2</v>
      </c>
      <c r="J748" s="4" t="s">
        <v>3</v>
      </c>
      <c r="K748" s="4" t="s">
        <v>9</v>
      </c>
      <c r="L748" s="4" t="s">
        <v>10</v>
      </c>
      <c r="M748" s="9">
        <v>1</v>
      </c>
      <c r="N748" s="6">
        <v>92.27</v>
      </c>
      <c r="O748" s="7">
        <v>0</v>
      </c>
      <c r="P748" s="6">
        <v>46.5</v>
      </c>
      <c r="Q748" s="6">
        <f t="shared" si="44"/>
        <v>92.27</v>
      </c>
      <c r="R748" s="6">
        <f t="shared" si="45"/>
        <v>46.5</v>
      </c>
      <c r="S748" s="6">
        <f t="shared" si="46"/>
        <v>45.769999999999996</v>
      </c>
      <c r="T748" s="8">
        <f t="shared" si="47"/>
        <v>0.49604421805570603</v>
      </c>
      <c r="U748" s="5">
        <f>YEAR(SalesDataTable[[#This Row],[Order Date]])</f>
        <v>2026</v>
      </c>
      <c r="V748" s="8" t="str">
        <f>"Q"&amp;ROUNDUP(MONTH(SalesDataTable[[#This Row],[Order Date]])/3,0)</f>
        <v>Q2</v>
      </c>
      <c r="W748" s="9">
        <f>MONTH(SalesDataTable[[#This Row],[Order Date]])</f>
        <v>5</v>
      </c>
      <c r="X748" s="8" t="str">
        <f>TEXT(SalesDataTable[[#This Row],[Order Date]],"mmm")</f>
        <v>May</v>
      </c>
    </row>
    <row r="749" spans="1:24" ht="15">
      <c r="A749" s="2">
        <v>3060</v>
      </c>
      <c r="B749" s="3">
        <v>46148</v>
      </c>
      <c r="C749" s="12">
        <f>MONTH(SalesDataTable[[#This Row],[Order Date]])</f>
        <v>5</v>
      </c>
      <c r="D749" s="12" t="str">
        <f>TEXT(SalesDataTable[[#This Row],[Order Date]],"MMM")</f>
        <v>May</v>
      </c>
      <c r="E749" s="15" t="str">
        <f>"Q"&amp;ROUNDUP(MONTH(SalesDataTable[[#This Row],[Order Date]])/3,0)</f>
        <v>Q2</v>
      </c>
      <c r="F749" s="12">
        <f>YEAR(SalesDataTable[[#This Row],[Order Date]])</f>
        <v>2026</v>
      </c>
      <c r="G749" s="4" t="s">
        <v>6</v>
      </c>
      <c r="H749" s="4" t="s">
        <v>27</v>
      </c>
      <c r="I749" s="4" t="s">
        <v>8</v>
      </c>
      <c r="J749" s="4" t="s">
        <v>16</v>
      </c>
      <c r="K749" s="4" t="s">
        <v>9</v>
      </c>
      <c r="L749" s="4" t="s">
        <v>37</v>
      </c>
      <c r="M749" s="9">
        <v>6</v>
      </c>
      <c r="N749" s="6">
        <v>157.31</v>
      </c>
      <c r="O749" s="7">
        <v>0.15</v>
      </c>
      <c r="P749" s="6">
        <v>80.34</v>
      </c>
      <c r="Q749" s="6">
        <f t="shared" si="44"/>
        <v>802.28099999999995</v>
      </c>
      <c r="R749" s="6">
        <f t="shared" si="45"/>
        <v>482.04</v>
      </c>
      <c r="S749" s="6">
        <f t="shared" si="46"/>
        <v>320.24099999999993</v>
      </c>
      <c r="T749" s="8">
        <f t="shared" si="47"/>
        <v>0.3991631361081715</v>
      </c>
      <c r="U749" s="5">
        <f>YEAR(SalesDataTable[[#This Row],[Order Date]])</f>
        <v>2026</v>
      </c>
      <c r="V749" s="8" t="str">
        <f>"Q"&amp;ROUNDUP(MONTH(SalesDataTable[[#This Row],[Order Date]])/3,0)</f>
        <v>Q2</v>
      </c>
      <c r="W749" s="9">
        <f>MONTH(SalesDataTable[[#This Row],[Order Date]])</f>
        <v>5</v>
      </c>
      <c r="X749" s="8" t="str">
        <f>TEXT(SalesDataTable[[#This Row],[Order Date]],"mmm")</f>
        <v>May</v>
      </c>
    </row>
    <row r="750" spans="1:24" ht="15">
      <c r="A750" s="2">
        <v>3490</v>
      </c>
      <c r="B750" s="3">
        <v>46148</v>
      </c>
      <c r="C750" s="12">
        <f>MONTH(SalesDataTable[[#This Row],[Order Date]])</f>
        <v>5</v>
      </c>
      <c r="D750" s="12" t="str">
        <f>TEXT(SalesDataTable[[#This Row],[Order Date]],"MMM")</f>
        <v>May</v>
      </c>
      <c r="E750" s="15" t="str">
        <f>"Q"&amp;ROUNDUP(MONTH(SalesDataTable[[#This Row],[Order Date]])/3,0)</f>
        <v>Q2</v>
      </c>
      <c r="F750" s="12">
        <f>YEAR(SalesDataTable[[#This Row],[Order Date]])</f>
        <v>2026</v>
      </c>
      <c r="G750" s="4" t="s">
        <v>6</v>
      </c>
      <c r="H750" s="4" t="s">
        <v>41</v>
      </c>
      <c r="I750" s="4" t="s">
        <v>2</v>
      </c>
      <c r="J750" s="4" t="s">
        <v>13</v>
      </c>
      <c r="K750" s="4" t="s">
        <v>14</v>
      </c>
      <c r="L750" s="4" t="s">
        <v>32</v>
      </c>
      <c r="M750" s="9">
        <v>2</v>
      </c>
      <c r="N750" s="6">
        <v>46.18</v>
      </c>
      <c r="O750" s="7">
        <v>0.05</v>
      </c>
      <c r="P750" s="6">
        <v>17.899999999999999</v>
      </c>
      <c r="Q750" s="6">
        <f t="shared" si="44"/>
        <v>87.74199999999999</v>
      </c>
      <c r="R750" s="6">
        <f t="shared" si="45"/>
        <v>35.799999999999997</v>
      </c>
      <c r="S750" s="6">
        <f t="shared" si="46"/>
        <v>51.941999999999993</v>
      </c>
      <c r="T750" s="8">
        <f t="shared" si="47"/>
        <v>0.59198559412823959</v>
      </c>
      <c r="U750" s="5">
        <f>YEAR(SalesDataTable[[#This Row],[Order Date]])</f>
        <v>2026</v>
      </c>
      <c r="V750" s="8" t="str">
        <f>"Q"&amp;ROUNDUP(MONTH(SalesDataTable[[#This Row],[Order Date]])/3,0)</f>
        <v>Q2</v>
      </c>
      <c r="W750" s="9">
        <f>MONTH(SalesDataTable[[#This Row],[Order Date]])</f>
        <v>5</v>
      </c>
      <c r="X750" s="8" t="str">
        <f>TEXT(SalesDataTable[[#This Row],[Order Date]],"mmm")</f>
        <v>May</v>
      </c>
    </row>
    <row r="751" spans="1:24" ht="15">
      <c r="A751" s="2">
        <v>3654</v>
      </c>
      <c r="B751" s="3">
        <v>46148</v>
      </c>
      <c r="C751" s="12">
        <f>MONTH(SalesDataTable[[#This Row],[Order Date]])</f>
        <v>5</v>
      </c>
      <c r="D751" s="12" t="str">
        <f>TEXT(SalesDataTable[[#This Row],[Order Date]],"MMM")</f>
        <v>May</v>
      </c>
      <c r="E751" s="15" t="str">
        <f>"Q"&amp;ROUNDUP(MONTH(SalesDataTable[[#This Row],[Order Date]])/3,0)</f>
        <v>Q2</v>
      </c>
      <c r="F751" s="12">
        <f>YEAR(SalesDataTable[[#This Row],[Order Date]])</f>
        <v>2026</v>
      </c>
      <c r="G751" s="4" t="s">
        <v>11</v>
      </c>
      <c r="H751" s="4" t="s">
        <v>39</v>
      </c>
      <c r="I751" s="4" t="s">
        <v>2</v>
      </c>
      <c r="J751" s="4" t="s">
        <v>16</v>
      </c>
      <c r="K751" s="4" t="s">
        <v>4</v>
      </c>
      <c r="L751" s="4" t="s">
        <v>22</v>
      </c>
      <c r="M751" s="9">
        <v>1</v>
      </c>
      <c r="N751" s="6">
        <v>51.44</v>
      </c>
      <c r="O751" s="7">
        <v>0.1</v>
      </c>
      <c r="P751" s="6">
        <v>22.88</v>
      </c>
      <c r="Q751" s="6">
        <f t="shared" si="44"/>
        <v>46.295999999999999</v>
      </c>
      <c r="R751" s="6">
        <f t="shared" si="45"/>
        <v>22.88</v>
      </c>
      <c r="S751" s="6">
        <f t="shared" si="46"/>
        <v>23.416</v>
      </c>
      <c r="T751" s="8">
        <f t="shared" si="47"/>
        <v>0.50578883704855715</v>
      </c>
      <c r="U751" s="5">
        <f>YEAR(SalesDataTable[[#This Row],[Order Date]])</f>
        <v>2026</v>
      </c>
      <c r="V751" s="8" t="str">
        <f>"Q"&amp;ROUNDUP(MONTH(SalesDataTable[[#This Row],[Order Date]])/3,0)</f>
        <v>Q2</v>
      </c>
      <c r="W751" s="9">
        <f>MONTH(SalesDataTable[[#This Row],[Order Date]])</f>
        <v>5</v>
      </c>
      <c r="X751" s="8" t="str">
        <f>TEXT(SalesDataTable[[#This Row],[Order Date]],"mmm")</f>
        <v>May</v>
      </c>
    </row>
    <row r="752" spans="1:24" ht="15">
      <c r="A752" s="2">
        <v>4209</v>
      </c>
      <c r="B752" s="3">
        <v>46148</v>
      </c>
      <c r="C752" s="12">
        <f>MONTH(SalesDataTable[[#This Row],[Order Date]])</f>
        <v>5</v>
      </c>
      <c r="D752" s="12" t="str">
        <f>TEXT(SalesDataTable[[#This Row],[Order Date]],"MMM")</f>
        <v>May</v>
      </c>
      <c r="E752" s="15" t="str">
        <f>"Q"&amp;ROUNDUP(MONTH(SalesDataTable[[#This Row],[Order Date]])/3,0)</f>
        <v>Q2</v>
      </c>
      <c r="F752" s="12">
        <f>YEAR(SalesDataTable[[#This Row],[Order Date]])</f>
        <v>2026</v>
      </c>
      <c r="G752" s="4" t="s">
        <v>6</v>
      </c>
      <c r="H752" s="4" t="s">
        <v>7</v>
      </c>
      <c r="I752" s="4" t="s">
        <v>2</v>
      </c>
      <c r="J752" s="4" t="s">
        <v>13</v>
      </c>
      <c r="K752" s="4" t="s">
        <v>34</v>
      </c>
      <c r="L752" s="4" t="s">
        <v>45</v>
      </c>
      <c r="M752" s="9">
        <v>2</v>
      </c>
      <c r="N752" s="6">
        <v>50.97</v>
      </c>
      <c r="O752" s="7">
        <v>0.05</v>
      </c>
      <c r="P752" s="6">
        <v>21.67</v>
      </c>
      <c r="Q752" s="6">
        <f t="shared" si="44"/>
        <v>96.842999999999989</v>
      </c>
      <c r="R752" s="6">
        <f t="shared" si="45"/>
        <v>43.34</v>
      </c>
      <c r="S752" s="6">
        <f t="shared" si="46"/>
        <v>53.502999999999986</v>
      </c>
      <c r="T752" s="8">
        <f t="shared" si="47"/>
        <v>0.55247152607829153</v>
      </c>
      <c r="U752" s="5">
        <f>YEAR(SalesDataTable[[#This Row],[Order Date]])</f>
        <v>2026</v>
      </c>
      <c r="V752" s="8" t="str">
        <f>"Q"&amp;ROUNDUP(MONTH(SalesDataTable[[#This Row],[Order Date]])/3,0)</f>
        <v>Q2</v>
      </c>
      <c r="W752" s="9">
        <f>MONTH(SalesDataTable[[#This Row],[Order Date]])</f>
        <v>5</v>
      </c>
      <c r="X752" s="8" t="str">
        <f>TEXT(SalesDataTable[[#This Row],[Order Date]],"mmm")</f>
        <v>May</v>
      </c>
    </row>
    <row r="753" spans="1:24" ht="15">
      <c r="A753" s="2">
        <v>4227</v>
      </c>
      <c r="B753" s="3">
        <v>46148</v>
      </c>
      <c r="C753" s="12">
        <f>MONTH(SalesDataTable[[#This Row],[Order Date]])</f>
        <v>5</v>
      </c>
      <c r="D753" s="12" t="str">
        <f>TEXT(SalesDataTable[[#This Row],[Order Date]],"MMM")</f>
        <v>May</v>
      </c>
      <c r="E753" s="15" t="str">
        <f>"Q"&amp;ROUNDUP(MONTH(SalesDataTable[[#This Row],[Order Date]])/3,0)</f>
        <v>Q2</v>
      </c>
      <c r="F753" s="12">
        <f>YEAR(SalesDataTable[[#This Row],[Order Date]])</f>
        <v>2026</v>
      </c>
      <c r="G753" s="4" t="s">
        <v>6</v>
      </c>
      <c r="H753" s="4" t="s">
        <v>7</v>
      </c>
      <c r="I753" s="4" t="s">
        <v>2</v>
      </c>
      <c r="J753" s="4" t="s">
        <v>13</v>
      </c>
      <c r="K753" s="4" t="s">
        <v>4</v>
      </c>
      <c r="L753" s="4" t="s">
        <v>26</v>
      </c>
      <c r="M753" s="9">
        <v>2</v>
      </c>
      <c r="N753" s="6">
        <v>40.549999999999997</v>
      </c>
      <c r="O753" s="7">
        <v>0</v>
      </c>
      <c r="P753" s="6">
        <v>16.52</v>
      </c>
      <c r="Q753" s="6">
        <f t="shared" si="44"/>
        <v>81.099999999999994</v>
      </c>
      <c r="R753" s="6">
        <f t="shared" si="45"/>
        <v>33.04</v>
      </c>
      <c r="S753" s="6">
        <f t="shared" si="46"/>
        <v>48.059999999999995</v>
      </c>
      <c r="T753" s="8">
        <f t="shared" si="47"/>
        <v>0.59260172626387175</v>
      </c>
      <c r="U753" s="5">
        <f>YEAR(SalesDataTable[[#This Row],[Order Date]])</f>
        <v>2026</v>
      </c>
      <c r="V753" s="8" t="str">
        <f>"Q"&amp;ROUNDUP(MONTH(SalesDataTable[[#This Row],[Order Date]])/3,0)</f>
        <v>Q2</v>
      </c>
      <c r="W753" s="9">
        <f>MONTH(SalesDataTable[[#This Row],[Order Date]])</f>
        <v>5</v>
      </c>
      <c r="X753" s="8" t="str">
        <f>TEXT(SalesDataTable[[#This Row],[Order Date]],"mmm")</f>
        <v>May</v>
      </c>
    </row>
    <row r="754" spans="1:24" ht="15">
      <c r="A754" s="2">
        <v>4247</v>
      </c>
      <c r="B754" s="3">
        <v>46148</v>
      </c>
      <c r="C754" s="12">
        <f>MONTH(SalesDataTable[[#This Row],[Order Date]])</f>
        <v>5</v>
      </c>
      <c r="D754" s="12" t="str">
        <f>TEXT(SalesDataTable[[#This Row],[Order Date]],"MMM")</f>
        <v>May</v>
      </c>
      <c r="E754" s="15" t="str">
        <f>"Q"&amp;ROUNDUP(MONTH(SalesDataTable[[#This Row],[Order Date]])/3,0)</f>
        <v>Q2</v>
      </c>
      <c r="F754" s="12">
        <f>YEAR(SalesDataTable[[#This Row],[Order Date]])</f>
        <v>2026</v>
      </c>
      <c r="G754" s="4" t="s">
        <v>11</v>
      </c>
      <c r="H754" s="4" t="s">
        <v>52</v>
      </c>
      <c r="I754" s="4" t="s">
        <v>2</v>
      </c>
      <c r="J754" s="4" t="s">
        <v>13</v>
      </c>
      <c r="K754" s="4" t="s">
        <v>4</v>
      </c>
      <c r="L754" s="4" t="s">
        <v>22</v>
      </c>
      <c r="M754" s="9">
        <v>2</v>
      </c>
      <c r="N754" s="6">
        <v>51.3</v>
      </c>
      <c r="O754" s="7">
        <v>0</v>
      </c>
      <c r="P754" s="6">
        <v>23.12</v>
      </c>
      <c r="Q754" s="6">
        <f t="shared" si="44"/>
        <v>102.6</v>
      </c>
      <c r="R754" s="6">
        <f t="shared" si="45"/>
        <v>46.24</v>
      </c>
      <c r="S754" s="6">
        <f t="shared" si="46"/>
        <v>56.359999999999992</v>
      </c>
      <c r="T754" s="8">
        <f t="shared" si="47"/>
        <v>0.54931773879142298</v>
      </c>
      <c r="U754" s="5">
        <f>YEAR(SalesDataTable[[#This Row],[Order Date]])</f>
        <v>2026</v>
      </c>
      <c r="V754" s="8" t="str">
        <f>"Q"&amp;ROUNDUP(MONTH(SalesDataTable[[#This Row],[Order Date]])/3,0)</f>
        <v>Q2</v>
      </c>
      <c r="W754" s="9">
        <f>MONTH(SalesDataTable[[#This Row],[Order Date]])</f>
        <v>5</v>
      </c>
      <c r="X754" s="8" t="str">
        <f>TEXT(SalesDataTable[[#This Row],[Order Date]],"mmm")</f>
        <v>May</v>
      </c>
    </row>
    <row r="755" spans="1:24" ht="15">
      <c r="A755" s="2">
        <v>5196</v>
      </c>
      <c r="B755" s="3">
        <v>46148</v>
      </c>
      <c r="C755" s="12">
        <f>MONTH(SalesDataTable[[#This Row],[Order Date]])</f>
        <v>5</v>
      </c>
      <c r="D755" s="12" t="str">
        <f>TEXT(SalesDataTable[[#This Row],[Order Date]],"MMM")</f>
        <v>May</v>
      </c>
      <c r="E755" s="15" t="str">
        <f>"Q"&amp;ROUNDUP(MONTH(SalesDataTable[[#This Row],[Order Date]])/3,0)</f>
        <v>Q2</v>
      </c>
      <c r="F755" s="12">
        <f>YEAR(SalesDataTable[[#This Row],[Order Date]])</f>
        <v>2026</v>
      </c>
      <c r="G755" s="4" t="s">
        <v>20</v>
      </c>
      <c r="H755" s="4" t="s">
        <v>33</v>
      </c>
      <c r="I755" s="4" t="s">
        <v>2</v>
      </c>
      <c r="J755" s="4" t="s">
        <v>13</v>
      </c>
      <c r="K755" s="4" t="s">
        <v>23</v>
      </c>
      <c r="L755" s="4" t="s">
        <v>40</v>
      </c>
      <c r="M755" s="9">
        <v>3</v>
      </c>
      <c r="N755" s="6">
        <v>82.56</v>
      </c>
      <c r="O755" s="7">
        <v>0</v>
      </c>
      <c r="P755" s="6">
        <v>39.99</v>
      </c>
      <c r="Q755" s="6">
        <f t="shared" si="44"/>
        <v>247.68</v>
      </c>
      <c r="R755" s="6">
        <f t="shared" si="45"/>
        <v>119.97</v>
      </c>
      <c r="S755" s="6">
        <f t="shared" si="46"/>
        <v>127.71000000000001</v>
      </c>
      <c r="T755" s="8">
        <f t="shared" si="47"/>
        <v>0.515625</v>
      </c>
      <c r="U755" s="5">
        <f>YEAR(SalesDataTable[[#This Row],[Order Date]])</f>
        <v>2026</v>
      </c>
      <c r="V755" s="8" t="str">
        <f>"Q"&amp;ROUNDUP(MONTH(SalesDataTable[[#This Row],[Order Date]])/3,0)</f>
        <v>Q2</v>
      </c>
      <c r="W755" s="9">
        <f>MONTH(SalesDataTable[[#This Row],[Order Date]])</f>
        <v>5</v>
      </c>
      <c r="X755" s="8" t="str">
        <f>TEXT(SalesDataTable[[#This Row],[Order Date]],"mmm")</f>
        <v>May</v>
      </c>
    </row>
    <row r="756" spans="1:24" ht="15">
      <c r="A756" s="2">
        <v>400</v>
      </c>
      <c r="B756" s="3">
        <v>46149</v>
      </c>
      <c r="C756" s="12">
        <f>MONTH(SalesDataTable[[#This Row],[Order Date]])</f>
        <v>5</v>
      </c>
      <c r="D756" s="12" t="str">
        <f>TEXT(SalesDataTable[[#This Row],[Order Date]],"MMM")</f>
        <v>May</v>
      </c>
      <c r="E756" s="15" t="str">
        <f>"Q"&amp;ROUNDUP(MONTH(SalesDataTable[[#This Row],[Order Date]])/3,0)</f>
        <v>Q2</v>
      </c>
      <c r="F756" s="12">
        <f>YEAR(SalesDataTable[[#This Row],[Order Date]])</f>
        <v>2026</v>
      </c>
      <c r="G756" s="4" t="s">
        <v>6</v>
      </c>
      <c r="H756" s="4" t="s">
        <v>43</v>
      </c>
      <c r="I756" s="4" t="s">
        <v>8</v>
      </c>
      <c r="J756" s="4" t="s">
        <v>16</v>
      </c>
      <c r="K756" s="4" t="s">
        <v>9</v>
      </c>
      <c r="L756" s="4" t="s">
        <v>10</v>
      </c>
      <c r="M756" s="9">
        <v>6</v>
      </c>
      <c r="N756" s="6">
        <v>92.66</v>
      </c>
      <c r="O756" s="7">
        <v>0.15</v>
      </c>
      <c r="P756" s="6">
        <v>44.71</v>
      </c>
      <c r="Q756" s="6">
        <f t="shared" si="44"/>
        <v>472.56600000000003</v>
      </c>
      <c r="R756" s="6">
        <f t="shared" si="45"/>
        <v>268.26</v>
      </c>
      <c r="S756" s="6">
        <f t="shared" si="46"/>
        <v>204.30600000000004</v>
      </c>
      <c r="T756" s="8">
        <f t="shared" si="47"/>
        <v>0.43233326138571126</v>
      </c>
      <c r="U756" s="5">
        <f>YEAR(SalesDataTable[[#This Row],[Order Date]])</f>
        <v>2026</v>
      </c>
      <c r="V756" s="8" t="str">
        <f>"Q"&amp;ROUNDUP(MONTH(SalesDataTable[[#This Row],[Order Date]])/3,0)</f>
        <v>Q2</v>
      </c>
      <c r="W756" s="9">
        <f>MONTH(SalesDataTable[[#This Row],[Order Date]])</f>
        <v>5</v>
      </c>
      <c r="X756" s="8" t="str">
        <f>TEXT(SalesDataTable[[#This Row],[Order Date]],"mmm")</f>
        <v>May</v>
      </c>
    </row>
    <row r="757" spans="1:24" ht="15">
      <c r="A757" s="2">
        <v>829</v>
      </c>
      <c r="B757" s="3">
        <v>46149</v>
      </c>
      <c r="C757" s="12">
        <f>MONTH(SalesDataTable[[#This Row],[Order Date]])</f>
        <v>5</v>
      </c>
      <c r="D757" s="12" t="str">
        <f>TEXT(SalesDataTable[[#This Row],[Order Date]],"MMM")</f>
        <v>May</v>
      </c>
      <c r="E757" s="15" t="str">
        <f>"Q"&amp;ROUNDUP(MONTH(SalesDataTable[[#This Row],[Order Date]])/3,0)</f>
        <v>Q2</v>
      </c>
      <c r="F757" s="12">
        <f>YEAR(SalesDataTable[[#This Row],[Order Date]])</f>
        <v>2026</v>
      </c>
      <c r="G757" s="4" t="s">
        <v>11</v>
      </c>
      <c r="H757" s="4" t="s">
        <v>52</v>
      </c>
      <c r="I757" s="4" t="s">
        <v>28</v>
      </c>
      <c r="J757" s="4" t="s">
        <v>13</v>
      </c>
      <c r="K757" s="4" t="s">
        <v>34</v>
      </c>
      <c r="L757" s="4" t="s">
        <v>35</v>
      </c>
      <c r="M757" s="9">
        <v>1</v>
      </c>
      <c r="N757" s="6">
        <v>39.42</v>
      </c>
      <c r="O757" s="7">
        <v>0</v>
      </c>
      <c r="P757" s="6">
        <v>14.86</v>
      </c>
      <c r="Q757" s="6">
        <f t="shared" si="44"/>
        <v>39.42</v>
      </c>
      <c r="R757" s="6">
        <f t="shared" si="45"/>
        <v>14.86</v>
      </c>
      <c r="S757" s="6">
        <f t="shared" si="46"/>
        <v>24.560000000000002</v>
      </c>
      <c r="T757" s="8">
        <f t="shared" si="47"/>
        <v>0.62303399289700667</v>
      </c>
      <c r="U757" s="5">
        <f>YEAR(SalesDataTable[[#This Row],[Order Date]])</f>
        <v>2026</v>
      </c>
      <c r="V757" s="8" t="str">
        <f>"Q"&amp;ROUNDUP(MONTH(SalesDataTable[[#This Row],[Order Date]])/3,0)</f>
        <v>Q2</v>
      </c>
      <c r="W757" s="9">
        <f>MONTH(SalesDataTable[[#This Row],[Order Date]])</f>
        <v>5</v>
      </c>
      <c r="X757" s="8" t="str">
        <f>TEXT(SalesDataTable[[#This Row],[Order Date]],"mmm")</f>
        <v>May</v>
      </c>
    </row>
    <row r="758" spans="1:24" ht="15">
      <c r="A758" s="2">
        <v>1236</v>
      </c>
      <c r="B758" s="3">
        <v>46149</v>
      </c>
      <c r="C758" s="12">
        <f>MONTH(SalesDataTable[[#This Row],[Order Date]])</f>
        <v>5</v>
      </c>
      <c r="D758" s="12" t="str">
        <f>TEXT(SalesDataTable[[#This Row],[Order Date]],"MMM")</f>
        <v>May</v>
      </c>
      <c r="E758" s="15" t="str">
        <f>"Q"&amp;ROUNDUP(MONTH(SalesDataTable[[#This Row],[Order Date]])/3,0)</f>
        <v>Q2</v>
      </c>
      <c r="F758" s="12">
        <f>YEAR(SalesDataTable[[#This Row],[Order Date]])</f>
        <v>2026</v>
      </c>
      <c r="G758" s="4" t="s">
        <v>0</v>
      </c>
      <c r="H758" s="4" t="s">
        <v>36</v>
      </c>
      <c r="I758" s="4" t="s">
        <v>19</v>
      </c>
      <c r="J758" s="4" t="s">
        <v>3</v>
      </c>
      <c r="K758" s="4" t="s">
        <v>34</v>
      </c>
      <c r="L758" s="4" t="s">
        <v>38</v>
      </c>
      <c r="M758" s="9">
        <v>2</v>
      </c>
      <c r="N758" s="6">
        <v>124.25</v>
      </c>
      <c r="O758" s="7">
        <v>0</v>
      </c>
      <c r="P758" s="6">
        <v>69.510000000000005</v>
      </c>
      <c r="Q758" s="6">
        <f t="shared" si="44"/>
        <v>248.5</v>
      </c>
      <c r="R758" s="6">
        <f t="shared" si="45"/>
        <v>139.02000000000001</v>
      </c>
      <c r="S758" s="6">
        <f t="shared" si="46"/>
        <v>109.47999999999999</v>
      </c>
      <c r="T758" s="8">
        <f t="shared" si="47"/>
        <v>0.44056338028169012</v>
      </c>
      <c r="U758" s="5">
        <f>YEAR(SalesDataTable[[#This Row],[Order Date]])</f>
        <v>2026</v>
      </c>
      <c r="V758" s="8" t="str">
        <f>"Q"&amp;ROUNDUP(MONTH(SalesDataTable[[#This Row],[Order Date]])/3,0)</f>
        <v>Q2</v>
      </c>
      <c r="W758" s="9">
        <f>MONTH(SalesDataTable[[#This Row],[Order Date]])</f>
        <v>5</v>
      </c>
      <c r="X758" s="8" t="str">
        <f>TEXT(SalesDataTable[[#This Row],[Order Date]],"mmm")</f>
        <v>May</v>
      </c>
    </row>
    <row r="759" spans="1:24" ht="15">
      <c r="A759" s="2">
        <v>1364</v>
      </c>
      <c r="B759" s="3">
        <v>46149</v>
      </c>
      <c r="C759" s="12">
        <f>MONTH(SalesDataTable[[#This Row],[Order Date]])</f>
        <v>5</v>
      </c>
      <c r="D759" s="12" t="str">
        <f>TEXT(SalesDataTable[[#This Row],[Order Date]],"MMM")</f>
        <v>May</v>
      </c>
      <c r="E759" s="15" t="str">
        <f>"Q"&amp;ROUNDUP(MONTH(SalesDataTable[[#This Row],[Order Date]])/3,0)</f>
        <v>Q2</v>
      </c>
      <c r="F759" s="12">
        <f>YEAR(SalesDataTable[[#This Row],[Order Date]])</f>
        <v>2026</v>
      </c>
      <c r="G759" s="4" t="s">
        <v>6</v>
      </c>
      <c r="H759" s="4" t="s">
        <v>49</v>
      </c>
      <c r="I759" s="4" t="s">
        <v>2</v>
      </c>
      <c r="J759" s="4" t="s">
        <v>13</v>
      </c>
      <c r="K759" s="4" t="s">
        <v>9</v>
      </c>
      <c r="L759" s="4" t="s">
        <v>37</v>
      </c>
      <c r="M759" s="9">
        <v>2</v>
      </c>
      <c r="N759" s="6">
        <v>156.43</v>
      </c>
      <c r="O759" s="7">
        <v>0</v>
      </c>
      <c r="P759" s="6">
        <v>78.569999999999993</v>
      </c>
      <c r="Q759" s="6">
        <f t="shared" si="44"/>
        <v>312.86</v>
      </c>
      <c r="R759" s="6">
        <f t="shared" si="45"/>
        <v>157.13999999999999</v>
      </c>
      <c r="S759" s="6">
        <f t="shared" si="46"/>
        <v>155.72000000000003</v>
      </c>
      <c r="T759" s="8">
        <f t="shared" si="47"/>
        <v>0.49773061433228927</v>
      </c>
      <c r="U759" s="5">
        <f>YEAR(SalesDataTable[[#This Row],[Order Date]])</f>
        <v>2026</v>
      </c>
      <c r="V759" s="8" t="str">
        <f>"Q"&amp;ROUNDUP(MONTH(SalesDataTable[[#This Row],[Order Date]])/3,0)</f>
        <v>Q2</v>
      </c>
      <c r="W759" s="9">
        <f>MONTH(SalesDataTable[[#This Row],[Order Date]])</f>
        <v>5</v>
      </c>
      <c r="X759" s="8" t="str">
        <f>TEXT(SalesDataTable[[#This Row],[Order Date]],"mmm")</f>
        <v>May</v>
      </c>
    </row>
    <row r="760" spans="1:24" ht="15">
      <c r="A760" s="2">
        <v>2105</v>
      </c>
      <c r="B760" s="3">
        <v>46149</v>
      </c>
      <c r="C760" s="12">
        <f>MONTH(SalesDataTable[[#This Row],[Order Date]])</f>
        <v>5</v>
      </c>
      <c r="D760" s="12" t="str">
        <f>TEXT(SalesDataTable[[#This Row],[Order Date]],"MMM")</f>
        <v>May</v>
      </c>
      <c r="E760" s="15" t="str">
        <f>"Q"&amp;ROUNDUP(MONTH(SalesDataTable[[#This Row],[Order Date]])/3,0)</f>
        <v>Q2</v>
      </c>
      <c r="F760" s="12">
        <f>YEAR(SalesDataTable[[#This Row],[Order Date]])</f>
        <v>2026</v>
      </c>
      <c r="G760" s="4" t="s">
        <v>6</v>
      </c>
      <c r="H760" s="4" t="s">
        <v>49</v>
      </c>
      <c r="I760" s="4" t="s">
        <v>19</v>
      </c>
      <c r="J760" s="4" t="s">
        <v>13</v>
      </c>
      <c r="K760" s="4" t="s">
        <v>23</v>
      </c>
      <c r="L760" s="4" t="s">
        <v>40</v>
      </c>
      <c r="M760" s="9">
        <v>1</v>
      </c>
      <c r="N760" s="6">
        <v>80.3</v>
      </c>
      <c r="O760" s="7">
        <v>0</v>
      </c>
      <c r="P760" s="6">
        <v>40.020000000000003</v>
      </c>
      <c r="Q760" s="6">
        <f t="shared" si="44"/>
        <v>80.3</v>
      </c>
      <c r="R760" s="6">
        <f t="shared" si="45"/>
        <v>40.020000000000003</v>
      </c>
      <c r="S760" s="6">
        <f t="shared" si="46"/>
        <v>40.279999999999994</v>
      </c>
      <c r="T760" s="8">
        <f t="shared" si="47"/>
        <v>0.50161892901618921</v>
      </c>
      <c r="U760" s="5">
        <f>YEAR(SalesDataTable[[#This Row],[Order Date]])</f>
        <v>2026</v>
      </c>
      <c r="V760" s="8" t="str">
        <f>"Q"&amp;ROUNDUP(MONTH(SalesDataTable[[#This Row],[Order Date]])/3,0)</f>
        <v>Q2</v>
      </c>
      <c r="W760" s="9">
        <f>MONTH(SalesDataTable[[#This Row],[Order Date]])</f>
        <v>5</v>
      </c>
      <c r="X760" s="8" t="str">
        <f>TEXT(SalesDataTable[[#This Row],[Order Date]],"mmm")</f>
        <v>May</v>
      </c>
    </row>
    <row r="761" spans="1:24" ht="15">
      <c r="A761" s="2">
        <v>4706</v>
      </c>
      <c r="B761" s="3">
        <v>46149</v>
      </c>
      <c r="C761" s="12">
        <f>MONTH(SalesDataTable[[#This Row],[Order Date]])</f>
        <v>5</v>
      </c>
      <c r="D761" s="12" t="str">
        <f>TEXT(SalesDataTable[[#This Row],[Order Date]],"MMM")</f>
        <v>May</v>
      </c>
      <c r="E761" s="15" t="str">
        <f>"Q"&amp;ROUNDUP(MONTH(SalesDataTable[[#This Row],[Order Date]])/3,0)</f>
        <v>Q2</v>
      </c>
      <c r="F761" s="12">
        <f>YEAR(SalesDataTable[[#This Row],[Order Date]])</f>
        <v>2026</v>
      </c>
      <c r="G761" s="4" t="s">
        <v>20</v>
      </c>
      <c r="H761" s="4" t="s">
        <v>47</v>
      </c>
      <c r="I761" s="4" t="s">
        <v>19</v>
      </c>
      <c r="J761" s="4" t="s">
        <v>13</v>
      </c>
      <c r="K761" s="4" t="s">
        <v>23</v>
      </c>
      <c r="L761" s="4" t="s">
        <v>40</v>
      </c>
      <c r="M761" s="9">
        <v>1</v>
      </c>
      <c r="N761" s="6">
        <v>79.89</v>
      </c>
      <c r="O761" s="7">
        <v>0</v>
      </c>
      <c r="P761" s="6">
        <v>39.549999999999997</v>
      </c>
      <c r="Q761" s="6">
        <f t="shared" si="44"/>
        <v>79.89</v>
      </c>
      <c r="R761" s="6">
        <f t="shared" si="45"/>
        <v>39.549999999999997</v>
      </c>
      <c r="S761" s="6">
        <f t="shared" si="46"/>
        <v>40.340000000000003</v>
      </c>
      <c r="T761" s="8">
        <f t="shared" si="47"/>
        <v>0.50494429841031419</v>
      </c>
      <c r="U761" s="5">
        <f>YEAR(SalesDataTable[[#This Row],[Order Date]])</f>
        <v>2026</v>
      </c>
      <c r="V761" s="8" t="str">
        <f>"Q"&amp;ROUNDUP(MONTH(SalesDataTable[[#This Row],[Order Date]])/3,0)</f>
        <v>Q2</v>
      </c>
      <c r="W761" s="9">
        <f>MONTH(SalesDataTable[[#This Row],[Order Date]])</f>
        <v>5</v>
      </c>
      <c r="X761" s="8" t="str">
        <f>TEXT(SalesDataTable[[#This Row],[Order Date]],"mmm")</f>
        <v>May</v>
      </c>
    </row>
    <row r="762" spans="1:24" ht="15">
      <c r="A762" s="2">
        <v>68</v>
      </c>
      <c r="B762" s="3">
        <v>46150</v>
      </c>
      <c r="C762" s="12">
        <f>MONTH(SalesDataTable[[#This Row],[Order Date]])</f>
        <v>5</v>
      </c>
      <c r="D762" s="12" t="str">
        <f>TEXT(SalesDataTable[[#This Row],[Order Date]],"MMM")</f>
        <v>May</v>
      </c>
      <c r="E762" s="15" t="str">
        <f>"Q"&amp;ROUNDUP(MONTH(SalesDataTable[[#This Row],[Order Date]])/3,0)</f>
        <v>Q2</v>
      </c>
      <c r="F762" s="12">
        <f>YEAR(SalesDataTable[[#This Row],[Order Date]])</f>
        <v>2026</v>
      </c>
      <c r="G762" s="4" t="s">
        <v>20</v>
      </c>
      <c r="H762" s="4" t="s">
        <v>31</v>
      </c>
      <c r="I762" s="4" t="s">
        <v>19</v>
      </c>
      <c r="J762" s="4" t="s">
        <v>13</v>
      </c>
      <c r="K762" s="4" t="s">
        <v>34</v>
      </c>
      <c r="L762" s="4" t="s">
        <v>35</v>
      </c>
      <c r="M762" s="9">
        <v>1</v>
      </c>
      <c r="N762" s="6">
        <v>39.5</v>
      </c>
      <c r="O762" s="7">
        <v>0</v>
      </c>
      <c r="P762" s="6">
        <v>14.68</v>
      </c>
      <c r="Q762" s="6">
        <f t="shared" si="44"/>
        <v>39.5</v>
      </c>
      <c r="R762" s="6">
        <f t="shared" si="45"/>
        <v>14.68</v>
      </c>
      <c r="S762" s="6">
        <f t="shared" si="46"/>
        <v>24.82</v>
      </c>
      <c r="T762" s="8">
        <f t="shared" si="47"/>
        <v>0.62835443037974681</v>
      </c>
      <c r="U762" s="5">
        <f>YEAR(SalesDataTable[[#This Row],[Order Date]])</f>
        <v>2026</v>
      </c>
      <c r="V762" s="8" t="str">
        <f>"Q"&amp;ROUNDUP(MONTH(SalesDataTable[[#This Row],[Order Date]])/3,0)</f>
        <v>Q2</v>
      </c>
      <c r="W762" s="9">
        <f>MONTH(SalesDataTable[[#This Row],[Order Date]])</f>
        <v>5</v>
      </c>
      <c r="X762" s="8" t="str">
        <f>TEXT(SalesDataTable[[#This Row],[Order Date]],"mmm")</f>
        <v>May</v>
      </c>
    </row>
    <row r="763" spans="1:24" ht="15">
      <c r="A763" s="2">
        <v>1352</v>
      </c>
      <c r="B763" s="3">
        <v>46150</v>
      </c>
      <c r="C763" s="12">
        <f>MONTH(SalesDataTable[[#This Row],[Order Date]])</f>
        <v>5</v>
      </c>
      <c r="D763" s="12" t="str">
        <f>TEXT(SalesDataTable[[#This Row],[Order Date]],"MMM")</f>
        <v>May</v>
      </c>
      <c r="E763" s="15" t="str">
        <f>"Q"&amp;ROUNDUP(MONTH(SalesDataTable[[#This Row],[Order Date]])/3,0)</f>
        <v>Q2</v>
      </c>
      <c r="F763" s="12">
        <f>YEAR(SalesDataTable[[#This Row],[Order Date]])</f>
        <v>2026</v>
      </c>
      <c r="G763" s="4" t="s">
        <v>20</v>
      </c>
      <c r="H763" s="4" t="s">
        <v>31</v>
      </c>
      <c r="I763" s="4" t="s">
        <v>2</v>
      </c>
      <c r="J763" s="4" t="s">
        <v>3</v>
      </c>
      <c r="K763" s="4" t="s">
        <v>4</v>
      </c>
      <c r="L763" s="4" t="s">
        <v>5</v>
      </c>
      <c r="M763" s="9">
        <v>1</v>
      </c>
      <c r="N763" s="6">
        <v>80.7</v>
      </c>
      <c r="O763" s="7">
        <v>0</v>
      </c>
      <c r="P763" s="6">
        <v>41.88</v>
      </c>
      <c r="Q763" s="6">
        <f t="shared" si="44"/>
        <v>80.7</v>
      </c>
      <c r="R763" s="6">
        <f t="shared" si="45"/>
        <v>41.88</v>
      </c>
      <c r="S763" s="6">
        <f t="shared" si="46"/>
        <v>38.82</v>
      </c>
      <c r="T763" s="8">
        <f t="shared" si="47"/>
        <v>0.48104089219330853</v>
      </c>
      <c r="U763" s="5">
        <f>YEAR(SalesDataTable[[#This Row],[Order Date]])</f>
        <v>2026</v>
      </c>
      <c r="V763" s="8" t="str">
        <f>"Q"&amp;ROUNDUP(MONTH(SalesDataTable[[#This Row],[Order Date]])/3,0)</f>
        <v>Q2</v>
      </c>
      <c r="W763" s="9">
        <f>MONTH(SalesDataTable[[#This Row],[Order Date]])</f>
        <v>5</v>
      </c>
      <c r="X763" s="8" t="str">
        <f>TEXT(SalesDataTable[[#This Row],[Order Date]],"mmm")</f>
        <v>May</v>
      </c>
    </row>
    <row r="764" spans="1:24" ht="15">
      <c r="A764" s="2">
        <v>2526</v>
      </c>
      <c r="B764" s="3">
        <v>46150</v>
      </c>
      <c r="C764" s="12">
        <f>MONTH(SalesDataTable[[#This Row],[Order Date]])</f>
        <v>5</v>
      </c>
      <c r="D764" s="12" t="str">
        <f>TEXT(SalesDataTable[[#This Row],[Order Date]],"MMM")</f>
        <v>May</v>
      </c>
      <c r="E764" s="15" t="str">
        <f>"Q"&amp;ROUNDUP(MONTH(SalesDataTable[[#This Row],[Order Date]])/3,0)</f>
        <v>Q2</v>
      </c>
      <c r="F764" s="12">
        <f>YEAR(SalesDataTable[[#This Row],[Order Date]])</f>
        <v>2026</v>
      </c>
      <c r="G764" s="4" t="s">
        <v>6</v>
      </c>
      <c r="H764" s="4" t="s">
        <v>49</v>
      </c>
      <c r="I764" s="4" t="s">
        <v>2</v>
      </c>
      <c r="J764" s="4" t="s">
        <v>13</v>
      </c>
      <c r="K764" s="4" t="s">
        <v>23</v>
      </c>
      <c r="L764" s="4" t="s">
        <v>40</v>
      </c>
      <c r="M764" s="9">
        <v>1</v>
      </c>
      <c r="N764" s="6">
        <v>80.86</v>
      </c>
      <c r="O764" s="7">
        <v>0</v>
      </c>
      <c r="P764" s="6">
        <v>38.44</v>
      </c>
      <c r="Q764" s="6">
        <f t="shared" si="44"/>
        <v>80.86</v>
      </c>
      <c r="R764" s="6">
        <f t="shared" si="45"/>
        <v>38.44</v>
      </c>
      <c r="S764" s="6">
        <f t="shared" si="46"/>
        <v>42.42</v>
      </c>
      <c r="T764" s="8">
        <f t="shared" si="47"/>
        <v>0.52461043779371752</v>
      </c>
      <c r="U764" s="5">
        <f>YEAR(SalesDataTable[[#This Row],[Order Date]])</f>
        <v>2026</v>
      </c>
      <c r="V764" s="8" t="str">
        <f>"Q"&amp;ROUNDUP(MONTH(SalesDataTable[[#This Row],[Order Date]])/3,0)</f>
        <v>Q2</v>
      </c>
      <c r="W764" s="9">
        <f>MONTH(SalesDataTable[[#This Row],[Order Date]])</f>
        <v>5</v>
      </c>
      <c r="X764" s="8" t="str">
        <f>TEXT(SalesDataTable[[#This Row],[Order Date]],"mmm")</f>
        <v>May</v>
      </c>
    </row>
    <row r="765" spans="1:24" ht="15">
      <c r="A765" s="2">
        <v>3298</v>
      </c>
      <c r="B765" s="3">
        <v>46150</v>
      </c>
      <c r="C765" s="12">
        <f>MONTH(SalesDataTable[[#This Row],[Order Date]])</f>
        <v>5</v>
      </c>
      <c r="D765" s="12" t="str">
        <f>TEXT(SalesDataTable[[#This Row],[Order Date]],"MMM")</f>
        <v>May</v>
      </c>
      <c r="E765" s="15" t="str">
        <f>"Q"&amp;ROUNDUP(MONTH(SalesDataTable[[#This Row],[Order Date]])/3,0)</f>
        <v>Q2</v>
      </c>
      <c r="F765" s="12">
        <f>YEAR(SalesDataTable[[#This Row],[Order Date]])</f>
        <v>2026</v>
      </c>
      <c r="G765" s="4" t="s">
        <v>6</v>
      </c>
      <c r="H765" s="4" t="s">
        <v>49</v>
      </c>
      <c r="I765" s="4" t="s">
        <v>28</v>
      </c>
      <c r="J765" s="4" t="s">
        <v>13</v>
      </c>
      <c r="K765" s="4" t="s">
        <v>23</v>
      </c>
      <c r="L765" s="4" t="s">
        <v>24</v>
      </c>
      <c r="M765" s="9">
        <v>2</v>
      </c>
      <c r="N765" s="6">
        <v>337.7</v>
      </c>
      <c r="O765" s="7">
        <v>0.1</v>
      </c>
      <c r="P765" s="6">
        <v>192.16</v>
      </c>
      <c r="Q765" s="6">
        <f t="shared" si="44"/>
        <v>607.86</v>
      </c>
      <c r="R765" s="6">
        <f t="shared" si="45"/>
        <v>384.32</v>
      </c>
      <c r="S765" s="6">
        <f t="shared" si="46"/>
        <v>223.54000000000002</v>
      </c>
      <c r="T765" s="8">
        <f t="shared" si="47"/>
        <v>0.36774915276543946</v>
      </c>
      <c r="U765" s="5">
        <f>YEAR(SalesDataTable[[#This Row],[Order Date]])</f>
        <v>2026</v>
      </c>
      <c r="V765" s="8" t="str">
        <f>"Q"&amp;ROUNDUP(MONTH(SalesDataTable[[#This Row],[Order Date]])/3,0)</f>
        <v>Q2</v>
      </c>
      <c r="W765" s="9">
        <f>MONTH(SalesDataTable[[#This Row],[Order Date]])</f>
        <v>5</v>
      </c>
      <c r="X765" s="8" t="str">
        <f>TEXT(SalesDataTable[[#This Row],[Order Date]],"mmm")</f>
        <v>May</v>
      </c>
    </row>
    <row r="766" spans="1:24" ht="15">
      <c r="A766" s="2">
        <v>3510</v>
      </c>
      <c r="B766" s="3">
        <v>46150</v>
      </c>
      <c r="C766" s="12">
        <f>MONTH(SalesDataTable[[#This Row],[Order Date]])</f>
        <v>5</v>
      </c>
      <c r="D766" s="12" t="str">
        <f>TEXT(SalesDataTable[[#This Row],[Order Date]],"MMM")</f>
        <v>May</v>
      </c>
      <c r="E766" s="15" t="str">
        <f>"Q"&amp;ROUNDUP(MONTH(SalesDataTable[[#This Row],[Order Date]])/3,0)</f>
        <v>Q2</v>
      </c>
      <c r="F766" s="12">
        <f>YEAR(SalesDataTable[[#This Row],[Order Date]])</f>
        <v>2026</v>
      </c>
      <c r="G766" s="4" t="s">
        <v>11</v>
      </c>
      <c r="H766" s="4" t="s">
        <v>12</v>
      </c>
      <c r="I766" s="4" t="s">
        <v>2</v>
      </c>
      <c r="J766" s="4" t="s">
        <v>3</v>
      </c>
      <c r="K766" s="4" t="s">
        <v>23</v>
      </c>
      <c r="L766" s="4" t="s">
        <v>51</v>
      </c>
      <c r="M766" s="9">
        <v>4</v>
      </c>
      <c r="N766" s="6">
        <v>121.81</v>
      </c>
      <c r="O766" s="7">
        <v>0</v>
      </c>
      <c r="P766" s="6">
        <v>58.95</v>
      </c>
      <c r="Q766" s="6">
        <f t="shared" si="44"/>
        <v>487.24</v>
      </c>
      <c r="R766" s="6">
        <f t="shared" si="45"/>
        <v>235.8</v>
      </c>
      <c r="S766" s="6">
        <f t="shared" si="46"/>
        <v>251.44</v>
      </c>
      <c r="T766" s="8">
        <f t="shared" si="47"/>
        <v>0.5160495854199163</v>
      </c>
      <c r="U766" s="5">
        <f>YEAR(SalesDataTable[[#This Row],[Order Date]])</f>
        <v>2026</v>
      </c>
      <c r="V766" s="8" t="str">
        <f>"Q"&amp;ROUNDUP(MONTH(SalesDataTable[[#This Row],[Order Date]])/3,0)</f>
        <v>Q2</v>
      </c>
      <c r="W766" s="9">
        <f>MONTH(SalesDataTable[[#This Row],[Order Date]])</f>
        <v>5</v>
      </c>
      <c r="X766" s="8" t="str">
        <f>TEXT(SalesDataTable[[#This Row],[Order Date]],"mmm")</f>
        <v>May</v>
      </c>
    </row>
    <row r="767" spans="1:24" ht="15">
      <c r="A767" s="2">
        <v>3638</v>
      </c>
      <c r="B767" s="3">
        <v>46150</v>
      </c>
      <c r="C767" s="12">
        <f>MONTH(SalesDataTable[[#This Row],[Order Date]])</f>
        <v>5</v>
      </c>
      <c r="D767" s="12" t="str">
        <f>TEXT(SalesDataTable[[#This Row],[Order Date]],"MMM")</f>
        <v>May</v>
      </c>
      <c r="E767" s="15" t="str">
        <f>"Q"&amp;ROUNDUP(MONTH(SalesDataTable[[#This Row],[Order Date]])/3,0)</f>
        <v>Q2</v>
      </c>
      <c r="F767" s="12">
        <f>YEAR(SalesDataTable[[#This Row],[Order Date]])</f>
        <v>2026</v>
      </c>
      <c r="G767" s="4" t="s">
        <v>20</v>
      </c>
      <c r="H767" s="4" t="s">
        <v>31</v>
      </c>
      <c r="I767" s="4" t="s">
        <v>8</v>
      </c>
      <c r="J767" s="4" t="s">
        <v>16</v>
      </c>
      <c r="K767" s="4" t="s">
        <v>14</v>
      </c>
      <c r="L767" s="4" t="s">
        <v>48</v>
      </c>
      <c r="M767" s="9">
        <v>10</v>
      </c>
      <c r="N767" s="6">
        <v>168.55</v>
      </c>
      <c r="O767" s="7">
        <v>0.1</v>
      </c>
      <c r="P767" s="6">
        <v>88.85</v>
      </c>
      <c r="Q767" s="6">
        <f t="shared" si="44"/>
        <v>1516.95</v>
      </c>
      <c r="R767" s="6">
        <f t="shared" si="45"/>
        <v>888.5</v>
      </c>
      <c r="S767" s="6">
        <f t="shared" si="46"/>
        <v>628.45000000000005</v>
      </c>
      <c r="T767" s="8">
        <f t="shared" si="47"/>
        <v>0.41428524341606515</v>
      </c>
      <c r="U767" s="5">
        <f>YEAR(SalesDataTable[[#This Row],[Order Date]])</f>
        <v>2026</v>
      </c>
      <c r="V767" s="8" t="str">
        <f>"Q"&amp;ROUNDUP(MONTH(SalesDataTable[[#This Row],[Order Date]])/3,0)</f>
        <v>Q2</v>
      </c>
      <c r="W767" s="9">
        <f>MONTH(SalesDataTable[[#This Row],[Order Date]])</f>
        <v>5</v>
      </c>
      <c r="X767" s="8" t="str">
        <f>TEXT(SalesDataTable[[#This Row],[Order Date]],"mmm")</f>
        <v>May</v>
      </c>
    </row>
    <row r="768" spans="1:24" ht="15">
      <c r="A768" s="2">
        <v>3754</v>
      </c>
      <c r="B768" s="3">
        <v>46150</v>
      </c>
      <c r="C768" s="12">
        <f>MONTH(SalesDataTable[[#This Row],[Order Date]])</f>
        <v>5</v>
      </c>
      <c r="D768" s="12" t="str">
        <f>TEXT(SalesDataTable[[#This Row],[Order Date]],"MMM")</f>
        <v>May</v>
      </c>
      <c r="E768" s="15" t="str">
        <f>"Q"&amp;ROUNDUP(MONTH(SalesDataTable[[#This Row],[Order Date]])/3,0)</f>
        <v>Q2</v>
      </c>
      <c r="F768" s="12">
        <f>YEAR(SalesDataTable[[#This Row],[Order Date]])</f>
        <v>2026</v>
      </c>
      <c r="G768" s="4" t="s">
        <v>6</v>
      </c>
      <c r="H768" s="4" t="s">
        <v>43</v>
      </c>
      <c r="I768" s="4" t="s">
        <v>2</v>
      </c>
      <c r="J768" s="4" t="s">
        <v>3</v>
      </c>
      <c r="K768" s="4" t="s">
        <v>4</v>
      </c>
      <c r="L768" s="4" t="s">
        <v>26</v>
      </c>
      <c r="M768" s="9">
        <v>1</v>
      </c>
      <c r="N768" s="6">
        <v>39.42</v>
      </c>
      <c r="O768" s="7">
        <v>0.05</v>
      </c>
      <c r="P768" s="6">
        <v>16.77</v>
      </c>
      <c r="Q768" s="6">
        <f t="shared" si="44"/>
        <v>37.448999999999998</v>
      </c>
      <c r="R768" s="6">
        <f t="shared" si="45"/>
        <v>16.77</v>
      </c>
      <c r="S768" s="6">
        <f t="shared" si="46"/>
        <v>20.678999999999998</v>
      </c>
      <c r="T768" s="8">
        <f t="shared" si="47"/>
        <v>0.55219097973243614</v>
      </c>
      <c r="U768" s="5">
        <f>YEAR(SalesDataTable[[#This Row],[Order Date]])</f>
        <v>2026</v>
      </c>
      <c r="V768" s="8" t="str">
        <f>"Q"&amp;ROUNDUP(MONTH(SalesDataTable[[#This Row],[Order Date]])/3,0)</f>
        <v>Q2</v>
      </c>
      <c r="W768" s="9">
        <f>MONTH(SalesDataTable[[#This Row],[Order Date]])</f>
        <v>5</v>
      </c>
      <c r="X768" s="8" t="str">
        <f>TEXT(SalesDataTable[[#This Row],[Order Date]],"mmm")</f>
        <v>May</v>
      </c>
    </row>
    <row r="769" spans="1:24" ht="15">
      <c r="A769" s="2">
        <v>4029</v>
      </c>
      <c r="B769" s="3">
        <v>46150</v>
      </c>
      <c r="C769" s="12">
        <f>MONTH(SalesDataTable[[#This Row],[Order Date]])</f>
        <v>5</v>
      </c>
      <c r="D769" s="12" t="str">
        <f>TEXT(SalesDataTable[[#This Row],[Order Date]],"MMM")</f>
        <v>May</v>
      </c>
      <c r="E769" s="15" t="str">
        <f>"Q"&amp;ROUNDUP(MONTH(SalesDataTable[[#This Row],[Order Date]])/3,0)</f>
        <v>Q2</v>
      </c>
      <c r="F769" s="12">
        <f>YEAR(SalesDataTable[[#This Row],[Order Date]])</f>
        <v>2026</v>
      </c>
      <c r="G769" s="4" t="s">
        <v>20</v>
      </c>
      <c r="H769" s="4" t="s">
        <v>47</v>
      </c>
      <c r="I769" s="4" t="s">
        <v>19</v>
      </c>
      <c r="J769" s="4" t="s">
        <v>13</v>
      </c>
      <c r="K769" s="4" t="s">
        <v>14</v>
      </c>
      <c r="L769" s="4" t="s">
        <v>48</v>
      </c>
      <c r="M769" s="9">
        <v>1</v>
      </c>
      <c r="N769" s="6">
        <v>161.36000000000001</v>
      </c>
      <c r="O769" s="7">
        <v>0</v>
      </c>
      <c r="P769" s="6">
        <v>87</v>
      </c>
      <c r="Q769" s="6">
        <f t="shared" si="44"/>
        <v>161.36000000000001</v>
      </c>
      <c r="R769" s="6">
        <f t="shared" si="45"/>
        <v>87</v>
      </c>
      <c r="S769" s="6">
        <f t="shared" si="46"/>
        <v>74.360000000000014</v>
      </c>
      <c r="T769" s="8">
        <f t="shared" si="47"/>
        <v>0.46083292017848293</v>
      </c>
      <c r="U769" s="5">
        <f>YEAR(SalesDataTable[[#This Row],[Order Date]])</f>
        <v>2026</v>
      </c>
      <c r="V769" s="8" t="str">
        <f>"Q"&amp;ROUNDUP(MONTH(SalesDataTable[[#This Row],[Order Date]])/3,0)</f>
        <v>Q2</v>
      </c>
      <c r="W769" s="9">
        <f>MONTH(SalesDataTable[[#This Row],[Order Date]])</f>
        <v>5</v>
      </c>
      <c r="X769" s="8" t="str">
        <f>TEXT(SalesDataTable[[#This Row],[Order Date]],"mmm")</f>
        <v>May</v>
      </c>
    </row>
    <row r="770" spans="1:24" ht="15">
      <c r="A770" s="2">
        <v>4651</v>
      </c>
      <c r="B770" s="3">
        <v>46150</v>
      </c>
      <c r="C770" s="12">
        <f>MONTH(SalesDataTable[[#This Row],[Order Date]])</f>
        <v>5</v>
      </c>
      <c r="D770" s="12" t="str">
        <f>TEXT(SalesDataTable[[#This Row],[Order Date]],"MMM")</f>
        <v>May</v>
      </c>
      <c r="E770" s="15" t="str">
        <f>"Q"&amp;ROUNDUP(MONTH(SalesDataTable[[#This Row],[Order Date]])/3,0)</f>
        <v>Q2</v>
      </c>
      <c r="F770" s="12">
        <f>YEAR(SalesDataTable[[#This Row],[Order Date]])</f>
        <v>2026</v>
      </c>
      <c r="G770" s="4" t="s">
        <v>6</v>
      </c>
      <c r="H770" s="4" t="s">
        <v>41</v>
      </c>
      <c r="I770" s="4" t="s">
        <v>2</v>
      </c>
      <c r="J770" s="4" t="s">
        <v>16</v>
      </c>
      <c r="K770" s="4" t="s">
        <v>23</v>
      </c>
      <c r="L770" s="4" t="s">
        <v>51</v>
      </c>
      <c r="M770" s="9">
        <v>1</v>
      </c>
      <c r="N770" s="6">
        <v>123.68</v>
      </c>
      <c r="O770" s="7">
        <v>0</v>
      </c>
      <c r="P770" s="6">
        <v>59.26</v>
      </c>
      <c r="Q770" s="6">
        <f t="shared" ref="Q770:Q833" si="48">M770*N770*(1-O770)</f>
        <v>123.68</v>
      </c>
      <c r="R770" s="6">
        <f t="shared" ref="R770:R833" si="49">M770*P770</f>
        <v>59.26</v>
      </c>
      <c r="S770" s="6">
        <f t="shared" ref="S770:S833" si="50">Q770-R770</f>
        <v>64.420000000000016</v>
      </c>
      <c r="T770" s="8">
        <f t="shared" ref="T770:T833" si="51">IFERROR(S770/Q770,0)</f>
        <v>0.52086028460543343</v>
      </c>
      <c r="U770" s="5">
        <f>YEAR(SalesDataTable[[#This Row],[Order Date]])</f>
        <v>2026</v>
      </c>
      <c r="V770" s="8" t="str">
        <f>"Q"&amp;ROUNDUP(MONTH(SalesDataTable[[#This Row],[Order Date]])/3,0)</f>
        <v>Q2</v>
      </c>
      <c r="W770" s="9">
        <f>MONTH(SalesDataTable[[#This Row],[Order Date]])</f>
        <v>5</v>
      </c>
      <c r="X770" s="8" t="str">
        <f>TEXT(SalesDataTable[[#This Row],[Order Date]],"mmm")</f>
        <v>May</v>
      </c>
    </row>
    <row r="771" spans="1:24" ht="15">
      <c r="A771" s="2">
        <v>4886</v>
      </c>
      <c r="B771" s="3">
        <v>46150</v>
      </c>
      <c r="C771" s="12">
        <f>MONTH(SalesDataTable[[#This Row],[Order Date]])</f>
        <v>5</v>
      </c>
      <c r="D771" s="12" t="str">
        <f>TEXT(SalesDataTable[[#This Row],[Order Date]],"MMM")</f>
        <v>May</v>
      </c>
      <c r="E771" s="15" t="str">
        <f>"Q"&amp;ROUNDUP(MONTH(SalesDataTable[[#This Row],[Order Date]])/3,0)</f>
        <v>Q2</v>
      </c>
      <c r="F771" s="12">
        <f>YEAR(SalesDataTable[[#This Row],[Order Date]])</f>
        <v>2026</v>
      </c>
      <c r="G771" s="4" t="s">
        <v>20</v>
      </c>
      <c r="H771" s="4" t="s">
        <v>33</v>
      </c>
      <c r="I771" s="4" t="s">
        <v>28</v>
      </c>
      <c r="J771" s="4" t="s">
        <v>3</v>
      </c>
      <c r="K771" s="4" t="s">
        <v>9</v>
      </c>
      <c r="L771" s="4" t="s">
        <v>17</v>
      </c>
      <c r="M771" s="9">
        <v>1</v>
      </c>
      <c r="N771" s="6">
        <v>146.29</v>
      </c>
      <c r="O771" s="7">
        <v>0</v>
      </c>
      <c r="P771" s="6">
        <v>81.16</v>
      </c>
      <c r="Q771" s="6">
        <f t="shared" si="48"/>
        <v>146.29</v>
      </c>
      <c r="R771" s="6">
        <f t="shared" si="49"/>
        <v>81.16</v>
      </c>
      <c r="S771" s="6">
        <f t="shared" si="50"/>
        <v>65.13</v>
      </c>
      <c r="T771" s="8">
        <f t="shared" si="51"/>
        <v>0.44521156606740037</v>
      </c>
      <c r="U771" s="5">
        <f>YEAR(SalesDataTable[[#This Row],[Order Date]])</f>
        <v>2026</v>
      </c>
      <c r="V771" s="8" t="str">
        <f>"Q"&amp;ROUNDUP(MONTH(SalesDataTable[[#This Row],[Order Date]])/3,0)</f>
        <v>Q2</v>
      </c>
      <c r="W771" s="9">
        <f>MONTH(SalesDataTable[[#This Row],[Order Date]])</f>
        <v>5</v>
      </c>
      <c r="X771" s="8" t="str">
        <f>TEXT(SalesDataTable[[#This Row],[Order Date]],"mmm")</f>
        <v>May</v>
      </c>
    </row>
    <row r="772" spans="1:24" ht="15">
      <c r="A772" s="2">
        <v>162</v>
      </c>
      <c r="B772" s="3">
        <v>46151</v>
      </c>
      <c r="C772" s="12">
        <f>MONTH(SalesDataTable[[#This Row],[Order Date]])</f>
        <v>5</v>
      </c>
      <c r="D772" s="12" t="str">
        <f>TEXT(SalesDataTable[[#This Row],[Order Date]],"MMM")</f>
        <v>May</v>
      </c>
      <c r="E772" s="15" t="str">
        <f>"Q"&amp;ROUNDUP(MONTH(SalesDataTable[[#This Row],[Order Date]])/3,0)</f>
        <v>Q2</v>
      </c>
      <c r="F772" s="12">
        <f>YEAR(SalesDataTable[[#This Row],[Order Date]])</f>
        <v>2026</v>
      </c>
      <c r="G772" s="4" t="s">
        <v>0</v>
      </c>
      <c r="H772" s="4" t="s">
        <v>1</v>
      </c>
      <c r="I772" s="4" t="s">
        <v>2</v>
      </c>
      <c r="J772" s="4" t="s">
        <v>13</v>
      </c>
      <c r="K772" s="4" t="s">
        <v>14</v>
      </c>
      <c r="L772" s="4" t="s">
        <v>48</v>
      </c>
      <c r="M772" s="9">
        <v>2</v>
      </c>
      <c r="N772" s="6">
        <v>164.95</v>
      </c>
      <c r="O772" s="7">
        <v>0.1</v>
      </c>
      <c r="P772" s="6">
        <v>86.27</v>
      </c>
      <c r="Q772" s="6">
        <f t="shared" si="48"/>
        <v>296.90999999999997</v>
      </c>
      <c r="R772" s="6">
        <f t="shared" si="49"/>
        <v>172.54</v>
      </c>
      <c r="S772" s="6">
        <f t="shared" si="50"/>
        <v>124.36999999999998</v>
      </c>
      <c r="T772" s="8">
        <f t="shared" si="51"/>
        <v>0.41888114243373409</v>
      </c>
      <c r="U772" s="5">
        <f>YEAR(SalesDataTable[[#This Row],[Order Date]])</f>
        <v>2026</v>
      </c>
      <c r="V772" s="8" t="str">
        <f>"Q"&amp;ROUNDUP(MONTH(SalesDataTable[[#This Row],[Order Date]])/3,0)</f>
        <v>Q2</v>
      </c>
      <c r="W772" s="9">
        <f>MONTH(SalesDataTable[[#This Row],[Order Date]])</f>
        <v>5</v>
      </c>
      <c r="X772" s="8" t="str">
        <f>TEXT(SalesDataTable[[#This Row],[Order Date]],"mmm")</f>
        <v>May</v>
      </c>
    </row>
    <row r="773" spans="1:24" ht="15">
      <c r="A773" s="2">
        <v>184</v>
      </c>
      <c r="B773" s="3">
        <v>46151</v>
      </c>
      <c r="C773" s="12">
        <f>MONTH(SalesDataTable[[#This Row],[Order Date]])</f>
        <v>5</v>
      </c>
      <c r="D773" s="12" t="str">
        <f>TEXT(SalesDataTable[[#This Row],[Order Date]],"MMM")</f>
        <v>May</v>
      </c>
      <c r="E773" s="15" t="str">
        <f>"Q"&amp;ROUNDUP(MONTH(SalesDataTable[[#This Row],[Order Date]])/3,0)</f>
        <v>Q2</v>
      </c>
      <c r="F773" s="12">
        <f>YEAR(SalesDataTable[[#This Row],[Order Date]])</f>
        <v>2026</v>
      </c>
      <c r="G773" s="4" t="s">
        <v>0</v>
      </c>
      <c r="H773" s="4" t="s">
        <v>50</v>
      </c>
      <c r="I773" s="4" t="s">
        <v>19</v>
      </c>
      <c r="J773" s="4" t="s">
        <v>16</v>
      </c>
      <c r="K773" s="4" t="s">
        <v>9</v>
      </c>
      <c r="L773" s="4" t="s">
        <v>10</v>
      </c>
      <c r="M773" s="9">
        <v>2</v>
      </c>
      <c r="N773" s="6">
        <v>91.59</v>
      </c>
      <c r="O773" s="7">
        <v>0</v>
      </c>
      <c r="P773" s="6">
        <v>44.97</v>
      </c>
      <c r="Q773" s="6">
        <f t="shared" si="48"/>
        <v>183.18</v>
      </c>
      <c r="R773" s="6">
        <f t="shared" si="49"/>
        <v>89.94</v>
      </c>
      <c r="S773" s="6">
        <f t="shared" si="50"/>
        <v>93.240000000000009</v>
      </c>
      <c r="T773" s="8">
        <f t="shared" si="51"/>
        <v>0.50900753357353423</v>
      </c>
      <c r="U773" s="5">
        <f>YEAR(SalesDataTable[[#This Row],[Order Date]])</f>
        <v>2026</v>
      </c>
      <c r="V773" s="8" t="str">
        <f>"Q"&amp;ROUNDUP(MONTH(SalesDataTable[[#This Row],[Order Date]])/3,0)</f>
        <v>Q2</v>
      </c>
      <c r="W773" s="9">
        <f>MONTH(SalesDataTable[[#This Row],[Order Date]])</f>
        <v>5</v>
      </c>
      <c r="X773" s="8" t="str">
        <f>TEXT(SalesDataTable[[#This Row],[Order Date]],"mmm")</f>
        <v>May</v>
      </c>
    </row>
    <row r="774" spans="1:24" ht="15">
      <c r="A774" s="2">
        <v>328</v>
      </c>
      <c r="B774" s="3">
        <v>46151</v>
      </c>
      <c r="C774" s="12">
        <f>MONTH(SalesDataTable[[#This Row],[Order Date]])</f>
        <v>5</v>
      </c>
      <c r="D774" s="12" t="str">
        <f>TEXT(SalesDataTable[[#This Row],[Order Date]],"MMM")</f>
        <v>May</v>
      </c>
      <c r="E774" s="15" t="str">
        <f>"Q"&amp;ROUNDUP(MONTH(SalesDataTable[[#This Row],[Order Date]])/3,0)</f>
        <v>Q2</v>
      </c>
      <c r="F774" s="12">
        <f>YEAR(SalesDataTable[[#This Row],[Order Date]])</f>
        <v>2026</v>
      </c>
      <c r="G774" s="4" t="s">
        <v>20</v>
      </c>
      <c r="H774" s="4" t="s">
        <v>47</v>
      </c>
      <c r="I774" s="4" t="s">
        <v>2</v>
      </c>
      <c r="J774" s="4" t="s">
        <v>3</v>
      </c>
      <c r="K774" s="4" t="s">
        <v>34</v>
      </c>
      <c r="L774" s="4" t="s">
        <v>45</v>
      </c>
      <c r="M774" s="9">
        <v>1</v>
      </c>
      <c r="N774" s="6">
        <v>51.78</v>
      </c>
      <c r="O774" s="7">
        <v>0.1</v>
      </c>
      <c r="P774" s="6">
        <v>21.63</v>
      </c>
      <c r="Q774" s="6">
        <f t="shared" si="48"/>
        <v>46.602000000000004</v>
      </c>
      <c r="R774" s="6">
        <f t="shared" si="49"/>
        <v>21.63</v>
      </c>
      <c r="S774" s="6">
        <f t="shared" si="50"/>
        <v>24.972000000000005</v>
      </c>
      <c r="T774" s="8">
        <f t="shared" si="51"/>
        <v>0.53585683017896235</v>
      </c>
      <c r="U774" s="5">
        <f>YEAR(SalesDataTable[[#This Row],[Order Date]])</f>
        <v>2026</v>
      </c>
      <c r="V774" s="8" t="str">
        <f>"Q"&amp;ROUNDUP(MONTH(SalesDataTable[[#This Row],[Order Date]])/3,0)</f>
        <v>Q2</v>
      </c>
      <c r="W774" s="9">
        <f>MONTH(SalesDataTable[[#This Row],[Order Date]])</f>
        <v>5</v>
      </c>
      <c r="X774" s="8" t="str">
        <f>TEXT(SalesDataTable[[#This Row],[Order Date]],"mmm")</f>
        <v>May</v>
      </c>
    </row>
    <row r="775" spans="1:24" ht="15">
      <c r="A775" s="2">
        <v>908</v>
      </c>
      <c r="B775" s="3">
        <v>46151</v>
      </c>
      <c r="C775" s="12">
        <f>MONTH(SalesDataTable[[#This Row],[Order Date]])</f>
        <v>5</v>
      </c>
      <c r="D775" s="12" t="str">
        <f>TEXT(SalesDataTable[[#This Row],[Order Date]],"MMM")</f>
        <v>May</v>
      </c>
      <c r="E775" s="15" t="str">
        <f>"Q"&amp;ROUNDUP(MONTH(SalesDataTable[[#This Row],[Order Date]])/3,0)</f>
        <v>Q2</v>
      </c>
      <c r="F775" s="12">
        <f>YEAR(SalesDataTable[[#This Row],[Order Date]])</f>
        <v>2026</v>
      </c>
      <c r="G775" s="4" t="s">
        <v>20</v>
      </c>
      <c r="H775" s="4" t="s">
        <v>33</v>
      </c>
      <c r="I775" s="4" t="s">
        <v>19</v>
      </c>
      <c r="J775" s="4" t="s">
        <v>3</v>
      </c>
      <c r="K775" s="4" t="s">
        <v>14</v>
      </c>
      <c r="L775" s="4" t="s">
        <v>32</v>
      </c>
      <c r="M775" s="9">
        <v>2</v>
      </c>
      <c r="N775" s="6">
        <v>46.25</v>
      </c>
      <c r="O775" s="7">
        <v>0</v>
      </c>
      <c r="P775" s="6">
        <v>18.12</v>
      </c>
      <c r="Q775" s="6">
        <f t="shared" si="48"/>
        <v>92.5</v>
      </c>
      <c r="R775" s="6">
        <f t="shared" si="49"/>
        <v>36.24</v>
      </c>
      <c r="S775" s="6">
        <f t="shared" si="50"/>
        <v>56.26</v>
      </c>
      <c r="T775" s="8">
        <f t="shared" si="51"/>
        <v>0.60821621621621624</v>
      </c>
      <c r="U775" s="5">
        <f>YEAR(SalesDataTable[[#This Row],[Order Date]])</f>
        <v>2026</v>
      </c>
      <c r="V775" s="8" t="str">
        <f>"Q"&amp;ROUNDUP(MONTH(SalesDataTable[[#This Row],[Order Date]])/3,0)</f>
        <v>Q2</v>
      </c>
      <c r="W775" s="9">
        <f>MONTH(SalesDataTable[[#This Row],[Order Date]])</f>
        <v>5</v>
      </c>
      <c r="X775" s="8" t="str">
        <f>TEXT(SalesDataTable[[#This Row],[Order Date]],"mmm")</f>
        <v>May</v>
      </c>
    </row>
    <row r="776" spans="1:24" ht="15">
      <c r="A776" s="2">
        <v>3159</v>
      </c>
      <c r="B776" s="3">
        <v>46151</v>
      </c>
      <c r="C776" s="12">
        <f>MONTH(SalesDataTable[[#This Row],[Order Date]])</f>
        <v>5</v>
      </c>
      <c r="D776" s="12" t="str">
        <f>TEXT(SalesDataTable[[#This Row],[Order Date]],"MMM")</f>
        <v>May</v>
      </c>
      <c r="E776" s="15" t="str">
        <f>"Q"&amp;ROUNDUP(MONTH(SalesDataTable[[#This Row],[Order Date]])/3,0)</f>
        <v>Q2</v>
      </c>
      <c r="F776" s="12">
        <f>YEAR(SalesDataTable[[#This Row],[Order Date]])</f>
        <v>2026</v>
      </c>
      <c r="G776" s="4" t="s">
        <v>0</v>
      </c>
      <c r="H776" s="4" t="s">
        <v>1</v>
      </c>
      <c r="I776" s="4" t="s">
        <v>2</v>
      </c>
      <c r="J776" s="4" t="s">
        <v>3</v>
      </c>
      <c r="K776" s="4" t="s">
        <v>23</v>
      </c>
      <c r="L776" s="4" t="s">
        <v>29</v>
      </c>
      <c r="M776" s="9">
        <v>3</v>
      </c>
      <c r="N776" s="6">
        <v>198.5</v>
      </c>
      <c r="O776" s="7">
        <v>0</v>
      </c>
      <c r="P776" s="6">
        <v>102.23</v>
      </c>
      <c r="Q776" s="6">
        <f t="shared" si="48"/>
        <v>595.5</v>
      </c>
      <c r="R776" s="6">
        <f t="shared" si="49"/>
        <v>306.69</v>
      </c>
      <c r="S776" s="6">
        <f t="shared" si="50"/>
        <v>288.81</v>
      </c>
      <c r="T776" s="8">
        <f t="shared" si="51"/>
        <v>0.48498740554156172</v>
      </c>
      <c r="U776" s="5">
        <f>YEAR(SalesDataTable[[#This Row],[Order Date]])</f>
        <v>2026</v>
      </c>
      <c r="V776" s="8" t="str">
        <f>"Q"&amp;ROUNDUP(MONTH(SalesDataTable[[#This Row],[Order Date]])/3,0)</f>
        <v>Q2</v>
      </c>
      <c r="W776" s="9">
        <f>MONTH(SalesDataTable[[#This Row],[Order Date]])</f>
        <v>5</v>
      </c>
      <c r="X776" s="8" t="str">
        <f>TEXT(SalesDataTable[[#This Row],[Order Date]],"mmm")</f>
        <v>May</v>
      </c>
    </row>
    <row r="777" spans="1:24" ht="15">
      <c r="A777" s="2">
        <v>4509</v>
      </c>
      <c r="B777" s="3">
        <v>46151</v>
      </c>
      <c r="C777" s="12">
        <f>MONTH(SalesDataTable[[#This Row],[Order Date]])</f>
        <v>5</v>
      </c>
      <c r="D777" s="12" t="str">
        <f>TEXT(SalesDataTable[[#This Row],[Order Date]],"MMM")</f>
        <v>May</v>
      </c>
      <c r="E777" s="15" t="str">
        <f>"Q"&amp;ROUNDUP(MONTH(SalesDataTable[[#This Row],[Order Date]])/3,0)</f>
        <v>Q2</v>
      </c>
      <c r="F777" s="12">
        <f>YEAR(SalesDataTable[[#This Row],[Order Date]])</f>
        <v>2026</v>
      </c>
      <c r="G777" s="4" t="s">
        <v>20</v>
      </c>
      <c r="H777" s="4" t="s">
        <v>33</v>
      </c>
      <c r="I777" s="4" t="s">
        <v>2</v>
      </c>
      <c r="J777" s="4" t="s">
        <v>13</v>
      </c>
      <c r="K777" s="4" t="s">
        <v>9</v>
      </c>
      <c r="L777" s="4" t="s">
        <v>37</v>
      </c>
      <c r="M777" s="9">
        <v>1</v>
      </c>
      <c r="N777" s="6">
        <v>152.80000000000001</v>
      </c>
      <c r="O777" s="7">
        <v>0.1</v>
      </c>
      <c r="P777" s="6">
        <v>77.67</v>
      </c>
      <c r="Q777" s="6">
        <f t="shared" si="48"/>
        <v>137.52000000000001</v>
      </c>
      <c r="R777" s="6">
        <f t="shared" si="49"/>
        <v>77.67</v>
      </c>
      <c r="S777" s="6">
        <f t="shared" si="50"/>
        <v>59.850000000000009</v>
      </c>
      <c r="T777" s="8">
        <f t="shared" si="51"/>
        <v>0.43520942408376967</v>
      </c>
      <c r="U777" s="5">
        <f>YEAR(SalesDataTable[[#This Row],[Order Date]])</f>
        <v>2026</v>
      </c>
      <c r="V777" s="8" t="str">
        <f>"Q"&amp;ROUNDUP(MONTH(SalesDataTable[[#This Row],[Order Date]])/3,0)</f>
        <v>Q2</v>
      </c>
      <c r="W777" s="9">
        <f>MONTH(SalesDataTable[[#This Row],[Order Date]])</f>
        <v>5</v>
      </c>
      <c r="X777" s="8" t="str">
        <f>TEXT(SalesDataTable[[#This Row],[Order Date]],"mmm")</f>
        <v>May</v>
      </c>
    </row>
    <row r="778" spans="1:24" ht="15">
      <c r="A778" s="2">
        <v>4677</v>
      </c>
      <c r="B778" s="3">
        <v>46151</v>
      </c>
      <c r="C778" s="12">
        <f>MONTH(SalesDataTable[[#This Row],[Order Date]])</f>
        <v>5</v>
      </c>
      <c r="D778" s="12" t="str">
        <f>TEXT(SalesDataTable[[#This Row],[Order Date]],"MMM")</f>
        <v>May</v>
      </c>
      <c r="E778" s="15" t="str">
        <f>"Q"&amp;ROUNDUP(MONTH(SalesDataTable[[#This Row],[Order Date]])/3,0)</f>
        <v>Q2</v>
      </c>
      <c r="F778" s="12">
        <f>YEAR(SalesDataTable[[#This Row],[Order Date]])</f>
        <v>2026</v>
      </c>
      <c r="G778" s="4" t="s">
        <v>6</v>
      </c>
      <c r="H778" s="4" t="s">
        <v>49</v>
      </c>
      <c r="I778" s="4" t="s">
        <v>2</v>
      </c>
      <c r="J778" s="4" t="s">
        <v>16</v>
      </c>
      <c r="K778" s="4" t="s">
        <v>14</v>
      </c>
      <c r="L778" s="4" t="s">
        <v>48</v>
      </c>
      <c r="M778" s="9">
        <v>2</v>
      </c>
      <c r="N778" s="6">
        <v>161.47999999999999</v>
      </c>
      <c r="O778" s="7">
        <v>0</v>
      </c>
      <c r="P778" s="6">
        <v>85.03</v>
      </c>
      <c r="Q778" s="6">
        <f t="shared" si="48"/>
        <v>322.95999999999998</v>
      </c>
      <c r="R778" s="6">
        <f t="shared" si="49"/>
        <v>170.06</v>
      </c>
      <c r="S778" s="6">
        <f t="shared" si="50"/>
        <v>152.89999999999998</v>
      </c>
      <c r="T778" s="8">
        <f t="shared" si="51"/>
        <v>0.47343324250681196</v>
      </c>
      <c r="U778" s="5">
        <f>YEAR(SalesDataTable[[#This Row],[Order Date]])</f>
        <v>2026</v>
      </c>
      <c r="V778" s="8" t="str">
        <f>"Q"&amp;ROUNDUP(MONTH(SalesDataTable[[#This Row],[Order Date]])/3,0)</f>
        <v>Q2</v>
      </c>
      <c r="W778" s="9">
        <f>MONTH(SalesDataTable[[#This Row],[Order Date]])</f>
        <v>5</v>
      </c>
      <c r="X778" s="8" t="str">
        <f>TEXT(SalesDataTable[[#This Row],[Order Date]],"mmm")</f>
        <v>May</v>
      </c>
    </row>
    <row r="779" spans="1:24" ht="15">
      <c r="A779" s="2">
        <v>4867</v>
      </c>
      <c r="B779" s="3">
        <v>46151</v>
      </c>
      <c r="C779" s="12">
        <f>MONTH(SalesDataTable[[#This Row],[Order Date]])</f>
        <v>5</v>
      </c>
      <c r="D779" s="12" t="str">
        <f>TEXT(SalesDataTable[[#This Row],[Order Date]],"MMM")</f>
        <v>May</v>
      </c>
      <c r="E779" s="15" t="str">
        <f>"Q"&amp;ROUNDUP(MONTH(SalesDataTable[[#This Row],[Order Date]])/3,0)</f>
        <v>Q2</v>
      </c>
      <c r="F779" s="12">
        <f>YEAR(SalesDataTable[[#This Row],[Order Date]])</f>
        <v>2026</v>
      </c>
      <c r="G779" s="4" t="s">
        <v>6</v>
      </c>
      <c r="H779" s="4" t="s">
        <v>27</v>
      </c>
      <c r="I779" s="4" t="s">
        <v>19</v>
      </c>
      <c r="J779" s="4" t="s">
        <v>3</v>
      </c>
      <c r="K779" s="4" t="s">
        <v>4</v>
      </c>
      <c r="L779" s="4" t="s">
        <v>5</v>
      </c>
      <c r="M779" s="9">
        <v>1</v>
      </c>
      <c r="N779" s="6">
        <v>82.86</v>
      </c>
      <c r="O779" s="7">
        <v>0</v>
      </c>
      <c r="P779" s="6">
        <v>42.67</v>
      </c>
      <c r="Q779" s="6">
        <f t="shared" si="48"/>
        <v>82.86</v>
      </c>
      <c r="R779" s="6">
        <f t="shared" si="49"/>
        <v>42.67</v>
      </c>
      <c r="S779" s="6">
        <f t="shared" si="50"/>
        <v>40.19</v>
      </c>
      <c r="T779" s="8">
        <f t="shared" si="51"/>
        <v>0.48503499879314504</v>
      </c>
      <c r="U779" s="5">
        <f>YEAR(SalesDataTable[[#This Row],[Order Date]])</f>
        <v>2026</v>
      </c>
      <c r="V779" s="8" t="str">
        <f>"Q"&amp;ROUNDUP(MONTH(SalesDataTable[[#This Row],[Order Date]])/3,0)</f>
        <v>Q2</v>
      </c>
      <c r="W779" s="9">
        <f>MONTH(SalesDataTable[[#This Row],[Order Date]])</f>
        <v>5</v>
      </c>
      <c r="X779" s="8" t="str">
        <f>TEXT(SalesDataTable[[#This Row],[Order Date]],"mmm")</f>
        <v>May</v>
      </c>
    </row>
    <row r="780" spans="1:24" ht="15">
      <c r="A780" s="2">
        <v>1615</v>
      </c>
      <c r="B780" s="3">
        <v>46152</v>
      </c>
      <c r="C780" s="12">
        <f>MONTH(SalesDataTable[[#This Row],[Order Date]])</f>
        <v>5</v>
      </c>
      <c r="D780" s="12" t="str">
        <f>TEXT(SalesDataTable[[#This Row],[Order Date]],"MMM")</f>
        <v>May</v>
      </c>
      <c r="E780" s="15" t="str">
        <f>"Q"&amp;ROUNDUP(MONTH(SalesDataTable[[#This Row],[Order Date]])/3,0)</f>
        <v>Q2</v>
      </c>
      <c r="F780" s="12">
        <f>YEAR(SalesDataTable[[#This Row],[Order Date]])</f>
        <v>2026</v>
      </c>
      <c r="G780" s="4" t="s">
        <v>20</v>
      </c>
      <c r="H780" s="4" t="s">
        <v>21</v>
      </c>
      <c r="I780" s="4" t="s">
        <v>2</v>
      </c>
      <c r="J780" s="4" t="s">
        <v>13</v>
      </c>
      <c r="K780" s="4" t="s">
        <v>34</v>
      </c>
      <c r="L780" s="4" t="s">
        <v>45</v>
      </c>
      <c r="M780" s="9">
        <v>1</v>
      </c>
      <c r="N780" s="6">
        <v>51.15</v>
      </c>
      <c r="O780" s="7">
        <v>0</v>
      </c>
      <c r="P780" s="6">
        <v>21.39</v>
      </c>
      <c r="Q780" s="6">
        <f t="shared" si="48"/>
        <v>51.15</v>
      </c>
      <c r="R780" s="6">
        <f t="shared" si="49"/>
        <v>21.39</v>
      </c>
      <c r="S780" s="6">
        <f t="shared" si="50"/>
        <v>29.759999999999998</v>
      </c>
      <c r="T780" s="8">
        <f t="shared" si="51"/>
        <v>0.58181818181818179</v>
      </c>
      <c r="U780" s="5">
        <f>YEAR(SalesDataTable[[#This Row],[Order Date]])</f>
        <v>2026</v>
      </c>
      <c r="V780" s="8" t="str">
        <f>"Q"&amp;ROUNDUP(MONTH(SalesDataTable[[#This Row],[Order Date]])/3,0)</f>
        <v>Q2</v>
      </c>
      <c r="W780" s="9">
        <f>MONTH(SalesDataTable[[#This Row],[Order Date]])</f>
        <v>5</v>
      </c>
      <c r="X780" s="8" t="str">
        <f>TEXT(SalesDataTable[[#This Row],[Order Date]],"mmm")</f>
        <v>May</v>
      </c>
    </row>
    <row r="781" spans="1:24" ht="15">
      <c r="A781" s="2">
        <v>1812</v>
      </c>
      <c r="B781" s="3">
        <v>46152</v>
      </c>
      <c r="C781" s="12">
        <f>MONTH(SalesDataTable[[#This Row],[Order Date]])</f>
        <v>5</v>
      </c>
      <c r="D781" s="12" t="str">
        <f>TEXT(SalesDataTable[[#This Row],[Order Date]],"MMM")</f>
        <v>May</v>
      </c>
      <c r="E781" s="15" t="str">
        <f>"Q"&amp;ROUNDUP(MONTH(SalesDataTable[[#This Row],[Order Date]])/3,0)</f>
        <v>Q2</v>
      </c>
      <c r="F781" s="12">
        <f>YEAR(SalesDataTable[[#This Row],[Order Date]])</f>
        <v>2026</v>
      </c>
      <c r="G781" s="4" t="s">
        <v>11</v>
      </c>
      <c r="H781" s="4" t="s">
        <v>12</v>
      </c>
      <c r="I781" s="4" t="s">
        <v>8</v>
      </c>
      <c r="J781" s="4" t="s">
        <v>16</v>
      </c>
      <c r="K781" s="4" t="s">
        <v>34</v>
      </c>
      <c r="L781" s="4" t="s">
        <v>45</v>
      </c>
      <c r="M781" s="9">
        <v>12</v>
      </c>
      <c r="N781" s="6">
        <v>50.53</v>
      </c>
      <c r="O781" s="7">
        <v>0.1</v>
      </c>
      <c r="P781" s="6">
        <v>22.09</v>
      </c>
      <c r="Q781" s="6">
        <f t="shared" si="48"/>
        <v>545.72400000000005</v>
      </c>
      <c r="R781" s="6">
        <f t="shared" si="49"/>
        <v>265.08</v>
      </c>
      <c r="S781" s="6">
        <f t="shared" si="50"/>
        <v>280.64400000000006</v>
      </c>
      <c r="T781" s="8">
        <f t="shared" si="51"/>
        <v>0.5142599555819426</v>
      </c>
      <c r="U781" s="5">
        <f>YEAR(SalesDataTable[[#This Row],[Order Date]])</f>
        <v>2026</v>
      </c>
      <c r="V781" s="8" t="str">
        <f>"Q"&amp;ROUNDUP(MONTH(SalesDataTable[[#This Row],[Order Date]])/3,0)</f>
        <v>Q2</v>
      </c>
      <c r="W781" s="9">
        <f>MONTH(SalesDataTable[[#This Row],[Order Date]])</f>
        <v>5</v>
      </c>
      <c r="X781" s="8" t="str">
        <f>TEXT(SalesDataTable[[#This Row],[Order Date]],"mmm")</f>
        <v>May</v>
      </c>
    </row>
    <row r="782" spans="1:24" ht="15">
      <c r="A782" s="2">
        <v>3645</v>
      </c>
      <c r="B782" s="3">
        <v>46152</v>
      </c>
      <c r="C782" s="12">
        <f>MONTH(SalesDataTable[[#This Row],[Order Date]])</f>
        <v>5</v>
      </c>
      <c r="D782" s="12" t="str">
        <f>TEXT(SalesDataTable[[#This Row],[Order Date]],"MMM")</f>
        <v>May</v>
      </c>
      <c r="E782" s="15" t="str">
        <f>"Q"&amp;ROUNDUP(MONTH(SalesDataTable[[#This Row],[Order Date]])/3,0)</f>
        <v>Q2</v>
      </c>
      <c r="F782" s="12">
        <f>YEAR(SalesDataTable[[#This Row],[Order Date]])</f>
        <v>2026</v>
      </c>
      <c r="G782" s="4" t="s">
        <v>6</v>
      </c>
      <c r="H782" s="4" t="s">
        <v>7</v>
      </c>
      <c r="I782" s="4" t="s">
        <v>28</v>
      </c>
      <c r="J782" s="4" t="s">
        <v>3</v>
      </c>
      <c r="K782" s="4" t="s">
        <v>4</v>
      </c>
      <c r="L782" s="4" t="s">
        <v>22</v>
      </c>
      <c r="M782" s="9">
        <v>2</v>
      </c>
      <c r="N782" s="6">
        <v>50.93</v>
      </c>
      <c r="O782" s="7">
        <v>0</v>
      </c>
      <c r="P782" s="6">
        <v>22.91</v>
      </c>
      <c r="Q782" s="6">
        <f t="shared" si="48"/>
        <v>101.86</v>
      </c>
      <c r="R782" s="6">
        <f t="shared" si="49"/>
        <v>45.82</v>
      </c>
      <c r="S782" s="6">
        <f t="shared" si="50"/>
        <v>56.04</v>
      </c>
      <c r="T782" s="8">
        <f t="shared" si="51"/>
        <v>0.55016689573924993</v>
      </c>
      <c r="U782" s="5">
        <f>YEAR(SalesDataTable[[#This Row],[Order Date]])</f>
        <v>2026</v>
      </c>
      <c r="V782" s="8" t="str">
        <f>"Q"&amp;ROUNDUP(MONTH(SalesDataTable[[#This Row],[Order Date]])/3,0)</f>
        <v>Q2</v>
      </c>
      <c r="W782" s="9">
        <f>MONTH(SalesDataTable[[#This Row],[Order Date]])</f>
        <v>5</v>
      </c>
      <c r="X782" s="8" t="str">
        <f>TEXT(SalesDataTable[[#This Row],[Order Date]],"mmm")</f>
        <v>May</v>
      </c>
    </row>
    <row r="783" spans="1:24" ht="15">
      <c r="A783" s="2">
        <v>3804</v>
      </c>
      <c r="B783" s="3">
        <v>46152</v>
      </c>
      <c r="C783" s="12">
        <f>MONTH(SalesDataTable[[#This Row],[Order Date]])</f>
        <v>5</v>
      </c>
      <c r="D783" s="12" t="str">
        <f>TEXT(SalesDataTable[[#This Row],[Order Date]],"MMM")</f>
        <v>May</v>
      </c>
      <c r="E783" s="15" t="str">
        <f>"Q"&amp;ROUNDUP(MONTH(SalesDataTable[[#This Row],[Order Date]])/3,0)</f>
        <v>Q2</v>
      </c>
      <c r="F783" s="12">
        <f>YEAR(SalesDataTable[[#This Row],[Order Date]])</f>
        <v>2026</v>
      </c>
      <c r="G783" s="4" t="s">
        <v>11</v>
      </c>
      <c r="H783" s="4" t="s">
        <v>25</v>
      </c>
      <c r="I783" s="4" t="s">
        <v>2</v>
      </c>
      <c r="J783" s="4" t="s">
        <v>3</v>
      </c>
      <c r="K783" s="4" t="s">
        <v>34</v>
      </c>
      <c r="L783" s="4" t="s">
        <v>45</v>
      </c>
      <c r="M783" s="9">
        <v>2</v>
      </c>
      <c r="N783" s="6">
        <v>50.79</v>
      </c>
      <c r="O783" s="7">
        <v>0.05</v>
      </c>
      <c r="P783" s="6">
        <v>21.83</v>
      </c>
      <c r="Q783" s="6">
        <f t="shared" si="48"/>
        <v>96.500999999999991</v>
      </c>
      <c r="R783" s="6">
        <f t="shared" si="49"/>
        <v>43.66</v>
      </c>
      <c r="S783" s="6">
        <f t="shared" si="50"/>
        <v>52.840999999999994</v>
      </c>
      <c r="T783" s="8">
        <f t="shared" si="51"/>
        <v>0.54756945523880585</v>
      </c>
      <c r="U783" s="5">
        <f>YEAR(SalesDataTable[[#This Row],[Order Date]])</f>
        <v>2026</v>
      </c>
      <c r="V783" s="8" t="str">
        <f>"Q"&amp;ROUNDUP(MONTH(SalesDataTable[[#This Row],[Order Date]])/3,0)</f>
        <v>Q2</v>
      </c>
      <c r="W783" s="9">
        <f>MONTH(SalesDataTable[[#This Row],[Order Date]])</f>
        <v>5</v>
      </c>
      <c r="X783" s="8" t="str">
        <f>TEXT(SalesDataTable[[#This Row],[Order Date]],"mmm")</f>
        <v>May</v>
      </c>
    </row>
    <row r="784" spans="1:24" ht="15">
      <c r="A784" s="2">
        <v>4367</v>
      </c>
      <c r="B784" s="3">
        <v>46152</v>
      </c>
      <c r="C784" s="12">
        <f>MONTH(SalesDataTable[[#This Row],[Order Date]])</f>
        <v>5</v>
      </c>
      <c r="D784" s="12" t="str">
        <f>TEXT(SalesDataTable[[#This Row],[Order Date]],"MMM")</f>
        <v>May</v>
      </c>
      <c r="E784" s="15" t="str">
        <f>"Q"&amp;ROUNDUP(MONTH(SalesDataTable[[#This Row],[Order Date]])/3,0)</f>
        <v>Q2</v>
      </c>
      <c r="F784" s="12">
        <f>YEAR(SalesDataTable[[#This Row],[Order Date]])</f>
        <v>2026</v>
      </c>
      <c r="G784" s="4" t="s">
        <v>20</v>
      </c>
      <c r="H784" s="4" t="s">
        <v>33</v>
      </c>
      <c r="I784" s="4" t="s">
        <v>2</v>
      </c>
      <c r="J784" s="4" t="s">
        <v>16</v>
      </c>
      <c r="K784" s="4" t="s">
        <v>14</v>
      </c>
      <c r="L784" s="4" t="s">
        <v>48</v>
      </c>
      <c r="M784" s="9">
        <v>5</v>
      </c>
      <c r="N784" s="6">
        <v>160.94</v>
      </c>
      <c r="O784" s="7">
        <v>0.1</v>
      </c>
      <c r="P784" s="6">
        <v>88.89</v>
      </c>
      <c r="Q784" s="6">
        <f t="shared" si="48"/>
        <v>724.23</v>
      </c>
      <c r="R784" s="6">
        <f t="shared" si="49"/>
        <v>444.45</v>
      </c>
      <c r="S784" s="6">
        <f t="shared" si="50"/>
        <v>279.78000000000003</v>
      </c>
      <c r="T784" s="8">
        <f t="shared" si="51"/>
        <v>0.38631374011018604</v>
      </c>
      <c r="U784" s="5">
        <f>YEAR(SalesDataTable[[#This Row],[Order Date]])</f>
        <v>2026</v>
      </c>
      <c r="V784" s="8" t="str">
        <f>"Q"&amp;ROUNDUP(MONTH(SalesDataTable[[#This Row],[Order Date]])/3,0)</f>
        <v>Q2</v>
      </c>
      <c r="W784" s="9">
        <f>MONTH(SalesDataTable[[#This Row],[Order Date]])</f>
        <v>5</v>
      </c>
      <c r="X784" s="8" t="str">
        <f>TEXT(SalesDataTable[[#This Row],[Order Date]],"mmm")</f>
        <v>May</v>
      </c>
    </row>
    <row r="785" spans="1:24" ht="15">
      <c r="A785" s="2">
        <v>4746</v>
      </c>
      <c r="B785" s="3">
        <v>46152</v>
      </c>
      <c r="C785" s="12">
        <f>MONTH(SalesDataTable[[#This Row],[Order Date]])</f>
        <v>5</v>
      </c>
      <c r="D785" s="12" t="str">
        <f>TEXT(SalesDataTable[[#This Row],[Order Date]],"MMM")</f>
        <v>May</v>
      </c>
      <c r="E785" s="15" t="str">
        <f>"Q"&amp;ROUNDUP(MONTH(SalesDataTable[[#This Row],[Order Date]])/3,0)</f>
        <v>Q2</v>
      </c>
      <c r="F785" s="12">
        <f>YEAR(SalesDataTable[[#This Row],[Order Date]])</f>
        <v>2026</v>
      </c>
      <c r="G785" s="4" t="s">
        <v>6</v>
      </c>
      <c r="H785" s="4" t="s">
        <v>7</v>
      </c>
      <c r="I785" s="4" t="s">
        <v>2</v>
      </c>
      <c r="J785" s="4" t="s">
        <v>3</v>
      </c>
      <c r="K785" s="4" t="s">
        <v>34</v>
      </c>
      <c r="L785" s="4" t="s">
        <v>42</v>
      </c>
      <c r="M785" s="9">
        <v>2</v>
      </c>
      <c r="N785" s="6">
        <v>36.409999999999997</v>
      </c>
      <c r="O785" s="7">
        <v>0</v>
      </c>
      <c r="P785" s="6">
        <v>13.92</v>
      </c>
      <c r="Q785" s="6">
        <f t="shared" si="48"/>
        <v>72.819999999999993</v>
      </c>
      <c r="R785" s="6">
        <f t="shared" si="49"/>
        <v>27.84</v>
      </c>
      <c r="S785" s="6">
        <f t="shared" si="50"/>
        <v>44.97999999999999</v>
      </c>
      <c r="T785" s="8">
        <f t="shared" si="51"/>
        <v>0.61768744850315838</v>
      </c>
      <c r="U785" s="5">
        <f>YEAR(SalesDataTable[[#This Row],[Order Date]])</f>
        <v>2026</v>
      </c>
      <c r="V785" s="8" t="str">
        <f>"Q"&amp;ROUNDUP(MONTH(SalesDataTable[[#This Row],[Order Date]])/3,0)</f>
        <v>Q2</v>
      </c>
      <c r="W785" s="9">
        <f>MONTH(SalesDataTable[[#This Row],[Order Date]])</f>
        <v>5</v>
      </c>
      <c r="X785" s="8" t="str">
        <f>TEXT(SalesDataTable[[#This Row],[Order Date]],"mmm")</f>
        <v>May</v>
      </c>
    </row>
    <row r="786" spans="1:24" ht="15">
      <c r="A786" s="2">
        <v>4795</v>
      </c>
      <c r="B786" s="3">
        <v>46152</v>
      </c>
      <c r="C786" s="12">
        <f>MONTH(SalesDataTable[[#This Row],[Order Date]])</f>
        <v>5</v>
      </c>
      <c r="D786" s="12" t="str">
        <f>TEXT(SalesDataTable[[#This Row],[Order Date]],"MMM")</f>
        <v>May</v>
      </c>
      <c r="E786" s="15" t="str">
        <f>"Q"&amp;ROUNDUP(MONTH(SalesDataTable[[#This Row],[Order Date]])/3,0)</f>
        <v>Q2</v>
      </c>
      <c r="F786" s="12">
        <f>YEAR(SalesDataTable[[#This Row],[Order Date]])</f>
        <v>2026</v>
      </c>
      <c r="G786" s="4" t="s">
        <v>20</v>
      </c>
      <c r="H786" s="4" t="s">
        <v>21</v>
      </c>
      <c r="I786" s="4" t="s">
        <v>28</v>
      </c>
      <c r="J786" s="4" t="s">
        <v>3</v>
      </c>
      <c r="K786" s="4" t="s">
        <v>9</v>
      </c>
      <c r="L786" s="4" t="s">
        <v>46</v>
      </c>
      <c r="M786" s="9">
        <v>2</v>
      </c>
      <c r="N786" s="6">
        <v>72.25</v>
      </c>
      <c r="O786" s="7">
        <v>0</v>
      </c>
      <c r="P786" s="6">
        <v>32.25</v>
      </c>
      <c r="Q786" s="6">
        <f t="shared" si="48"/>
        <v>144.5</v>
      </c>
      <c r="R786" s="6">
        <f t="shared" si="49"/>
        <v>64.5</v>
      </c>
      <c r="S786" s="6">
        <f t="shared" si="50"/>
        <v>80</v>
      </c>
      <c r="T786" s="8">
        <f t="shared" si="51"/>
        <v>0.55363321799307963</v>
      </c>
      <c r="U786" s="5">
        <f>YEAR(SalesDataTable[[#This Row],[Order Date]])</f>
        <v>2026</v>
      </c>
      <c r="V786" s="8" t="str">
        <f>"Q"&amp;ROUNDUP(MONTH(SalesDataTable[[#This Row],[Order Date]])/3,0)</f>
        <v>Q2</v>
      </c>
      <c r="W786" s="9">
        <f>MONTH(SalesDataTable[[#This Row],[Order Date]])</f>
        <v>5</v>
      </c>
      <c r="X786" s="8" t="str">
        <f>TEXT(SalesDataTable[[#This Row],[Order Date]],"mmm")</f>
        <v>May</v>
      </c>
    </row>
    <row r="787" spans="1:24" ht="15">
      <c r="A787" s="2">
        <v>4800</v>
      </c>
      <c r="B787" s="3">
        <v>46152</v>
      </c>
      <c r="C787" s="12">
        <f>MONTH(SalesDataTable[[#This Row],[Order Date]])</f>
        <v>5</v>
      </c>
      <c r="D787" s="12" t="str">
        <f>TEXT(SalesDataTable[[#This Row],[Order Date]],"MMM")</f>
        <v>May</v>
      </c>
      <c r="E787" s="15" t="str">
        <f>"Q"&amp;ROUNDUP(MONTH(SalesDataTable[[#This Row],[Order Date]])/3,0)</f>
        <v>Q2</v>
      </c>
      <c r="F787" s="12">
        <f>YEAR(SalesDataTable[[#This Row],[Order Date]])</f>
        <v>2026</v>
      </c>
      <c r="G787" s="4" t="s">
        <v>20</v>
      </c>
      <c r="H787" s="4" t="s">
        <v>33</v>
      </c>
      <c r="I787" s="4" t="s">
        <v>19</v>
      </c>
      <c r="J787" s="4" t="s">
        <v>13</v>
      </c>
      <c r="K787" s="4" t="s">
        <v>4</v>
      </c>
      <c r="L787" s="4" t="s">
        <v>30</v>
      </c>
      <c r="M787" s="9">
        <v>4</v>
      </c>
      <c r="N787" s="6">
        <v>103.36</v>
      </c>
      <c r="O787" s="7">
        <v>0</v>
      </c>
      <c r="P787" s="6">
        <v>51.59</v>
      </c>
      <c r="Q787" s="6">
        <f t="shared" si="48"/>
        <v>413.44</v>
      </c>
      <c r="R787" s="6">
        <f t="shared" si="49"/>
        <v>206.36</v>
      </c>
      <c r="S787" s="6">
        <f t="shared" si="50"/>
        <v>207.07999999999998</v>
      </c>
      <c r="T787" s="8">
        <f t="shared" si="51"/>
        <v>0.50087074303405565</v>
      </c>
      <c r="U787" s="5">
        <f>YEAR(SalesDataTable[[#This Row],[Order Date]])</f>
        <v>2026</v>
      </c>
      <c r="V787" s="8" t="str">
        <f>"Q"&amp;ROUNDUP(MONTH(SalesDataTable[[#This Row],[Order Date]])/3,0)</f>
        <v>Q2</v>
      </c>
      <c r="W787" s="9">
        <f>MONTH(SalesDataTable[[#This Row],[Order Date]])</f>
        <v>5</v>
      </c>
      <c r="X787" s="8" t="str">
        <f>TEXT(SalesDataTable[[#This Row],[Order Date]],"mmm")</f>
        <v>May</v>
      </c>
    </row>
    <row r="788" spans="1:24" ht="15">
      <c r="A788" s="2">
        <v>5018</v>
      </c>
      <c r="B788" s="3">
        <v>46152</v>
      </c>
      <c r="C788" s="12">
        <f>MONTH(SalesDataTable[[#This Row],[Order Date]])</f>
        <v>5</v>
      </c>
      <c r="D788" s="12" t="str">
        <f>TEXT(SalesDataTable[[#This Row],[Order Date]],"MMM")</f>
        <v>May</v>
      </c>
      <c r="E788" s="15" t="str">
        <f>"Q"&amp;ROUNDUP(MONTH(SalesDataTable[[#This Row],[Order Date]])/3,0)</f>
        <v>Q2</v>
      </c>
      <c r="F788" s="12">
        <f>YEAR(SalesDataTable[[#This Row],[Order Date]])</f>
        <v>2026</v>
      </c>
      <c r="G788" s="4" t="s">
        <v>11</v>
      </c>
      <c r="H788" s="4" t="s">
        <v>12</v>
      </c>
      <c r="I788" s="4" t="s">
        <v>8</v>
      </c>
      <c r="J788" s="4" t="s">
        <v>16</v>
      </c>
      <c r="K788" s="4" t="s">
        <v>9</v>
      </c>
      <c r="L788" s="4" t="s">
        <v>17</v>
      </c>
      <c r="M788" s="9">
        <v>4</v>
      </c>
      <c r="N788" s="6">
        <v>145.85</v>
      </c>
      <c r="O788" s="7">
        <v>0.15</v>
      </c>
      <c r="P788" s="6">
        <v>79.69</v>
      </c>
      <c r="Q788" s="6">
        <f t="shared" si="48"/>
        <v>495.89</v>
      </c>
      <c r="R788" s="6">
        <f t="shared" si="49"/>
        <v>318.76</v>
      </c>
      <c r="S788" s="6">
        <f t="shared" si="50"/>
        <v>177.13</v>
      </c>
      <c r="T788" s="8">
        <f t="shared" si="51"/>
        <v>0.35719615237250196</v>
      </c>
      <c r="U788" s="5">
        <f>YEAR(SalesDataTable[[#This Row],[Order Date]])</f>
        <v>2026</v>
      </c>
      <c r="V788" s="8" t="str">
        <f>"Q"&amp;ROUNDUP(MONTH(SalesDataTable[[#This Row],[Order Date]])/3,0)</f>
        <v>Q2</v>
      </c>
      <c r="W788" s="9">
        <f>MONTH(SalesDataTable[[#This Row],[Order Date]])</f>
        <v>5</v>
      </c>
      <c r="X788" s="8" t="str">
        <f>TEXT(SalesDataTable[[#This Row],[Order Date]],"mmm")</f>
        <v>May</v>
      </c>
    </row>
    <row r="789" spans="1:24" ht="15">
      <c r="A789" s="2">
        <v>474</v>
      </c>
      <c r="B789" s="3">
        <v>46153</v>
      </c>
      <c r="C789" s="12">
        <f>MONTH(SalesDataTable[[#This Row],[Order Date]])</f>
        <v>5</v>
      </c>
      <c r="D789" s="12" t="str">
        <f>TEXT(SalesDataTable[[#This Row],[Order Date]],"MMM")</f>
        <v>May</v>
      </c>
      <c r="E789" s="15" t="str">
        <f>"Q"&amp;ROUNDUP(MONTH(SalesDataTable[[#This Row],[Order Date]])/3,0)</f>
        <v>Q2</v>
      </c>
      <c r="F789" s="12">
        <f>YEAR(SalesDataTable[[#This Row],[Order Date]])</f>
        <v>2026</v>
      </c>
      <c r="G789" s="4" t="s">
        <v>6</v>
      </c>
      <c r="H789" s="4" t="s">
        <v>43</v>
      </c>
      <c r="I789" s="4" t="s">
        <v>2</v>
      </c>
      <c r="J789" s="4" t="s">
        <v>3</v>
      </c>
      <c r="K789" s="4" t="s">
        <v>4</v>
      </c>
      <c r="L789" s="4" t="s">
        <v>30</v>
      </c>
      <c r="M789" s="9">
        <v>2</v>
      </c>
      <c r="N789" s="6">
        <v>100.49</v>
      </c>
      <c r="O789" s="7">
        <v>0.1</v>
      </c>
      <c r="P789" s="6">
        <v>50.11</v>
      </c>
      <c r="Q789" s="6">
        <f t="shared" si="48"/>
        <v>180.88200000000001</v>
      </c>
      <c r="R789" s="6">
        <f t="shared" si="49"/>
        <v>100.22</v>
      </c>
      <c r="S789" s="6">
        <f t="shared" si="50"/>
        <v>80.662000000000006</v>
      </c>
      <c r="T789" s="8">
        <f t="shared" si="51"/>
        <v>0.44593713028383147</v>
      </c>
      <c r="U789" s="5">
        <f>YEAR(SalesDataTable[[#This Row],[Order Date]])</f>
        <v>2026</v>
      </c>
      <c r="V789" s="8" t="str">
        <f>"Q"&amp;ROUNDUP(MONTH(SalesDataTable[[#This Row],[Order Date]])/3,0)</f>
        <v>Q2</v>
      </c>
      <c r="W789" s="9">
        <f>MONTH(SalesDataTable[[#This Row],[Order Date]])</f>
        <v>5</v>
      </c>
      <c r="X789" s="8" t="str">
        <f>TEXT(SalesDataTable[[#This Row],[Order Date]],"mmm")</f>
        <v>May</v>
      </c>
    </row>
    <row r="790" spans="1:24" ht="15">
      <c r="A790" s="2">
        <v>1175</v>
      </c>
      <c r="B790" s="3">
        <v>46153</v>
      </c>
      <c r="C790" s="12">
        <f>MONTH(SalesDataTable[[#This Row],[Order Date]])</f>
        <v>5</v>
      </c>
      <c r="D790" s="12" t="str">
        <f>TEXT(SalesDataTable[[#This Row],[Order Date]],"MMM")</f>
        <v>May</v>
      </c>
      <c r="E790" s="15" t="str">
        <f>"Q"&amp;ROUNDUP(MONTH(SalesDataTable[[#This Row],[Order Date]])/3,0)</f>
        <v>Q2</v>
      </c>
      <c r="F790" s="12">
        <f>YEAR(SalesDataTable[[#This Row],[Order Date]])</f>
        <v>2026</v>
      </c>
      <c r="G790" s="4" t="s">
        <v>11</v>
      </c>
      <c r="H790" s="4" t="s">
        <v>52</v>
      </c>
      <c r="I790" s="4" t="s">
        <v>8</v>
      </c>
      <c r="J790" s="4" t="s">
        <v>3</v>
      </c>
      <c r="K790" s="4" t="s">
        <v>23</v>
      </c>
      <c r="L790" s="4" t="s">
        <v>24</v>
      </c>
      <c r="M790" s="9">
        <v>4</v>
      </c>
      <c r="N790" s="6">
        <v>332.89</v>
      </c>
      <c r="O790" s="7">
        <v>0.1</v>
      </c>
      <c r="P790" s="6">
        <v>198.06</v>
      </c>
      <c r="Q790" s="6">
        <f t="shared" si="48"/>
        <v>1198.404</v>
      </c>
      <c r="R790" s="6">
        <f t="shared" si="49"/>
        <v>792.24</v>
      </c>
      <c r="S790" s="6">
        <f t="shared" si="50"/>
        <v>406.16399999999999</v>
      </c>
      <c r="T790" s="8">
        <f t="shared" si="51"/>
        <v>0.33892076461694054</v>
      </c>
      <c r="U790" s="5">
        <f>YEAR(SalesDataTable[[#This Row],[Order Date]])</f>
        <v>2026</v>
      </c>
      <c r="V790" s="8" t="str">
        <f>"Q"&amp;ROUNDUP(MONTH(SalesDataTable[[#This Row],[Order Date]])/3,0)</f>
        <v>Q2</v>
      </c>
      <c r="W790" s="9">
        <f>MONTH(SalesDataTable[[#This Row],[Order Date]])</f>
        <v>5</v>
      </c>
      <c r="X790" s="8" t="str">
        <f>TEXT(SalesDataTable[[#This Row],[Order Date]],"mmm")</f>
        <v>May</v>
      </c>
    </row>
    <row r="791" spans="1:24" ht="15">
      <c r="A791" s="2">
        <v>2015</v>
      </c>
      <c r="B791" s="3">
        <v>46153</v>
      </c>
      <c r="C791" s="12">
        <f>MONTH(SalesDataTable[[#This Row],[Order Date]])</f>
        <v>5</v>
      </c>
      <c r="D791" s="12" t="str">
        <f>TEXT(SalesDataTable[[#This Row],[Order Date]],"MMM")</f>
        <v>May</v>
      </c>
      <c r="E791" s="15" t="str">
        <f>"Q"&amp;ROUNDUP(MONTH(SalesDataTable[[#This Row],[Order Date]])/3,0)</f>
        <v>Q2</v>
      </c>
      <c r="F791" s="12">
        <f>YEAR(SalesDataTable[[#This Row],[Order Date]])</f>
        <v>2026</v>
      </c>
      <c r="G791" s="4" t="s">
        <v>6</v>
      </c>
      <c r="H791" s="4" t="s">
        <v>43</v>
      </c>
      <c r="I791" s="4" t="s">
        <v>2</v>
      </c>
      <c r="J791" s="4" t="s">
        <v>13</v>
      </c>
      <c r="K791" s="4" t="s">
        <v>9</v>
      </c>
      <c r="L791" s="4" t="s">
        <v>37</v>
      </c>
      <c r="M791" s="9">
        <v>1</v>
      </c>
      <c r="N791" s="6">
        <v>154.6</v>
      </c>
      <c r="O791" s="7">
        <v>0</v>
      </c>
      <c r="P791" s="6">
        <v>80.05</v>
      </c>
      <c r="Q791" s="6">
        <f t="shared" si="48"/>
        <v>154.6</v>
      </c>
      <c r="R791" s="6">
        <f t="shared" si="49"/>
        <v>80.05</v>
      </c>
      <c r="S791" s="6">
        <f t="shared" si="50"/>
        <v>74.55</v>
      </c>
      <c r="T791" s="8">
        <f t="shared" si="51"/>
        <v>0.48221216041397152</v>
      </c>
      <c r="U791" s="5">
        <f>YEAR(SalesDataTable[[#This Row],[Order Date]])</f>
        <v>2026</v>
      </c>
      <c r="V791" s="8" t="str">
        <f>"Q"&amp;ROUNDUP(MONTH(SalesDataTable[[#This Row],[Order Date]])/3,0)</f>
        <v>Q2</v>
      </c>
      <c r="W791" s="9">
        <f>MONTH(SalesDataTable[[#This Row],[Order Date]])</f>
        <v>5</v>
      </c>
      <c r="X791" s="8" t="str">
        <f>TEXT(SalesDataTable[[#This Row],[Order Date]],"mmm")</f>
        <v>May</v>
      </c>
    </row>
    <row r="792" spans="1:24" ht="15">
      <c r="A792" s="2">
        <v>2196</v>
      </c>
      <c r="B792" s="3">
        <v>46153</v>
      </c>
      <c r="C792" s="12">
        <f>MONTH(SalesDataTable[[#This Row],[Order Date]])</f>
        <v>5</v>
      </c>
      <c r="D792" s="12" t="str">
        <f>TEXT(SalesDataTable[[#This Row],[Order Date]],"MMM")</f>
        <v>May</v>
      </c>
      <c r="E792" s="15" t="str">
        <f>"Q"&amp;ROUNDUP(MONTH(SalesDataTable[[#This Row],[Order Date]])/3,0)</f>
        <v>Q2</v>
      </c>
      <c r="F792" s="12">
        <f>YEAR(SalesDataTable[[#This Row],[Order Date]])</f>
        <v>2026</v>
      </c>
      <c r="G792" s="4" t="s">
        <v>20</v>
      </c>
      <c r="H792" s="4" t="s">
        <v>21</v>
      </c>
      <c r="I792" s="4" t="s">
        <v>28</v>
      </c>
      <c r="J792" s="4" t="s">
        <v>3</v>
      </c>
      <c r="K792" s="4" t="s">
        <v>4</v>
      </c>
      <c r="L792" s="4" t="s">
        <v>5</v>
      </c>
      <c r="M792" s="9">
        <v>1</v>
      </c>
      <c r="N792" s="6">
        <v>83.23</v>
      </c>
      <c r="O792" s="7">
        <v>0.05</v>
      </c>
      <c r="P792" s="6">
        <v>43.82</v>
      </c>
      <c r="Q792" s="6">
        <f t="shared" si="48"/>
        <v>79.0685</v>
      </c>
      <c r="R792" s="6">
        <f t="shared" si="49"/>
        <v>43.82</v>
      </c>
      <c r="S792" s="6">
        <f t="shared" si="50"/>
        <v>35.2485</v>
      </c>
      <c r="T792" s="8">
        <f t="shared" si="51"/>
        <v>0.44579699880483376</v>
      </c>
      <c r="U792" s="5">
        <f>YEAR(SalesDataTable[[#This Row],[Order Date]])</f>
        <v>2026</v>
      </c>
      <c r="V792" s="8" t="str">
        <f>"Q"&amp;ROUNDUP(MONTH(SalesDataTable[[#This Row],[Order Date]])/3,0)</f>
        <v>Q2</v>
      </c>
      <c r="W792" s="9">
        <f>MONTH(SalesDataTable[[#This Row],[Order Date]])</f>
        <v>5</v>
      </c>
      <c r="X792" s="8" t="str">
        <f>TEXT(SalesDataTable[[#This Row],[Order Date]],"mmm")</f>
        <v>May</v>
      </c>
    </row>
    <row r="793" spans="1:24" ht="15">
      <c r="A793" s="2">
        <v>3508</v>
      </c>
      <c r="B793" s="3">
        <v>46153</v>
      </c>
      <c r="C793" s="12">
        <f>MONTH(SalesDataTable[[#This Row],[Order Date]])</f>
        <v>5</v>
      </c>
      <c r="D793" s="12" t="str">
        <f>TEXT(SalesDataTable[[#This Row],[Order Date]],"MMM")</f>
        <v>May</v>
      </c>
      <c r="E793" s="15" t="str">
        <f>"Q"&amp;ROUNDUP(MONTH(SalesDataTable[[#This Row],[Order Date]])/3,0)</f>
        <v>Q2</v>
      </c>
      <c r="F793" s="12">
        <f>YEAR(SalesDataTable[[#This Row],[Order Date]])</f>
        <v>2026</v>
      </c>
      <c r="G793" s="4" t="s">
        <v>6</v>
      </c>
      <c r="H793" s="4" t="s">
        <v>43</v>
      </c>
      <c r="I793" s="4" t="s">
        <v>28</v>
      </c>
      <c r="J793" s="4" t="s">
        <v>3</v>
      </c>
      <c r="K793" s="4" t="s">
        <v>14</v>
      </c>
      <c r="L793" s="4" t="s">
        <v>32</v>
      </c>
      <c r="M793" s="9">
        <v>3</v>
      </c>
      <c r="N793" s="6">
        <v>46.23</v>
      </c>
      <c r="O793" s="7">
        <v>0</v>
      </c>
      <c r="P793" s="6">
        <v>18.47</v>
      </c>
      <c r="Q793" s="6">
        <f t="shared" si="48"/>
        <v>138.69</v>
      </c>
      <c r="R793" s="6">
        <f t="shared" si="49"/>
        <v>55.41</v>
      </c>
      <c r="S793" s="6">
        <f t="shared" si="50"/>
        <v>83.28</v>
      </c>
      <c r="T793" s="8">
        <f t="shared" si="51"/>
        <v>0.60047588146225395</v>
      </c>
      <c r="U793" s="5">
        <f>YEAR(SalesDataTable[[#This Row],[Order Date]])</f>
        <v>2026</v>
      </c>
      <c r="V793" s="8" t="str">
        <f>"Q"&amp;ROUNDUP(MONTH(SalesDataTable[[#This Row],[Order Date]])/3,0)</f>
        <v>Q2</v>
      </c>
      <c r="W793" s="9">
        <f>MONTH(SalesDataTable[[#This Row],[Order Date]])</f>
        <v>5</v>
      </c>
      <c r="X793" s="8" t="str">
        <f>TEXT(SalesDataTable[[#This Row],[Order Date]],"mmm")</f>
        <v>May</v>
      </c>
    </row>
    <row r="794" spans="1:24" ht="15">
      <c r="A794" s="2">
        <v>3516</v>
      </c>
      <c r="B794" s="3">
        <v>46153</v>
      </c>
      <c r="C794" s="12">
        <f>MONTH(SalesDataTable[[#This Row],[Order Date]])</f>
        <v>5</v>
      </c>
      <c r="D794" s="12" t="str">
        <f>TEXT(SalesDataTable[[#This Row],[Order Date]],"MMM")</f>
        <v>May</v>
      </c>
      <c r="E794" s="15" t="str">
        <f>"Q"&amp;ROUNDUP(MONTH(SalesDataTable[[#This Row],[Order Date]])/3,0)</f>
        <v>Q2</v>
      </c>
      <c r="F794" s="12">
        <f>YEAR(SalesDataTable[[#This Row],[Order Date]])</f>
        <v>2026</v>
      </c>
      <c r="G794" s="4" t="s">
        <v>20</v>
      </c>
      <c r="H794" s="4" t="s">
        <v>31</v>
      </c>
      <c r="I794" s="4" t="s">
        <v>28</v>
      </c>
      <c r="J794" s="4" t="s">
        <v>3</v>
      </c>
      <c r="K794" s="4" t="s">
        <v>23</v>
      </c>
      <c r="L794" s="4" t="s">
        <v>51</v>
      </c>
      <c r="M794" s="9">
        <v>1</v>
      </c>
      <c r="N794" s="6">
        <v>125.3</v>
      </c>
      <c r="O794" s="7">
        <v>0.05</v>
      </c>
      <c r="P794" s="6">
        <v>59.62</v>
      </c>
      <c r="Q794" s="6">
        <f t="shared" si="48"/>
        <v>119.035</v>
      </c>
      <c r="R794" s="6">
        <f t="shared" si="49"/>
        <v>59.62</v>
      </c>
      <c r="S794" s="6">
        <f t="shared" si="50"/>
        <v>59.414999999999999</v>
      </c>
      <c r="T794" s="8">
        <f t="shared" si="51"/>
        <v>0.49913890872432476</v>
      </c>
      <c r="U794" s="5">
        <f>YEAR(SalesDataTable[[#This Row],[Order Date]])</f>
        <v>2026</v>
      </c>
      <c r="V794" s="8" t="str">
        <f>"Q"&amp;ROUNDUP(MONTH(SalesDataTable[[#This Row],[Order Date]])/3,0)</f>
        <v>Q2</v>
      </c>
      <c r="W794" s="9">
        <f>MONTH(SalesDataTable[[#This Row],[Order Date]])</f>
        <v>5</v>
      </c>
      <c r="X794" s="8" t="str">
        <f>TEXT(SalesDataTable[[#This Row],[Order Date]],"mmm")</f>
        <v>May</v>
      </c>
    </row>
    <row r="795" spans="1:24" ht="15">
      <c r="A795" s="2">
        <v>3570</v>
      </c>
      <c r="B795" s="3">
        <v>46153</v>
      </c>
      <c r="C795" s="12">
        <f>MONTH(SalesDataTable[[#This Row],[Order Date]])</f>
        <v>5</v>
      </c>
      <c r="D795" s="12" t="str">
        <f>TEXT(SalesDataTable[[#This Row],[Order Date]],"MMM")</f>
        <v>May</v>
      </c>
      <c r="E795" s="15" t="str">
        <f>"Q"&amp;ROUNDUP(MONTH(SalesDataTable[[#This Row],[Order Date]])/3,0)</f>
        <v>Q2</v>
      </c>
      <c r="F795" s="12">
        <f>YEAR(SalesDataTable[[#This Row],[Order Date]])</f>
        <v>2026</v>
      </c>
      <c r="G795" s="4" t="s">
        <v>6</v>
      </c>
      <c r="H795" s="4" t="s">
        <v>43</v>
      </c>
      <c r="I795" s="4" t="s">
        <v>2</v>
      </c>
      <c r="J795" s="4" t="s">
        <v>16</v>
      </c>
      <c r="K795" s="4" t="s">
        <v>14</v>
      </c>
      <c r="L795" s="4" t="s">
        <v>15</v>
      </c>
      <c r="M795" s="9">
        <v>1</v>
      </c>
      <c r="N795" s="6">
        <v>36.159999999999997</v>
      </c>
      <c r="O795" s="7">
        <v>0.1</v>
      </c>
      <c r="P795" s="6">
        <v>13.38</v>
      </c>
      <c r="Q795" s="6">
        <f t="shared" si="48"/>
        <v>32.543999999999997</v>
      </c>
      <c r="R795" s="6">
        <f t="shared" si="49"/>
        <v>13.38</v>
      </c>
      <c r="S795" s="6">
        <f t="shared" si="50"/>
        <v>19.163999999999994</v>
      </c>
      <c r="T795" s="8">
        <f t="shared" si="51"/>
        <v>0.58886430678466062</v>
      </c>
      <c r="U795" s="5">
        <f>YEAR(SalesDataTable[[#This Row],[Order Date]])</f>
        <v>2026</v>
      </c>
      <c r="V795" s="8" t="str">
        <f>"Q"&amp;ROUNDUP(MONTH(SalesDataTable[[#This Row],[Order Date]])/3,0)</f>
        <v>Q2</v>
      </c>
      <c r="W795" s="9">
        <f>MONTH(SalesDataTable[[#This Row],[Order Date]])</f>
        <v>5</v>
      </c>
      <c r="X795" s="8" t="str">
        <f>TEXT(SalesDataTable[[#This Row],[Order Date]],"mmm")</f>
        <v>May</v>
      </c>
    </row>
    <row r="796" spans="1:24" ht="15">
      <c r="A796" s="2">
        <v>4799</v>
      </c>
      <c r="B796" s="3">
        <v>46153</v>
      </c>
      <c r="C796" s="12">
        <f>MONTH(SalesDataTable[[#This Row],[Order Date]])</f>
        <v>5</v>
      </c>
      <c r="D796" s="12" t="str">
        <f>TEXT(SalesDataTable[[#This Row],[Order Date]],"MMM")</f>
        <v>May</v>
      </c>
      <c r="E796" s="15" t="str">
        <f>"Q"&amp;ROUNDUP(MONTH(SalesDataTable[[#This Row],[Order Date]])/3,0)</f>
        <v>Q2</v>
      </c>
      <c r="F796" s="12">
        <f>YEAR(SalesDataTable[[#This Row],[Order Date]])</f>
        <v>2026</v>
      </c>
      <c r="G796" s="4" t="s">
        <v>20</v>
      </c>
      <c r="H796" s="4" t="s">
        <v>47</v>
      </c>
      <c r="I796" s="4" t="s">
        <v>2</v>
      </c>
      <c r="J796" s="4" t="s">
        <v>3</v>
      </c>
      <c r="K796" s="4" t="s">
        <v>23</v>
      </c>
      <c r="L796" s="4" t="s">
        <v>51</v>
      </c>
      <c r="M796" s="9">
        <v>1</v>
      </c>
      <c r="N796" s="6">
        <v>121.41</v>
      </c>
      <c r="O796" s="7">
        <v>0.05</v>
      </c>
      <c r="P796" s="6">
        <v>60.75</v>
      </c>
      <c r="Q796" s="6">
        <f t="shared" si="48"/>
        <v>115.33949999999999</v>
      </c>
      <c r="R796" s="6">
        <f t="shared" si="49"/>
        <v>60.75</v>
      </c>
      <c r="S796" s="6">
        <f t="shared" si="50"/>
        <v>54.589499999999987</v>
      </c>
      <c r="T796" s="8">
        <f t="shared" si="51"/>
        <v>0.47329405797666879</v>
      </c>
      <c r="U796" s="5">
        <f>YEAR(SalesDataTable[[#This Row],[Order Date]])</f>
        <v>2026</v>
      </c>
      <c r="V796" s="8" t="str">
        <f>"Q"&amp;ROUNDUP(MONTH(SalesDataTable[[#This Row],[Order Date]])/3,0)</f>
        <v>Q2</v>
      </c>
      <c r="W796" s="9">
        <f>MONTH(SalesDataTable[[#This Row],[Order Date]])</f>
        <v>5</v>
      </c>
      <c r="X796" s="8" t="str">
        <f>TEXT(SalesDataTable[[#This Row],[Order Date]],"mmm")</f>
        <v>May</v>
      </c>
    </row>
    <row r="797" spans="1:24" ht="15">
      <c r="A797" s="2">
        <v>5156</v>
      </c>
      <c r="B797" s="3">
        <v>46153</v>
      </c>
      <c r="C797" s="12">
        <f>MONTH(SalesDataTable[[#This Row],[Order Date]])</f>
        <v>5</v>
      </c>
      <c r="D797" s="12" t="str">
        <f>TEXT(SalesDataTable[[#This Row],[Order Date]],"MMM")</f>
        <v>May</v>
      </c>
      <c r="E797" s="15" t="str">
        <f>"Q"&amp;ROUNDUP(MONTH(SalesDataTable[[#This Row],[Order Date]])/3,0)</f>
        <v>Q2</v>
      </c>
      <c r="F797" s="12">
        <f>YEAR(SalesDataTable[[#This Row],[Order Date]])</f>
        <v>2026</v>
      </c>
      <c r="G797" s="4" t="s">
        <v>0</v>
      </c>
      <c r="H797" s="4" t="s">
        <v>1</v>
      </c>
      <c r="I797" s="4" t="s">
        <v>19</v>
      </c>
      <c r="J797" s="4" t="s">
        <v>13</v>
      </c>
      <c r="K797" s="4" t="s">
        <v>14</v>
      </c>
      <c r="L797" s="4" t="s">
        <v>44</v>
      </c>
      <c r="M797" s="9">
        <v>3</v>
      </c>
      <c r="N797" s="6">
        <v>132.58000000000001</v>
      </c>
      <c r="O797" s="7">
        <v>0.1</v>
      </c>
      <c r="P797" s="6">
        <v>67.88</v>
      </c>
      <c r="Q797" s="6">
        <f t="shared" si="48"/>
        <v>357.96600000000001</v>
      </c>
      <c r="R797" s="6">
        <f t="shared" si="49"/>
        <v>203.64</v>
      </c>
      <c r="S797" s="6">
        <f t="shared" si="50"/>
        <v>154.32600000000002</v>
      </c>
      <c r="T797" s="8">
        <f t="shared" si="51"/>
        <v>0.43111915656794225</v>
      </c>
      <c r="U797" s="5">
        <f>YEAR(SalesDataTable[[#This Row],[Order Date]])</f>
        <v>2026</v>
      </c>
      <c r="V797" s="8" t="str">
        <f>"Q"&amp;ROUNDUP(MONTH(SalesDataTable[[#This Row],[Order Date]])/3,0)</f>
        <v>Q2</v>
      </c>
      <c r="W797" s="9">
        <f>MONTH(SalesDataTable[[#This Row],[Order Date]])</f>
        <v>5</v>
      </c>
      <c r="X797" s="8" t="str">
        <f>TEXT(SalesDataTable[[#This Row],[Order Date]],"mmm")</f>
        <v>May</v>
      </c>
    </row>
    <row r="798" spans="1:24" ht="15">
      <c r="A798" s="2">
        <v>526</v>
      </c>
      <c r="B798" s="3">
        <v>46154</v>
      </c>
      <c r="C798" s="12">
        <f>MONTH(SalesDataTable[[#This Row],[Order Date]])</f>
        <v>5</v>
      </c>
      <c r="D798" s="12" t="str">
        <f>TEXT(SalesDataTable[[#This Row],[Order Date]],"MMM")</f>
        <v>May</v>
      </c>
      <c r="E798" s="15" t="str">
        <f>"Q"&amp;ROUNDUP(MONTH(SalesDataTable[[#This Row],[Order Date]])/3,0)</f>
        <v>Q2</v>
      </c>
      <c r="F798" s="12">
        <f>YEAR(SalesDataTable[[#This Row],[Order Date]])</f>
        <v>2026</v>
      </c>
      <c r="G798" s="4" t="s">
        <v>6</v>
      </c>
      <c r="H798" s="4" t="s">
        <v>7</v>
      </c>
      <c r="I798" s="4" t="s">
        <v>19</v>
      </c>
      <c r="J798" s="4" t="s">
        <v>3</v>
      </c>
      <c r="K798" s="4" t="s">
        <v>23</v>
      </c>
      <c r="L798" s="4" t="s">
        <v>40</v>
      </c>
      <c r="M798" s="9">
        <v>2</v>
      </c>
      <c r="N798" s="6">
        <v>81.11</v>
      </c>
      <c r="O798" s="7">
        <v>0.05</v>
      </c>
      <c r="P798" s="6">
        <v>40.049999999999997</v>
      </c>
      <c r="Q798" s="6">
        <f t="shared" si="48"/>
        <v>154.10899999999998</v>
      </c>
      <c r="R798" s="6">
        <f t="shared" si="49"/>
        <v>80.099999999999994</v>
      </c>
      <c r="S798" s="6">
        <f t="shared" si="50"/>
        <v>74.008999999999986</v>
      </c>
      <c r="T798" s="8">
        <f t="shared" si="51"/>
        <v>0.48023801335418437</v>
      </c>
      <c r="U798" s="5">
        <f>YEAR(SalesDataTable[[#This Row],[Order Date]])</f>
        <v>2026</v>
      </c>
      <c r="V798" s="8" t="str">
        <f>"Q"&amp;ROUNDUP(MONTH(SalesDataTable[[#This Row],[Order Date]])/3,0)</f>
        <v>Q2</v>
      </c>
      <c r="W798" s="9">
        <f>MONTH(SalesDataTable[[#This Row],[Order Date]])</f>
        <v>5</v>
      </c>
      <c r="X798" s="8" t="str">
        <f>TEXT(SalesDataTable[[#This Row],[Order Date]],"mmm")</f>
        <v>May</v>
      </c>
    </row>
    <row r="799" spans="1:24" ht="15">
      <c r="A799" s="2">
        <v>712</v>
      </c>
      <c r="B799" s="3">
        <v>46154</v>
      </c>
      <c r="C799" s="12">
        <f>MONTH(SalesDataTable[[#This Row],[Order Date]])</f>
        <v>5</v>
      </c>
      <c r="D799" s="12" t="str">
        <f>TEXT(SalesDataTable[[#This Row],[Order Date]],"MMM")</f>
        <v>May</v>
      </c>
      <c r="E799" s="15" t="str">
        <f>"Q"&amp;ROUNDUP(MONTH(SalesDataTable[[#This Row],[Order Date]])/3,0)</f>
        <v>Q2</v>
      </c>
      <c r="F799" s="12">
        <f>YEAR(SalesDataTable[[#This Row],[Order Date]])</f>
        <v>2026</v>
      </c>
      <c r="G799" s="4" t="s">
        <v>6</v>
      </c>
      <c r="H799" s="4" t="s">
        <v>49</v>
      </c>
      <c r="I799" s="4" t="s">
        <v>28</v>
      </c>
      <c r="J799" s="4" t="s">
        <v>16</v>
      </c>
      <c r="K799" s="4" t="s">
        <v>4</v>
      </c>
      <c r="L799" s="4" t="s">
        <v>30</v>
      </c>
      <c r="M799" s="9">
        <v>3</v>
      </c>
      <c r="N799" s="6">
        <v>104.54</v>
      </c>
      <c r="O799" s="7">
        <v>0</v>
      </c>
      <c r="P799" s="6">
        <v>51.45</v>
      </c>
      <c r="Q799" s="6">
        <f t="shared" si="48"/>
        <v>313.62</v>
      </c>
      <c r="R799" s="6">
        <f t="shared" si="49"/>
        <v>154.35000000000002</v>
      </c>
      <c r="S799" s="6">
        <f t="shared" si="50"/>
        <v>159.26999999999998</v>
      </c>
      <c r="T799" s="8">
        <f t="shared" si="51"/>
        <v>0.50784388750717424</v>
      </c>
      <c r="U799" s="5">
        <f>YEAR(SalesDataTable[[#This Row],[Order Date]])</f>
        <v>2026</v>
      </c>
      <c r="V799" s="8" t="str">
        <f>"Q"&amp;ROUNDUP(MONTH(SalesDataTable[[#This Row],[Order Date]])/3,0)</f>
        <v>Q2</v>
      </c>
      <c r="W799" s="9">
        <f>MONTH(SalesDataTable[[#This Row],[Order Date]])</f>
        <v>5</v>
      </c>
      <c r="X799" s="8" t="str">
        <f>TEXT(SalesDataTable[[#This Row],[Order Date]],"mmm")</f>
        <v>May</v>
      </c>
    </row>
    <row r="800" spans="1:24" ht="15">
      <c r="A800" s="2">
        <v>1533</v>
      </c>
      <c r="B800" s="3">
        <v>46154</v>
      </c>
      <c r="C800" s="12">
        <f>MONTH(SalesDataTable[[#This Row],[Order Date]])</f>
        <v>5</v>
      </c>
      <c r="D800" s="12" t="str">
        <f>TEXT(SalesDataTable[[#This Row],[Order Date]],"MMM")</f>
        <v>May</v>
      </c>
      <c r="E800" s="15" t="str">
        <f>"Q"&amp;ROUNDUP(MONTH(SalesDataTable[[#This Row],[Order Date]])/3,0)</f>
        <v>Q2</v>
      </c>
      <c r="F800" s="12">
        <f>YEAR(SalesDataTable[[#This Row],[Order Date]])</f>
        <v>2026</v>
      </c>
      <c r="G800" s="4" t="s">
        <v>11</v>
      </c>
      <c r="H800" s="4" t="s">
        <v>52</v>
      </c>
      <c r="I800" s="4" t="s">
        <v>19</v>
      </c>
      <c r="J800" s="4" t="s">
        <v>13</v>
      </c>
      <c r="K800" s="4" t="s">
        <v>9</v>
      </c>
      <c r="L800" s="4" t="s">
        <v>17</v>
      </c>
      <c r="M800" s="9">
        <v>3</v>
      </c>
      <c r="N800" s="6">
        <v>143.87</v>
      </c>
      <c r="O800" s="7">
        <v>0</v>
      </c>
      <c r="P800" s="6">
        <v>79.2</v>
      </c>
      <c r="Q800" s="6">
        <f t="shared" si="48"/>
        <v>431.61</v>
      </c>
      <c r="R800" s="6">
        <f t="shared" si="49"/>
        <v>237.60000000000002</v>
      </c>
      <c r="S800" s="6">
        <f t="shared" si="50"/>
        <v>194.01</v>
      </c>
      <c r="T800" s="8">
        <f t="shared" si="51"/>
        <v>0.44950302356293875</v>
      </c>
      <c r="U800" s="5">
        <f>YEAR(SalesDataTable[[#This Row],[Order Date]])</f>
        <v>2026</v>
      </c>
      <c r="V800" s="8" t="str">
        <f>"Q"&amp;ROUNDUP(MONTH(SalesDataTable[[#This Row],[Order Date]])/3,0)</f>
        <v>Q2</v>
      </c>
      <c r="W800" s="9">
        <f>MONTH(SalesDataTable[[#This Row],[Order Date]])</f>
        <v>5</v>
      </c>
      <c r="X800" s="8" t="str">
        <f>TEXT(SalesDataTable[[#This Row],[Order Date]],"mmm")</f>
        <v>May</v>
      </c>
    </row>
    <row r="801" spans="1:24" ht="15">
      <c r="A801" s="2">
        <v>1933</v>
      </c>
      <c r="B801" s="3">
        <v>46154</v>
      </c>
      <c r="C801" s="12">
        <f>MONTH(SalesDataTable[[#This Row],[Order Date]])</f>
        <v>5</v>
      </c>
      <c r="D801" s="12" t="str">
        <f>TEXT(SalesDataTable[[#This Row],[Order Date]],"MMM")</f>
        <v>May</v>
      </c>
      <c r="E801" s="15" t="str">
        <f>"Q"&amp;ROUNDUP(MONTH(SalesDataTable[[#This Row],[Order Date]])/3,0)</f>
        <v>Q2</v>
      </c>
      <c r="F801" s="12">
        <f>YEAR(SalesDataTable[[#This Row],[Order Date]])</f>
        <v>2026</v>
      </c>
      <c r="G801" s="4" t="s">
        <v>20</v>
      </c>
      <c r="H801" s="4" t="s">
        <v>47</v>
      </c>
      <c r="I801" s="4" t="s">
        <v>2</v>
      </c>
      <c r="J801" s="4" t="s">
        <v>3</v>
      </c>
      <c r="K801" s="4" t="s">
        <v>14</v>
      </c>
      <c r="L801" s="4" t="s">
        <v>15</v>
      </c>
      <c r="M801" s="9">
        <v>1</v>
      </c>
      <c r="N801" s="6">
        <v>36.950000000000003</v>
      </c>
      <c r="O801" s="7">
        <v>0.1</v>
      </c>
      <c r="P801" s="6">
        <v>13.26</v>
      </c>
      <c r="Q801" s="6">
        <f t="shared" si="48"/>
        <v>33.255000000000003</v>
      </c>
      <c r="R801" s="6">
        <f t="shared" si="49"/>
        <v>13.26</v>
      </c>
      <c r="S801" s="6">
        <f t="shared" si="50"/>
        <v>19.995000000000005</v>
      </c>
      <c r="T801" s="8">
        <f t="shared" si="51"/>
        <v>0.60126296797474077</v>
      </c>
      <c r="U801" s="5">
        <f>YEAR(SalesDataTable[[#This Row],[Order Date]])</f>
        <v>2026</v>
      </c>
      <c r="V801" s="8" t="str">
        <f>"Q"&amp;ROUNDUP(MONTH(SalesDataTable[[#This Row],[Order Date]])/3,0)</f>
        <v>Q2</v>
      </c>
      <c r="W801" s="9">
        <f>MONTH(SalesDataTable[[#This Row],[Order Date]])</f>
        <v>5</v>
      </c>
      <c r="X801" s="8" t="str">
        <f>TEXT(SalesDataTable[[#This Row],[Order Date]],"mmm")</f>
        <v>May</v>
      </c>
    </row>
    <row r="802" spans="1:24" ht="15">
      <c r="A802" s="2">
        <v>3128</v>
      </c>
      <c r="B802" s="3">
        <v>46154</v>
      </c>
      <c r="C802" s="12">
        <f>MONTH(SalesDataTable[[#This Row],[Order Date]])</f>
        <v>5</v>
      </c>
      <c r="D802" s="12" t="str">
        <f>TEXT(SalesDataTable[[#This Row],[Order Date]],"MMM")</f>
        <v>May</v>
      </c>
      <c r="E802" s="15" t="str">
        <f>"Q"&amp;ROUNDUP(MONTH(SalesDataTable[[#This Row],[Order Date]])/3,0)</f>
        <v>Q2</v>
      </c>
      <c r="F802" s="12">
        <f>YEAR(SalesDataTable[[#This Row],[Order Date]])</f>
        <v>2026</v>
      </c>
      <c r="G802" s="4" t="s">
        <v>11</v>
      </c>
      <c r="H802" s="4" t="s">
        <v>25</v>
      </c>
      <c r="I802" s="4" t="s">
        <v>2</v>
      </c>
      <c r="J802" s="4" t="s">
        <v>13</v>
      </c>
      <c r="K802" s="4" t="s">
        <v>23</v>
      </c>
      <c r="L802" s="4" t="s">
        <v>51</v>
      </c>
      <c r="M802" s="9">
        <v>1</v>
      </c>
      <c r="N802" s="6">
        <v>121.38</v>
      </c>
      <c r="O802" s="7">
        <v>0</v>
      </c>
      <c r="P802" s="6">
        <v>59.68</v>
      </c>
      <c r="Q802" s="6">
        <f t="shared" si="48"/>
        <v>121.38</v>
      </c>
      <c r="R802" s="6">
        <f t="shared" si="49"/>
        <v>59.68</v>
      </c>
      <c r="S802" s="6">
        <f t="shared" si="50"/>
        <v>61.699999999999996</v>
      </c>
      <c r="T802" s="8">
        <f t="shared" si="51"/>
        <v>0.50832097544900312</v>
      </c>
      <c r="U802" s="5">
        <f>YEAR(SalesDataTable[[#This Row],[Order Date]])</f>
        <v>2026</v>
      </c>
      <c r="V802" s="8" t="str">
        <f>"Q"&amp;ROUNDUP(MONTH(SalesDataTable[[#This Row],[Order Date]])/3,0)</f>
        <v>Q2</v>
      </c>
      <c r="W802" s="9">
        <f>MONTH(SalesDataTable[[#This Row],[Order Date]])</f>
        <v>5</v>
      </c>
      <c r="X802" s="8" t="str">
        <f>TEXT(SalesDataTable[[#This Row],[Order Date]],"mmm")</f>
        <v>May</v>
      </c>
    </row>
    <row r="803" spans="1:24" ht="15">
      <c r="A803" s="2">
        <v>4922</v>
      </c>
      <c r="B803" s="3">
        <v>46154</v>
      </c>
      <c r="C803" s="12">
        <f>MONTH(SalesDataTable[[#This Row],[Order Date]])</f>
        <v>5</v>
      </c>
      <c r="D803" s="12" t="str">
        <f>TEXT(SalesDataTable[[#This Row],[Order Date]],"MMM")</f>
        <v>May</v>
      </c>
      <c r="E803" s="15" t="str">
        <f>"Q"&amp;ROUNDUP(MONTH(SalesDataTable[[#This Row],[Order Date]])/3,0)</f>
        <v>Q2</v>
      </c>
      <c r="F803" s="12">
        <f>YEAR(SalesDataTable[[#This Row],[Order Date]])</f>
        <v>2026</v>
      </c>
      <c r="G803" s="4" t="s">
        <v>20</v>
      </c>
      <c r="H803" s="4" t="s">
        <v>33</v>
      </c>
      <c r="I803" s="4" t="s">
        <v>2</v>
      </c>
      <c r="J803" s="4" t="s">
        <v>3</v>
      </c>
      <c r="K803" s="4" t="s">
        <v>34</v>
      </c>
      <c r="L803" s="4" t="s">
        <v>35</v>
      </c>
      <c r="M803" s="9">
        <v>2</v>
      </c>
      <c r="N803" s="6">
        <v>39.79</v>
      </c>
      <c r="O803" s="7">
        <v>0.1</v>
      </c>
      <c r="P803" s="6">
        <v>14.33</v>
      </c>
      <c r="Q803" s="6">
        <f t="shared" si="48"/>
        <v>71.622</v>
      </c>
      <c r="R803" s="6">
        <f t="shared" si="49"/>
        <v>28.66</v>
      </c>
      <c r="S803" s="6">
        <f t="shared" si="50"/>
        <v>42.962000000000003</v>
      </c>
      <c r="T803" s="8">
        <f t="shared" si="51"/>
        <v>0.59984362346764963</v>
      </c>
      <c r="U803" s="5">
        <f>YEAR(SalesDataTable[[#This Row],[Order Date]])</f>
        <v>2026</v>
      </c>
      <c r="V803" s="8" t="str">
        <f>"Q"&amp;ROUNDUP(MONTH(SalesDataTable[[#This Row],[Order Date]])/3,0)</f>
        <v>Q2</v>
      </c>
      <c r="W803" s="9">
        <f>MONTH(SalesDataTable[[#This Row],[Order Date]])</f>
        <v>5</v>
      </c>
      <c r="X803" s="8" t="str">
        <f>TEXT(SalesDataTable[[#This Row],[Order Date]],"mmm")</f>
        <v>May</v>
      </c>
    </row>
    <row r="804" spans="1:24" ht="15">
      <c r="A804" s="2">
        <v>5051</v>
      </c>
      <c r="B804" s="3">
        <v>46154</v>
      </c>
      <c r="C804" s="12">
        <f>MONTH(SalesDataTable[[#This Row],[Order Date]])</f>
        <v>5</v>
      </c>
      <c r="D804" s="12" t="str">
        <f>TEXT(SalesDataTable[[#This Row],[Order Date]],"MMM")</f>
        <v>May</v>
      </c>
      <c r="E804" s="15" t="str">
        <f>"Q"&amp;ROUNDUP(MONTH(SalesDataTable[[#This Row],[Order Date]])/3,0)</f>
        <v>Q2</v>
      </c>
      <c r="F804" s="12">
        <f>YEAR(SalesDataTable[[#This Row],[Order Date]])</f>
        <v>2026</v>
      </c>
      <c r="G804" s="4" t="s">
        <v>0</v>
      </c>
      <c r="H804" s="4" t="s">
        <v>50</v>
      </c>
      <c r="I804" s="4" t="s">
        <v>19</v>
      </c>
      <c r="J804" s="4" t="s">
        <v>3</v>
      </c>
      <c r="K804" s="4" t="s">
        <v>4</v>
      </c>
      <c r="L804" s="4" t="s">
        <v>22</v>
      </c>
      <c r="M804" s="9">
        <v>4</v>
      </c>
      <c r="N804" s="6">
        <v>51.31</v>
      </c>
      <c r="O804" s="7">
        <v>0</v>
      </c>
      <c r="P804" s="6">
        <v>22.19</v>
      </c>
      <c r="Q804" s="6">
        <f t="shared" si="48"/>
        <v>205.24</v>
      </c>
      <c r="R804" s="6">
        <f t="shared" si="49"/>
        <v>88.76</v>
      </c>
      <c r="S804" s="6">
        <f t="shared" si="50"/>
        <v>116.48</v>
      </c>
      <c r="T804" s="8">
        <f t="shared" si="51"/>
        <v>0.56753069577080495</v>
      </c>
      <c r="U804" s="5">
        <f>YEAR(SalesDataTable[[#This Row],[Order Date]])</f>
        <v>2026</v>
      </c>
      <c r="V804" s="8" t="str">
        <f>"Q"&amp;ROUNDUP(MONTH(SalesDataTable[[#This Row],[Order Date]])/3,0)</f>
        <v>Q2</v>
      </c>
      <c r="W804" s="9">
        <f>MONTH(SalesDataTable[[#This Row],[Order Date]])</f>
        <v>5</v>
      </c>
      <c r="X804" s="8" t="str">
        <f>TEXT(SalesDataTable[[#This Row],[Order Date]],"mmm")</f>
        <v>May</v>
      </c>
    </row>
    <row r="805" spans="1:24" ht="15">
      <c r="A805" s="2">
        <v>5182</v>
      </c>
      <c r="B805" s="3">
        <v>46154</v>
      </c>
      <c r="C805" s="12">
        <f>MONTH(SalesDataTable[[#This Row],[Order Date]])</f>
        <v>5</v>
      </c>
      <c r="D805" s="12" t="str">
        <f>TEXT(SalesDataTable[[#This Row],[Order Date]],"MMM")</f>
        <v>May</v>
      </c>
      <c r="E805" s="15" t="str">
        <f>"Q"&amp;ROUNDUP(MONTH(SalesDataTable[[#This Row],[Order Date]])/3,0)</f>
        <v>Q2</v>
      </c>
      <c r="F805" s="12">
        <f>YEAR(SalesDataTable[[#This Row],[Order Date]])</f>
        <v>2026</v>
      </c>
      <c r="G805" s="4" t="s">
        <v>20</v>
      </c>
      <c r="H805" s="4" t="s">
        <v>31</v>
      </c>
      <c r="I805" s="4" t="s">
        <v>2</v>
      </c>
      <c r="J805" s="4" t="s">
        <v>3</v>
      </c>
      <c r="K805" s="4" t="s">
        <v>34</v>
      </c>
      <c r="L805" s="4" t="s">
        <v>45</v>
      </c>
      <c r="M805" s="9">
        <v>2</v>
      </c>
      <c r="N805" s="6">
        <v>51.15</v>
      </c>
      <c r="O805" s="7">
        <v>0</v>
      </c>
      <c r="P805" s="6">
        <v>22.53</v>
      </c>
      <c r="Q805" s="6">
        <f t="shared" si="48"/>
        <v>102.3</v>
      </c>
      <c r="R805" s="6">
        <f t="shared" si="49"/>
        <v>45.06</v>
      </c>
      <c r="S805" s="6">
        <f t="shared" si="50"/>
        <v>57.239999999999995</v>
      </c>
      <c r="T805" s="8">
        <f t="shared" si="51"/>
        <v>0.55953079178885623</v>
      </c>
      <c r="U805" s="5">
        <f>YEAR(SalesDataTable[[#This Row],[Order Date]])</f>
        <v>2026</v>
      </c>
      <c r="V805" s="8" t="str">
        <f>"Q"&amp;ROUNDUP(MONTH(SalesDataTable[[#This Row],[Order Date]])/3,0)</f>
        <v>Q2</v>
      </c>
      <c r="W805" s="9">
        <f>MONTH(SalesDataTable[[#This Row],[Order Date]])</f>
        <v>5</v>
      </c>
      <c r="X805" s="8" t="str">
        <f>TEXT(SalesDataTable[[#This Row],[Order Date]],"mmm")</f>
        <v>May</v>
      </c>
    </row>
    <row r="806" spans="1:24" ht="15">
      <c r="A806" s="2">
        <v>1071</v>
      </c>
      <c r="B806" s="3">
        <v>46155</v>
      </c>
      <c r="C806" s="12">
        <f>MONTH(SalesDataTable[[#This Row],[Order Date]])</f>
        <v>5</v>
      </c>
      <c r="D806" s="12" t="str">
        <f>TEXT(SalesDataTable[[#This Row],[Order Date]],"MMM")</f>
        <v>May</v>
      </c>
      <c r="E806" s="15" t="str">
        <f>"Q"&amp;ROUNDUP(MONTH(SalesDataTable[[#This Row],[Order Date]])/3,0)</f>
        <v>Q2</v>
      </c>
      <c r="F806" s="12">
        <f>YEAR(SalesDataTable[[#This Row],[Order Date]])</f>
        <v>2026</v>
      </c>
      <c r="G806" s="4" t="s">
        <v>6</v>
      </c>
      <c r="H806" s="4" t="s">
        <v>43</v>
      </c>
      <c r="I806" s="4" t="s">
        <v>19</v>
      </c>
      <c r="J806" s="4" t="s">
        <v>16</v>
      </c>
      <c r="K806" s="4" t="s">
        <v>34</v>
      </c>
      <c r="L806" s="4" t="s">
        <v>45</v>
      </c>
      <c r="M806" s="9">
        <v>1</v>
      </c>
      <c r="N806" s="6">
        <v>50.83</v>
      </c>
      <c r="O806" s="7">
        <v>0.1</v>
      </c>
      <c r="P806" s="6">
        <v>21.82</v>
      </c>
      <c r="Q806" s="6">
        <f t="shared" si="48"/>
        <v>45.747</v>
      </c>
      <c r="R806" s="6">
        <f t="shared" si="49"/>
        <v>21.82</v>
      </c>
      <c r="S806" s="6">
        <f t="shared" si="50"/>
        <v>23.927</v>
      </c>
      <c r="T806" s="8">
        <f t="shared" si="51"/>
        <v>0.52302883249174803</v>
      </c>
      <c r="U806" s="5">
        <f>YEAR(SalesDataTable[[#This Row],[Order Date]])</f>
        <v>2026</v>
      </c>
      <c r="V806" s="8" t="str">
        <f>"Q"&amp;ROUNDUP(MONTH(SalesDataTable[[#This Row],[Order Date]])/3,0)</f>
        <v>Q2</v>
      </c>
      <c r="W806" s="9">
        <f>MONTH(SalesDataTable[[#This Row],[Order Date]])</f>
        <v>5</v>
      </c>
      <c r="X806" s="8" t="str">
        <f>TEXT(SalesDataTable[[#This Row],[Order Date]],"mmm")</f>
        <v>May</v>
      </c>
    </row>
    <row r="807" spans="1:24" ht="15">
      <c r="A807" s="2">
        <v>1210</v>
      </c>
      <c r="B807" s="3">
        <v>46155</v>
      </c>
      <c r="C807" s="12">
        <f>MONTH(SalesDataTable[[#This Row],[Order Date]])</f>
        <v>5</v>
      </c>
      <c r="D807" s="12" t="str">
        <f>TEXT(SalesDataTable[[#This Row],[Order Date]],"MMM")</f>
        <v>May</v>
      </c>
      <c r="E807" s="15" t="str">
        <f>"Q"&amp;ROUNDUP(MONTH(SalesDataTable[[#This Row],[Order Date]])/3,0)</f>
        <v>Q2</v>
      </c>
      <c r="F807" s="12">
        <f>YEAR(SalesDataTable[[#This Row],[Order Date]])</f>
        <v>2026</v>
      </c>
      <c r="G807" s="4" t="s">
        <v>11</v>
      </c>
      <c r="H807" s="4" t="s">
        <v>12</v>
      </c>
      <c r="I807" s="4" t="s">
        <v>8</v>
      </c>
      <c r="J807" s="4" t="s">
        <v>16</v>
      </c>
      <c r="K807" s="4" t="s">
        <v>9</v>
      </c>
      <c r="L807" s="4" t="s">
        <v>17</v>
      </c>
      <c r="M807" s="9">
        <v>6</v>
      </c>
      <c r="N807" s="6">
        <v>141.9</v>
      </c>
      <c r="O807" s="7">
        <v>0.1</v>
      </c>
      <c r="P807" s="6">
        <v>79.64</v>
      </c>
      <c r="Q807" s="6">
        <f t="shared" si="48"/>
        <v>766.2600000000001</v>
      </c>
      <c r="R807" s="6">
        <f t="shared" si="49"/>
        <v>477.84000000000003</v>
      </c>
      <c r="S807" s="6">
        <f t="shared" si="50"/>
        <v>288.42000000000007</v>
      </c>
      <c r="T807" s="8">
        <f t="shared" si="51"/>
        <v>0.37639965546942294</v>
      </c>
      <c r="U807" s="5">
        <f>YEAR(SalesDataTable[[#This Row],[Order Date]])</f>
        <v>2026</v>
      </c>
      <c r="V807" s="8" t="str">
        <f>"Q"&amp;ROUNDUP(MONTH(SalesDataTable[[#This Row],[Order Date]])/3,0)</f>
        <v>Q2</v>
      </c>
      <c r="W807" s="9">
        <f>MONTH(SalesDataTable[[#This Row],[Order Date]])</f>
        <v>5</v>
      </c>
      <c r="X807" s="8" t="str">
        <f>TEXT(SalesDataTable[[#This Row],[Order Date]],"mmm")</f>
        <v>May</v>
      </c>
    </row>
    <row r="808" spans="1:24" ht="15">
      <c r="A808" s="2">
        <v>1244</v>
      </c>
      <c r="B808" s="3">
        <v>46155</v>
      </c>
      <c r="C808" s="12">
        <f>MONTH(SalesDataTable[[#This Row],[Order Date]])</f>
        <v>5</v>
      </c>
      <c r="D808" s="12" t="str">
        <f>TEXT(SalesDataTable[[#This Row],[Order Date]],"MMM")</f>
        <v>May</v>
      </c>
      <c r="E808" s="15" t="str">
        <f>"Q"&amp;ROUNDUP(MONTH(SalesDataTable[[#This Row],[Order Date]])/3,0)</f>
        <v>Q2</v>
      </c>
      <c r="F808" s="12">
        <f>YEAR(SalesDataTable[[#This Row],[Order Date]])</f>
        <v>2026</v>
      </c>
      <c r="G808" s="4" t="s">
        <v>20</v>
      </c>
      <c r="H808" s="4" t="s">
        <v>33</v>
      </c>
      <c r="I808" s="4" t="s">
        <v>2</v>
      </c>
      <c r="J808" s="4" t="s">
        <v>3</v>
      </c>
      <c r="K808" s="4" t="s">
        <v>23</v>
      </c>
      <c r="L808" s="4" t="s">
        <v>51</v>
      </c>
      <c r="M808" s="9">
        <v>1</v>
      </c>
      <c r="N808" s="6">
        <v>122.11</v>
      </c>
      <c r="O808" s="7">
        <v>0</v>
      </c>
      <c r="P808" s="6">
        <v>59.86</v>
      </c>
      <c r="Q808" s="6">
        <f t="shared" si="48"/>
        <v>122.11</v>
      </c>
      <c r="R808" s="6">
        <f t="shared" si="49"/>
        <v>59.86</v>
      </c>
      <c r="S808" s="6">
        <f t="shared" si="50"/>
        <v>62.25</v>
      </c>
      <c r="T808" s="8">
        <f t="shared" si="51"/>
        <v>0.50978625829170421</v>
      </c>
      <c r="U808" s="5">
        <f>YEAR(SalesDataTable[[#This Row],[Order Date]])</f>
        <v>2026</v>
      </c>
      <c r="V808" s="8" t="str">
        <f>"Q"&amp;ROUNDUP(MONTH(SalesDataTable[[#This Row],[Order Date]])/3,0)</f>
        <v>Q2</v>
      </c>
      <c r="W808" s="9">
        <f>MONTH(SalesDataTable[[#This Row],[Order Date]])</f>
        <v>5</v>
      </c>
      <c r="X808" s="8" t="str">
        <f>TEXT(SalesDataTable[[#This Row],[Order Date]],"mmm")</f>
        <v>May</v>
      </c>
    </row>
    <row r="809" spans="1:24" ht="15">
      <c r="A809" s="2">
        <v>1403</v>
      </c>
      <c r="B809" s="3">
        <v>46155</v>
      </c>
      <c r="C809" s="12">
        <f>MONTH(SalesDataTable[[#This Row],[Order Date]])</f>
        <v>5</v>
      </c>
      <c r="D809" s="12" t="str">
        <f>TEXT(SalesDataTable[[#This Row],[Order Date]],"MMM")</f>
        <v>May</v>
      </c>
      <c r="E809" s="15" t="str">
        <f>"Q"&amp;ROUNDUP(MONTH(SalesDataTable[[#This Row],[Order Date]])/3,0)</f>
        <v>Q2</v>
      </c>
      <c r="F809" s="12">
        <f>YEAR(SalesDataTable[[#This Row],[Order Date]])</f>
        <v>2026</v>
      </c>
      <c r="G809" s="4" t="s">
        <v>6</v>
      </c>
      <c r="H809" s="4" t="s">
        <v>41</v>
      </c>
      <c r="I809" s="4" t="s">
        <v>2</v>
      </c>
      <c r="J809" s="4" t="s">
        <v>3</v>
      </c>
      <c r="K809" s="4" t="s">
        <v>4</v>
      </c>
      <c r="L809" s="4" t="s">
        <v>30</v>
      </c>
      <c r="M809" s="9">
        <v>1</v>
      </c>
      <c r="N809" s="6">
        <v>102.38</v>
      </c>
      <c r="O809" s="7">
        <v>0</v>
      </c>
      <c r="P809" s="6">
        <v>50.82</v>
      </c>
      <c r="Q809" s="6">
        <f t="shared" si="48"/>
        <v>102.38</v>
      </c>
      <c r="R809" s="6">
        <f t="shared" si="49"/>
        <v>50.82</v>
      </c>
      <c r="S809" s="6">
        <f t="shared" si="50"/>
        <v>51.559999999999995</v>
      </c>
      <c r="T809" s="8">
        <f t="shared" si="51"/>
        <v>0.50361398710685679</v>
      </c>
      <c r="U809" s="5">
        <f>YEAR(SalesDataTable[[#This Row],[Order Date]])</f>
        <v>2026</v>
      </c>
      <c r="V809" s="8" t="str">
        <f>"Q"&amp;ROUNDUP(MONTH(SalesDataTable[[#This Row],[Order Date]])/3,0)</f>
        <v>Q2</v>
      </c>
      <c r="W809" s="9">
        <f>MONTH(SalesDataTable[[#This Row],[Order Date]])</f>
        <v>5</v>
      </c>
      <c r="X809" s="8" t="str">
        <f>TEXT(SalesDataTable[[#This Row],[Order Date]],"mmm")</f>
        <v>May</v>
      </c>
    </row>
    <row r="810" spans="1:24" ht="15">
      <c r="A810" s="2">
        <v>1592</v>
      </c>
      <c r="B810" s="3">
        <v>46155</v>
      </c>
      <c r="C810" s="12">
        <f>MONTH(SalesDataTable[[#This Row],[Order Date]])</f>
        <v>5</v>
      </c>
      <c r="D810" s="12" t="str">
        <f>TEXT(SalesDataTable[[#This Row],[Order Date]],"MMM")</f>
        <v>May</v>
      </c>
      <c r="E810" s="15" t="str">
        <f>"Q"&amp;ROUNDUP(MONTH(SalesDataTable[[#This Row],[Order Date]])/3,0)</f>
        <v>Q2</v>
      </c>
      <c r="F810" s="12">
        <f>YEAR(SalesDataTable[[#This Row],[Order Date]])</f>
        <v>2026</v>
      </c>
      <c r="G810" s="4" t="s">
        <v>11</v>
      </c>
      <c r="H810" s="4" t="s">
        <v>52</v>
      </c>
      <c r="I810" s="4" t="s">
        <v>19</v>
      </c>
      <c r="J810" s="4" t="s">
        <v>3</v>
      </c>
      <c r="K810" s="4" t="s">
        <v>34</v>
      </c>
      <c r="L810" s="4" t="s">
        <v>42</v>
      </c>
      <c r="M810" s="9">
        <v>5</v>
      </c>
      <c r="N810" s="6">
        <v>37.119999999999997</v>
      </c>
      <c r="O810" s="7">
        <v>0.1</v>
      </c>
      <c r="P810" s="6">
        <v>13.96</v>
      </c>
      <c r="Q810" s="6">
        <f t="shared" si="48"/>
        <v>167.04</v>
      </c>
      <c r="R810" s="6">
        <f t="shared" si="49"/>
        <v>69.800000000000011</v>
      </c>
      <c r="S810" s="6">
        <f t="shared" si="50"/>
        <v>97.239999999999981</v>
      </c>
      <c r="T810" s="8">
        <f t="shared" si="51"/>
        <v>0.58213601532567039</v>
      </c>
      <c r="U810" s="5">
        <f>YEAR(SalesDataTable[[#This Row],[Order Date]])</f>
        <v>2026</v>
      </c>
      <c r="V810" s="8" t="str">
        <f>"Q"&amp;ROUNDUP(MONTH(SalesDataTable[[#This Row],[Order Date]])/3,0)</f>
        <v>Q2</v>
      </c>
      <c r="W810" s="9">
        <f>MONTH(SalesDataTable[[#This Row],[Order Date]])</f>
        <v>5</v>
      </c>
      <c r="X810" s="8" t="str">
        <f>TEXT(SalesDataTable[[#This Row],[Order Date]],"mmm")</f>
        <v>May</v>
      </c>
    </row>
    <row r="811" spans="1:24" ht="15">
      <c r="A811" s="2">
        <v>2581</v>
      </c>
      <c r="B811" s="3">
        <v>46155</v>
      </c>
      <c r="C811" s="12">
        <f>MONTH(SalesDataTable[[#This Row],[Order Date]])</f>
        <v>5</v>
      </c>
      <c r="D811" s="12" t="str">
        <f>TEXT(SalesDataTable[[#This Row],[Order Date]],"MMM")</f>
        <v>May</v>
      </c>
      <c r="E811" s="15" t="str">
        <f>"Q"&amp;ROUNDUP(MONTH(SalesDataTable[[#This Row],[Order Date]])/3,0)</f>
        <v>Q2</v>
      </c>
      <c r="F811" s="12">
        <f>YEAR(SalesDataTable[[#This Row],[Order Date]])</f>
        <v>2026</v>
      </c>
      <c r="G811" s="4" t="s">
        <v>6</v>
      </c>
      <c r="H811" s="4" t="s">
        <v>43</v>
      </c>
      <c r="I811" s="4" t="s">
        <v>2</v>
      </c>
      <c r="J811" s="4" t="s">
        <v>13</v>
      </c>
      <c r="K811" s="4" t="s">
        <v>9</v>
      </c>
      <c r="L811" s="4" t="s">
        <v>10</v>
      </c>
      <c r="M811" s="9">
        <v>2</v>
      </c>
      <c r="N811" s="6">
        <v>91.76</v>
      </c>
      <c r="O811" s="7">
        <v>0.05</v>
      </c>
      <c r="P811" s="6">
        <v>46.31</v>
      </c>
      <c r="Q811" s="6">
        <f t="shared" si="48"/>
        <v>174.34399999999999</v>
      </c>
      <c r="R811" s="6">
        <f t="shared" si="49"/>
        <v>92.62</v>
      </c>
      <c r="S811" s="6">
        <f t="shared" si="50"/>
        <v>81.72399999999999</v>
      </c>
      <c r="T811" s="8">
        <f t="shared" si="51"/>
        <v>0.46875143394668006</v>
      </c>
      <c r="U811" s="5">
        <f>YEAR(SalesDataTable[[#This Row],[Order Date]])</f>
        <v>2026</v>
      </c>
      <c r="V811" s="8" t="str">
        <f>"Q"&amp;ROUNDUP(MONTH(SalesDataTable[[#This Row],[Order Date]])/3,0)</f>
        <v>Q2</v>
      </c>
      <c r="W811" s="9">
        <f>MONTH(SalesDataTable[[#This Row],[Order Date]])</f>
        <v>5</v>
      </c>
      <c r="X811" s="8" t="str">
        <f>TEXT(SalesDataTable[[#This Row],[Order Date]],"mmm")</f>
        <v>May</v>
      </c>
    </row>
    <row r="812" spans="1:24" ht="15">
      <c r="A812" s="2">
        <v>3428</v>
      </c>
      <c r="B812" s="3">
        <v>46155</v>
      </c>
      <c r="C812" s="12">
        <f>MONTH(SalesDataTable[[#This Row],[Order Date]])</f>
        <v>5</v>
      </c>
      <c r="D812" s="12" t="str">
        <f>TEXT(SalesDataTable[[#This Row],[Order Date]],"MMM")</f>
        <v>May</v>
      </c>
      <c r="E812" s="15" t="str">
        <f>"Q"&amp;ROUNDUP(MONTH(SalesDataTable[[#This Row],[Order Date]])/3,0)</f>
        <v>Q2</v>
      </c>
      <c r="F812" s="12">
        <f>YEAR(SalesDataTable[[#This Row],[Order Date]])</f>
        <v>2026</v>
      </c>
      <c r="G812" s="4" t="s">
        <v>20</v>
      </c>
      <c r="H812" s="4" t="s">
        <v>21</v>
      </c>
      <c r="I812" s="4" t="s">
        <v>2</v>
      </c>
      <c r="J812" s="4" t="s">
        <v>3</v>
      </c>
      <c r="K812" s="4" t="s">
        <v>9</v>
      </c>
      <c r="L812" s="4" t="s">
        <v>17</v>
      </c>
      <c r="M812" s="9">
        <v>1</v>
      </c>
      <c r="N812" s="6">
        <v>144.51</v>
      </c>
      <c r="O812" s="7">
        <v>0</v>
      </c>
      <c r="P812" s="6">
        <v>79.22</v>
      </c>
      <c r="Q812" s="6">
        <f t="shared" si="48"/>
        <v>144.51</v>
      </c>
      <c r="R812" s="6">
        <f t="shared" si="49"/>
        <v>79.22</v>
      </c>
      <c r="S812" s="6">
        <f t="shared" si="50"/>
        <v>65.289999999999992</v>
      </c>
      <c r="T812" s="8">
        <f t="shared" si="51"/>
        <v>0.45180264341568055</v>
      </c>
      <c r="U812" s="5">
        <f>YEAR(SalesDataTable[[#This Row],[Order Date]])</f>
        <v>2026</v>
      </c>
      <c r="V812" s="8" t="str">
        <f>"Q"&amp;ROUNDUP(MONTH(SalesDataTable[[#This Row],[Order Date]])/3,0)</f>
        <v>Q2</v>
      </c>
      <c r="W812" s="9">
        <f>MONTH(SalesDataTable[[#This Row],[Order Date]])</f>
        <v>5</v>
      </c>
      <c r="X812" s="8" t="str">
        <f>TEXT(SalesDataTable[[#This Row],[Order Date]],"mmm")</f>
        <v>May</v>
      </c>
    </row>
    <row r="813" spans="1:24" ht="15">
      <c r="A813" s="2">
        <v>765</v>
      </c>
      <c r="B813" s="3">
        <v>46156</v>
      </c>
      <c r="C813" s="12">
        <f>MONTH(SalesDataTable[[#This Row],[Order Date]])</f>
        <v>5</v>
      </c>
      <c r="D813" s="12" t="str">
        <f>TEXT(SalesDataTable[[#This Row],[Order Date]],"MMM")</f>
        <v>May</v>
      </c>
      <c r="E813" s="15" t="str">
        <f>"Q"&amp;ROUNDUP(MONTH(SalesDataTable[[#This Row],[Order Date]])/3,0)</f>
        <v>Q2</v>
      </c>
      <c r="F813" s="12">
        <f>YEAR(SalesDataTable[[#This Row],[Order Date]])</f>
        <v>2026</v>
      </c>
      <c r="G813" s="4" t="s">
        <v>6</v>
      </c>
      <c r="H813" s="4" t="s">
        <v>27</v>
      </c>
      <c r="I813" s="4" t="s">
        <v>8</v>
      </c>
      <c r="J813" s="4" t="s">
        <v>16</v>
      </c>
      <c r="K813" s="4" t="s">
        <v>34</v>
      </c>
      <c r="L813" s="4" t="s">
        <v>45</v>
      </c>
      <c r="M813" s="9">
        <v>3</v>
      </c>
      <c r="N813" s="6">
        <v>49.7</v>
      </c>
      <c r="O813" s="7">
        <v>0.1</v>
      </c>
      <c r="P813" s="6">
        <v>21.84</v>
      </c>
      <c r="Q813" s="6">
        <f t="shared" si="48"/>
        <v>134.19000000000003</v>
      </c>
      <c r="R813" s="6">
        <f t="shared" si="49"/>
        <v>65.52</v>
      </c>
      <c r="S813" s="6">
        <f t="shared" si="50"/>
        <v>68.67000000000003</v>
      </c>
      <c r="T813" s="8">
        <f t="shared" si="51"/>
        <v>0.5117370892018781</v>
      </c>
      <c r="U813" s="5">
        <f>YEAR(SalesDataTable[[#This Row],[Order Date]])</f>
        <v>2026</v>
      </c>
      <c r="V813" s="8" t="str">
        <f>"Q"&amp;ROUNDUP(MONTH(SalesDataTable[[#This Row],[Order Date]])/3,0)</f>
        <v>Q2</v>
      </c>
      <c r="W813" s="9">
        <f>MONTH(SalesDataTable[[#This Row],[Order Date]])</f>
        <v>5</v>
      </c>
      <c r="X813" s="8" t="str">
        <f>TEXT(SalesDataTable[[#This Row],[Order Date]],"mmm")</f>
        <v>May</v>
      </c>
    </row>
    <row r="814" spans="1:24" ht="15">
      <c r="A814" s="2">
        <v>854</v>
      </c>
      <c r="B814" s="3">
        <v>46156</v>
      </c>
      <c r="C814" s="12">
        <f>MONTH(SalesDataTable[[#This Row],[Order Date]])</f>
        <v>5</v>
      </c>
      <c r="D814" s="12" t="str">
        <f>TEXT(SalesDataTable[[#This Row],[Order Date]],"MMM")</f>
        <v>May</v>
      </c>
      <c r="E814" s="15" t="str">
        <f>"Q"&amp;ROUNDUP(MONTH(SalesDataTable[[#This Row],[Order Date]])/3,0)</f>
        <v>Q2</v>
      </c>
      <c r="F814" s="12">
        <f>YEAR(SalesDataTable[[#This Row],[Order Date]])</f>
        <v>2026</v>
      </c>
      <c r="G814" s="4" t="s">
        <v>0</v>
      </c>
      <c r="H814" s="4" t="s">
        <v>1</v>
      </c>
      <c r="I814" s="4" t="s">
        <v>2</v>
      </c>
      <c r="J814" s="4" t="s">
        <v>3</v>
      </c>
      <c r="K814" s="4" t="s">
        <v>23</v>
      </c>
      <c r="L814" s="4" t="s">
        <v>51</v>
      </c>
      <c r="M814" s="9">
        <v>1</v>
      </c>
      <c r="N814" s="6">
        <v>120.9</v>
      </c>
      <c r="O814" s="7">
        <v>0</v>
      </c>
      <c r="P814" s="6">
        <v>59.31</v>
      </c>
      <c r="Q814" s="6">
        <f t="shared" si="48"/>
        <v>120.9</v>
      </c>
      <c r="R814" s="6">
        <f t="shared" si="49"/>
        <v>59.31</v>
      </c>
      <c r="S814" s="6">
        <f t="shared" si="50"/>
        <v>61.59</v>
      </c>
      <c r="T814" s="8">
        <f t="shared" si="51"/>
        <v>0.50942928039702229</v>
      </c>
      <c r="U814" s="5">
        <f>YEAR(SalesDataTable[[#This Row],[Order Date]])</f>
        <v>2026</v>
      </c>
      <c r="V814" s="8" t="str">
        <f>"Q"&amp;ROUNDUP(MONTH(SalesDataTable[[#This Row],[Order Date]])/3,0)</f>
        <v>Q2</v>
      </c>
      <c r="W814" s="9">
        <f>MONTH(SalesDataTable[[#This Row],[Order Date]])</f>
        <v>5</v>
      </c>
      <c r="X814" s="8" t="str">
        <f>TEXT(SalesDataTable[[#This Row],[Order Date]],"mmm")</f>
        <v>May</v>
      </c>
    </row>
    <row r="815" spans="1:24" ht="15">
      <c r="A815" s="2">
        <v>1087</v>
      </c>
      <c r="B815" s="3">
        <v>46156</v>
      </c>
      <c r="C815" s="12">
        <f>MONTH(SalesDataTable[[#This Row],[Order Date]])</f>
        <v>5</v>
      </c>
      <c r="D815" s="12" t="str">
        <f>TEXT(SalesDataTable[[#This Row],[Order Date]],"MMM")</f>
        <v>May</v>
      </c>
      <c r="E815" s="15" t="str">
        <f>"Q"&amp;ROUNDUP(MONTH(SalesDataTable[[#This Row],[Order Date]])/3,0)</f>
        <v>Q2</v>
      </c>
      <c r="F815" s="12">
        <f>YEAR(SalesDataTable[[#This Row],[Order Date]])</f>
        <v>2026</v>
      </c>
      <c r="G815" s="4" t="s">
        <v>11</v>
      </c>
      <c r="H815" s="4" t="s">
        <v>39</v>
      </c>
      <c r="I815" s="4" t="s">
        <v>2</v>
      </c>
      <c r="J815" s="4" t="s">
        <v>3</v>
      </c>
      <c r="K815" s="4" t="s">
        <v>23</v>
      </c>
      <c r="L815" s="4" t="s">
        <v>29</v>
      </c>
      <c r="M815" s="9">
        <v>1</v>
      </c>
      <c r="N815" s="6">
        <v>195.72</v>
      </c>
      <c r="O815" s="7">
        <v>0.05</v>
      </c>
      <c r="P815" s="6">
        <v>105.73</v>
      </c>
      <c r="Q815" s="6">
        <f t="shared" si="48"/>
        <v>185.934</v>
      </c>
      <c r="R815" s="6">
        <f t="shared" si="49"/>
        <v>105.73</v>
      </c>
      <c r="S815" s="6">
        <f t="shared" si="50"/>
        <v>80.203999999999994</v>
      </c>
      <c r="T815" s="8">
        <f t="shared" si="51"/>
        <v>0.43135736336549524</v>
      </c>
      <c r="U815" s="5">
        <f>YEAR(SalesDataTable[[#This Row],[Order Date]])</f>
        <v>2026</v>
      </c>
      <c r="V815" s="8" t="str">
        <f>"Q"&amp;ROUNDUP(MONTH(SalesDataTable[[#This Row],[Order Date]])/3,0)</f>
        <v>Q2</v>
      </c>
      <c r="W815" s="9">
        <f>MONTH(SalesDataTable[[#This Row],[Order Date]])</f>
        <v>5</v>
      </c>
      <c r="X815" s="8" t="str">
        <f>TEXT(SalesDataTable[[#This Row],[Order Date]],"mmm")</f>
        <v>May</v>
      </c>
    </row>
    <row r="816" spans="1:24" ht="15">
      <c r="A816" s="2">
        <v>1150</v>
      </c>
      <c r="B816" s="3">
        <v>46156</v>
      </c>
      <c r="C816" s="12">
        <f>MONTH(SalesDataTable[[#This Row],[Order Date]])</f>
        <v>5</v>
      </c>
      <c r="D816" s="12" t="str">
        <f>TEXT(SalesDataTable[[#This Row],[Order Date]],"MMM")</f>
        <v>May</v>
      </c>
      <c r="E816" s="15" t="str">
        <f>"Q"&amp;ROUNDUP(MONTH(SalesDataTable[[#This Row],[Order Date]])/3,0)</f>
        <v>Q2</v>
      </c>
      <c r="F816" s="12">
        <f>YEAR(SalesDataTable[[#This Row],[Order Date]])</f>
        <v>2026</v>
      </c>
      <c r="G816" s="4" t="s">
        <v>0</v>
      </c>
      <c r="H816" s="4" t="s">
        <v>1</v>
      </c>
      <c r="I816" s="4" t="s">
        <v>8</v>
      </c>
      <c r="J816" s="4" t="s">
        <v>3</v>
      </c>
      <c r="K816" s="4" t="s">
        <v>4</v>
      </c>
      <c r="L816" s="4" t="s">
        <v>26</v>
      </c>
      <c r="M816" s="9">
        <v>8</v>
      </c>
      <c r="N816" s="6">
        <v>40.15</v>
      </c>
      <c r="O816" s="7">
        <v>0.15</v>
      </c>
      <c r="P816" s="6">
        <v>16.91</v>
      </c>
      <c r="Q816" s="6">
        <f t="shared" si="48"/>
        <v>273.02</v>
      </c>
      <c r="R816" s="6">
        <f t="shared" si="49"/>
        <v>135.28</v>
      </c>
      <c r="S816" s="6">
        <f t="shared" si="50"/>
        <v>137.73999999999998</v>
      </c>
      <c r="T816" s="8">
        <f t="shared" si="51"/>
        <v>0.50450516445681637</v>
      </c>
      <c r="U816" s="5">
        <f>YEAR(SalesDataTable[[#This Row],[Order Date]])</f>
        <v>2026</v>
      </c>
      <c r="V816" s="8" t="str">
        <f>"Q"&amp;ROUNDUP(MONTH(SalesDataTable[[#This Row],[Order Date]])/3,0)</f>
        <v>Q2</v>
      </c>
      <c r="W816" s="9">
        <f>MONTH(SalesDataTable[[#This Row],[Order Date]])</f>
        <v>5</v>
      </c>
      <c r="X816" s="8" t="str">
        <f>TEXT(SalesDataTable[[#This Row],[Order Date]],"mmm")</f>
        <v>May</v>
      </c>
    </row>
    <row r="817" spans="1:24" ht="15">
      <c r="A817" s="2">
        <v>1902</v>
      </c>
      <c r="B817" s="3">
        <v>46156</v>
      </c>
      <c r="C817" s="12">
        <f>MONTH(SalesDataTable[[#This Row],[Order Date]])</f>
        <v>5</v>
      </c>
      <c r="D817" s="12" t="str">
        <f>TEXT(SalesDataTable[[#This Row],[Order Date]],"MMM")</f>
        <v>May</v>
      </c>
      <c r="E817" s="15" t="str">
        <f>"Q"&amp;ROUNDUP(MONTH(SalesDataTable[[#This Row],[Order Date]])/3,0)</f>
        <v>Q2</v>
      </c>
      <c r="F817" s="12">
        <f>YEAR(SalesDataTable[[#This Row],[Order Date]])</f>
        <v>2026</v>
      </c>
      <c r="G817" s="4" t="s">
        <v>6</v>
      </c>
      <c r="H817" s="4" t="s">
        <v>49</v>
      </c>
      <c r="I817" s="4" t="s">
        <v>19</v>
      </c>
      <c r="J817" s="4" t="s">
        <v>16</v>
      </c>
      <c r="K817" s="4" t="s">
        <v>14</v>
      </c>
      <c r="L817" s="4" t="s">
        <v>44</v>
      </c>
      <c r="M817" s="9">
        <v>4</v>
      </c>
      <c r="N817" s="6">
        <v>130.83000000000001</v>
      </c>
      <c r="O817" s="7">
        <v>0</v>
      </c>
      <c r="P817" s="6">
        <v>66.959999999999994</v>
      </c>
      <c r="Q817" s="6">
        <f t="shared" si="48"/>
        <v>523.32000000000005</v>
      </c>
      <c r="R817" s="6">
        <f t="shared" si="49"/>
        <v>267.83999999999997</v>
      </c>
      <c r="S817" s="6">
        <f t="shared" si="50"/>
        <v>255.48000000000008</v>
      </c>
      <c r="T817" s="8">
        <f t="shared" si="51"/>
        <v>0.48819078193074994</v>
      </c>
      <c r="U817" s="5">
        <f>YEAR(SalesDataTable[[#This Row],[Order Date]])</f>
        <v>2026</v>
      </c>
      <c r="V817" s="8" t="str">
        <f>"Q"&amp;ROUNDUP(MONTH(SalesDataTable[[#This Row],[Order Date]])/3,0)</f>
        <v>Q2</v>
      </c>
      <c r="W817" s="9">
        <f>MONTH(SalesDataTable[[#This Row],[Order Date]])</f>
        <v>5</v>
      </c>
      <c r="X817" s="8" t="str">
        <f>TEXT(SalesDataTable[[#This Row],[Order Date]],"mmm")</f>
        <v>May</v>
      </c>
    </row>
    <row r="818" spans="1:24" ht="15">
      <c r="A818" s="2">
        <v>3913</v>
      </c>
      <c r="B818" s="3">
        <v>46156</v>
      </c>
      <c r="C818" s="12">
        <f>MONTH(SalesDataTable[[#This Row],[Order Date]])</f>
        <v>5</v>
      </c>
      <c r="D818" s="12" t="str">
        <f>TEXT(SalesDataTable[[#This Row],[Order Date]],"MMM")</f>
        <v>May</v>
      </c>
      <c r="E818" s="15" t="str">
        <f>"Q"&amp;ROUNDUP(MONTH(SalesDataTable[[#This Row],[Order Date]])/3,0)</f>
        <v>Q2</v>
      </c>
      <c r="F818" s="12">
        <f>YEAR(SalesDataTable[[#This Row],[Order Date]])</f>
        <v>2026</v>
      </c>
      <c r="G818" s="4" t="s">
        <v>6</v>
      </c>
      <c r="H818" s="4" t="s">
        <v>43</v>
      </c>
      <c r="I818" s="4" t="s">
        <v>2</v>
      </c>
      <c r="J818" s="4" t="s">
        <v>13</v>
      </c>
      <c r="K818" s="4" t="s">
        <v>4</v>
      </c>
      <c r="L818" s="4" t="s">
        <v>22</v>
      </c>
      <c r="M818" s="9">
        <v>1</v>
      </c>
      <c r="N818" s="6">
        <v>50.34</v>
      </c>
      <c r="O818" s="7">
        <v>0.05</v>
      </c>
      <c r="P818" s="6">
        <v>22.23</v>
      </c>
      <c r="Q818" s="6">
        <f t="shared" si="48"/>
        <v>47.823</v>
      </c>
      <c r="R818" s="6">
        <f t="shared" si="49"/>
        <v>22.23</v>
      </c>
      <c r="S818" s="6">
        <f t="shared" si="50"/>
        <v>25.593</v>
      </c>
      <c r="T818" s="8">
        <f t="shared" si="51"/>
        <v>0.53516090584028608</v>
      </c>
      <c r="U818" s="5">
        <f>YEAR(SalesDataTable[[#This Row],[Order Date]])</f>
        <v>2026</v>
      </c>
      <c r="V818" s="8" t="str">
        <f>"Q"&amp;ROUNDUP(MONTH(SalesDataTable[[#This Row],[Order Date]])/3,0)</f>
        <v>Q2</v>
      </c>
      <c r="W818" s="9">
        <f>MONTH(SalesDataTable[[#This Row],[Order Date]])</f>
        <v>5</v>
      </c>
      <c r="X818" s="8" t="str">
        <f>TEXT(SalesDataTable[[#This Row],[Order Date]],"mmm")</f>
        <v>May</v>
      </c>
    </row>
    <row r="819" spans="1:24" ht="15">
      <c r="A819" s="2">
        <v>4378</v>
      </c>
      <c r="B819" s="3">
        <v>46156</v>
      </c>
      <c r="C819" s="12">
        <f>MONTH(SalesDataTable[[#This Row],[Order Date]])</f>
        <v>5</v>
      </c>
      <c r="D819" s="12" t="str">
        <f>TEXT(SalesDataTable[[#This Row],[Order Date]],"MMM")</f>
        <v>May</v>
      </c>
      <c r="E819" s="15" t="str">
        <f>"Q"&amp;ROUNDUP(MONTH(SalesDataTable[[#This Row],[Order Date]])/3,0)</f>
        <v>Q2</v>
      </c>
      <c r="F819" s="12">
        <f>YEAR(SalesDataTable[[#This Row],[Order Date]])</f>
        <v>2026</v>
      </c>
      <c r="G819" s="4" t="s">
        <v>11</v>
      </c>
      <c r="H819" s="4" t="s">
        <v>39</v>
      </c>
      <c r="I819" s="4" t="s">
        <v>2</v>
      </c>
      <c r="J819" s="4" t="s">
        <v>3</v>
      </c>
      <c r="K819" s="4" t="s">
        <v>4</v>
      </c>
      <c r="L819" s="4" t="s">
        <v>30</v>
      </c>
      <c r="M819" s="9">
        <v>2</v>
      </c>
      <c r="N819" s="6">
        <v>103.37</v>
      </c>
      <c r="O819" s="7">
        <v>0</v>
      </c>
      <c r="P819" s="6">
        <v>50.49</v>
      </c>
      <c r="Q819" s="6">
        <f t="shared" si="48"/>
        <v>206.74</v>
      </c>
      <c r="R819" s="6">
        <f t="shared" si="49"/>
        <v>100.98</v>
      </c>
      <c r="S819" s="6">
        <f t="shared" si="50"/>
        <v>105.76</v>
      </c>
      <c r="T819" s="8">
        <f t="shared" si="51"/>
        <v>0.51156041404662866</v>
      </c>
      <c r="U819" s="5">
        <f>YEAR(SalesDataTable[[#This Row],[Order Date]])</f>
        <v>2026</v>
      </c>
      <c r="V819" s="8" t="str">
        <f>"Q"&amp;ROUNDUP(MONTH(SalesDataTable[[#This Row],[Order Date]])/3,0)</f>
        <v>Q2</v>
      </c>
      <c r="W819" s="9">
        <f>MONTH(SalesDataTable[[#This Row],[Order Date]])</f>
        <v>5</v>
      </c>
      <c r="X819" s="8" t="str">
        <f>TEXT(SalesDataTable[[#This Row],[Order Date]],"mmm")</f>
        <v>May</v>
      </c>
    </row>
    <row r="820" spans="1:24" ht="15">
      <c r="A820" s="2">
        <v>4551</v>
      </c>
      <c r="B820" s="3">
        <v>46156</v>
      </c>
      <c r="C820" s="12">
        <f>MONTH(SalesDataTable[[#This Row],[Order Date]])</f>
        <v>5</v>
      </c>
      <c r="D820" s="12" t="str">
        <f>TEXT(SalesDataTable[[#This Row],[Order Date]],"MMM")</f>
        <v>May</v>
      </c>
      <c r="E820" s="15" t="str">
        <f>"Q"&amp;ROUNDUP(MONTH(SalesDataTable[[#This Row],[Order Date]])/3,0)</f>
        <v>Q2</v>
      </c>
      <c r="F820" s="12">
        <f>YEAR(SalesDataTable[[#This Row],[Order Date]])</f>
        <v>2026</v>
      </c>
      <c r="G820" s="4" t="s">
        <v>6</v>
      </c>
      <c r="H820" s="4" t="s">
        <v>49</v>
      </c>
      <c r="I820" s="4" t="s">
        <v>19</v>
      </c>
      <c r="J820" s="4" t="s">
        <v>16</v>
      </c>
      <c r="K820" s="4" t="s">
        <v>34</v>
      </c>
      <c r="L820" s="4" t="s">
        <v>38</v>
      </c>
      <c r="M820" s="9">
        <v>3</v>
      </c>
      <c r="N820" s="6">
        <v>122.31</v>
      </c>
      <c r="O820" s="7">
        <v>0.05</v>
      </c>
      <c r="P820" s="6">
        <v>71.11</v>
      </c>
      <c r="Q820" s="6">
        <f t="shared" si="48"/>
        <v>348.58350000000002</v>
      </c>
      <c r="R820" s="6">
        <f t="shared" si="49"/>
        <v>213.32999999999998</v>
      </c>
      <c r="S820" s="6">
        <f t="shared" si="50"/>
        <v>135.25350000000003</v>
      </c>
      <c r="T820" s="8">
        <f t="shared" si="51"/>
        <v>0.38800889887214979</v>
      </c>
      <c r="U820" s="5">
        <f>YEAR(SalesDataTable[[#This Row],[Order Date]])</f>
        <v>2026</v>
      </c>
      <c r="V820" s="8" t="str">
        <f>"Q"&amp;ROUNDUP(MONTH(SalesDataTable[[#This Row],[Order Date]])/3,0)</f>
        <v>Q2</v>
      </c>
      <c r="W820" s="9">
        <f>MONTH(SalesDataTable[[#This Row],[Order Date]])</f>
        <v>5</v>
      </c>
      <c r="X820" s="8" t="str">
        <f>TEXT(SalesDataTable[[#This Row],[Order Date]],"mmm")</f>
        <v>May</v>
      </c>
    </row>
    <row r="821" spans="1:24" ht="15">
      <c r="A821" s="2">
        <v>787</v>
      </c>
      <c r="B821" s="3">
        <v>46157</v>
      </c>
      <c r="C821" s="12">
        <f>MONTH(SalesDataTable[[#This Row],[Order Date]])</f>
        <v>5</v>
      </c>
      <c r="D821" s="12" t="str">
        <f>TEXT(SalesDataTable[[#This Row],[Order Date]],"MMM")</f>
        <v>May</v>
      </c>
      <c r="E821" s="15" t="str">
        <f>"Q"&amp;ROUNDUP(MONTH(SalesDataTable[[#This Row],[Order Date]])/3,0)</f>
        <v>Q2</v>
      </c>
      <c r="F821" s="12">
        <f>YEAR(SalesDataTable[[#This Row],[Order Date]])</f>
        <v>2026</v>
      </c>
      <c r="G821" s="4" t="s">
        <v>0</v>
      </c>
      <c r="H821" s="4" t="s">
        <v>36</v>
      </c>
      <c r="I821" s="4" t="s">
        <v>2</v>
      </c>
      <c r="J821" s="4" t="s">
        <v>16</v>
      </c>
      <c r="K821" s="4" t="s">
        <v>14</v>
      </c>
      <c r="L821" s="4" t="s">
        <v>48</v>
      </c>
      <c r="M821" s="9">
        <v>1</v>
      </c>
      <c r="N821" s="6">
        <v>166.48</v>
      </c>
      <c r="O821" s="7">
        <v>0</v>
      </c>
      <c r="P821" s="6">
        <v>89.42</v>
      </c>
      <c r="Q821" s="6">
        <f t="shared" si="48"/>
        <v>166.48</v>
      </c>
      <c r="R821" s="6">
        <f t="shared" si="49"/>
        <v>89.42</v>
      </c>
      <c r="S821" s="6">
        <f t="shared" si="50"/>
        <v>77.059999999999988</v>
      </c>
      <c r="T821" s="8">
        <f t="shared" si="51"/>
        <v>0.4628784238346948</v>
      </c>
      <c r="U821" s="5">
        <f>YEAR(SalesDataTable[[#This Row],[Order Date]])</f>
        <v>2026</v>
      </c>
      <c r="V821" s="8" t="str">
        <f>"Q"&amp;ROUNDUP(MONTH(SalesDataTable[[#This Row],[Order Date]])/3,0)</f>
        <v>Q2</v>
      </c>
      <c r="W821" s="9">
        <f>MONTH(SalesDataTable[[#This Row],[Order Date]])</f>
        <v>5</v>
      </c>
      <c r="X821" s="8" t="str">
        <f>TEXT(SalesDataTable[[#This Row],[Order Date]],"mmm")</f>
        <v>May</v>
      </c>
    </row>
    <row r="822" spans="1:24" ht="15">
      <c r="A822" s="2">
        <v>1133</v>
      </c>
      <c r="B822" s="3">
        <v>46157</v>
      </c>
      <c r="C822" s="12">
        <f>MONTH(SalesDataTable[[#This Row],[Order Date]])</f>
        <v>5</v>
      </c>
      <c r="D822" s="12" t="str">
        <f>TEXT(SalesDataTable[[#This Row],[Order Date]],"MMM")</f>
        <v>May</v>
      </c>
      <c r="E822" s="15" t="str">
        <f>"Q"&amp;ROUNDUP(MONTH(SalesDataTable[[#This Row],[Order Date]])/3,0)</f>
        <v>Q2</v>
      </c>
      <c r="F822" s="12">
        <f>YEAR(SalesDataTable[[#This Row],[Order Date]])</f>
        <v>2026</v>
      </c>
      <c r="G822" s="4" t="s">
        <v>0</v>
      </c>
      <c r="H822" s="4" t="s">
        <v>50</v>
      </c>
      <c r="I822" s="4" t="s">
        <v>19</v>
      </c>
      <c r="J822" s="4" t="s">
        <v>13</v>
      </c>
      <c r="K822" s="4" t="s">
        <v>23</v>
      </c>
      <c r="L822" s="4" t="s">
        <v>29</v>
      </c>
      <c r="M822" s="9">
        <v>3</v>
      </c>
      <c r="N822" s="6">
        <v>192.21</v>
      </c>
      <c r="O822" s="7">
        <v>0</v>
      </c>
      <c r="P822" s="6">
        <v>103.51</v>
      </c>
      <c r="Q822" s="6">
        <f t="shared" si="48"/>
        <v>576.63</v>
      </c>
      <c r="R822" s="6">
        <f t="shared" si="49"/>
        <v>310.53000000000003</v>
      </c>
      <c r="S822" s="6">
        <f t="shared" si="50"/>
        <v>266.09999999999997</v>
      </c>
      <c r="T822" s="8">
        <f t="shared" si="51"/>
        <v>0.46147442900993701</v>
      </c>
      <c r="U822" s="5">
        <f>YEAR(SalesDataTable[[#This Row],[Order Date]])</f>
        <v>2026</v>
      </c>
      <c r="V822" s="8" t="str">
        <f>"Q"&amp;ROUNDUP(MONTH(SalesDataTable[[#This Row],[Order Date]])/3,0)</f>
        <v>Q2</v>
      </c>
      <c r="W822" s="9">
        <f>MONTH(SalesDataTable[[#This Row],[Order Date]])</f>
        <v>5</v>
      </c>
      <c r="X822" s="8" t="str">
        <f>TEXT(SalesDataTable[[#This Row],[Order Date]],"mmm")</f>
        <v>May</v>
      </c>
    </row>
    <row r="823" spans="1:24" ht="15">
      <c r="A823" s="2">
        <v>2075</v>
      </c>
      <c r="B823" s="3">
        <v>46157</v>
      </c>
      <c r="C823" s="12">
        <f>MONTH(SalesDataTable[[#This Row],[Order Date]])</f>
        <v>5</v>
      </c>
      <c r="D823" s="12" t="str">
        <f>TEXT(SalesDataTable[[#This Row],[Order Date]],"MMM")</f>
        <v>May</v>
      </c>
      <c r="E823" s="15" t="str">
        <f>"Q"&amp;ROUNDUP(MONTH(SalesDataTable[[#This Row],[Order Date]])/3,0)</f>
        <v>Q2</v>
      </c>
      <c r="F823" s="12">
        <f>YEAR(SalesDataTable[[#This Row],[Order Date]])</f>
        <v>2026</v>
      </c>
      <c r="G823" s="4" t="s">
        <v>0</v>
      </c>
      <c r="H823" s="4" t="s">
        <v>36</v>
      </c>
      <c r="I823" s="4" t="s">
        <v>8</v>
      </c>
      <c r="J823" s="4" t="s">
        <v>16</v>
      </c>
      <c r="K823" s="4" t="s">
        <v>23</v>
      </c>
      <c r="L823" s="4" t="s">
        <v>40</v>
      </c>
      <c r="M823" s="9">
        <v>6</v>
      </c>
      <c r="N823" s="6">
        <v>81.13</v>
      </c>
      <c r="O823" s="7">
        <v>0.05</v>
      </c>
      <c r="P823" s="6">
        <v>39.409999999999997</v>
      </c>
      <c r="Q823" s="6">
        <f t="shared" si="48"/>
        <v>462.44099999999997</v>
      </c>
      <c r="R823" s="6">
        <f t="shared" si="49"/>
        <v>236.45999999999998</v>
      </c>
      <c r="S823" s="6">
        <f t="shared" si="50"/>
        <v>225.98099999999999</v>
      </c>
      <c r="T823" s="8">
        <f t="shared" si="51"/>
        <v>0.48866990599881932</v>
      </c>
      <c r="U823" s="5">
        <f>YEAR(SalesDataTable[[#This Row],[Order Date]])</f>
        <v>2026</v>
      </c>
      <c r="V823" s="8" t="str">
        <f>"Q"&amp;ROUNDUP(MONTH(SalesDataTable[[#This Row],[Order Date]])/3,0)</f>
        <v>Q2</v>
      </c>
      <c r="W823" s="9">
        <f>MONTH(SalesDataTable[[#This Row],[Order Date]])</f>
        <v>5</v>
      </c>
      <c r="X823" s="8" t="str">
        <f>TEXT(SalesDataTable[[#This Row],[Order Date]],"mmm")</f>
        <v>May</v>
      </c>
    </row>
    <row r="824" spans="1:24" ht="15">
      <c r="A824" s="2">
        <v>2172</v>
      </c>
      <c r="B824" s="3">
        <v>46157</v>
      </c>
      <c r="C824" s="12">
        <f>MONTH(SalesDataTable[[#This Row],[Order Date]])</f>
        <v>5</v>
      </c>
      <c r="D824" s="12" t="str">
        <f>TEXT(SalesDataTable[[#This Row],[Order Date]],"MMM")</f>
        <v>May</v>
      </c>
      <c r="E824" s="15" t="str">
        <f>"Q"&amp;ROUNDUP(MONTH(SalesDataTable[[#This Row],[Order Date]])/3,0)</f>
        <v>Q2</v>
      </c>
      <c r="F824" s="12">
        <f>YEAR(SalesDataTable[[#This Row],[Order Date]])</f>
        <v>2026</v>
      </c>
      <c r="G824" s="4" t="s">
        <v>11</v>
      </c>
      <c r="H824" s="4" t="s">
        <v>39</v>
      </c>
      <c r="I824" s="4" t="s">
        <v>8</v>
      </c>
      <c r="J824" s="4" t="s">
        <v>16</v>
      </c>
      <c r="K824" s="4" t="s">
        <v>14</v>
      </c>
      <c r="L824" s="4" t="s">
        <v>15</v>
      </c>
      <c r="M824" s="9">
        <v>6</v>
      </c>
      <c r="N824" s="6">
        <v>37.1</v>
      </c>
      <c r="O824" s="7">
        <v>0.1</v>
      </c>
      <c r="P824" s="6">
        <v>13.63</v>
      </c>
      <c r="Q824" s="6">
        <f t="shared" si="48"/>
        <v>200.34000000000003</v>
      </c>
      <c r="R824" s="6">
        <f t="shared" si="49"/>
        <v>81.78</v>
      </c>
      <c r="S824" s="6">
        <f t="shared" si="50"/>
        <v>118.56000000000003</v>
      </c>
      <c r="T824" s="8">
        <f t="shared" si="51"/>
        <v>0.59179395028451642</v>
      </c>
      <c r="U824" s="5">
        <f>YEAR(SalesDataTable[[#This Row],[Order Date]])</f>
        <v>2026</v>
      </c>
      <c r="V824" s="8" t="str">
        <f>"Q"&amp;ROUNDUP(MONTH(SalesDataTable[[#This Row],[Order Date]])/3,0)</f>
        <v>Q2</v>
      </c>
      <c r="W824" s="9">
        <f>MONTH(SalesDataTable[[#This Row],[Order Date]])</f>
        <v>5</v>
      </c>
      <c r="X824" s="8" t="str">
        <f>TEXT(SalesDataTable[[#This Row],[Order Date]],"mmm")</f>
        <v>May</v>
      </c>
    </row>
    <row r="825" spans="1:24" ht="15">
      <c r="A825" s="2">
        <v>2977</v>
      </c>
      <c r="B825" s="3">
        <v>46157</v>
      </c>
      <c r="C825" s="12">
        <f>MONTH(SalesDataTable[[#This Row],[Order Date]])</f>
        <v>5</v>
      </c>
      <c r="D825" s="12" t="str">
        <f>TEXT(SalesDataTable[[#This Row],[Order Date]],"MMM")</f>
        <v>May</v>
      </c>
      <c r="E825" s="15" t="str">
        <f>"Q"&amp;ROUNDUP(MONTH(SalesDataTable[[#This Row],[Order Date]])/3,0)</f>
        <v>Q2</v>
      </c>
      <c r="F825" s="12">
        <f>YEAR(SalesDataTable[[#This Row],[Order Date]])</f>
        <v>2026</v>
      </c>
      <c r="G825" s="4" t="s">
        <v>6</v>
      </c>
      <c r="H825" s="4" t="s">
        <v>49</v>
      </c>
      <c r="I825" s="4" t="s">
        <v>8</v>
      </c>
      <c r="J825" s="4" t="s">
        <v>16</v>
      </c>
      <c r="K825" s="4" t="s">
        <v>14</v>
      </c>
      <c r="L825" s="4" t="s">
        <v>15</v>
      </c>
      <c r="M825" s="9">
        <v>6</v>
      </c>
      <c r="N825" s="6">
        <v>35.92</v>
      </c>
      <c r="O825" s="7">
        <v>0.15</v>
      </c>
      <c r="P825" s="6">
        <v>13.3</v>
      </c>
      <c r="Q825" s="6">
        <f t="shared" si="48"/>
        <v>183.19200000000001</v>
      </c>
      <c r="R825" s="6">
        <f t="shared" si="49"/>
        <v>79.800000000000011</v>
      </c>
      <c r="S825" s="6">
        <f t="shared" si="50"/>
        <v>103.392</v>
      </c>
      <c r="T825" s="8">
        <f t="shared" si="51"/>
        <v>0.56439145814227687</v>
      </c>
      <c r="U825" s="5">
        <f>YEAR(SalesDataTable[[#This Row],[Order Date]])</f>
        <v>2026</v>
      </c>
      <c r="V825" s="8" t="str">
        <f>"Q"&amp;ROUNDUP(MONTH(SalesDataTable[[#This Row],[Order Date]])/3,0)</f>
        <v>Q2</v>
      </c>
      <c r="W825" s="9">
        <f>MONTH(SalesDataTable[[#This Row],[Order Date]])</f>
        <v>5</v>
      </c>
      <c r="X825" s="8" t="str">
        <f>TEXT(SalesDataTable[[#This Row],[Order Date]],"mmm")</f>
        <v>May</v>
      </c>
    </row>
    <row r="826" spans="1:24" ht="15">
      <c r="A826" s="2">
        <v>3531</v>
      </c>
      <c r="B826" s="3">
        <v>46157</v>
      </c>
      <c r="C826" s="12">
        <f>MONTH(SalesDataTable[[#This Row],[Order Date]])</f>
        <v>5</v>
      </c>
      <c r="D826" s="12" t="str">
        <f>TEXT(SalesDataTable[[#This Row],[Order Date]],"MMM")</f>
        <v>May</v>
      </c>
      <c r="E826" s="15" t="str">
        <f>"Q"&amp;ROUNDUP(MONTH(SalesDataTable[[#This Row],[Order Date]])/3,0)</f>
        <v>Q2</v>
      </c>
      <c r="F826" s="12">
        <f>YEAR(SalesDataTable[[#This Row],[Order Date]])</f>
        <v>2026</v>
      </c>
      <c r="G826" s="4" t="s">
        <v>20</v>
      </c>
      <c r="H826" s="4" t="s">
        <v>47</v>
      </c>
      <c r="I826" s="4" t="s">
        <v>19</v>
      </c>
      <c r="J826" s="4" t="s">
        <v>16</v>
      </c>
      <c r="K826" s="4" t="s">
        <v>34</v>
      </c>
      <c r="L826" s="4" t="s">
        <v>42</v>
      </c>
      <c r="M826" s="9">
        <v>4</v>
      </c>
      <c r="N826" s="6">
        <v>36.21</v>
      </c>
      <c r="O826" s="7">
        <v>0</v>
      </c>
      <c r="P826" s="6">
        <v>14.3</v>
      </c>
      <c r="Q826" s="6">
        <f t="shared" si="48"/>
        <v>144.84</v>
      </c>
      <c r="R826" s="6">
        <f t="shared" si="49"/>
        <v>57.2</v>
      </c>
      <c r="S826" s="6">
        <f t="shared" si="50"/>
        <v>87.64</v>
      </c>
      <c r="T826" s="8">
        <f t="shared" si="51"/>
        <v>0.60508146920740125</v>
      </c>
      <c r="U826" s="5">
        <f>YEAR(SalesDataTable[[#This Row],[Order Date]])</f>
        <v>2026</v>
      </c>
      <c r="V826" s="8" t="str">
        <f>"Q"&amp;ROUNDUP(MONTH(SalesDataTable[[#This Row],[Order Date]])/3,0)</f>
        <v>Q2</v>
      </c>
      <c r="W826" s="9">
        <f>MONTH(SalesDataTable[[#This Row],[Order Date]])</f>
        <v>5</v>
      </c>
      <c r="X826" s="8" t="str">
        <f>TEXT(SalesDataTable[[#This Row],[Order Date]],"mmm")</f>
        <v>May</v>
      </c>
    </row>
    <row r="827" spans="1:24" ht="15">
      <c r="A827" s="2">
        <v>3881</v>
      </c>
      <c r="B827" s="3">
        <v>46157</v>
      </c>
      <c r="C827" s="12">
        <f>MONTH(SalesDataTable[[#This Row],[Order Date]])</f>
        <v>5</v>
      </c>
      <c r="D827" s="12" t="str">
        <f>TEXT(SalesDataTable[[#This Row],[Order Date]],"MMM")</f>
        <v>May</v>
      </c>
      <c r="E827" s="15" t="str">
        <f>"Q"&amp;ROUNDUP(MONTH(SalesDataTable[[#This Row],[Order Date]])/3,0)</f>
        <v>Q2</v>
      </c>
      <c r="F827" s="12">
        <f>YEAR(SalesDataTable[[#This Row],[Order Date]])</f>
        <v>2026</v>
      </c>
      <c r="G827" s="4" t="s">
        <v>11</v>
      </c>
      <c r="H827" s="4" t="s">
        <v>39</v>
      </c>
      <c r="I827" s="4" t="s">
        <v>2</v>
      </c>
      <c r="J827" s="4" t="s">
        <v>16</v>
      </c>
      <c r="K827" s="4" t="s">
        <v>9</v>
      </c>
      <c r="L827" s="4" t="s">
        <v>46</v>
      </c>
      <c r="M827" s="9">
        <v>3</v>
      </c>
      <c r="N827" s="6">
        <v>73.03</v>
      </c>
      <c r="O827" s="7">
        <v>0.05</v>
      </c>
      <c r="P827" s="6">
        <v>33.200000000000003</v>
      </c>
      <c r="Q827" s="6">
        <f t="shared" si="48"/>
        <v>208.13550000000001</v>
      </c>
      <c r="R827" s="6">
        <f t="shared" si="49"/>
        <v>99.600000000000009</v>
      </c>
      <c r="S827" s="6">
        <f t="shared" si="50"/>
        <v>108.5355</v>
      </c>
      <c r="T827" s="8">
        <f t="shared" si="51"/>
        <v>0.52146558371829888</v>
      </c>
      <c r="U827" s="5">
        <f>YEAR(SalesDataTable[[#This Row],[Order Date]])</f>
        <v>2026</v>
      </c>
      <c r="V827" s="8" t="str">
        <f>"Q"&amp;ROUNDUP(MONTH(SalesDataTable[[#This Row],[Order Date]])/3,0)</f>
        <v>Q2</v>
      </c>
      <c r="W827" s="9">
        <f>MONTH(SalesDataTable[[#This Row],[Order Date]])</f>
        <v>5</v>
      </c>
      <c r="X827" s="8" t="str">
        <f>TEXT(SalesDataTable[[#This Row],[Order Date]],"mmm")</f>
        <v>May</v>
      </c>
    </row>
    <row r="828" spans="1:24" ht="15">
      <c r="A828" s="2">
        <v>4469</v>
      </c>
      <c r="B828" s="3">
        <v>46157</v>
      </c>
      <c r="C828" s="12">
        <f>MONTH(SalesDataTable[[#This Row],[Order Date]])</f>
        <v>5</v>
      </c>
      <c r="D828" s="12" t="str">
        <f>TEXT(SalesDataTable[[#This Row],[Order Date]],"MMM")</f>
        <v>May</v>
      </c>
      <c r="E828" s="15" t="str">
        <f>"Q"&amp;ROUNDUP(MONTH(SalesDataTable[[#This Row],[Order Date]])/3,0)</f>
        <v>Q2</v>
      </c>
      <c r="F828" s="12">
        <f>YEAR(SalesDataTable[[#This Row],[Order Date]])</f>
        <v>2026</v>
      </c>
      <c r="G828" s="4" t="s">
        <v>11</v>
      </c>
      <c r="H828" s="4" t="s">
        <v>25</v>
      </c>
      <c r="I828" s="4" t="s">
        <v>19</v>
      </c>
      <c r="J828" s="4" t="s">
        <v>3</v>
      </c>
      <c r="K828" s="4" t="s">
        <v>4</v>
      </c>
      <c r="L828" s="4" t="s">
        <v>5</v>
      </c>
      <c r="M828" s="9">
        <v>2</v>
      </c>
      <c r="N828" s="6">
        <v>80.81</v>
      </c>
      <c r="O828" s="7">
        <v>0</v>
      </c>
      <c r="P828" s="6">
        <v>42.53</v>
      </c>
      <c r="Q828" s="6">
        <f t="shared" si="48"/>
        <v>161.62</v>
      </c>
      <c r="R828" s="6">
        <f t="shared" si="49"/>
        <v>85.06</v>
      </c>
      <c r="S828" s="6">
        <f t="shared" si="50"/>
        <v>76.56</v>
      </c>
      <c r="T828" s="8">
        <f t="shared" si="51"/>
        <v>0.47370374953594852</v>
      </c>
      <c r="U828" s="5">
        <f>YEAR(SalesDataTable[[#This Row],[Order Date]])</f>
        <v>2026</v>
      </c>
      <c r="V828" s="8" t="str">
        <f>"Q"&amp;ROUNDUP(MONTH(SalesDataTable[[#This Row],[Order Date]])/3,0)</f>
        <v>Q2</v>
      </c>
      <c r="W828" s="9">
        <f>MONTH(SalesDataTable[[#This Row],[Order Date]])</f>
        <v>5</v>
      </c>
      <c r="X828" s="8" t="str">
        <f>TEXT(SalesDataTable[[#This Row],[Order Date]],"mmm")</f>
        <v>May</v>
      </c>
    </row>
    <row r="829" spans="1:24" ht="15">
      <c r="A829" s="2">
        <v>5037</v>
      </c>
      <c r="B829" s="3">
        <v>46157</v>
      </c>
      <c r="C829" s="12">
        <f>MONTH(SalesDataTable[[#This Row],[Order Date]])</f>
        <v>5</v>
      </c>
      <c r="D829" s="12" t="str">
        <f>TEXT(SalesDataTable[[#This Row],[Order Date]],"MMM")</f>
        <v>May</v>
      </c>
      <c r="E829" s="15" t="str">
        <f>"Q"&amp;ROUNDUP(MONTH(SalesDataTable[[#This Row],[Order Date]])/3,0)</f>
        <v>Q2</v>
      </c>
      <c r="F829" s="12">
        <f>YEAR(SalesDataTable[[#This Row],[Order Date]])</f>
        <v>2026</v>
      </c>
      <c r="G829" s="4" t="s">
        <v>6</v>
      </c>
      <c r="H829" s="4" t="s">
        <v>41</v>
      </c>
      <c r="I829" s="4" t="s">
        <v>2</v>
      </c>
      <c r="J829" s="4" t="s">
        <v>13</v>
      </c>
      <c r="K829" s="4" t="s">
        <v>4</v>
      </c>
      <c r="L829" s="4" t="s">
        <v>22</v>
      </c>
      <c r="M829" s="9">
        <v>1</v>
      </c>
      <c r="N829" s="6">
        <v>51.53</v>
      </c>
      <c r="O829" s="7">
        <v>0.1</v>
      </c>
      <c r="P829" s="6">
        <v>23.06</v>
      </c>
      <c r="Q829" s="6">
        <f t="shared" si="48"/>
        <v>46.377000000000002</v>
      </c>
      <c r="R829" s="6">
        <f t="shared" si="49"/>
        <v>23.06</v>
      </c>
      <c r="S829" s="6">
        <f t="shared" si="50"/>
        <v>23.317000000000004</v>
      </c>
      <c r="T829" s="8">
        <f t="shared" si="51"/>
        <v>0.50277076999374692</v>
      </c>
      <c r="U829" s="5">
        <f>YEAR(SalesDataTable[[#This Row],[Order Date]])</f>
        <v>2026</v>
      </c>
      <c r="V829" s="8" t="str">
        <f>"Q"&amp;ROUNDUP(MONTH(SalesDataTable[[#This Row],[Order Date]])/3,0)</f>
        <v>Q2</v>
      </c>
      <c r="W829" s="9">
        <f>MONTH(SalesDataTable[[#This Row],[Order Date]])</f>
        <v>5</v>
      </c>
      <c r="X829" s="8" t="str">
        <f>TEXT(SalesDataTable[[#This Row],[Order Date]],"mmm")</f>
        <v>May</v>
      </c>
    </row>
    <row r="830" spans="1:24" ht="15">
      <c r="A830" s="2">
        <v>35</v>
      </c>
      <c r="B830" s="3">
        <v>46158</v>
      </c>
      <c r="C830" s="12">
        <f>MONTH(SalesDataTable[[#This Row],[Order Date]])</f>
        <v>5</v>
      </c>
      <c r="D830" s="12" t="str">
        <f>TEXT(SalesDataTable[[#This Row],[Order Date]],"MMM")</f>
        <v>May</v>
      </c>
      <c r="E830" s="15" t="str">
        <f>"Q"&amp;ROUNDUP(MONTH(SalesDataTable[[#This Row],[Order Date]])/3,0)</f>
        <v>Q2</v>
      </c>
      <c r="F830" s="12">
        <f>YEAR(SalesDataTable[[#This Row],[Order Date]])</f>
        <v>2026</v>
      </c>
      <c r="G830" s="4" t="s">
        <v>20</v>
      </c>
      <c r="H830" s="4" t="s">
        <v>47</v>
      </c>
      <c r="I830" s="4" t="s">
        <v>8</v>
      </c>
      <c r="J830" s="4" t="s">
        <v>16</v>
      </c>
      <c r="K830" s="4" t="s">
        <v>23</v>
      </c>
      <c r="L830" s="4" t="s">
        <v>40</v>
      </c>
      <c r="M830" s="9">
        <v>5</v>
      </c>
      <c r="N830" s="6">
        <v>81.75</v>
      </c>
      <c r="O830" s="7">
        <v>0.05</v>
      </c>
      <c r="P830" s="6">
        <v>39.159999999999997</v>
      </c>
      <c r="Q830" s="6">
        <f t="shared" si="48"/>
        <v>388.3125</v>
      </c>
      <c r="R830" s="6">
        <f t="shared" si="49"/>
        <v>195.79999999999998</v>
      </c>
      <c r="S830" s="6">
        <f t="shared" si="50"/>
        <v>192.51250000000002</v>
      </c>
      <c r="T830" s="8">
        <f t="shared" si="51"/>
        <v>0.49576694028649609</v>
      </c>
      <c r="U830" s="5">
        <f>YEAR(SalesDataTable[[#This Row],[Order Date]])</f>
        <v>2026</v>
      </c>
      <c r="V830" s="8" t="str">
        <f>"Q"&amp;ROUNDUP(MONTH(SalesDataTable[[#This Row],[Order Date]])/3,0)</f>
        <v>Q2</v>
      </c>
      <c r="W830" s="9">
        <f>MONTH(SalesDataTable[[#This Row],[Order Date]])</f>
        <v>5</v>
      </c>
      <c r="X830" s="8" t="str">
        <f>TEXT(SalesDataTable[[#This Row],[Order Date]],"mmm")</f>
        <v>May</v>
      </c>
    </row>
    <row r="831" spans="1:24" ht="15">
      <c r="A831" s="2">
        <v>226</v>
      </c>
      <c r="B831" s="3">
        <v>46158</v>
      </c>
      <c r="C831" s="12">
        <f>MONTH(SalesDataTable[[#This Row],[Order Date]])</f>
        <v>5</v>
      </c>
      <c r="D831" s="12" t="str">
        <f>TEXT(SalesDataTable[[#This Row],[Order Date]],"MMM")</f>
        <v>May</v>
      </c>
      <c r="E831" s="15" t="str">
        <f>"Q"&amp;ROUNDUP(MONTH(SalesDataTable[[#This Row],[Order Date]])/3,0)</f>
        <v>Q2</v>
      </c>
      <c r="F831" s="12">
        <f>YEAR(SalesDataTable[[#This Row],[Order Date]])</f>
        <v>2026</v>
      </c>
      <c r="G831" s="4" t="s">
        <v>11</v>
      </c>
      <c r="H831" s="4" t="s">
        <v>39</v>
      </c>
      <c r="I831" s="4" t="s">
        <v>2</v>
      </c>
      <c r="J831" s="4" t="s">
        <v>13</v>
      </c>
      <c r="K831" s="4" t="s">
        <v>14</v>
      </c>
      <c r="L831" s="4" t="s">
        <v>48</v>
      </c>
      <c r="M831" s="9">
        <v>1</v>
      </c>
      <c r="N831" s="6">
        <v>165.99</v>
      </c>
      <c r="O831" s="7">
        <v>0.1</v>
      </c>
      <c r="P831" s="6">
        <v>89.9</v>
      </c>
      <c r="Q831" s="6">
        <f t="shared" si="48"/>
        <v>149.39100000000002</v>
      </c>
      <c r="R831" s="6">
        <f t="shared" si="49"/>
        <v>89.9</v>
      </c>
      <c r="S831" s="6">
        <f t="shared" si="50"/>
        <v>59.491000000000014</v>
      </c>
      <c r="T831" s="8">
        <f t="shared" si="51"/>
        <v>0.3982234538894579</v>
      </c>
      <c r="U831" s="5">
        <f>YEAR(SalesDataTable[[#This Row],[Order Date]])</f>
        <v>2026</v>
      </c>
      <c r="V831" s="8" t="str">
        <f>"Q"&amp;ROUNDUP(MONTH(SalesDataTable[[#This Row],[Order Date]])/3,0)</f>
        <v>Q2</v>
      </c>
      <c r="W831" s="9">
        <f>MONTH(SalesDataTable[[#This Row],[Order Date]])</f>
        <v>5</v>
      </c>
      <c r="X831" s="8" t="str">
        <f>TEXT(SalesDataTable[[#This Row],[Order Date]],"mmm")</f>
        <v>May</v>
      </c>
    </row>
    <row r="832" spans="1:24" ht="15">
      <c r="A832" s="2">
        <v>1713</v>
      </c>
      <c r="B832" s="3">
        <v>46158</v>
      </c>
      <c r="C832" s="12">
        <f>MONTH(SalesDataTable[[#This Row],[Order Date]])</f>
        <v>5</v>
      </c>
      <c r="D832" s="12" t="str">
        <f>TEXT(SalesDataTable[[#This Row],[Order Date]],"MMM")</f>
        <v>May</v>
      </c>
      <c r="E832" s="15" t="str">
        <f>"Q"&amp;ROUNDUP(MONTH(SalesDataTable[[#This Row],[Order Date]])/3,0)</f>
        <v>Q2</v>
      </c>
      <c r="F832" s="12">
        <f>YEAR(SalesDataTable[[#This Row],[Order Date]])</f>
        <v>2026</v>
      </c>
      <c r="G832" s="4" t="s">
        <v>0</v>
      </c>
      <c r="H832" s="4" t="s">
        <v>50</v>
      </c>
      <c r="I832" s="4" t="s">
        <v>19</v>
      </c>
      <c r="J832" s="4" t="s">
        <v>13</v>
      </c>
      <c r="K832" s="4" t="s">
        <v>23</v>
      </c>
      <c r="L832" s="4" t="s">
        <v>51</v>
      </c>
      <c r="M832" s="9">
        <v>2</v>
      </c>
      <c r="N832" s="6">
        <v>121.22</v>
      </c>
      <c r="O832" s="7">
        <v>0</v>
      </c>
      <c r="P832" s="6">
        <v>60.38</v>
      </c>
      <c r="Q832" s="6">
        <f t="shared" si="48"/>
        <v>242.44</v>
      </c>
      <c r="R832" s="6">
        <f t="shared" si="49"/>
        <v>120.76</v>
      </c>
      <c r="S832" s="6">
        <f t="shared" si="50"/>
        <v>121.67999999999999</v>
      </c>
      <c r="T832" s="8">
        <f t="shared" si="51"/>
        <v>0.50189737667051637</v>
      </c>
      <c r="U832" s="5">
        <f>YEAR(SalesDataTable[[#This Row],[Order Date]])</f>
        <v>2026</v>
      </c>
      <c r="V832" s="8" t="str">
        <f>"Q"&amp;ROUNDUP(MONTH(SalesDataTable[[#This Row],[Order Date]])/3,0)</f>
        <v>Q2</v>
      </c>
      <c r="W832" s="9">
        <f>MONTH(SalesDataTable[[#This Row],[Order Date]])</f>
        <v>5</v>
      </c>
      <c r="X832" s="8" t="str">
        <f>TEXT(SalesDataTable[[#This Row],[Order Date]],"mmm")</f>
        <v>May</v>
      </c>
    </row>
    <row r="833" spans="1:24" ht="15">
      <c r="A833" s="2">
        <v>2320</v>
      </c>
      <c r="B833" s="3">
        <v>46158</v>
      </c>
      <c r="C833" s="12">
        <f>MONTH(SalesDataTable[[#This Row],[Order Date]])</f>
        <v>5</v>
      </c>
      <c r="D833" s="12" t="str">
        <f>TEXT(SalesDataTable[[#This Row],[Order Date]],"MMM")</f>
        <v>May</v>
      </c>
      <c r="E833" s="15" t="str">
        <f>"Q"&amp;ROUNDUP(MONTH(SalesDataTable[[#This Row],[Order Date]])/3,0)</f>
        <v>Q2</v>
      </c>
      <c r="F833" s="12">
        <f>YEAR(SalesDataTable[[#This Row],[Order Date]])</f>
        <v>2026</v>
      </c>
      <c r="G833" s="4" t="s">
        <v>6</v>
      </c>
      <c r="H833" s="4" t="s">
        <v>43</v>
      </c>
      <c r="I833" s="4" t="s">
        <v>19</v>
      </c>
      <c r="J833" s="4" t="s">
        <v>16</v>
      </c>
      <c r="K833" s="4" t="s">
        <v>14</v>
      </c>
      <c r="L833" s="4" t="s">
        <v>44</v>
      </c>
      <c r="M833" s="9">
        <v>2</v>
      </c>
      <c r="N833" s="6">
        <v>131.1</v>
      </c>
      <c r="O833" s="7">
        <v>0</v>
      </c>
      <c r="P833" s="6">
        <v>65.55</v>
      </c>
      <c r="Q833" s="6">
        <f t="shared" si="48"/>
        <v>262.2</v>
      </c>
      <c r="R833" s="6">
        <f t="shared" si="49"/>
        <v>131.1</v>
      </c>
      <c r="S833" s="6">
        <f t="shared" si="50"/>
        <v>131.1</v>
      </c>
      <c r="T833" s="8">
        <f t="shared" si="51"/>
        <v>0.5</v>
      </c>
      <c r="U833" s="5">
        <f>YEAR(SalesDataTable[[#This Row],[Order Date]])</f>
        <v>2026</v>
      </c>
      <c r="V833" s="8" t="str">
        <f>"Q"&amp;ROUNDUP(MONTH(SalesDataTable[[#This Row],[Order Date]])/3,0)</f>
        <v>Q2</v>
      </c>
      <c r="W833" s="9">
        <f>MONTH(SalesDataTable[[#This Row],[Order Date]])</f>
        <v>5</v>
      </c>
      <c r="X833" s="8" t="str">
        <f>TEXT(SalesDataTable[[#This Row],[Order Date]],"mmm")</f>
        <v>May</v>
      </c>
    </row>
    <row r="834" spans="1:24" ht="15">
      <c r="A834" s="2">
        <v>2496</v>
      </c>
      <c r="B834" s="3">
        <v>46158</v>
      </c>
      <c r="C834" s="12">
        <f>MONTH(SalesDataTable[[#This Row],[Order Date]])</f>
        <v>5</v>
      </c>
      <c r="D834" s="12" t="str">
        <f>TEXT(SalesDataTable[[#This Row],[Order Date]],"MMM")</f>
        <v>May</v>
      </c>
      <c r="E834" s="15" t="str">
        <f>"Q"&amp;ROUNDUP(MONTH(SalesDataTable[[#This Row],[Order Date]])/3,0)</f>
        <v>Q2</v>
      </c>
      <c r="F834" s="12">
        <f>YEAR(SalesDataTable[[#This Row],[Order Date]])</f>
        <v>2026</v>
      </c>
      <c r="G834" s="4" t="s">
        <v>6</v>
      </c>
      <c r="H834" s="4" t="s">
        <v>27</v>
      </c>
      <c r="I834" s="4" t="s">
        <v>2</v>
      </c>
      <c r="J834" s="4" t="s">
        <v>3</v>
      </c>
      <c r="K834" s="4" t="s">
        <v>14</v>
      </c>
      <c r="L834" s="4" t="s">
        <v>32</v>
      </c>
      <c r="M834" s="9">
        <v>2</v>
      </c>
      <c r="N834" s="6">
        <v>46.44</v>
      </c>
      <c r="O834" s="7">
        <v>0</v>
      </c>
      <c r="P834" s="6">
        <v>18.63</v>
      </c>
      <c r="Q834" s="6">
        <f t="shared" ref="Q834:Q897" si="52">M834*N834*(1-O834)</f>
        <v>92.88</v>
      </c>
      <c r="R834" s="6">
        <f t="shared" ref="R834:R897" si="53">M834*P834</f>
        <v>37.26</v>
      </c>
      <c r="S834" s="6">
        <f t="shared" ref="S834:S897" si="54">Q834-R834</f>
        <v>55.62</v>
      </c>
      <c r="T834" s="8">
        <f t="shared" ref="T834:T897" si="55">IFERROR(S834/Q834,0)</f>
        <v>0.59883720930232553</v>
      </c>
      <c r="U834" s="5">
        <f>YEAR(SalesDataTable[[#This Row],[Order Date]])</f>
        <v>2026</v>
      </c>
      <c r="V834" s="8" t="str">
        <f>"Q"&amp;ROUNDUP(MONTH(SalesDataTable[[#This Row],[Order Date]])/3,0)</f>
        <v>Q2</v>
      </c>
      <c r="W834" s="9">
        <f>MONTH(SalesDataTable[[#This Row],[Order Date]])</f>
        <v>5</v>
      </c>
      <c r="X834" s="8" t="str">
        <f>TEXT(SalesDataTable[[#This Row],[Order Date]],"mmm")</f>
        <v>May</v>
      </c>
    </row>
    <row r="835" spans="1:24" ht="15">
      <c r="A835" s="2">
        <v>2504</v>
      </c>
      <c r="B835" s="3">
        <v>46158</v>
      </c>
      <c r="C835" s="12">
        <f>MONTH(SalesDataTable[[#This Row],[Order Date]])</f>
        <v>5</v>
      </c>
      <c r="D835" s="12" t="str">
        <f>TEXT(SalesDataTable[[#This Row],[Order Date]],"MMM")</f>
        <v>May</v>
      </c>
      <c r="E835" s="15" t="str">
        <f>"Q"&amp;ROUNDUP(MONTH(SalesDataTable[[#This Row],[Order Date]])/3,0)</f>
        <v>Q2</v>
      </c>
      <c r="F835" s="12">
        <f>YEAR(SalesDataTable[[#This Row],[Order Date]])</f>
        <v>2026</v>
      </c>
      <c r="G835" s="4" t="s">
        <v>20</v>
      </c>
      <c r="H835" s="4" t="s">
        <v>31</v>
      </c>
      <c r="I835" s="4" t="s">
        <v>2</v>
      </c>
      <c r="J835" s="4" t="s">
        <v>13</v>
      </c>
      <c r="K835" s="4" t="s">
        <v>14</v>
      </c>
      <c r="L835" s="4" t="s">
        <v>15</v>
      </c>
      <c r="M835" s="9">
        <v>1</v>
      </c>
      <c r="N835" s="6">
        <v>36.659999999999997</v>
      </c>
      <c r="O835" s="7">
        <v>0</v>
      </c>
      <c r="P835" s="6">
        <v>13.61</v>
      </c>
      <c r="Q835" s="6">
        <f t="shared" si="52"/>
        <v>36.659999999999997</v>
      </c>
      <c r="R835" s="6">
        <f t="shared" si="53"/>
        <v>13.61</v>
      </c>
      <c r="S835" s="6">
        <f t="shared" si="54"/>
        <v>23.049999999999997</v>
      </c>
      <c r="T835" s="8">
        <f t="shared" si="55"/>
        <v>0.62875068194217132</v>
      </c>
      <c r="U835" s="5">
        <f>YEAR(SalesDataTable[[#This Row],[Order Date]])</f>
        <v>2026</v>
      </c>
      <c r="V835" s="8" t="str">
        <f>"Q"&amp;ROUNDUP(MONTH(SalesDataTable[[#This Row],[Order Date]])/3,0)</f>
        <v>Q2</v>
      </c>
      <c r="W835" s="9">
        <f>MONTH(SalesDataTable[[#This Row],[Order Date]])</f>
        <v>5</v>
      </c>
      <c r="X835" s="8" t="str">
        <f>TEXT(SalesDataTable[[#This Row],[Order Date]],"mmm")</f>
        <v>May</v>
      </c>
    </row>
    <row r="836" spans="1:24" ht="15">
      <c r="A836" s="2">
        <v>2598</v>
      </c>
      <c r="B836" s="3">
        <v>46158</v>
      </c>
      <c r="C836" s="12">
        <f>MONTH(SalesDataTable[[#This Row],[Order Date]])</f>
        <v>5</v>
      </c>
      <c r="D836" s="12" t="str">
        <f>TEXT(SalesDataTable[[#This Row],[Order Date]],"MMM")</f>
        <v>May</v>
      </c>
      <c r="E836" s="15" t="str">
        <f>"Q"&amp;ROUNDUP(MONTH(SalesDataTable[[#This Row],[Order Date]])/3,0)</f>
        <v>Q2</v>
      </c>
      <c r="F836" s="12">
        <f>YEAR(SalesDataTable[[#This Row],[Order Date]])</f>
        <v>2026</v>
      </c>
      <c r="G836" s="4" t="s">
        <v>20</v>
      </c>
      <c r="H836" s="4" t="s">
        <v>33</v>
      </c>
      <c r="I836" s="4" t="s">
        <v>2</v>
      </c>
      <c r="J836" s="4" t="s">
        <v>13</v>
      </c>
      <c r="K836" s="4" t="s">
        <v>9</v>
      </c>
      <c r="L836" s="4" t="s">
        <v>37</v>
      </c>
      <c r="M836" s="9">
        <v>5</v>
      </c>
      <c r="N836" s="6">
        <v>156.16999999999999</v>
      </c>
      <c r="O836" s="7">
        <v>0.1</v>
      </c>
      <c r="P836" s="6">
        <v>80.59</v>
      </c>
      <c r="Q836" s="6">
        <f t="shared" si="52"/>
        <v>702.76499999999999</v>
      </c>
      <c r="R836" s="6">
        <f t="shared" si="53"/>
        <v>402.95000000000005</v>
      </c>
      <c r="S836" s="6">
        <f t="shared" si="54"/>
        <v>299.81499999999994</v>
      </c>
      <c r="T836" s="8">
        <f t="shared" si="55"/>
        <v>0.42662198601239382</v>
      </c>
      <c r="U836" s="5">
        <f>YEAR(SalesDataTable[[#This Row],[Order Date]])</f>
        <v>2026</v>
      </c>
      <c r="V836" s="8" t="str">
        <f>"Q"&amp;ROUNDUP(MONTH(SalesDataTable[[#This Row],[Order Date]])/3,0)</f>
        <v>Q2</v>
      </c>
      <c r="W836" s="9">
        <f>MONTH(SalesDataTable[[#This Row],[Order Date]])</f>
        <v>5</v>
      </c>
      <c r="X836" s="8" t="str">
        <f>TEXT(SalesDataTable[[#This Row],[Order Date]],"mmm")</f>
        <v>May</v>
      </c>
    </row>
    <row r="837" spans="1:24" ht="15">
      <c r="A837" s="2">
        <v>2600</v>
      </c>
      <c r="B837" s="3">
        <v>46158</v>
      </c>
      <c r="C837" s="12">
        <f>MONTH(SalesDataTable[[#This Row],[Order Date]])</f>
        <v>5</v>
      </c>
      <c r="D837" s="12" t="str">
        <f>TEXT(SalesDataTable[[#This Row],[Order Date]],"MMM")</f>
        <v>May</v>
      </c>
      <c r="E837" s="15" t="str">
        <f>"Q"&amp;ROUNDUP(MONTH(SalesDataTable[[#This Row],[Order Date]])/3,0)</f>
        <v>Q2</v>
      </c>
      <c r="F837" s="12">
        <f>YEAR(SalesDataTable[[#This Row],[Order Date]])</f>
        <v>2026</v>
      </c>
      <c r="G837" s="4" t="s">
        <v>6</v>
      </c>
      <c r="H837" s="4" t="s">
        <v>43</v>
      </c>
      <c r="I837" s="4" t="s">
        <v>19</v>
      </c>
      <c r="J837" s="4" t="s">
        <v>13</v>
      </c>
      <c r="K837" s="4" t="s">
        <v>14</v>
      </c>
      <c r="L837" s="4" t="s">
        <v>15</v>
      </c>
      <c r="M837" s="9">
        <v>1</v>
      </c>
      <c r="N837" s="6">
        <v>35.97</v>
      </c>
      <c r="O837" s="7">
        <v>0.1</v>
      </c>
      <c r="P837" s="6">
        <v>13.54</v>
      </c>
      <c r="Q837" s="6">
        <f t="shared" si="52"/>
        <v>32.372999999999998</v>
      </c>
      <c r="R837" s="6">
        <f t="shared" si="53"/>
        <v>13.54</v>
      </c>
      <c r="S837" s="6">
        <f t="shared" si="54"/>
        <v>18.832999999999998</v>
      </c>
      <c r="T837" s="8">
        <f t="shared" si="55"/>
        <v>0.58175022395205878</v>
      </c>
      <c r="U837" s="5">
        <f>YEAR(SalesDataTable[[#This Row],[Order Date]])</f>
        <v>2026</v>
      </c>
      <c r="V837" s="8" t="str">
        <f>"Q"&amp;ROUNDUP(MONTH(SalesDataTable[[#This Row],[Order Date]])/3,0)</f>
        <v>Q2</v>
      </c>
      <c r="W837" s="9">
        <f>MONTH(SalesDataTable[[#This Row],[Order Date]])</f>
        <v>5</v>
      </c>
      <c r="X837" s="8" t="str">
        <f>TEXT(SalesDataTable[[#This Row],[Order Date]],"mmm")</f>
        <v>May</v>
      </c>
    </row>
    <row r="838" spans="1:24" ht="15">
      <c r="A838" s="2">
        <v>2856</v>
      </c>
      <c r="B838" s="3">
        <v>46158</v>
      </c>
      <c r="C838" s="12">
        <f>MONTH(SalesDataTable[[#This Row],[Order Date]])</f>
        <v>5</v>
      </c>
      <c r="D838" s="12" t="str">
        <f>TEXT(SalesDataTable[[#This Row],[Order Date]],"MMM")</f>
        <v>May</v>
      </c>
      <c r="E838" s="15" t="str">
        <f>"Q"&amp;ROUNDUP(MONTH(SalesDataTable[[#This Row],[Order Date]])/3,0)</f>
        <v>Q2</v>
      </c>
      <c r="F838" s="12">
        <f>YEAR(SalesDataTable[[#This Row],[Order Date]])</f>
        <v>2026</v>
      </c>
      <c r="G838" s="4" t="s">
        <v>6</v>
      </c>
      <c r="H838" s="4" t="s">
        <v>41</v>
      </c>
      <c r="I838" s="4" t="s">
        <v>8</v>
      </c>
      <c r="J838" s="4" t="s">
        <v>16</v>
      </c>
      <c r="K838" s="4" t="s">
        <v>34</v>
      </c>
      <c r="L838" s="4" t="s">
        <v>38</v>
      </c>
      <c r="M838" s="9">
        <v>4</v>
      </c>
      <c r="N838" s="6">
        <v>125.11</v>
      </c>
      <c r="O838" s="7">
        <v>0.15</v>
      </c>
      <c r="P838" s="6">
        <v>70.010000000000005</v>
      </c>
      <c r="Q838" s="6">
        <f t="shared" si="52"/>
        <v>425.37399999999997</v>
      </c>
      <c r="R838" s="6">
        <f t="shared" si="53"/>
        <v>280.04000000000002</v>
      </c>
      <c r="S838" s="6">
        <f t="shared" si="54"/>
        <v>145.33399999999995</v>
      </c>
      <c r="T838" s="8">
        <f t="shared" si="55"/>
        <v>0.34166169065340135</v>
      </c>
      <c r="U838" s="5">
        <f>YEAR(SalesDataTable[[#This Row],[Order Date]])</f>
        <v>2026</v>
      </c>
      <c r="V838" s="8" t="str">
        <f>"Q"&amp;ROUNDUP(MONTH(SalesDataTable[[#This Row],[Order Date]])/3,0)</f>
        <v>Q2</v>
      </c>
      <c r="W838" s="9">
        <f>MONTH(SalesDataTable[[#This Row],[Order Date]])</f>
        <v>5</v>
      </c>
      <c r="X838" s="8" t="str">
        <f>TEXT(SalesDataTable[[#This Row],[Order Date]],"mmm")</f>
        <v>May</v>
      </c>
    </row>
    <row r="839" spans="1:24" ht="15">
      <c r="A839" s="2">
        <v>3478</v>
      </c>
      <c r="B839" s="3">
        <v>46158</v>
      </c>
      <c r="C839" s="12">
        <f>MONTH(SalesDataTable[[#This Row],[Order Date]])</f>
        <v>5</v>
      </c>
      <c r="D839" s="12" t="str">
        <f>TEXT(SalesDataTable[[#This Row],[Order Date]],"MMM")</f>
        <v>May</v>
      </c>
      <c r="E839" s="15" t="str">
        <f>"Q"&amp;ROUNDUP(MONTH(SalesDataTable[[#This Row],[Order Date]])/3,0)</f>
        <v>Q2</v>
      </c>
      <c r="F839" s="12">
        <f>YEAR(SalesDataTable[[#This Row],[Order Date]])</f>
        <v>2026</v>
      </c>
      <c r="G839" s="4" t="s">
        <v>20</v>
      </c>
      <c r="H839" s="4" t="s">
        <v>33</v>
      </c>
      <c r="I839" s="4" t="s">
        <v>2</v>
      </c>
      <c r="J839" s="4" t="s">
        <v>13</v>
      </c>
      <c r="K839" s="4" t="s">
        <v>34</v>
      </c>
      <c r="L839" s="4" t="s">
        <v>42</v>
      </c>
      <c r="M839" s="9">
        <v>4</v>
      </c>
      <c r="N839" s="6">
        <v>36.29</v>
      </c>
      <c r="O839" s="7">
        <v>0.1</v>
      </c>
      <c r="P839" s="6">
        <v>13.77</v>
      </c>
      <c r="Q839" s="6">
        <f t="shared" si="52"/>
        <v>130.64400000000001</v>
      </c>
      <c r="R839" s="6">
        <f t="shared" si="53"/>
        <v>55.08</v>
      </c>
      <c r="S839" s="6">
        <f t="shared" si="54"/>
        <v>75.564000000000007</v>
      </c>
      <c r="T839" s="8">
        <f t="shared" si="55"/>
        <v>0.57839625241113257</v>
      </c>
      <c r="U839" s="5">
        <f>YEAR(SalesDataTable[[#This Row],[Order Date]])</f>
        <v>2026</v>
      </c>
      <c r="V839" s="8" t="str">
        <f>"Q"&amp;ROUNDUP(MONTH(SalesDataTable[[#This Row],[Order Date]])/3,0)</f>
        <v>Q2</v>
      </c>
      <c r="W839" s="9">
        <f>MONTH(SalesDataTable[[#This Row],[Order Date]])</f>
        <v>5</v>
      </c>
      <c r="X839" s="8" t="str">
        <f>TEXT(SalesDataTable[[#This Row],[Order Date]],"mmm")</f>
        <v>May</v>
      </c>
    </row>
    <row r="840" spans="1:24" ht="15">
      <c r="A840" s="2">
        <v>3599</v>
      </c>
      <c r="B840" s="3">
        <v>46158</v>
      </c>
      <c r="C840" s="12">
        <f>MONTH(SalesDataTable[[#This Row],[Order Date]])</f>
        <v>5</v>
      </c>
      <c r="D840" s="12" t="str">
        <f>TEXT(SalesDataTable[[#This Row],[Order Date]],"MMM")</f>
        <v>May</v>
      </c>
      <c r="E840" s="15" t="str">
        <f>"Q"&amp;ROUNDUP(MONTH(SalesDataTable[[#This Row],[Order Date]])/3,0)</f>
        <v>Q2</v>
      </c>
      <c r="F840" s="12">
        <f>YEAR(SalesDataTable[[#This Row],[Order Date]])</f>
        <v>2026</v>
      </c>
      <c r="G840" s="4" t="s">
        <v>6</v>
      </c>
      <c r="H840" s="4" t="s">
        <v>27</v>
      </c>
      <c r="I840" s="4" t="s">
        <v>2</v>
      </c>
      <c r="J840" s="4" t="s">
        <v>13</v>
      </c>
      <c r="K840" s="4" t="s">
        <v>9</v>
      </c>
      <c r="L840" s="4" t="s">
        <v>17</v>
      </c>
      <c r="M840" s="9">
        <v>4</v>
      </c>
      <c r="N840" s="6">
        <v>143.34</v>
      </c>
      <c r="O840" s="7">
        <v>0</v>
      </c>
      <c r="P840" s="6">
        <v>80.55</v>
      </c>
      <c r="Q840" s="6">
        <f t="shared" si="52"/>
        <v>573.36</v>
      </c>
      <c r="R840" s="6">
        <f t="shared" si="53"/>
        <v>322.2</v>
      </c>
      <c r="S840" s="6">
        <f t="shared" si="54"/>
        <v>251.16000000000003</v>
      </c>
      <c r="T840" s="8">
        <f t="shared" si="55"/>
        <v>0.43804939305148599</v>
      </c>
      <c r="U840" s="5">
        <f>YEAR(SalesDataTable[[#This Row],[Order Date]])</f>
        <v>2026</v>
      </c>
      <c r="V840" s="8" t="str">
        <f>"Q"&amp;ROUNDUP(MONTH(SalesDataTable[[#This Row],[Order Date]])/3,0)</f>
        <v>Q2</v>
      </c>
      <c r="W840" s="9">
        <f>MONTH(SalesDataTable[[#This Row],[Order Date]])</f>
        <v>5</v>
      </c>
      <c r="X840" s="8" t="str">
        <f>TEXT(SalesDataTable[[#This Row],[Order Date]],"mmm")</f>
        <v>May</v>
      </c>
    </row>
    <row r="841" spans="1:24" ht="15">
      <c r="A841" s="2">
        <v>282</v>
      </c>
      <c r="B841" s="3">
        <v>46159</v>
      </c>
      <c r="C841" s="12">
        <f>MONTH(SalesDataTable[[#This Row],[Order Date]])</f>
        <v>5</v>
      </c>
      <c r="D841" s="12" t="str">
        <f>TEXT(SalesDataTable[[#This Row],[Order Date]],"MMM")</f>
        <v>May</v>
      </c>
      <c r="E841" s="15" t="str">
        <f>"Q"&amp;ROUNDUP(MONTH(SalesDataTable[[#This Row],[Order Date]])/3,0)</f>
        <v>Q2</v>
      </c>
      <c r="F841" s="12">
        <f>YEAR(SalesDataTable[[#This Row],[Order Date]])</f>
        <v>2026</v>
      </c>
      <c r="G841" s="4" t="s">
        <v>6</v>
      </c>
      <c r="H841" s="4" t="s">
        <v>43</v>
      </c>
      <c r="I841" s="4" t="s">
        <v>28</v>
      </c>
      <c r="J841" s="4" t="s">
        <v>13</v>
      </c>
      <c r="K841" s="4" t="s">
        <v>4</v>
      </c>
      <c r="L841" s="4" t="s">
        <v>22</v>
      </c>
      <c r="M841" s="9">
        <v>3</v>
      </c>
      <c r="N841" s="6">
        <v>51.68</v>
      </c>
      <c r="O841" s="7">
        <v>0</v>
      </c>
      <c r="P841" s="6">
        <v>22.4</v>
      </c>
      <c r="Q841" s="6">
        <f t="shared" si="52"/>
        <v>155.04</v>
      </c>
      <c r="R841" s="6">
        <f t="shared" si="53"/>
        <v>67.199999999999989</v>
      </c>
      <c r="S841" s="6">
        <f t="shared" si="54"/>
        <v>87.84</v>
      </c>
      <c r="T841" s="8">
        <f t="shared" si="55"/>
        <v>0.56656346749226016</v>
      </c>
      <c r="U841" s="5">
        <f>YEAR(SalesDataTable[[#This Row],[Order Date]])</f>
        <v>2026</v>
      </c>
      <c r="V841" s="8" t="str">
        <f>"Q"&amp;ROUNDUP(MONTH(SalesDataTable[[#This Row],[Order Date]])/3,0)</f>
        <v>Q2</v>
      </c>
      <c r="W841" s="9">
        <f>MONTH(SalesDataTable[[#This Row],[Order Date]])</f>
        <v>5</v>
      </c>
      <c r="X841" s="8" t="str">
        <f>TEXT(SalesDataTable[[#This Row],[Order Date]],"mmm")</f>
        <v>May</v>
      </c>
    </row>
    <row r="842" spans="1:24" ht="15">
      <c r="A842" s="2">
        <v>980</v>
      </c>
      <c r="B842" s="3">
        <v>46159</v>
      </c>
      <c r="C842" s="12">
        <f>MONTH(SalesDataTable[[#This Row],[Order Date]])</f>
        <v>5</v>
      </c>
      <c r="D842" s="12" t="str">
        <f>TEXT(SalesDataTable[[#This Row],[Order Date]],"MMM")</f>
        <v>May</v>
      </c>
      <c r="E842" s="15" t="str">
        <f>"Q"&amp;ROUNDUP(MONTH(SalesDataTable[[#This Row],[Order Date]])/3,0)</f>
        <v>Q2</v>
      </c>
      <c r="F842" s="12">
        <f>YEAR(SalesDataTable[[#This Row],[Order Date]])</f>
        <v>2026</v>
      </c>
      <c r="G842" s="4" t="s">
        <v>20</v>
      </c>
      <c r="H842" s="4" t="s">
        <v>31</v>
      </c>
      <c r="I842" s="4" t="s">
        <v>2</v>
      </c>
      <c r="J842" s="4" t="s">
        <v>3</v>
      </c>
      <c r="K842" s="4" t="s">
        <v>14</v>
      </c>
      <c r="L842" s="4" t="s">
        <v>32</v>
      </c>
      <c r="M842" s="9">
        <v>1</v>
      </c>
      <c r="N842" s="6">
        <v>46.84</v>
      </c>
      <c r="O842" s="7">
        <v>0</v>
      </c>
      <c r="P842" s="6">
        <v>17.93</v>
      </c>
      <c r="Q842" s="6">
        <f t="shared" si="52"/>
        <v>46.84</v>
      </c>
      <c r="R842" s="6">
        <f t="shared" si="53"/>
        <v>17.93</v>
      </c>
      <c r="S842" s="6">
        <f t="shared" si="54"/>
        <v>28.910000000000004</v>
      </c>
      <c r="T842" s="8">
        <f t="shared" si="55"/>
        <v>0.61720751494449189</v>
      </c>
      <c r="U842" s="5">
        <f>YEAR(SalesDataTable[[#This Row],[Order Date]])</f>
        <v>2026</v>
      </c>
      <c r="V842" s="8" t="str">
        <f>"Q"&amp;ROUNDUP(MONTH(SalesDataTable[[#This Row],[Order Date]])/3,0)</f>
        <v>Q2</v>
      </c>
      <c r="W842" s="9">
        <f>MONTH(SalesDataTable[[#This Row],[Order Date]])</f>
        <v>5</v>
      </c>
      <c r="X842" s="8" t="str">
        <f>TEXT(SalesDataTable[[#This Row],[Order Date]],"mmm")</f>
        <v>May</v>
      </c>
    </row>
    <row r="843" spans="1:24" ht="15">
      <c r="A843" s="2">
        <v>1155</v>
      </c>
      <c r="B843" s="3">
        <v>46159</v>
      </c>
      <c r="C843" s="12">
        <f>MONTH(SalesDataTable[[#This Row],[Order Date]])</f>
        <v>5</v>
      </c>
      <c r="D843" s="12" t="str">
        <f>TEXT(SalesDataTable[[#This Row],[Order Date]],"MMM")</f>
        <v>May</v>
      </c>
      <c r="E843" s="15" t="str">
        <f>"Q"&amp;ROUNDUP(MONTH(SalesDataTable[[#This Row],[Order Date]])/3,0)</f>
        <v>Q2</v>
      </c>
      <c r="F843" s="12">
        <f>YEAR(SalesDataTable[[#This Row],[Order Date]])</f>
        <v>2026</v>
      </c>
      <c r="G843" s="4" t="s">
        <v>11</v>
      </c>
      <c r="H843" s="4" t="s">
        <v>12</v>
      </c>
      <c r="I843" s="4" t="s">
        <v>28</v>
      </c>
      <c r="J843" s="4" t="s">
        <v>13</v>
      </c>
      <c r="K843" s="4" t="s">
        <v>9</v>
      </c>
      <c r="L843" s="4" t="s">
        <v>46</v>
      </c>
      <c r="M843" s="9">
        <v>5</v>
      </c>
      <c r="N843" s="6">
        <v>72.900000000000006</v>
      </c>
      <c r="O843" s="7">
        <v>0.05</v>
      </c>
      <c r="P843" s="6">
        <v>31.57</v>
      </c>
      <c r="Q843" s="6">
        <f t="shared" si="52"/>
        <v>346.27499999999998</v>
      </c>
      <c r="R843" s="6">
        <f t="shared" si="53"/>
        <v>157.85</v>
      </c>
      <c r="S843" s="6">
        <f t="shared" si="54"/>
        <v>188.42499999999998</v>
      </c>
      <c r="T843" s="8">
        <f t="shared" si="55"/>
        <v>0.54414843693596127</v>
      </c>
      <c r="U843" s="5">
        <f>YEAR(SalesDataTable[[#This Row],[Order Date]])</f>
        <v>2026</v>
      </c>
      <c r="V843" s="8" t="str">
        <f>"Q"&amp;ROUNDUP(MONTH(SalesDataTable[[#This Row],[Order Date]])/3,0)</f>
        <v>Q2</v>
      </c>
      <c r="W843" s="9">
        <f>MONTH(SalesDataTable[[#This Row],[Order Date]])</f>
        <v>5</v>
      </c>
      <c r="X843" s="8" t="str">
        <f>TEXT(SalesDataTable[[#This Row],[Order Date]],"mmm")</f>
        <v>May</v>
      </c>
    </row>
    <row r="844" spans="1:24" ht="15">
      <c r="A844" s="2">
        <v>1816</v>
      </c>
      <c r="B844" s="3">
        <v>46159</v>
      </c>
      <c r="C844" s="12">
        <f>MONTH(SalesDataTable[[#This Row],[Order Date]])</f>
        <v>5</v>
      </c>
      <c r="D844" s="12" t="str">
        <f>TEXT(SalesDataTable[[#This Row],[Order Date]],"MMM")</f>
        <v>May</v>
      </c>
      <c r="E844" s="15" t="str">
        <f>"Q"&amp;ROUNDUP(MONTH(SalesDataTable[[#This Row],[Order Date]])/3,0)</f>
        <v>Q2</v>
      </c>
      <c r="F844" s="12">
        <f>YEAR(SalesDataTable[[#This Row],[Order Date]])</f>
        <v>2026</v>
      </c>
      <c r="G844" s="4" t="s">
        <v>20</v>
      </c>
      <c r="H844" s="4" t="s">
        <v>31</v>
      </c>
      <c r="I844" s="4" t="s">
        <v>2</v>
      </c>
      <c r="J844" s="4" t="s">
        <v>13</v>
      </c>
      <c r="K844" s="4" t="s">
        <v>9</v>
      </c>
      <c r="L844" s="4" t="s">
        <v>10</v>
      </c>
      <c r="M844" s="9">
        <v>1</v>
      </c>
      <c r="N844" s="6">
        <v>91.07</v>
      </c>
      <c r="O844" s="7">
        <v>0</v>
      </c>
      <c r="P844" s="6">
        <v>45.3</v>
      </c>
      <c r="Q844" s="6">
        <f t="shared" si="52"/>
        <v>91.07</v>
      </c>
      <c r="R844" s="6">
        <f t="shared" si="53"/>
        <v>45.3</v>
      </c>
      <c r="S844" s="6">
        <f t="shared" si="54"/>
        <v>45.769999999999996</v>
      </c>
      <c r="T844" s="8">
        <f t="shared" si="55"/>
        <v>0.50258043263423735</v>
      </c>
      <c r="U844" s="5">
        <f>YEAR(SalesDataTable[[#This Row],[Order Date]])</f>
        <v>2026</v>
      </c>
      <c r="V844" s="8" t="str">
        <f>"Q"&amp;ROUNDUP(MONTH(SalesDataTable[[#This Row],[Order Date]])/3,0)</f>
        <v>Q2</v>
      </c>
      <c r="W844" s="9">
        <f>MONTH(SalesDataTable[[#This Row],[Order Date]])</f>
        <v>5</v>
      </c>
      <c r="X844" s="8" t="str">
        <f>TEXT(SalesDataTable[[#This Row],[Order Date]],"mmm")</f>
        <v>May</v>
      </c>
    </row>
    <row r="845" spans="1:24" ht="15">
      <c r="A845" s="2">
        <v>2128</v>
      </c>
      <c r="B845" s="3">
        <v>46159</v>
      </c>
      <c r="C845" s="12">
        <f>MONTH(SalesDataTable[[#This Row],[Order Date]])</f>
        <v>5</v>
      </c>
      <c r="D845" s="12" t="str">
        <f>TEXT(SalesDataTable[[#This Row],[Order Date]],"MMM")</f>
        <v>May</v>
      </c>
      <c r="E845" s="15" t="str">
        <f>"Q"&amp;ROUNDUP(MONTH(SalesDataTable[[#This Row],[Order Date]])/3,0)</f>
        <v>Q2</v>
      </c>
      <c r="F845" s="12">
        <f>YEAR(SalesDataTable[[#This Row],[Order Date]])</f>
        <v>2026</v>
      </c>
      <c r="G845" s="4" t="s">
        <v>11</v>
      </c>
      <c r="H845" s="4" t="s">
        <v>39</v>
      </c>
      <c r="I845" s="4" t="s">
        <v>19</v>
      </c>
      <c r="J845" s="4" t="s">
        <v>13</v>
      </c>
      <c r="K845" s="4" t="s">
        <v>4</v>
      </c>
      <c r="L845" s="4" t="s">
        <v>5</v>
      </c>
      <c r="M845" s="9">
        <v>1</v>
      </c>
      <c r="N845" s="6">
        <v>81.86</v>
      </c>
      <c r="O845" s="7">
        <v>0</v>
      </c>
      <c r="P845" s="6">
        <v>43.14</v>
      </c>
      <c r="Q845" s="6">
        <f t="shared" si="52"/>
        <v>81.86</v>
      </c>
      <c r="R845" s="6">
        <f t="shared" si="53"/>
        <v>43.14</v>
      </c>
      <c r="S845" s="6">
        <f t="shared" si="54"/>
        <v>38.72</v>
      </c>
      <c r="T845" s="8">
        <f t="shared" si="55"/>
        <v>0.47300268751526997</v>
      </c>
      <c r="U845" s="5">
        <f>YEAR(SalesDataTable[[#This Row],[Order Date]])</f>
        <v>2026</v>
      </c>
      <c r="V845" s="8" t="str">
        <f>"Q"&amp;ROUNDUP(MONTH(SalesDataTable[[#This Row],[Order Date]])/3,0)</f>
        <v>Q2</v>
      </c>
      <c r="W845" s="9">
        <f>MONTH(SalesDataTable[[#This Row],[Order Date]])</f>
        <v>5</v>
      </c>
      <c r="X845" s="8" t="str">
        <f>TEXT(SalesDataTable[[#This Row],[Order Date]],"mmm")</f>
        <v>May</v>
      </c>
    </row>
    <row r="846" spans="1:24" ht="15">
      <c r="A846" s="2">
        <v>2296</v>
      </c>
      <c r="B846" s="3">
        <v>46159</v>
      </c>
      <c r="C846" s="12">
        <f>MONTH(SalesDataTable[[#This Row],[Order Date]])</f>
        <v>5</v>
      </c>
      <c r="D846" s="12" t="str">
        <f>TEXT(SalesDataTable[[#This Row],[Order Date]],"MMM")</f>
        <v>May</v>
      </c>
      <c r="E846" s="15" t="str">
        <f>"Q"&amp;ROUNDUP(MONTH(SalesDataTable[[#This Row],[Order Date]])/3,0)</f>
        <v>Q2</v>
      </c>
      <c r="F846" s="12">
        <f>YEAR(SalesDataTable[[#This Row],[Order Date]])</f>
        <v>2026</v>
      </c>
      <c r="G846" s="4" t="s">
        <v>20</v>
      </c>
      <c r="H846" s="4" t="s">
        <v>33</v>
      </c>
      <c r="I846" s="4" t="s">
        <v>2</v>
      </c>
      <c r="J846" s="4" t="s">
        <v>3</v>
      </c>
      <c r="K846" s="4" t="s">
        <v>14</v>
      </c>
      <c r="L846" s="4" t="s">
        <v>32</v>
      </c>
      <c r="M846" s="9">
        <v>1</v>
      </c>
      <c r="N846" s="6">
        <v>45.45</v>
      </c>
      <c r="O846" s="7">
        <v>0</v>
      </c>
      <c r="P846" s="6">
        <v>17.93</v>
      </c>
      <c r="Q846" s="6">
        <f t="shared" si="52"/>
        <v>45.45</v>
      </c>
      <c r="R846" s="6">
        <f t="shared" si="53"/>
        <v>17.93</v>
      </c>
      <c r="S846" s="6">
        <f t="shared" si="54"/>
        <v>27.520000000000003</v>
      </c>
      <c r="T846" s="8">
        <f t="shared" si="55"/>
        <v>0.60550055005500558</v>
      </c>
      <c r="U846" s="5">
        <f>YEAR(SalesDataTable[[#This Row],[Order Date]])</f>
        <v>2026</v>
      </c>
      <c r="V846" s="8" t="str">
        <f>"Q"&amp;ROUNDUP(MONTH(SalesDataTable[[#This Row],[Order Date]])/3,0)</f>
        <v>Q2</v>
      </c>
      <c r="W846" s="9">
        <f>MONTH(SalesDataTable[[#This Row],[Order Date]])</f>
        <v>5</v>
      </c>
      <c r="X846" s="8" t="str">
        <f>TEXT(SalesDataTable[[#This Row],[Order Date]],"mmm")</f>
        <v>May</v>
      </c>
    </row>
    <row r="847" spans="1:24" ht="15">
      <c r="A847" s="2">
        <v>2322</v>
      </c>
      <c r="B847" s="3">
        <v>46159</v>
      </c>
      <c r="C847" s="12">
        <f>MONTH(SalesDataTable[[#This Row],[Order Date]])</f>
        <v>5</v>
      </c>
      <c r="D847" s="12" t="str">
        <f>TEXT(SalesDataTable[[#This Row],[Order Date]],"MMM")</f>
        <v>May</v>
      </c>
      <c r="E847" s="15" t="str">
        <f>"Q"&amp;ROUNDUP(MONTH(SalesDataTable[[#This Row],[Order Date]])/3,0)</f>
        <v>Q2</v>
      </c>
      <c r="F847" s="12">
        <f>YEAR(SalesDataTable[[#This Row],[Order Date]])</f>
        <v>2026</v>
      </c>
      <c r="G847" s="4" t="s">
        <v>11</v>
      </c>
      <c r="H847" s="4" t="s">
        <v>39</v>
      </c>
      <c r="I847" s="4" t="s">
        <v>19</v>
      </c>
      <c r="J847" s="4" t="s">
        <v>16</v>
      </c>
      <c r="K847" s="4" t="s">
        <v>9</v>
      </c>
      <c r="L847" s="4" t="s">
        <v>46</v>
      </c>
      <c r="M847" s="9">
        <v>1</v>
      </c>
      <c r="N847" s="6">
        <v>70.62</v>
      </c>
      <c r="O847" s="7">
        <v>0</v>
      </c>
      <c r="P847" s="6">
        <v>32.53</v>
      </c>
      <c r="Q847" s="6">
        <f t="shared" si="52"/>
        <v>70.62</v>
      </c>
      <c r="R847" s="6">
        <f t="shared" si="53"/>
        <v>32.53</v>
      </c>
      <c r="S847" s="6">
        <f t="shared" si="54"/>
        <v>38.090000000000003</v>
      </c>
      <c r="T847" s="8">
        <f t="shared" si="55"/>
        <v>0.53936561880487111</v>
      </c>
      <c r="U847" s="5">
        <f>YEAR(SalesDataTable[[#This Row],[Order Date]])</f>
        <v>2026</v>
      </c>
      <c r="V847" s="8" t="str">
        <f>"Q"&amp;ROUNDUP(MONTH(SalesDataTable[[#This Row],[Order Date]])/3,0)</f>
        <v>Q2</v>
      </c>
      <c r="W847" s="9">
        <f>MONTH(SalesDataTable[[#This Row],[Order Date]])</f>
        <v>5</v>
      </c>
      <c r="X847" s="8" t="str">
        <f>TEXT(SalesDataTable[[#This Row],[Order Date]],"mmm")</f>
        <v>May</v>
      </c>
    </row>
    <row r="848" spans="1:24" ht="15">
      <c r="A848" s="2">
        <v>3480</v>
      </c>
      <c r="B848" s="3">
        <v>46159</v>
      </c>
      <c r="C848" s="12">
        <f>MONTH(SalesDataTable[[#This Row],[Order Date]])</f>
        <v>5</v>
      </c>
      <c r="D848" s="12" t="str">
        <f>TEXT(SalesDataTable[[#This Row],[Order Date]],"MMM")</f>
        <v>May</v>
      </c>
      <c r="E848" s="15" t="str">
        <f>"Q"&amp;ROUNDUP(MONTH(SalesDataTable[[#This Row],[Order Date]])/3,0)</f>
        <v>Q2</v>
      </c>
      <c r="F848" s="12">
        <f>YEAR(SalesDataTable[[#This Row],[Order Date]])</f>
        <v>2026</v>
      </c>
      <c r="G848" s="4" t="s">
        <v>20</v>
      </c>
      <c r="H848" s="4" t="s">
        <v>33</v>
      </c>
      <c r="I848" s="4" t="s">
        <v>2</v>
      </c>
      <c r="J848" s="4" t="s">
        <v>13</v>
      </c>
      <c r="K848" s="4" t="s">
        <v>34</v>
      </c>
      <c r="L848" s="4" t="s">
        <v>45</v>
      </c>
      <c r="M848" s="9">
        <v>2</v>
      </c>
      <c r="N848" s="6">
        <v>51.56</v>
      </c>
      <c r="O848" s="7">
        <v>0</v>
      </c>
      <c r="P848" s="6">
        <v>22.46</v>
      </c>
      <c r="Q848" s="6">
        <f t="shared" si="52"/>
        <v>103.12</v>
      </c>
      <c r="R848" s="6">
        <f t="shared" si="53"/>
        <v>44.92</v>
      </c>
      <c r="S848" s="6">
        <f t="shared" si="54"/>
        <v>58.2</v>
      </c>
      <c r="T848" s="8">
        <f t="shared" si="55"/>
        <v>0.56439100077579518</v>
      </c>
      <c r="U848" s="5">
        <f>YEAR(SalesDataTable[[#This Row],[Order Date]])</f>
        <v>2026</v>
      </c>
      <c r="V848" s="8" t="str">
        <f>"Q"&amp;ROUNDUP(MONTH(SalesDataTable[[#This Row],[Order Date]])/3,0)</f>
        <v>Q2</v>
      </c>
      <c r="W848" s="9">
        <f>MONTH(SalesDataTable[[#This Row],[Order Date]])</f>
        <v>5</v>
      </c>
      <c r="X848" s="8" t="str">
        <f>TEXT(SalesDataTable[[#This Row],[Order Date]],"mmm")</f>
        <v>May</v>
      </c>
    </row>
    <row r="849" spans="1:24" ht="15">
      <c r="A849" s="2">
        <v>4426</v>
      </c>
      <c r="B849" s="3">
        <v>46159</v>
      </c>
      <c r="C849" s="12">
        <f>MONTH(SalesDataTable[[#This Row],[Order Date]])</f>
        <v>5</v>
      </c>
      <c r="D849" s="12" t="str">
        <f>TEXT(SalesDataTable[[#This Row],[Order Date]],"MMM")</f>
        <v>May</v>
      </c>
      <c r="E849" s="15" t="str">
        <f>"Q"&amp;ROUNDUP(MONTH(SalesDataTable[[#This Row],[Order Date]])/3,0)</f>
        <v>Q2</v>
      </c>
      <c r="F849" s="12">
        <f>YEAR(SalesDataTable[[#This Row],[Order Date]])</f>
        <v>2026</v>
      </c>
      <c r="G849" s="4" t="s">
        <v>20</v>
      </c>
      <c r="H849" s="4" t="s">
        <v>33</v>
      </c>
      <c r="I849" s="4" t="s">
        <v>2</v>
      </c>
      <c r="J849" s="4" t="s">
        <v>13</v>
      </c>
      <c r="K849" s="4" t="s">
        <v>9</v>
      </c>
      <c r="L849" s="4" t="s">
        <v>17</v>
      </c>
      <c r="M849" s="9">
        <v>2</v>
      </c>
      <c r="N849" s="6">
        <v>146.22</v>
      </c>
      <c r="O849" s="7">
        <v>0</v>
      </c>
      <c r="P849" s="6">
        <v>81.069999999999993</v>
      </c>
      <c r="Q849" s="6">
        <f t="shared" si="52"/>
        <v>292.44</v>
      </c>
      <c r="R849" s="6">
        <f t="shared" si="53"/>
        <v>162.13999999999999</v>
      </c>
      <c r="S849" s="6">
        <f t="shared" si="54"/>
        <v>130.30000000000001</v>
      </c>
      <c r="T849" s="8">
        <f t="shared" si="55"/>
        <v>0.4455614826973055</v>
      </c>
      <c r="U849" s="5">
        <f>YEAR(SalesDataTable[[#This Row],[Order Date]])</f>
        <v>2026</v>
      </c>
      <c r="V849" s="8" t="str">
        <f>"Q"&amp;ROUNDUP(MONTH(SalesDataTable[[#This Row],[Order Date]])/3,0)</f>
        <v>Q2</v>
      </c>
      <c r="W849" s="9">
        <f>MONTH(SalesDataTable[[#This Row],[Order Date]])</f>
        <v>5</v>
      </c>
      <c r="X849" s="8" t="str">
        <f>TEXT(SalesDataTable[[#This Row],[Order Date]],"mmm")</f>
        <v>May</v>
      </c>
    </row>
    <row r="850" spans="1:24" ht="15">
      <c r="A850" s="2">
        <v>4938</v>
      </c>
      <c r="B850" s="3">
        <v>46159</v>
      </c>
      <c r="C850" s="12">
        <f>MONTH(SalesDataTable[[#This Row],[Order Date]])</f>
        <v>5</v>
      </c>
      <c r="D850" s="12" t="str">
        <f>TEXT(SalesDataTable[[#This Row],[Order Date]],"MMM")</f>
        <v>May</v>
      </c>
      <c r="E850" s="15" t="str">
        <f>"Q"&amp;ROUNDUP(MONTH(SalesDataTable[[#This Row],[Order Date]])/3,0)</f>
        <v>Q2</v>
      </c>
      <c r="F850" s="12">
        <f>YEAR(SalesDataTable[[#This Row],[Order Date]])</f>
        <v>2026</v>
      </c>
      <c r="G850" s="4" t="s">
        <v>20</v>
      </c>
      <c r="H850" s="4" t="s">
        <v>47</v>
      </c>
      <c r="I850" s="4" t="s">
        <v>19</v>
      </c>
      <c r="J850" s="4" t="s">
        <v>3</v>
      </c>
      <c r="K850" s="4" t="s">
        <v>34</v>
      </c>
      <c r="L850" s="4" t="s">
        <v>45</v>
      </c>
      <c r="M850" s="9">
        <v>2</v>
      </c>
      <c r="N850" s="6">
        <v>51.34</v>
      </c>
      <c r="O850" s="7">
        <v>0</v>
      </c>
      <c r="P850" s="6">
        <v>22.17</v>
      </c>
      <c r="Q850" s="6">
        <f t="shared" si="52"/>
        <v>102.68</v>
      </c>
      <c r="R850" s="6">
        <f t="shared" si="53"/>
        <v>44.34</v>
      </c>
      <c r="S850" s="6">
        <f t="shared" si="54"/>
        <v>58.34</v>
      </c>
      <c r="T850" s="8">
        <f t="shared" si="55"/>
        <v>0.56817296455005839</v>
      </c>
      <c r="U850" s="5">
        <f>YEAR(SalesDataTable[[#This Row],[Order Date]])</f>
        <v>2026</v>
      </c>
      <c r="V850" s="8" t="str">
        <f>"Q"&amp;ROUNDUP(MONTH(SalesDataTable[[#This Row],[Order Date]])/3,0)</f>
        <v>Q2</v>
      </c>
      <c r="W850" s="9">
        <f>MONTH(SalesDataTable[[#This Row],[Order Date]])</f>
        <v>5</v>
      </c>
      <c r="X850" s="8" t="str">
        <f>TEXT(SalesDataTable[[#This Row],[Order Date]],"mmm")</f>
        <v>May</v>
      </c>
    </row>
    <row r="851" spans="1:24" ht="15">
      <c r="A851" s="2">
        <v>915</v>
      </c>
      <c r="B851" s="3">
        <v>46160</v>
      </c>
      <c r="C851" s="12">
        <f>MONTH(SalesDataTable[[#This Row],[Order Date]])</f>
        <v>5</v>
      </c>
      <c r="D851" s="12" t="str">
        <f>TEXT(SalesDataTable[[#This Row],[Order Date]],"MMM")</f>
        <v>May</v>
      </c>
      <c r="E851" s="15" t="str">
        <f>"Q"&amp;ROUNDUP(MONTH(SalesDataTable[[#This Row],[Order Date]])/3,0)</f>
        <v>Q2</v>
      </c>
      <c r="F851" s="12">
        <f>YEAR(SalesDataTable[[#This Row],[Order Date]])</f>
        <v>2026</v>
      </c>
      <c r="G851" s="4" t="s">
        <v>20</v>
      </c>
      <c r="H851" s="4" t="s">
        <v>33</v>
      </c>
      <c r="I851" s="4" t="s">
        <v>2</v>
      </c>
      <c r="J851" s="4" t="s">
        <v>13</v>
      </c>
      <c r="K851" s="4" t="s">
        <v>9</v>
      </c>
      <c r="L851" s="4" t="s">
        <v>37</v>
      </c>
      <c r="M851" s="9">
        <v>1</v>
      </c>
      <c r="N851" s="6">
        <v>153.61000000000001</v>
      </c>
      <c r="O851" s="7">
        <v>0.05</v>
      </c>
      <c r="P851" s="6">
        <v>79.94</v>
      </c>
      <c r="Q851" s="6">
        <f t="shared" si="52"/>
        <v>145.92950000000002</v>
      </c>
      <c r="R851" s="6">
        <f t="shared" si="53"/>
        <v>79.94</v>
      </c>
      <c r="S851" s="6">
        <f t="shared" si="54"/>
        <v>65.989500000000021</v>
      </c>
      <c r="T851" s="8">
        <f t="shared" si="55"/>
        <v>0.45220123415758989</v>
      </c>
      <c r="U851" s="5">
        <f>YEAR(SalesDataTable[[#This Row],[Order Date]])</f>
        <v>2026</v>
      </c>
      <c r="V851" s="8" t="str">
        <f>"Q"&amp;ROUNDUP(MONTH(SalesDataTable[[#This Row],[Order Date]])/3,0)</f>
        <v>Q2</v>
      </c>
      <c r="W851" s="9">
        <f>MONTH(SalesDataTable[[#This Row],[Order Date]])</f>
        <v>5</v>
      </c>
      <c r="X851" s="8" t="str">
        <f>TEXT(SalesDataTable[[#This Row],[Order Date]],"mmm")</f>
        <v>May</v>
      </c>
    </row>
    <row r="852" spans="1:24" ht="15">
      <c r="A852" s="2">
        <v>1188</v>
      </c>
      <c r="B852" s="3">
        <v>46160</v>
      </c>
      <c r="C852" s="12">
        <f>MONTH(SalesDataTable[[#This Row],[Order Date]])</f>
        <v>5</v>
      </c>
      <c r="D852" s="12" t="str">
        <f>TEXT(SalesDataTable[[#This Row],[Order Date]],"MMM")</f>
        <v>May</v>
      </c>
      <c r="E852" s="15" t="str">
        <f>"Q"&amp;ROUNDUP(MONTH(SalesDataTable[[#This Row],[Order Date]])/3,0)</f>
        <v>Q2</v>
      </c>
      <c r="F852" s="12">
        <f>YEAR(SalesDataTable[[#This Row],[Order Date]])</f>
        <v>2026</v>
      </c>
      <c r="G852" s="4" t="s">
        <v>6</v>
      </c>
      <c r="H852" s="4" t="s">
        <v>27</v>
      </c>
      <c r="I852" s="4" t="s">
        <v>2</v>
      </c>
      <c r="J852" s="4" t="s">
        <v>3</v>
      </c>
      <c r="K852" s="4" t="s">
        <v>23</v>
      </c>
      <c r="L852" s="4" t="s">
        <v>40</v>
      </c>
      <c r="M852" s="9">
        <v>1</v>
      </c>
      <c r="N852" s="6">
        <v>82.44</v>
      </c>
      <c r="O852" s="7">
        <v>0.15</v>
      </c>
      <c r="P852" s="6">
        <v>39.380000000000003</v>
      </c>
      <c r="Q852" s="6">
        <f t="shared" si="52"/>
        <v>70.073999999999998</v>
      </c>
      <c r="R852" s="6">
        <f t="shared" si="53"/>
        <v>39.380000000000003</v>
      </c>
      <c r="S852" s="6">
        <f t="shared" si="54"/>
        <v>30.693999999999996</v>
      </c>
      <c r="T852" s="8">
        <f t="shared" si="55"/>
        <v>0.43802266175757054</v>
      </c>
      <c r="U852" s="5">
        <f>YEAR(SalesDataTable[[#This Row],[Order Date]])</f>
        <v>2026</v>
      </c>
      <c r="V852" s="8" t="str">
        <f>"Q"&amp;ROUNDUP(MONTH(SalesDataTable[[#This Row],[Order Date]])/3,0)</f>
        <v>Q2</v>
      </c>
      <c r="W852" s="9">
        <f>MONTH(SalesDataTable[[#This Row],[Order Date]])</f>
        <v>5</v>
      </c>
      <c r="X852" s="8" t="str">
        <f>TEXT(SalesDataTable[[#This Row],[Order Date]],"mmm")</f>
        <v>May</v>
      </c>
    </row>
    <row r="853" spans="1:24" ht="15">
      <c r="A853" s="2">
        <v>1594</v>
      </c>
      <c r="B853" s="3">
        <v>46160</v>
      </c>
      <c r="C853" s="12">
        <f>MONTH(SalesDataTable[[#This Row],[Order Date]])</f>
        <v>5</v>
      </c>
      <c r="D853" s="12" t="str">
        <f>TEXT(SalesDataTable[[#This Row],[Order Date]],"MMM")</f>
        <v>May</v>
      </c>
      <c r="E853" s="15" t="str">
        <f>"Q"&amp;ROUNDUP(MONTH(SalesDataTable[[#This Row],[Order Date]])/3,0)</f>
        <v>Q2</v>
      </c>
      <c r="F853" s="12">
        <f>YEAR(SalesDataTable[[#This Row],[Order Date]])</f>
        <v>2026</v>
      </c>
      <c r="G853" s="4" t="s">
        <v>0</v>
      </c>
      <c r="H853" s="4" t="s">
        <v>1</v>
      </c>
      <c r="I853" s="4" t="s">
        <v>8</v>
      </c>
      <c r="J853" s="4" t="s">
        <v>16</v>
      </c>
      <c r="K853" s="4" t="s">
        <v>9</v>
      </c>
      <c r="L853" s="4" t="s">
        <v>10</v>
      </c>
      <c r="M853" s="9">
        <v>10</v>
      </c>
      <c r="N853" s="6">
        <v>92.09</v>
      </c>
      <c r="O853" s="7">
        <v>0.15</v>
      </c>
      <c r="P853" s="6">
        <v>45.13</v>
      </c>
      <c r="Q853" s="6">
        <f t="shared" si="52"/>
        <v>782.7650000000001</v>
      </c>
      <c r="R853" s="6">
        <f t="shared" si="53"/>
        <v>451.3</v>
      </c>
      <c r="S853" s="6">
        <f t="shared" si="54"/>
        <v>331.46500000000009</v>
      </c>
      <c r="T853" s="8">
        <f t="shared" si="55"/>
        <v>0.42345403792964686</v>
      </c>
      <c r="U853" s="5">
        <f>YEAR(SalesDataTable[[#This Row],[Order Date]])</f>
        <v>2026</v>
      </c>
      <c r="V853" s="8" t="str">
        <f>"Q"&amp;ROUNDUP(MONTH(SalesDataTable[[#This Row],[Order Date]])/3,0)</f>
        <v>Q2</v>
      </c>
      <c r="W853" s="9">
        <f>MONTH(SalesDataTable[[#This Row],[Order Date]])</f>
        <v>5</v>
      </c>
      <c r="X853" s="8" t="str">
        <f>TEXT(SalesDataTable[[#This Row],[Order Date]],"mmm")</f>
        <v>May</v>
      </c>
    </row>
    <row r="854" spans="1:24" ht="15">
      <c r="A854" s="2">
        <v>3022</v>
      </c>
      <c r="B854" s="3">
        <v>46160</v>
      </c>
      <c r="C854" s="12">
        <f>MONTH(SalesDataTable[[#This Row],[Order Date]])</f>
        <v>5</v>
      </c>
      <c r="D854" s="12" t="str">
        <f>TEXT(SalesDataTable[[#This Row],[Order Date]],"MMM")</f>
        <v>May</v>
      </c>
      <c r="E854" s="15" t="str">
        <f>"Q"&amp;ROUNDUP(MONTH(SalesDataTable[[#This Row],[Order Date]])/3,0)</f>
        <v>Q2</v>
      </c>
      <c r="F854" s="12">
        <f>YEAR(SalesDataTable[[#This Row],[Order Date]])</f>
        <v>2026</v>
      </c>
      <c r="G854" s="4" t="s">
        <v>20</v>
      </c>
      <c r="H854" s="4" t="s">
        <v>33</v>
      </c>
      <c r="I854" s="4" t="s">
        <v>28</v>
      </c>
      <c r="J854" s="4" t="s">
        <v>13</v>
      </c>
      <c r="K854" s="4" t="s">
        <v>14</v>
      </c>
      <c r="L854" s="4" t="s">
        <v>15</v>
      </c>
      <c r="M854" s="9">
        <v>1</v>
      </c>
      <c r="N854" s="6">
        <v>36.72</v>
      </c>
      <c r="O854" s="7">
        <v>0</v>
      </c>
      <c r="P854" s="6">
        <v>13.67</v>
      </c>
      <c r="Q854" s="6">
        <f t="shared" si="52"/>
        <v>36.72</v>
      </c>
      <c r="R854" s="6">
        <f t="shared" si="53"/>
        <v>13.67</v>
      </c>
      <c r="S854" s="6">
        <f t="shared" si="54"/>
        <v>23.049999999999997</v>
      </c>
      <c r="T854" s="8">
        <f t="shared" si="55"/>
        <v>0.62772331154684091</v>
      </c>
      <c r="U854" s="5">
        <f>YEAR(SalesDataTable[[#This Row],[Order Date]])</f>
        <v>2026</v>
      </c>
      <c r="V854" s="8" t="str">
        <f>"Q"&amp;ROUNDUP(MONTH(SalesDataTable[[#This Row],[Order Date]])/3,0)</f>
        <v>Q2</v>
      </c>
      <c r="W854" s="9">
        <f>MONTH(SalesDataTable[[#This Row],[Order Date]])</f>
        <v>5</v>
      </c>
      <c r="X854" s="8" t="str">
        <f>TEXT(SalesDataTable[[#This Row],[Order Date]],"mmm")</f>
        <v>May</v>
      </c>
    </row>
    <row r="855" spans="1:24" ht="15">
      <c r="A855" s="2">
        <v>588</v>
      </c>
      <c r="B855" s="3">
        <v>46161</v>
      </c>
      <c r="C855" s="12">
        <f>MONTH(SalesDataTable[[#This Row],[Order Date]])</f>
        <v>5</v>
      </c>
      <c r="D855" s="12" t="str">
        <f>TEXT(SalesDataTable[[#This Row],[Order Date]],"MMM")</f>
        <v>May</v>
      </c>
      <c r="E855" s="15" t="str">
        <f>"Q"&amp;ROUNDUP(MONTH(SalesDataTable[[#This Row],[Order Date]])/3,0)</f>
        <v>Q2</v>
      </c>
      <c r="F855" s="12">
        <f>YEAR(SalesDataTable[[#This Row],[Order Date]])</f>
        <v>2026</v>
      </c>
      <c r="G855" s="4" t="s">
        <v>6</v>
      </c>
      <c r="H855" s="4" t="s">
        <v>7</v>
      </c>
      <c r="I855" s="4" t="s">
        <v>8</v>
      </c>
      <c r="J855" s="4" t="s">
        <v>16</v>
      </c>
      <c r="K855" s="4" t="s">
        <v>14</v>
      </c>
      <c r="L855" s="4" t="s">
        <v>44</v>
      </c>
      <c r="M855" s="9">
        <v>3</v>
      </c>
      <c r="N855" s="6">
        <v>132.41999999999999</v>
      </c>
      <c r="O855" s="7">
        <v>0.05</v>
      </c>
      <c r="P855" s="6">
        <v>67.09</v>
      </c>
      <c r="Q855" s="6">
        <f t="shared" si="52"/>
        <v>377.39699999999999</v>
      </c>
      <c r="R855" s="6">
        <f t="shared" si="53"/>
        <v>201.27</v>
      </c>
      <c r="S855" s="6">
        <f t="shared" si="54"/>
        <v>176.12699999999998</v>
      </c>
      <c r="T855" s="8">
        <f t="shared" si="55"/>
        <v>0.46668892439526544</v>
      </c>
      <c r="U855" s="5">
        <f>YEAR(SalesDataTable[[#This Row],[Order Date]])</f>
        <v>2026</v>
      </c>
      <c r="V855" s="8" t="str">
        <f>"Q"&amp;ROUNDUP(MONTH(SalesDataTable[[#This Row],[Order Date]])/3,0)</f>
        <v>Q2</v>
      </c>
      <c r="W855" s="9">
        <f>MONTH(SalesDataTable[[#This Row],[Order Date]])</f>
        <v>5</v>
      </c>
      <c r="X855" s="8" t="str">
        <f>TEXT(SalesDataTable[[#This Row],[Order Date]],"mmm")</f>
        <v>May</v>
      </c>
    </row>
    <row r="856" spans="1:24" ht="15">
      <c r="A856" s="2">
        <v>1016</v>
      </c>
      <c r="B856" s="3">
        <v>46161</v>
      </c>
      <c r="C856" s="12">
        <f>MONTH(SalesDataTable[[#This Row],[Order Date]])</f>
        <v>5</v>
      </c>
      <c r="D856" s="12" t="str">
        <f>TEXT(SalesDataTable[[#This Row],[Order Date]],"MMM")</f>
        <v>May</v>
      </c>
      <c r="E856" s="15" t="str">
        <f>"Q"&amp;ROUNDUP(MONTH(SalesDataTable[[#This Row],[Order Date]])/3,0)</f>
        <v>Q2</v>
      </c>
      <c r="F856" s="12">
        <f>YEAR(SalesDataTable[[#This Row],[Order Date]])</f>
        <v>2026</v>
      </c>
      <c r="G856" s="4" t="s">
        <v>20</v>
      </c>
      <c r="H856" s="4" t="s">
        <v>47</v>
      </c>
      <c r="I856" s="4" t="s">
        <v>19</v>
      </c>
      <c r="J856" s="4" t="s">
        <v>3</v>
      </c>
      <c r="K856" s="4" t="s">
        <v>23</v>
      </c>
      <c r="L856" s="4" t="s">
        <v>29</v>
      </c>
      <c r="M856" s="9">
        <v>2</v>
      </c>
      <c r="N856" s="6">
        <v>192.1</v>
      </c>
      <c r="O856" s="7">
        <v>0.05</v>
      </c>
      <c r="P856" s="6">
        <v>106.07</v>
      </c>
      <c r="Q856" s="6">
        <f t="shared" si="52"/>
        <v>364.98999999999995</v>
      </c>
      <c r="R856" s="6">
        <f t="shared" si="53"/>
        <v>212.14</v>
      </c>
      <c r="S856" s="6">
        <f t="shared" si="54"/>
        <v>152.84999999999997</v>
      </c>
      <c r="T856" s="8">
        <f t="shared" si="55"/>
        <v>0.41877859667388145</v>
      </c>
      <c r="U856" s="5">
        <f>YEAR(SalesDataTable[[#This Row],[Order Date]])</f>
        <v>2026</v>
      </c>
      <c r="V856" s="8" t="str">
        <f>"Q"&amp;ROUNDUP(MONTH(SalesDataTable[[#This Row],[Order Date]])/3,0)</f>
        <v>Q2</v>
      </c>
      <c r="W856" s="9">
        <f>MONTH(SalesDataTable[[#This Row],[Order Date]])</f>
        <v>5</v>
      </c>
      <c r="X856" s="8" t="str">
        <f>TEXT(SalesDataTable[[#This Row],[Order Date]],"mmm")</f>
        <v>May</v>
      </c>
    </row>
    <row r="857" spans="1:24" ht="15">
      <c r="A857" s="2">
        <v>1930</v>
      </c>
      <c r="B857" s="3">
        <v>46161</v>
      </c>
      <c r="C857" s="12">
        <f>MONTH(SalesDataTable[[#This Row],[Order Date]])</f>
        <v>5</v>
      </c>
      <c r="D857" s="12" t="str">
        <f>TEXT(SalesDataTable[[#This Row],[Order Date]],"MMM")</f>
        <v>May</v>
      </c>
      <c r="E857" s="15" t="str">
        <f>"Q"&amp;ROUNDUP(MONTH(SalesDataTable[[#This Row],[Order Date]])/3,0)</f>
        <v>Q2</v>
      </c>
      <c r="F857" s="12">
        <f>YEAR(SalesDataTable[[#This Row],[Order Date]])</f>
        <v>2026</v>
      </c>
      <c r="G857" s="4" t="s">
        <v>11</v>
      </c>
      <c r="H857" s="4" t="s">
        <v>52</v>
      </c>
      <c r="I857" s="4" t="s">
        <v>19</v>
      </c>
      <c r="J857" s="4" t="s">
        <v>13</v>
      </c>
      <c r="K857" s="4" t="s">
        <v>14</v>
      </c>
      <c r="L857" s="4" t="s">
        <v>15</v>
      </c>
      <c r="M857" s="9">
        <v>4</v>
      </c>
      <c r="N857" s="6">
        <v>36.94</v>
      </c>
      <c r="O857" s="7">
        <v>0</v>
      </c>
      <c r="P857" s="6">
        <v>13.63</v>
      </c>
      <c r="Q857" s="6">
        <f t="shared" si="52"/>
        <v>147.76</v>
      </c>
      <c r="R857" s="6">
        <f t="shared" si="53"/>
        <v>54.52</v>
      </c>
      <c r="S857" s="6">
        <f t="shared" si="54"/>
        <v>93.239999999999981</v>
      </c>
      <c r="T857" s="8">
        <f t="shared" si="55"/>
        <v>0.63102328099620997</v>
      </c>
      <c r="U857" s="5">
        <f>YEAR(SalesDataTable[[#This Row],[Order Date]])</f>
        <v>2026</v>
      </c>
      <c r="V857" s="8" t="str">
        <f>"Q"&amp;ROUNDUP(MONTH(SalesDataTable[[#This Row],[Order Date]])/3,0)</f>
        <v>Q2</v>
      </c>
      <c r="W857" s="9">
        <f>MONTH(SalesDataTable[[#This Row],[Order Date]])</f>
        <v>5</v>
      </c>
      <c r="X857" s="8" t="str">
        <f>TEXT(SalesDataTable[[#This Row],[Order Date]],"mmm")</f>
        <v>May</v>
      </c>
    </row>
    <row r="858" spans="1:24" ht="15">
      <c r="A858" s="2">
        <v>2658</v>
      </c>
      <c r="B858" s="3">
        <v>46161</v>
      </c>
      <c r="C858" s="12">
        <f>MONTH(SalesDataTable[[#This Row],[Order Date]])</f>
        <v>5</v>
      </c>
      <c r="D858" s="12" t="str">
        <f>TEXT(SalesDataTable[[#This Row],[Order Date]],"MMM")</f>
        <v>May</v>
      </c>
      <c r="E858" s="15" t="str">
        <f>"Q"&amp;ROUNDUP(MONTH(SalesDataTable[[#This Row],[Order Date]])/3,0)</f>
        <v>Q2</v>
      </c>
      <c r="F858" s="12">
        <f>YEAR(SalesDataTable[[#This Row],[Order Date]])</f>
        <v>2026</v>
      </c>
      <c r="G858" s="4" t="s">
        <v>0</v>
      </c>
      <c r="H858" s="4" t="s">
        <v>50</v>
      </c>
      <c r="I858" s="4" t="s">
        <v>2</v>
      </c>
      <c r="J858" s="4" t="s">
        <v>16</v>
      </c>
      <c r="K858" s="4" t="s">
        <v>9</v>
      </c>
      <c r="L858" s="4" t="s">
        <v>37</v>
      </c>
      <c r="M858" s="9">
        <v>1</v>
      </c>
      <c r="N858" s="6">
        <v>153.16999999999999</v>
      </c>
      <c r="O858" s="7">
        <v>0</v>
      </c>
      <c r="P858" s="6">
        <v>78.489999999999995</v>
      </c>
      <c r="Q858" s="6">
        <f t="shared" si="52"/>
        <v>153.16999999999999</v>
      </c>
      <c r="R858" s="6">
        <f t="shared" si="53"/>
        <v>78.489999999999995</v>
      </c>
      <c r="S858" s="6">
        <f t="shared" si="54"/>
        <v>74.679999999999993</v>
      </c>
      <c r="T858" s="8">
        <f t="shared" si="55"/>
        <v>0.48756283867598094</v>
      </c>
      <c r="U858" s="5">
        <f>YEAR(SalesDataTable[[#This Row],[Order Date]])</f>
        <v>2026</v>
      </c>
      <c r="V858" s="8" t="str">
        <f>"Q"&amp;ROUNDUP(MONTH(SalesDataTable[[#This Row],[Order Date]])/3,0)</f>
        <v>Q2</v>
      </c>
      <c r="W858" s="9">
        <f>MONTH(SalesDataTable[[#This Row],[Order Date]])</f>
        <v>5</v>
      </c>
      <c r="X858" s="8" t="str">
        <f>TEXT(SalesDataTable[[#This Row],[Order Date]],"mmm")</f>
        <v>May</v>
      </c>
    </row>
    <row r="859" spans="1:24" ht="15">
      <c r="A859" s="2">
        <v>2951</v>
      </c>
      <c r="B859" s="3">
        <v>46161</v>
      </c>
      <c r="C859" s="12">
        <f>MONTH(SalesDataTable[[#This Row],[Order Date]])</f>
        <v>5</v>
      </c>
      <c r="D859" s="12" t="str">
        <f>TEXT(SalesDataTable[[#This Row],[Order Date]],"MMM")</f>
        <v>May</v>
      </c>
      <c r="E859" s="15" t="str">
        <f>"Q"&amp;ROUNDUP(MONTH(SalesDataTable[[#This Row],[Order Date]])/3,0)</f>
        <v>Q2</v>
      </c>
      <c r="F859" s="12">
        <f>YEAR(SalesDataTable[[#This Row],[Order Date]])</f>
        <v>2026</v>
      </c>
      <c r="G859" s="4" t="s">
        <v>0</v>
      </c>
      <c r="H859" s="4" t="s">
        <v>1</v>
      </c>
      <c r="I859" s="4" t="s">
        <v>2</v>
      </c>
      <c r="J859" s="4" t="s">
        <v>16</v>
      </c>
      <c r="K859" s="4" t="s">
        <v>4</v>
      </c>
      <c r="L859" s="4" t="s">
        <v>5</v>
      </c>
      <c r="M859" s="9">
        <v>2</v>
      </c>
      <c r="N859" s="6">
        <v>82.85</v>
      </c>
      <c r="O859" s="7">
        <v>0</v>
      </c>
      <c r="P859" s="6">
        <v>42.53</v>
      </c>
      <c r="Q859" s="6">
        <f t="shared" si="52"/>
        <v>165.7</v>
      </c>
      <c r="R859" s="6">
        <f t="shared" si="53"/>
        <v>85.06</v>
      </c>
      <c r="S859" s="6">
        <f t="shared" si="54"/>
        <v>80.639999999999986</v>
      </c>
      <c r="T859" s="8">
        <f t="shared" si="55"/>
        <v>0.48666264333132164</v>
      </c>
      <c r="U859" s="5">
        <f>YEAR(SalesDataTable[[#This Row],[Order Date]])</f>
        <v>2026</v>
      </c>
      <c r="V859" s="8" t="str">
        <f>"Q"&amp;ROUNDUP(MONTH(SalesDataTable[[#This Row],[Order Date]])/3,0)</f>
        <v>Q2</v>
      </c>
      <c r="W859" s="9">
        <f>MONTH(SalesDataTable[[#This Row],[Order Date]])</f>
        <v>5</v>
      </c>
      <c r="X859" s="8" t="str">
        <f>TEXT(SalesDataTable[[#This Row],[Order Date]],"mmm")</f>
        <v>May</v>
      </c>
    </row>
    <row r="860" spans="1:24" ht="15">
      <c r="A860" s="2">
        <v>4328</v>
      </c>
      <c r="B860" s="3">
        <v>46161</v>
      </c>
      <c r="C860" s="12">
        <f>MONTH(SalesDataTable[[#This Row],[Order Date]])</f>
        <v>5</v>
      </c>
      <c r="D860" s="12" t="str">
        <f>TEXT(SalesDataTable[[#This Row],[Order Date]],"MMM")</f>
        <v>May</v>
      </c>
      <c r="E860" s="15" t="str">
        <f>"Q"&amp;ROUNDUP(MONTH(SalesDataTable[[#This Row],[Order Date]])/3,0)</f>
        <v>Q2</v>
      </c>
      <c r="F860" s="12">
        <f>YEAR(SalesDataTable[[#This Row],[Order Date]])</f>
        <v>2026</v>
      </c>
      <c r="G860" s="4" t="s">
        <v>11</v>
      </c>
      <c r="H860" s="4" t="s">
        <v>25</v>
      </c>
      <c r="I860" s="4" t="s">
        <v>28</v>
      </c>
      <c r="J860" s="4" t="s">
        <v>13</v>
      </c>
      <c r="K860" s="4" t="s">
        <v>9</v>
      </c>
      <c r="L860" s="4" t="s">
        <v>17</v>
      </c>
      <c r="M860" s="9">
        <v>1</v>
      </c>
      <c r="N860" s="6">
        <v>143.52000000000001</v>
      </c>
      <c r="O860" s="7">
        <v>0</v>
      </c>
      <c r="P860" s="6">
        <v>81.040000000000006</v>
      </c>
      <c r="Q860" s="6">
        <f t="shared" si="52"/>
        <v>143.52000000000001</v>
      </c>
      <c r="R860" s="6">
        <f t="shared" si="53"/>
        <v>81.040000000000006</v>
      </c>
      <c r="S860" s="6">
        <f t="shared" si="54"/>
        <v>62.480000000000004</v>
      </c>
      <c r="T860" s="8">
        <f t="shared" si="55"/>
        <v>0.435340022296544</v>
      </c>
      <c r="U860" s="5">
        <f>YEAR(SalesDataTable[[#This Row],[Order Date]])</f>
        <v>2026</v>
      </c>
      <c r="V860" s="8" t="str">
        <f>"Q"&amp;ROUNDUP(MONTH(SalesDataTable[[#This Row],[Order Date]])/3,0)</f>
        <v>Q2</v>
      </c>
      <c r="W860" s="9">
        <f>MONTH(SalesDataTable[[#This Row],[Order Date]])</f>
        <v>5</v>
      </c>
      <c r="X860" s="8" t="str">
        <f>TEXT(SalesDataTable[[#This Row],[Order Date]],"mmm")</f>
        <v>May</v>
      </c>
    </row>
    <row r="861" spans="1:24" ht="15">
      <c r="A861" s="2">
        <v>4591</v>
      </c>
      <c r="B861" s="3">
        <v>46161</v>
      </c>
      <c r="C861" s="12">
        <f>MONTH(SalesDataTable[[#This Row],[Order Date]])</f>
        <v>5</v>
      </c>
      <c r="D861" s="12" t="str">
        <f>TEXT(SalesDataTable[[#This Row],[Order Date]],"MMM")</f>
        <v>May</v>
      </c>
      <c r="E861" s="15" t="str">
        <f>"Q"&amp;ROUNDUP(MONTH(SalesDataTable[[#This Row],[Order Date]])/3,0)</f>
        <v>Q2</v>
      </c>
      <c r="F861" s="12">
        <f>YEAR(SalesDataTable[[#This Row],[Order Date]])</f>
        <v>2026</v>
      </c>
      <c r="G861" s="4" t="s">
        <v>11</v>
      </c>
      <c r="H861" s="4" t="s">
        <v>52</v>
      </c>
      <c r="I861" s="4" t="s">
        <v>19</v>
      </c>
      <c r="J861" s="4" t="s">
        <v>13</v>
      </c>
      <c r="K861" s="4" t="s">
        <v>23</v>
      </c>
      <c r="L861" s="4" t="s">
        <v>29</v>
      </c>
      <c r="M861" s="9">
        <v>1</v>
      </c>
      <c r="N861" s="6">
        <v>192.94</v>
      </c>
      <c r="O861" s="7">
        <v>0</v>
      </c>
      <c r="P861" s="6">
        <v>105.15</v>
      </c>
      <c r="Q861" s="6">
        <f t="shared" si="52"/>
        <v>192.94</v>
      </c>
      <c r="R861" s="6">
        <f t="shared" si="53"/>
        <v>105.15</v>
      </c>
      <c r="S861" s="6">
        <f t="shared" si="54"/>
        <v>87.789999999999992</v>
      </c>
      <c r="T861" s="8">
        <f t="shared" si="55"/>
        <v>0.45501192080439512</v>
      </c>
      <c r="U861" s="5">
        <f>YEAR(SalesDataTable[[#This Row],[Order Date]])</f>
        <v>2026</v>
      </c>
      <c r="V861" s="8" t="str">
        <f>"Q"&amp;ROUNDUP(MONTH(SalesDataTable[[#This Row],[Order Date]])/3,0)</f>
        <v>Q2</v>
      </c>
      <c r="W861" s="9">
        <f>MONTH(SalesDataTable[[#This Row],[Order Date]])</f>
        <v>5</v>
      </c>
      <c r="X861" s="8" t="str">
        <f>TEXT(SalesDataTable[[#This Row],[Order Date]],"mmm")</f>
        <v>May</v>
      </c>
    </row>
    <row r="862" spans="1:24" ht="15">
      <c r="A862" s="2">
        <v>280</v>
      </c>
      <c r="B862" s="3">
        <v>46162</v>
      </c>
      <c r="C862" s="12">
        <f>MONTH(SalesDataTable[[#This Row],[Order Date]])</f>
        <v>5</v>
      </c>
      <c r="D862" s="12" t="str">
        <f>TEXT(SalesDataTable[[#This Row],[Order Date]],"MMM")</f>
        <v>May</v>
      </c>
      <c r="E862" s="15" t="str">
        <f>"Q"&amp;ROUNDUP(MONTH(SalesDataTable[[#This Row],[Order Date]])/3,0)</f>
        <v>Q2</v>
      </c>
      <c r="F862" s="12">
        <f>YEAR(SalesDataTable[[#This Row],[Order Date]])</f>
        <v>2026</v>
      </c>
      <c r="G862" s="4" t="s">
        <v>20</v>
      </c>
      <c r="H862" s="4" t="s">
        <v>33</v>
      </c>
      <c r="I862" s="4" t="s">
        <v>19</v>
      </c>
      <c r="J862" s="4" t="s">
        <v>16</v>
      </c>
      <c r="K862" s="4" t="s">
        <v>14</v>
      </c>
      <c r="L862" s="4" t="s">
        <v>48</v>
      </c>
      <c r="M862" s="9">
        <v>1</v>
      </c>
      <c r="N862" s="6">
        <v>168.56</v>
      </c>
      <c r="O862" s="7">
        <v>0</v>
      </c>
      <c r="P862" s="6">
        <v>85.46</v>
      </c>
      <c r="Q862" s="6">
        <f t="shared" si="52"/>
        <v>168.56</v>
      </c>
      <c r="R862" s="6">
        <f t="shared" si="53"/>
        <v>85.46</v>
      </c>
      <c r="S862" s="6">
        <f t="shared" si="54"/>
        <v>83.100000000000009</v>
      </c>
      <c r="T862" s="8">
        <f t="shared" si="55"/>
        <v>0.49299952539155201</v>
      </c>
      <c r="U862" s="5">
        <f>YEAR(SalesDataTable[[#This Row],[Order Date]])</f>
        <v>2026</v>
      </c>
      <c r="V862" s="8" t="str">
        <f>"Q"&amp;ROUNDUP(MONTH(SalesDataTable[[#This Row],[Order Date]])/3,0)</f>
        <v>Q2</v>
      </c>
      <c r="W862" s="9">
        <f>MONTH(SalesDataTable[[#This Row],[Order Date]])</f>
        <v>5</v>
      </c>
      <c r="X862" s="8" t="str">
        <f>TEXT(SalesDataTable[[#This Row],[Order Date]],"mmm")</f>
        <v>May</v>
      </c>
    </row>
    <row r="863" spans="1:24" ht="15">
      <c r="A863" s="2">
        <v>409</v>
      </c>
      <c r="B863" s="3">
        <v>46162</v>
      </c>
      <c r="C863" s="12">
        <f>MONTH(SalesDataTable[[#This Row],[Order Date]])</f>
        <v>5</v>
      </c>
      <c r="D863" s="12" t="str">
        <f>TEXT(SalesDataTable[[#This Row],[Order Date]],"MMM")</f>
        <v>May</v>
      </c>
      <c r="E863" s="15" t="str">
        <f>"Q"&amp;ROUNDUP(MONTH(SalesDataTable[[#This Row],[Order Date]])/3,0)</f>
        <v>Q2</v>
      </c>
      <c r="F863" s="12">
        <f>YEAR(SalesDataTable[[#This Row],[Order Date]])</f>
        <v>2026</v>
      </c>
      <c r="G863" s="4" t="s">
        <v>0</v>
      </c>
      <c r="H863" s="4" t="s">
        <v>1</v>
      </c>
      <c r="I863" s="4" t="s">
        <v>2</v>
      </c>
      <c r="J863" s="4" t="s">
        <v>13</v>
      </c>
      <c r="K863" s="4" t="s">
        <v>23</v>
      </c>
      <c r="L863" s="4" t="s">
        <v>51</v>
      </c>
      <c r="M863" s="9">
        <v>2</v>
      </c>
      <c r="N863" s="6">
        <v>123.9</v>
      </c>
      <c r="O863" s="7">
        <v>0</v>
      </c>
      <c r="P863" s="6">
        <v>58.95</v>
      </c>
      <c r="Q863" s="6">
        <f t="shared" si="52"/>
        <v>247.8</v>
      </c>
      <c r="R863" s="6">
        <f t="shared" si="53"/>
        <v>117.9</v>
      </c>
      <c r="S863" s="6">
        <f t="shared" si="54"/>
        <v>129.9</v>
      </c>
      <c r="T863" s="8">
        <f t="shared" si="55"/>
        <v>0.52421307506053272</v>
      </c>
      <c r="U863" s="5">
        <f>YEAR(SalesDataTable[[#This Row],[Order Date]])</f>
        <v>2026</v>
      </c>
      <c r="V863" s="8" t="str">
        <f>"Q"&amp;ROUNDUP(MONTH(SalesDataTable[[#This Row],[Order Date]])/3,0)</f>
        <v>Q2</v>
      </c>
      <c r="W863" s="9">
        <f>MONTH(SalesDataTable[[#This Row],[Order Date]])</f>
        <v>5</v>
      </c>
      <c r="X863" s="8" t="str">
        <f>TEXT(SalesDataTable[[#This Row],[Order Date]],"mmm")</f>
        <v>May</v>
      </c>
    </row>
    <row r="864" spans="1:24" ht="15">
      <c r="A864" s="2">
        <v>1372</v>
      </c>
      <c r="B864" s="3">
        <v>46162</v>
      </c>
      <c r="C864" s="12">
        <f>MONTH(SalesDataTable[[#This Row],[Order Date]])</f>
        <v>5</v>
      </c>
      <c r="D864" s="12" t="str">
        <f>TEXT(SalesDataTable[[#This Row],[Order Date]],"MMM")</f>
        <v>May</v>
      </c>
      <c r="E864" s="15" t="str">
        <f>"Q"&amp;ROUNDUP(MONTH(SalesDataTable[[#This Row],[Order Date]])/3,0)</f>
        <v>Q2</v>
      </c>
      <c r="F864" s="12">
        <f>YEAR(SalesDataTable[[#This Row],[Order Date]])</f>
        <v>2026</v>
      </c>
      <c r="G864" s="4" t="s">
        <v>0</v>
      </c>
      <c r="H864" s="4" t="s">
        <v>36</v>
      </c>
      <c r="I864" s="4" t="s">
        <v>2</v>
      </c>
      <c r="J864" s="4" t="s">
        <v>13</v>
      </c>
      <c r="K864" s="4" t="s">
        <v>9</v>
      </c>
      <c r="L864" s="4" t="s">
        <v>17</v>
      </c>
      <c r="M864" s="9">
        <v>2</v>
      </c>
      <c r="N864" s="6">
        <v>140.93</v>
      </c>
      <c r="O864" s="7">
        <v>0</v>
      </c>
      <c r="P864" s="6">
        <v>81.040000000000006</v>
      </c>
      <c r="Q864" s="6">
        <f t="shared" si="52"/>
        <v>281.86</v>
      </c>
      <c r="R864" s="6">
        <f t="shared" si="53"/>
        <v>162.08000000000001</v>
      </c>
      <c r="S864" s="6">
        <f t="shared" si="54"/>
        <v>119.78</v>
      </c>
      <c r="T864" s="8">
        <f t="shared" si="55"/>
        <v>0.42496274746327961</v>
      </c>
      <c r="U864" s="5">
        <f>YEAR(SalesDataTable[[#This Row],[Order Date]])</f>
        <v>2026</v>
      </c>
      <c r="V864" s="8" t="str">
        <f>"Q"&amp;ROUNDUP(MONTH(SalesDataTable[[#This Row],[Order Date]])/3,0)</f>
        <v>Q2</v>
      </c>
      <c r="W864" s="9">
        <f>MONTH(SalesDataTable[[#This Row],[Order Date]])</f>
        <v>5</v>
      </c>
      <c r="X864" s="8" t="str">
        <f>TEXT(SalesDataTable[[#This Row],[Order Date]],"mmm")</f>
        <v>May</v>
      </c>
    </row>
    <row r="865" spans="1:24" ht="15">
      <c r="A865" s="2">
        <v>2327</v>
      </c>
      <c r="B865" s="3">
        <v>46162</v>
      </c>
      <c r="C865" s="12">
        <f>MONTH(SalesDataTable[[#This Row],[Order Date]])</f>
        <v>5</v>
      </c>
      <c r="D865" s="12" t="str">
        <f>TEXT(SalesDataTable[[#This Row],[Order Date]],"MMM")</f>
        <v>May</v>
      </c>
      <c r="E865" s="15" t="str">
        <f>"Q"&amp;ROUNDUP(MONTH(SalesDataTable[[#This Row],[Order Date]])/3,0)</f>
        <v>Q2</v>
      </c>
      <c r="F865" s="12">
        <f>YEAR(SalesDataTable[[#This Row],[Order Date]])</f>
        <v>2026</v>
      </c>
      <c r="G865" s="4" t="s">
        <v>11</v>
      </c>
      <c r="H865" s="4" t="s">
        <v>25</v>
      </c>
      <c r="I865" s="4" t="s">
        <v>19</v>
      </c>
      <c r="J865" s="4" t="s">
        <v>3</v>
      </c>
      <c r="K865" s="4" t="s">
        <v>9</v>
      </c>
      <c r="L865" s="4" t="s">
        <v>46</v>
      </c>
      <c r="M865" s="9">
        <v>1</v>
      </c>
      <c r="N865" s="6">
        <v>73.150000000000006</v>
      </c>
      <c r="O865" s="7">
        <v>0</v>
      </c>
      <c r="P865" s="6">
        <v>32.950000000000003</v>
      </c>
      <c r="Q865" s="6">
        <f t="shared" si="52"/>
        <v>73.150000000000006</v>
      </c>
      <c r="R865" s="6">
        <f t="shared" si="53"/>
        <v>32.950000000000003</v>
      </c>
      <c r="S865" s="6">
        <f t="shared" si="54"/>
        <v>40.200000000000003</v>
      </c>
      <c r="T865" s="8">
        <f t="shared" si="55"/>
        <v>0.54955570745044424</v>
      </c>
      <c r="U865" s="5">
        <f>YEAR(SalesDataTable[[#This Row],[Order Date]])</f>
        <v>2026</v>
      </c>
      <c r="V865" s="8" t="str">
        <f>"Q"&amp;ROUNDUP(MONTH(SalesDataTable[[#This Row],[Order Date]])/3,0)</f>
        <v>Q2</v>
      </c>
      <c r="W865" s="9">
        <f>MONTH(SalesDataTable[[#This Row],[Order Date]])</f>
        <v>5</v>
      </c>
      <c r="X865" s="8" t="str">
        <f>TEXT(SalesDataTable[[#This Row],[Order Date]],"mmm")</f>
        <v>May</v>
      </c>
    </row>
    <row r="866" spans="1:24" ht="15">
      <c r="A866" s="2">
        <v>2703</v>
      </c>
      <c r="B866" s="3">
        <v>46162</v>
      </c>
      <c r="C866" s="12">
        <f>MONTH(SalesDataTable[[#This Row],[Order Date]])</f>
        <v>5</v>
      </c>
      <c r="D866" s="12" t="str">
        <f>TEXT(SalesDataTable[[#This Row],[Order Date]],"MMM")</f>
        <v>May</v>
      </c>
      <c r="E866" s="15" t="str">
        <f>"Q"&amp;ROUNDUP(MONTH(SalesDataTable[[#This Row],[Order Date]])/3,0)</f>
        <v>Q2</v>
      </c>
      <c r="F866" s="12">
        <f>YEAR(SalesDataTable[[#This Row],[Order Date]])</f>
        <v>2026</v>
      </c>
      <c r="G866" s="4" t="s">
        <v>20</v>
      </c>
      <c r="H866" s="4" t="s">
        <v>33</v>
      </c>
      <c r="I866" s="4" t="s">
        <v>19</v>
      </c>
      <c r="J866" s="4" t="s">
        <v>16</v>
      </c>
      <c r="K866" s="4" t="s">
        <v>23</v>
      </c>
      <c r="L866" s="4" t="s">
        <v>29</v>
      </c>
      <c r="M866" s="9">
        <v>2</v>
      </c>
      <c r="N866" s="6">
        <v>197.35</v>
      </c>
      <c r="O866" s="7">
        <v>0.05</v>
      </c>
      <c r="P866" s="6">
        <v>102.63</v>
      </c>
      <c r="Q866" s="6">
        <f t="shared" si="52"/>
        <v>374.96499999999997</v>
      </c>
      <c r="R866" s="6">
        <f t="shared" si="53"/>
        <v>205.26</v>
      </c>
      <c r="S866" s="6">
        <f t="shared" si="54"/>
        <v>169.70499999999998</v>
      </c>
      <c r="T866" s="8">
        <f t="shared" si="55"/>
        <v>0.45258890829810783</v>
      </c>
      <c r="U866" s="5">
        <f>YEAR(SalesDataTable[[#This Row],[Order Date]])</f>
        <v>2026</v>
      </c>
      <c r="V866" s="8" t="str">
        <f>"Q"&amp;ROUNDUP(MONTH(SalesDataTable[[#This Row],[Order Date]])/3,0)</f>
        <v>Q2</v>
      </c>
      <c r="W866" s="9">
        <f>MONTH(SalesDataTable[[#This Row],[Order Date]])</f>
        <v>5</v>
      </c>
      <c r="X866" s="8" t="str">
        <f>TEXT(SalesDataTable[[#This Row],[Order Date]],"mmm")</f>
        <v>May</v>
      </c>
    </row>
    <row r="867" spans="1:24" ht="15">
      <c r="A867" s="2">
        <v>2776</v>
      </c>
      <c r="B867" s="3">
        <v>46162</v>
      </c>
      <c r="C867" s="12">
        <f>MONTH(SalesDataTable[[#This Row],[Order Date]])</f>
        <v>5</v>
      </c>
      <c r="D867" s="12" t="str">
        <f>TEXT(SalesDataTable[[#This Row],[Order Date]],"MMM")</f>
        <v>May</v>
      </c>
      <c r="E867" s="15" t="str">
        <f>"Q"&amp;ROUNDUP(MONTH(SalesDataTable[[#This Row],[Order Date]])/3,0)</f>
        <v>Q2</v>
      </c>
      <c r="F867" s="12">
        <f>YEAR(SalesDataTable[[#This Row],[Order Date]])</f>
        <v>2026</v>
      </c>
      <c r="G867" s="4" t="s">
        <v>20</v>
      </c>
      <c r="H867" s="4" t="s">
        <v>21</v>
      </c>
      <c r="I867" s="4" t="s">
        <v>2</v>
      </c>
      <c r="J867" s="4" t="s">
        <v>16</v>
      </c>
      <c r="K867" s="4" t="s">
        <v>14</v>
      </c>
      <c r="L867" s="4" t="s">
        <v>15</v>
      </c>
      <c r="M867" s="9">
        <v>3</v>
      </c>
      <c r="N867" s="6">
        <v>36.74</v>
      </c>
      <c r="O867" s="7">
        <v>0.05</v>
      </c>
      <c r="P867" s="6">
        <v>13.97</v>
      </c>
      <c r="Q867" s="6">
        <f t="shared" si="52"/>
        <v>104.70899999999999</v>
      </c>
      <c r="R867" s="6">
        <f t="shared" si="53"/>
        <v>41.910000000000004</v>
      </c>
      <c r="S867" s="6">
        <f t="shared" si="54"/>
        <v>62.798999999999985</v>
      </c>
      <c r="T867" s="8">
        <f t="shared" si="55"/>
        <v>0.59974787267570118</v>
      </c>
      <c r="U867" s="5">
        <f>YEAR(SalesDataTable[[#This Row],[Order Date]])</f>
        <v>2026</v>
      </c>
      <c r="V867" s="8" t="str">
        <f>"Q"&amp;ROUNDUP(MONTH(SalesDataTable[[#This Row],[Order Date]])/3,0)</f>
        <v>Q2</v>
      </c>
      <c r="W867" s="9">
        <f>MONTH(SalesDataTable[[#This Row],[Order Date]])</f>
        <v>5</v>
      </c>
      <c r="X867" s="8" t="str">
        <f>TEXT(SalesDataTable[[#This Row],[Order Date]],"mmm")</f>
        <v>May</v>
      </c>
    </row>
    <row r="868" spans="1:24" ht="15">
      <c r="A868" s="2">
        <v>3411</v>
      </c>
      <c r="B868" s="3">
        <v>46162</v>
      </c>
      <c r="C868" s="12">
        <f>MONTH(SalesDataTable[[#This Row],[Order Date]])</f>
        <v>5</v>
      </c>
      <c r="D868" s="12" t="str">
        <f>TEXT(SalesDataTable[[#This Row],[Order Date]],"MMM")</f>
        <v>May</v>
      </c>
      <c r="E868" s="15" t="str">
        <f>"Q"&amp;ROUNDUP(MONTH(SalesDataTable[[#This Row],[Order Date]])/3,0)</f>
        <v>Q2</v>
      </c>
      <c r="F868" s="12">
        <f>YEAR(SalesDataTable[[#This Row],[Order Date]])</f>
        <v>2026</v>
      </c>
      <c r="G868" s="4" t="s">
        <v>6</v>
      </c>
      <c r="H868" s="4" t="s">
        <v>41</v>
      </c>
      <c r="I868" s="4" t="s">
        <v>2</v>
      </c>
      <c r="J868" s="4" t="s">
        <v>3</v>
      </c>
      <c r="K868" s="4" t="s">
        <v>9</v>
      </c>
      <c r="L868" s="4" t="s">
        <v>37</v>
      </c>
      <c r="M868" s="9">
        <v>2</v>
      </c>
      <c r="N868" s="6">
        <v>151.35</v>
      </c>
      <c r="O868" s="7">
        <v>0.05</v>
      </c>
      <c r="P868" s="6">
        <v>77.150000000000006</v>
      </c>
      <c r="Q868" s="6">
        <f t="shared" si="52"/>
        <v>287.565</v>
      </c>
      <c r="R868" s="6">
        <f t="shared" si="53"/>
        <v>154.30000000000001</v>
      </c>
      <c r="S868" s="6">
        <f t="shared" si="54"/>
        <v>133.26499999999999</v>
      </c>
      <c r="T868" s="8">
        <f t="shared" si="55"/>
        <v>0.46342566028550064</v>
      </c>
      <c r="U868" s="5">
        <f>YEAR(SalesDataTable[[#This Row],[Order Date]])</f>
        <v>2026</v>
      </c>
      <c r="V868" s="8" t="str">
        <f>"Q"&amp;ROUNDUP(MONTH(SalesDataTable[[#This Row],[Order Date]])/3,0)</f>
        <v>Q2</v>
      </c>
      <c r="W868" s="9">
        <f>MONTH(SalesDataTable[[#This Row],[Order Date]])</f>
        <v>5</v>
      </c>
      <c r="X868" s="8" t="str">
        <f>TEXT(SalesDataTable[[#This Row],[Order Date]],"mmm")</f>
        <v>May</v>
      </c>
    </row>
    <row r="869" spans="1:24" ht="15">
      <c r="A869" s="2">
        <v>3841</v>
      </c>
      <c r="B869" s="3">
        <v>46162</v>
      </c>
      <c r="C869" s="12">
        <f>MONTH(SalesDataTable[[#This Row],[Order Date]])</f>
        <v>5</v>
      </c>
      <c r="D869" s="12" t="str">
        <f>TEXT(SalesDataTable[[#This Row],[Order Date]],"MMM")</f>
        <v>May</v>
      </c>
      <c r="E869" s="15" t="str">
        <f>"Q"&amp;ROUNDUP(MONTH(SalesDataTable[[#This Row],[Order Date]])/3,0)</f>
        <v>Q2</v>
      </c>
      <c r="F869" s="12">
        <f>YEAR(SalesDataTable[[#This Row],[Order Date]])</f>
        <v>2026</v>
      </c>
      <c r="G869" s="4" t="s">
        <v>0</v>
      </c>
      <c r="H869" s="4" t="s">
        <v>50</v>
      </c>
      <c r="I869" s="4" t="s">
        <v>19</v>
      </c>
      <c r="J869" s="4" t="s">
        <v>13</v>
      </c>
      <c r="K869" s="4" t="s">
        <v>4</v>
      </c>
      <c r="L869" s="4" t="s">
        <v>22</v>
      </c>
      <c r="M869" s="9">
        <v>2</v>
      </c>
      <c r="N869" s="6">
        <v>50.09</v>
      </c>
      <c r="O869" s="7">
        <v>0.05</v>
      </c>
      <c r="P869" s="6">
        <v>23.16</v>
      </c>
      <c r="Q869" s="6">
        <f t="shared" si="52"/>
        <v>95.171000000000006</v>
      </c>
      <c r="R869" s="6">
        <f t="shared" si="53"/>
        <v>46.32</v>
      </c>
      <c r="S869" s="6">
        <f t="shared" si="54"/>
        <v>48.851000000000006</v>
      </c>
      <c r="T869" s="8">
        <f t="shared" si="55"/>
        <v>0.51329711781950382</v>
      </c>
      <c r="U869" s="5">
        <f>YEAR(SalesDataTable[[#This Row],[Order Date]])</f>
        <v>2026</v>
      </c>
      <c r="V869" s="8" t="str">
        <f>"Q"&amp;ROUNDUP(MONTH(SalesDataTable[[#This Row],[Order Date]])/3,0)</f>
        <v>Q2</v>
      </c>
      <c r="W869" s="9">
        <f>MONTH(SalesDataTable[[#This Row],[Order Date]])</f>
        <v>5</v>
      </c>
      <c r="X869" s="8" t="str">
        <f>TEXT(SalesDataTable[[#This Row],[Order Date]],"mmm")</f>
        <v>May</v>
      </c>
    </row>
    <row r="870" spans="1:24" ht="15">
      <c r="A870" s="2">
        <v>5121</v>
      </c>
      <c r="B870" s="3">
        <v>46162</v>
      </c>
      <c r="C870" s="12">
        <f>MONTH(SalesDataTable[[#This Row],[Order Date]])</f>
        <v>5</v>
      </c>
      <c r="D870" s="12" t="str">
        <f>TEXT(SalesDataTable[[#This Row],[Order Date]],"MMM")</f>
        <v>May</v>
      </c>
      <c r="E870" s="15" t="str">
        <f>"Q"&amp;ROUNDUP(MONTH(SalesDataTable[[#This Row],[Order Date]])/3,0)</f>
        <v>Q2</v>
      </c>
      <c r="F870" s="12">
        <f>YEAR(SalesDataTable[[#This Row],[Order Date]])</f>
        <v>2026</v>
      </c>
      <c r="G870" s="4" t="s">
        <v>0</v>
      </c>
      <c r="H870" s="4" t="s">
        <v>36</v>
      </c>
      <c r="I870" s="4" t="s">
        <v>2</v>
      </c>
      <c r="J870" s="4" t="s">
        <v>13</v>
      </c>
      <c r="K870" s="4" t="s">
        <v>34</v>
      </c>
      <c r="L870" s="4" t="s">
        <v>38</v>
      </c>
      <c r="M870" s="9">
        <v>2</v>
      </c>
      <c r="N870" s="6">
        <v>121.96</v>
      </c>
      <c r="O870" s="7">
        <v>0.05</v>
      </c>
      <c r="P870" s="6">
        <v>71.2</v>
      </c>
      <c r="Q870" s="6">
        <f t="shared" si="52"/>
        <v>231.72399999999999</v>
      </c>
      <c r="R870" s="6">
        <f t="shared" si="53"/>
        <v>142.4</v>
      </c>
      <c r="S870" s="6">
        <f t="shared" si="54"/>
        <v>89.323999999999984</v>
      </c>
      <c r="T870" s="8">
        <f t="shared" si="55"/>
        <v>0.38547582468799085</v>
      </c>
      <c r="U870" s="5">
        <f>YEAR(SalesDataTable[[#This Row],[Order Date]])</f>
        <v>2026</v>
      </c>
      <c r="V870" s="8" t="str">
        <f>"Q"&amp;ROUNDUP(MONTH(SalesDataTable[[#This Row],[Order Date]])/3,0)</f>
        <v>Q2</v>
      </c>
      <c r="W870" s="9">
        <f>MONTH(SalesDataTable[[#This Row],[Order Date]])</f>
        <v>5</v>
      </c>
      <c r="X870" s="8" t="str">
        <f>TEXT(SalesDataTable[[#This Row],[Order Date]],"mmm")</f>
        <v>May</v>
      </c>
    </row>
    <row r="871" spans="1:24" ht="15">
      <c r="A871" s="2">
        <v>53</v>
      </c>
      <c r="B871" s="3">
        <v>46163</v>
      </c>
      <c r="C871" s="12">
        <f>MONTH(SalesDataTable[[#This Row],[Order Date]])</f>
        <v>5</v>
      </c>
      <c r="D871" s="12" t="str">
        <f>TEXT(SalesDataTable[[#This Row],[Order Date]],"MMM")</f>
        <v>May</v>
      </c>
      <c r="E871" s="15" t="str">
        <f>"Q"&amp;ROUNDUP(MONTH(SalesDataTable[[#This Row],[Order Date]])/3,0)</f>
        <v>Q2</v>
      </c>
      <c r="F871" s="12">
        <f>YEAR(SalesDataTable[[#This Row],[Order Date]])</f>
        <v>2026</v>
      </c>
      <c r="G871" s="4" t="s">
        <v>20</v>
      </c>
      <c r="H871" s="4" t="s">
        <v>47</v>
      </c>
      <c r="I871" s="4" t="s">
        <v>2</v>
      </c>
      <c r="J871" s="4" t="s">
        <v>16</v>
      </c>
      <c r="K871" s="4" t="s">
        <v>14</v>
      </c>
      <c r="L871" s="4" t="s">
        <v>44</v>
      </c>
      <c r="M871" s="9">
        <v>1</v>
      </c>
      <c r="N871" s="6">
        <v>134.28</v>
      </c>
      <c r="O871" s="7">
        <v>0.05</v>
      </c>
      <c r="P871" s="6">
        <v>65.44</v>
      </c>
      <c r="Q871" s="6">
        <f t="shared" si="52"/>
        <v>127.56599999999999</v>
      </c>
      <c r="R871" s="6">
        <f t="shared" si="53"/>
        <v>65.44</v>
      </c>
      <c r="S871" s="6">
        <f t="shared" si="54"/>
        <v>62.125999999999991</v>
      </c>
      <c r="T871" s="8">
        <f t="shared" si="55"/>
        <v>0.487010645469796</v>
      </c>
      <c r="U871" s="5">
        <f>YEAR(SalesDataTable[[#This Row],[Order Date]])</f>
        <v>2026</v>
      </c>
      <c r="V871" s="8" t="str">
        <f>"Q"&amp;ROUNDUP(MONTH(SalesDataTable[[#This Row],[Order Date]])/3,0)</f>
        <v>Q2</v>
      </c>
      <c r="W871" s="9">
        <f>MONTH(SalesDataTable[[#This Row],[Order Date]])</f>
        <v>5</v>
      </c>
      <c r="X871" s="8" t="str">
        <f>TEXT(SalesDataTable[[#This Row],[Order Date]],"mmm")</f>
        <v>May</v>
      </c>
    </row>
    <row r="872" spans="1:24" ht="15">
      <c r="A872" s="2">
        <v>127</v>
      </c>
      <c r="B872" s="3">
        <v>46163</v>
      </c>
      <c r="C872" s="12">
        <f>MONTH(SalesDataTable[[#This Row],[Order Date]])</f>
        <v>5</v>
      </c>
      <c r="D872" s="12" t="str">
        <f>TEXT(SalesDataTable[[#This Row],[Order Date]],"MMM")</f>
        <v>May</v>
      </c>
      <c r="E872" s="15" t="str">
        <f>"Q"&amp;ROUNDUP(MONTH(SalesDataTable[[#This Row],[Order Date]])/3,0)</f>
        <v>Q2</v>
      </c>
      <c r="F872" s="12">
        <f>YEAR(SalesDataTable[[#This Row],[Order Date]])</f>
        <v>2026</v>
      </c>
      <c r="G872" s="4" t="s">
        <v>20</v>
      </c>
      <c r="H872" s="4" t="s">
        <v>31</v>
      </c>
      <c r="I872" s="4" t="s">
        <v>2</v>
      </c>
      <c r="J872" s="4" t="s">
        <v>16</v>
      </c>
      <c r="K872" s="4" t="s">
        <v>4</v>
      </c>
      <c r="L872" s="4" t="s">
        <v>30</v>
      </c>
      <c r="M872" s="9">
        <v>3</v>
      </c>
      <c r="N872" s="6">
        <v>100.48</v>
      </c>
      <c r="O872" s="7">
        <v>0.05</v>
      </c>
      <c r="P872" s="6">
        <v>50.68</v>
      </c>
      <c r="Q872" s="6">
        <f t="shared" si="52"/>
        <v>286.36799999999999</v>
      </c>
      <c r="R872" s="6">
        <f t="shared" si="53"/>
        <v>152.04</v>
      </c>
      <c r="S872" s="6">
        <f t="shared" si="54"/>
        <v>134.328</v>
      </c>
      <c r="T872" s="8">
        <f t="shared" si="55"/>
        <v>0.46907475695608447</v>
      </c>
      <c r="U872" s="5">
        <f>YEAR(SalesDataTable[[#This Row],[Order Date]])</f>
        <v>2026</v>
      </c>
      <c r="V872" s="8" t="str">
        <f>"Q"&amp;ROUNDUP(MONTH(SalesDataTable[[#This Row],[Order Date]])/3,0)</f>
        <v>Q2</v>
      </c>
      <c r="W872" s="9">
        <f>MONTH(SalesDataTable[[#This Row],[Order Date]])</f>
        <v>5</v>
      </c>
      <c r="X872" s="8" t="str">
        <f>TEXT(SalesDataTable[[#This Row],[Order Date]],"mmm")</f>
        <v>May</v>
      </c>
    </row>
    <row r="873" spans="1:24" ht="15">
      <c r="A873" s="2">
        <v>1092</v>
      </c>
      <c r="B873" s="3">
        <v>46163</v>
      </c>
      <c r="C873" s="12">
        <f>MONTH(SalesDataTable[[#This Row],[Order Date]])</f>
        <v>5</v>
      </c>
      <c r="D873" s="12" t="str">
        <f>TEXT(SalesDataTable[[#This Row],[Order Date]],"MMM")</f>
        <v>May</v>
      </c>
      <c r="E873" s="15" t="str">
        <f>"Q"&amp;ROUNDUP(MONTH(SalesDataTable[[#This Row],[Order Date]])/3,0)</f>
        <v>Q2</v>
      </c>
      <c r="F873" s="12">
        <f>YEAR(SalesDataTable[[#This Row],[Order Date]])</f>
        <v>2026</v>
      </c>
      <c r="G873" s="4" t="s">
        <v>20</v>
      </c>
      <c r="H873" s="4" t="s">
        <v>33</v>
      </c>
      <c r="I873" s="4" t="s">
        <v>2</v>
      </c>
      <c r="J873" s="4" t="s">
        <v>13</v>
      </c>
      <c r="K873" s="4" t="s">
        <v>34</v>
      </c>
      <c r="L873" s="4" t="s">
        <v>42</v>
      </c>
      <c r="M873" s="9">
        <v>3</v>
      </c>
      <c r="N873" s="6">
        <v>36.229999999999997</v>
      </c>
      <c r="O873" s="7">
        <v>0</v>
      </c>
      <c r="P873" s="6">
        <v>13.55</v>
      </c>
      <c r="Q873" s="6">
        <f t="shared" si="52"/>
        <v>108.69</v>
      </c>
      <c r="R873" s="6">
        <f t="shared" si="53"/>
        <v>40.650000000000006</v>
      </c>
      <c r="S873" s="6">
        <f t="shared" si="54"/>
        <v>68.039999999999992</v>
      </c>
      <c r="T873" s="8">
        <f t="shared" si="55"/>
        <v>0.62600055202870541</v>
      </c>
      <c r="U873" s="5">
        <f>YEAR(SalesDataTable[[#This Row],[Order Date]])</f>
        <v>2026</v>
      </c>
      <c r="V873" s="8" t="str">
        <f>"Q"&amp;ROUNDUP(MONTH(SalesDataTable[[#This Row],[Order Date]])/3,0)</f>
        <v>Q2</v>
      </c>
      <c r="W873" s="9">
        <f>MONTH(SalesDataTable[[#This Row],[Order Date]])</f>
        <v>5</v>
      </c>
      <c r="X873" s="8" t="str">
        <f>TEXT(SalesDataTable[[#This Row],[Order Date]],"mmm")</f>
        <v>May</v>
      </c>
    </row>
    <row r="874" spans="1:24" ht="15">
      <c r="A874" s="2">
        <v>1213</v>
      </c>
      <c r="B874" s="3">
        <v>46163</v>
      </c>
      <c r="C874" s="12">
        <f>MONTH(SalesDataTable[[#This Row],[Order Date]])</f>
        <v>5</v>
      </c>
      <c r="D874" s="12" t="str">
        <f>TEXT(SalesDataTable[[#This Row],[Order Date]],"MMM")</f>
        <v>May</v>
      </c>
      <c r="E874" s="15" t="str">
        <f>"Q"&amp;ROUNDUP(MONTH(SalesDataTable[[#This Row],[Order Date]])/3,0)</f>
        <v>Q2</v>
      </c>
      <c r="F874" s="12">
        <f>YEAR(SalesDataTable[[#This Row],[Order Date]])</f>
        <v>2026</v>
      </c>
      <c r="G874" s="4" t="s">
        <v>11</v>
      </c>
      <c r="H874" s="4" t="s">
        <v>12</v>
      </c>
      <c r="I874" s="4" t="s">
        <v>28</v>
      </c>
      <c r="J874" s="4" t="s">
        <v>3</v>
      </c>
      <c r="K874" s="4" t="s">
        <v>23</v>
      </c>
      <c r="L874" s="4" t="s">
        <v>51</v>
      </c>
      <c r="M874" s="9">
        <v>3</v>
      </c>
      <c r="N874" s="6">
        <v>120.61</v>
      </c>
      <c r="O874" s="7">
        <v>0</v>
      </c>
      <c r="P874" s="6">
        <v>60.17</v>
      </c>
      <c r="Q874" s="6">
        <f t="shared" si="52"/>
        <v>361.83</v>
      </c>
      <c r="R874" s="6">
        <f t="shared" si="53"/>
        <v>180.51</v>
      </c>
      <c r="S874" s="6">
        <f t="shared" si="54"/>
        <v>181.32</v>
      </c>
      <c r="T874" s="8">
        <f t="shared" si="55"/>
        <v>0.50111931017328581</v>
      </c>
      <c r="U874" s="5">
        <f>YEAR(SalesDataTable[[#This Row],[Order Date]])</f>
        <v>2026</v>
      </c>
      <c r="V874" s="8" t="str">
        <f>"Q"&amp;ROUNDUP(MONTH(SalesDataTable[[#This Row],[Order Date]])/3,0)</f>
        <v>Q2</v>
      </c>
      <c r="W874" s="9">
        <f>MONTH(SalesDataTable[[#This Row],[Order Date]])</f>
        <v>5</v>
      </c>
      <c r="X874" s="8" t="str">
        <f>TEXT(SalesDataTable[[#This Row],[Order Date]],"mmm")</f>
        <v>May</v>
      </c>
    </row>
    <row r="875" spans="1:24" ht="15">
      <c r="A875" s="2">
        <v>1849</v>
      </c>
      <c r="B875" s="3">
        <v>46163</v>
      </c>
      <c r="C875" s="12">
        <f>MONTH(SalesDataTable[[#This Row],[Order Date]])</f>
        <v>5</v>
      </c>
      <c r="D875" s="12" t="str">
        <f>TEXT(SalesDataTable[[#This Row],[Order Date]],"MMM")</f>
        <v>May</v>
      </c>
      <c r="E875" s="15" t="str">
        <f>"Q"&amp;ROUNDUP(MONTH(SalesDataTable[[#This Row],[Order Date]])/3,0)</f>
        <v>Q2</v>
      </c>
      <c r="F875" s="12">
        <f>YEAR(SalesDataTable[[#This Row],[Order Date]])</f>
        <v>2026</v>
      </c>
      <c r="G875" s="4" t="s">
        <v>11</v>
      </c>
      <c r="H875" s="4" t="s">
        <v>25</v>
      </c>
      <c r="I875" s="4" t="s">
        <v>28</v>
      </c>
      <c r="J875" s="4" t="s">
        <v>3</v>
      </c>
      <c r="K875" s="4" t="s">
        <v>14</v>
      </c>
      <c r="L875" s="4" t="s">
        <v>32</v>
      </c>
      <c r="M875" s="9">
        <v>3</v>
      </c>
      <c r="N875" s="6">
        <v>46.46</v>
      </c>
      <c r="O875" s="7">
        <v>0</v>
      </c>
      <c r="P875" s="6">
        <v>18.71</v>
      </c>
      <c r="Q875" s="6">
        <f t="shared" si="52"/>
        <v>139.38</v>
      </c>
      <c r="R875" s="6">
        <f t="shared" si="53"/>
        <v>56.13</v>
      </c>
      <c r="S875" s="6">
        <f t="shared" si="54"/>
        <v>83.25</v>
      </c>
      <c r="T875" s="8">
        <f t="shared" si="55"/>
        <v>0.59728798966853214</v>
      </c>
      <c r="U875" s="5">
        <f>YEAR(SalesDataTable[[#This Row],[Order Date]])</f>
        <v>2026</v>
      </c>
      <c r="V875" s="8" t="str">
        <f>"Q"&amp;ROUNDUP(MONTH(SalesDataTable[[#This Row],[Order Date]])/3,0)</f>
        <v>Q2</v>
      </c>
      <c r="W875" s="9">
        <f>MONTH(SalesDataTable[[#This Row],[Order Date]])</f>
        <v>5</v>
      </c>
      <c r="X875" s="8" t="str">
        <f>TEXT(SalesDataTable[[#This Row],[Order Date]],"mmm")</f>
        <v>May</v>
      </c>
    </row>
    <row r="876" spans="1:24" ht="15">
      <c r="A876" s="2">
        <v>2395</v>
      </c>
      <c r="B876" s="3">
        <v>46163</v>
      </c>
      <c r="C876" s="12">
        <f>MONTH(SalesDataTable[[#This Row],[Order Date]])</f>
        <v>5</v>
      </c>
      <c r="D876" s="12" t="str">
        <f>TEXT(SalesDataTable[[#This Row],[Order Date]],"MMM")</f>
        <v>May</v>
      </c>
      <c r="E876" s="15" t="str">
        <f>"Q"&amp;ROUNDUP(MONTH(SalesDataTable[[#This Row],[Order Date]])/3,0)</f>
        <v>Q2</v>
      </c>
      <c r="F876" s="12">
        <f>YEAR(SalesDataTable[[#This Row],[Order Date]])</f>
        <v>2026</v>
      </c>
      <c r="G876" s="4" t="s">
        <v>6</v>
      </c>
      <c r="H876" s="4" t="s">
        <v>43</v>
      </c>
      <c r="I876" s="4" t="s">
        <v>2</v>
      </c>
      <c r="J876" s="4" t="s">
        <v>16</v>
      </c>
      <c r="K876" s="4" t="s">
        <v>34</v>
      </c>
      <c r="L876" s="4" t="s">
        <v>42</v>
      </c>
      <c r="M876" s="9">
        <v>1</v>
      </c>
      <c r="N876" s="6">
        <v>36.9</v>
      </c>
      <c r="O876" s="7">
        <v>0.05</v>
      </c>
      <c r="P876" s="6">
        <v>13.89</v>
      </c>
      <c r="Q876" s="6">
        <f t="shared" si="52"/>
        <v>35.055</v>
      </c>
      <c r="R876" s="6">
        <f t="shared" si="53"/>
        <v>13.89</v>
      </c>
      <c r="S876" s="6">
        <f t="shared" si="54"/>
        <v>21.164999999999999</v>
      </c>
      <c r="T876" s="8">
        <f t="shared" si="55"/>
        <v>0.60376551133932388</v>
      </c>
      <c r="U876" s="5">
        <f>YEAR(SalesDataTable[[#This Row],[Order Date]])</f>
        <v>2026</v>
      </c>
      <c r="V876" s="8" t="str">
        <f>"Q"&amp;ROUNDUP(MONTH(SalesDataTable[[#This Row],[Order Date]])/3,0)</f>
        <v>Q2</v>
      </c>
      <c r="W876" s="9">
        <f>MONTH(SalesDataTable[[#This Row],[Order Date]])</f>
        <v>5</v>
      </c>
      <c r="X876" s="8" t="str">
        <f>TEXT(SalesDataTable[[#This Row],[Order Date]],"mmm")</f>
        <v>May</v>
      </c>
    </row>
    <row r="877" spans="1:24" ht="15">
      <c r="A877" s="2">
        <v>4166</v>
      </c>
      <c r="B877" s="3">
        <v>46163</v>
      </c>
      <c r="C877" s="12">
        <f>MONTH(SalesDataTable[[#This Row],[Order Date]])</f>
        <v>5</v>
      </c>
      <c r="D877" s="12" t="str">
        <f>TEXT(SalesDataTable[[#This Row],[Order Date]],"MMM")</f>
        <v>May</v>
      </c>
      <c r="E877" s="15" t="str">
        <f>"Q"&amp;ROUNDUP(MONTH(SalesDataTable[[#This Row],[Order Date]])/3,0)</f>
        <v>Q2</v>
      </c>
      <c r="F877" s="12">
        <f>YEAR(SalesDataTable[[#This Row],[Order Date]])</f>
        <v>2026</v>
      </c>
      <c r="G877" s="4" t="s">
        <v>11</v>
      </c>
      <c r="H877" s="4" t="s">
        <v>18</v>
      </c>
      <c r="I877" s="4" t="s">
        <v>2</v>
      </c>
      <c r="J877" s="4" t="s">
        <v>13</v>
      </c>
      <c r="K877" s="4" t="s">
        <v>34</v>
      </c>
      <c r="L877" s="4" t="s">
        <v>35</v>
      </c>
      <c r="M877" s="9">
        <v>6</v>
      </c>
      <c r="N877" s="6">
        <v>40.61</v>
      </c>
      <c r="O877" s="7">
        <v>0.05</v>
      </c>
      <c r="P877" s="6">
        <v>15.14</v>
      </c>
      <c r="Q877" s="6">
        <f t="shared" si="52"/>
        <v>231.47699999999998</v>
      </c>
      <c r="R877" s="6">
        <f t="shared" si="53"/>
        <v>90.84</v>
      </c>
      <c r="S877" s="6">
        <f t="shared" si="54"/>
        <v>140.63699999999997</v>
      </c>
      <c r="T877" s="8">
        <f t="shared" si="55"/>
        <v>0.607563602431343</v>
      </c>
      <c r="U877" s="5">
        <f>YEAR(SalesDataTable[[#This Row],[Order Date]])</f>
        <v>2026</v>
      </c>
      <c r="V877" s="8" t="str">
        <f>"Q"&amp;ROUNDUP(MONTH(SalesDataTable[[#This Row],[Order Date]])/3,0)</f>
        <v>Q2</v>
      </c>
      <c r="W877" s="9">
        <f>MONTH(SalesDataTable[[#This Row],[Order Date]])</f>
        <v>5</v>
      </c>
      <c r="X877" s="8" t="str">
        <f>TEXT(SalesDataTable[[#This Row],[Order Date]],"mmm")</f>
        <v>May</v>
      </c>
    </row>
    <row r="878" spans="1:24" ht="15">
      <c r="A878" s="2">
        <v>1004</v>
      </c>
      <c r="B878" s="3">
        <v>46164</v>
      </c>
      <c r="C878" s="12">
        <f>MONTH(SalesDataTable[[#This Row],[Order Date]])</f>
        <v>5</v>
      </c>
      <c r="D878" s="12" t="str">
        <f>TEXT(SalesDataTable[[#This Row],[Order Date]],"MMM")</f>
        <v>May</v>
      </c>
      <c r="E878" s="15" t="str">
        <f>"Q"&amp;ROUNDUP(MONTH(SalesDataTable[[#This Row],[Order Date]])/3,0)</f>
        <v>Q2</v>
      </c>
      <c r="F878" s="12">
        <f>YEAR(SalesDataTable[[#This Row],[Order Date]])</f>
        <v>2026</v>
      </c>
      <c r="G878" s="4" t="s">
        <v>20</v>
      </c>
      <c r="H878" s="4" t="s">
        <v>47</v>
      </c>
      <c r="I878" s="4" t="s">
        <v>2</v>
      </c>
      <c r="J878" s="4" t="s">
        <v>16</v>
      </c>
      <c r="K878" s="4" t="s">
        <v>14</v>
      </c>
      <c r="L878" s="4" t="s">
        <v>15</v>
      </c>
      <c r="M878" s="9">
        <v>2</v>
      </c>
      <c r="N878" s="6">
        <v>36.86</v>
      </c>
      <c r="O878" s="7">
        <v>0.05</v>
      </c>
      <c r="P878" s="6">
        <v>13.85</v>
      </c>
      <c r="Q878" s="6">
        <f t="shared" si="52"/>
        <v>70.033999999999992</v>
      </c>
      <c r="R878" s="6">
        <f t="shared" si="53"/>
        <v>27.7</v>
      </c>
      <c r="S878" s="6">
        <f t="shared" si="54"/>
        <v>42.333999999999989</v>
      </c>
      <c r="T878" s="8">
        <f t="shared" si="55"/>
        <v>0.60447782505640113</v>
      </c>
      <c r="U878" s="5">
        <f>YEAR(SalesDataTable[[#This Row],[Order Date]])</f>
        <v>2026</v>
      </c>
      <c r="V878" s="8" t="str">
        <f>"Q"&amp;ROUNDUP(MONTH(SalesDataTable[[#This Row],[Order Date]])/3,0)</f>
        <v>Q2</v>
      </c>
      <c r="W878" s="9">
        <f>MONTH(SalesDataTable[[#This Row],[Order Date]])</f>
        <v>5</v>
      </c>
      <c r="X878" s="8" t="str">
        <f>TEXT(SalesDataTable[[#This Row],[Order Date]],"mmm")</f>
        <v>May</v>
      </c>
    </row>
    <row r="879" spans="1:24" ht="15">
      <c r="A879" s="2">
        <v>1012</v>
      </c>
      <c r="B879" s="3">
        <v>46164</v>
      </c>
      <c r="C879" s="12">
        <f>MONTH(SalesDataTable[[#This Row],[Order Date]])</f>
        <v>5</v>
      </c>
      <c r="D879" s="12" t="str">
        <f>TEXT(SalesDataTable[[#This Row],[Order Date]],"MMM")</f>
        <v>May</v>
      </c>
      <c r="E879" s="15" t="str">
        <f>"Q"&amp;ROUNDUP(MONTH(SalesDataTable[[#This Row],[Order Date]])/3,0)</f>
        <v>Q2</v>
      </c>
      <c r="F879" s="12">
        <f>YEAR(SalesDataTable[[#This Row],[Order Date]])</f>
        <v>2026</v>
      </c>
      <c r="G879" s="4" t="s">
        <v>6</v>
      </c>
      <c r="H879" s="4" t="s">
        <v>27</v>
      </c>
      <c r="I879" s="4" t="s">
        <v>2</v>
      </c>
      <c r="J879" s="4" t="s">
        <v>13</v>
      </c>
      <c r="K879" s="4" t="s">
        <v>9</v>
      </c>
      <c r="L879" s="4" t="s">
        <v>37</v>
      </c>
      <c r="M879" s="9">
        <v>3</v>
      </c>
      <c r="N879" s="6">
        <v>156.74</v>
      </c>
      <c r="O879" s="7">
        <v>0</v>
      </c>
      <c r="P879" s="6">
        <v>79.819999999999993</v>
      </c>
      <c r="Q879" s="6">
        <f t="shared" si="52"/>
        <v>470.22</v>
      </c>
      <c r="R879" s="6">
        <f t="shared" si="53"/>
        <v>239.45999999999998</v>
      </c>
      <c r="S879" s="6">
        <f t="shared" si="54"/>
        <v>230.76000000000005</v>
      </c>
      <c r="T879" s="8">
        <f t="shared" si="55"/>
        <v>0.49074901110118674</v>
      </c>
      <c r="U879" s="5">
        <f>YEAR(SalesDataTable[[#This Row],[Order Date]])</f>
        <v>2026</v>
      </c>
      <c r="V879" s="8" t="str">
        <f>"Q"&amp;ROUNDUP(MONTH(SalesDataTable[[#This Row],[Order Date]])/3,0)</f>
        <v>Q2</v>
      </c>
      <c r="W879" s="9">
        <f>MONTH(SalesDataTable[[#This Row],[Order Date]])</f>
        <v>5</v>
      </c>
      <c r="X879" s="8" t="str">
        <f>TEXT(SalesDataTable[[#This Row],[Order Date]],"mmm")</f>
        <v>May</v>
      </c>
    </row>
    <row r="880" spans="1:24" ht="15">
      <c r="A880" s="2">
        <v>2180</v>
      </c>
      <c r="B880" s="3">
        <v>46164</v>
      </c>
      <c r="C880" s="12">
        <f>MONTH(SalesDataTable[[#This Row],[Order Date]])</f>
        <v>5</v>
      </c>
      <c r="D880" s="12" t="str">
        <f>TEXT(SalesDataTable[[#This Row],[Order Date]],"MMM")</f>
        <v>May</v>
      </c>
      <c r="E880" s="15" t="str">
        <f>"Q"&amp;ROUNDUP(MONTH(SalesDataTable[[#This Row],[Order Date]])/3,0)</f>
        <v>Q2</v>
      </c>
      <c r="F880" s="12">
        <f>YEAR(SalesDataTable[[#This Row],[Order Date]])</f>
        <v>2026</v>
      </c>
      <c r="G880" s="4" t="s">
        <v>0</v>
      </c>
      <c r="H880" s="4" t="s">
        <v>36</v>
      </c>
      <c r="I880" s="4" t="s">
        <v>8</v>
      </c>
      <c r="J880" s="4" t="s">
        <v>3</v>
      </c>
      <c r="K880" s="4" t="s">
        <v>4</v>
      </c>
      <c r="L880" s="4" t="s">
        <v>22</v>
      </c>
      <c r="M880" s="9">
        <v>3</v>
      </c>
      <c r="N880" s="6">
        <v>51.04</v>
      </c>
      <c r="O880" s="7">
        <v>0.2</v>
      </c>
      <c r="P880" s="6">
        <v>22.32</v>
      </c>
      <c r="Q880" s="6">
        <f t="shared" si="52"/>
        <v>122.49600000000001</v>
      </c>
      <c r="R880" s="6">
        <f t="shared" si="53"/>
        <v>66.960000000000008</v>
      </c>
      <c r="S880" s="6">
        <f t="shared" si="54"/>
        <v>55.536000000000001</v>
      </c>
      <c r="T880" s="8">
        <f t="shared" si="55"/>
        <v>0.45336990595611282</v>
      </c>
      <c r="U880" s="5">
        <f>YEAR(SalesDataTable[[#This Row],[Order Date]])</f>
        <v>2026</v>
      </c>
      <c r="V880" s="8" t="str">
        <f>"Q"&amp;ROUNDUP(MONTH(SalesDataTable[[#This Row],[Order Date]])/3,0)</f>
        <v>Q2</v>
      </c>
      <c r="W880" s="9">
        <f>MONTH(SalesDataTable[[#This Row],[Order Date]])</f>
        <v>5</v>
      </c>
      <c r="X880" s="8" t="str">
        <f>TEXT(SalesDataTable[[#This Row],[Order Date]],"mmm")</f>
        <v>May</v>
      </c>
    </row>
    <row r="881" spans="1:24" ht="15">
      <c r="A881" s="2">
        <v>3659</v>
      </c>
      <c r="B881" s="3">
        <v>46164</v>
      </c>
      <c r="C881" s="12">
        <f>MONTH(SalesDataTable[[#This Row],[Order Date]])</f>
        <v>5</v>
      </c>
      <c r="D881" s="12" t="str">
        <f>TEXT(SalesDataTable[[#This Row],[Order Date]],"MMM")</f>
        <v>May</v>
      </c>
      <c r="E881" s="15" t="str">
        <f>"Q"&amp;ROUNDUP(MONTH(SalesDataTable[[#This Row],[Order Date]])/3,0)</f>
        <v>Q2</v>
      </c>
      <c r="F881" s="12">
        <f>YEAR(SalesDataTable[[#This Row],[Order Date]])</f>
        <v>2026</v>
      </c>
      <c r="G881" s="4" t="s">
        <v>20</v>
      </c>
      <c r="H881" s="4" t="s">
        <v>47</v>
      </c>
      <c r="I881" s="4" t="s">
        <v>19</v>
      </c>
      <c r="J881" s="4" t="s">
        <v>13</v>
      </c>
      <c r="K881" s="4" t="s">
        <v>9</v>
      </c>
      <c r="L881" s="4" t="s">
        <v>10</v>
      </c>
      <c r="M881" s="9">
        <v>2</v>
      </c>
      <c r="N881" s="6">
        <v>93.55</v>
      </c>
      <c r="O881" s="7">
        <v>0</v>
      </c>
      <c r="P881" s="6">
        <v>44.31</v>
      </c>
      <c r="Q881" s="6">
        <f t="shared" si="52"/>
        <v>187.1</v>
      </c>
      <c r="R881" s="6">
        <f t="shared" si="53"/>
        <v>88.62</v>
      </c>
      <c r="S881" s="6">
        <f t="shared" si="54"/>
        <v>98.47999999999999</v>
      </c>
      <c r="T881" s="8">
        <f t="shared" si="55"/>
        <v>0.52634954569748793</v>
      </c>
      <c r="U881" s="5">
        <f>YEAR(SalesDataTable[[#This Row],[Order Date]])</f>
        <v>2026</v>
      </c>
      <c r="V881" s="8" t="str">
        <f>"Q"&amp;ROUNDUP(MONTH(SalesDataTable[[#This Row],[Order Date]])/3,0)</f>
        <v>Q2</v>
      </c>
      <c r="W881" s="9">
        <f>MONTH(SalesDataTable[[#This Row],[Order Date]])</f>
        <v>5</v>
      </c>
      <c r="X881" s="8" t="str">
        <f>TEXT(SalesDataTable[[#This Row],[Order Date]],"mmm")</f>
        <v>May</v>
      </c>
    </row>
    <row r="882" spans="1:24" ht="15">
      <c r="A882" s="2">
        <v>3775</v>
      </c>
      <c r="B882" s="3">
        <v>46164</v>
      </c>
      <c r="C882" s="12">
        <f>MONTH(SalesDataTable[[#This Row],[Order Date]])</f>
        <v>5</v>
      </c>
      <c r="D882" s="12" t="str">
        <f>TEXT(SalesDataTable[[#This Row],[Order Date]],"MMM")</f>
        <v>May</v>
      </c>
      <c r="E882" s="15" t="str">
        <f>"Q"&amp;ROUNDUP(MONTH(SalesDataTable[[#This Row],[Order Date]])/3,0)</f>
        <v>Q2</v>
      </c>
      <c r="F882" s="12">
        <f>YEAR(SalesDataTable[[#This Row],[Order Date]])</f>
        <v>2026</v>
      </c>
      <c r="G882" s="4" t="s">
        <v>11</v>
      </c>
      <c r="H882" s="4" t="s">
        <v>12</v>
      </c>
      <c r="I882" s="4" t="s">
        <v>2</v>
      </c>
      <c r="J882" s="4" t="s">
        <v>16</v>
      </c>
      <c r="K882" s="4" t="s">
        <v>14</v>
      </c>
      <c r="L882" s="4" t="s">
        <v>44</v>
      </c>
      <c r="M882" s="9">
        <v>1</v>
      </c>
      <c r="N882" s="6">
        <v>131.74</v>
      </c>
      <c r="O882" s="7">
        <v>0</v>
      </c>
      <c r="P882" s="6">
        <v>66.650000000000006</v>
      </c>
      <c r="Q882" s="6">
        <f t="shared" si="52"/>
        <v>131.74</v>
      </c>
      <c r="R882" s="6">
        <f t="shared" si="53"/>
        <v>66.650000000000006</v>
      </c>
      <c r="S882" s="6">
        <f t="shared" si="54"/>
        <v>65.09</v>
      </c>
      <c r="T882" s="8">
        <f t="shared" si="55"/>
        <v>0.49407924700166994</v>
      </c>
      <c r="U882" s="5">
        <f>YEAR(SalesDataTable[[#This Row],[Order Date]])</f>
        <v>2026</v>
      </c>
      <c r="V882" s="8" t="str">
        <f>"Q"&amp;ROUNDUP(MONTH(SalesDataTable[[#This Row],[Order Date]])/3,0)</f>
        <v>Q2</v>
      </c>
      <c r="W882" s="9">
        <f>MONTH(SalesDataTable[[#This Row],[Order Date]])</f>
        <v>5</v>
      </c>
      <c r="X882" s="8" t="str">
        <f>TEXT(SalesDataTable[[#This Row],[Order Date]],"mmm")</f>
        <v>May</v>
      </c>
    </row>
    <row r="883" spans="1:24" ht="15">
      <c r="A883" s="2">
        <v>4071</v>
      </c>
      <c r="B883" s="3">
        <v>46164</v>
      </c>
      <c r="C883" s="12">
        <f>MONTH(SalesDataTable[[#This Row],[Order Date]])</f>
        <v>5</v>
      </c>
      <c r="D883" s="12" t="str">
        <f>TEXT(SalesDataTable[[#This Row],[Order Date]],"MMM")</f>
        <v>May</v>
      </c>
      <c r="E883" s="15" t="str">
        <f>"Q"&amp;ROUNDUP(MONTH(SalesDataTable[[#This Row],[Order Date]])/3,0)</f>
        <v>Q2</v>
      </c>
      <c r="F883" s="12">
        <f>YEAR(SalesDataTable[[#This Row],[Order Date]])</f>
        <v>2026</v>
      </c>
      <c r="G883" s="4" t="s">
        <v>20</v>
      </c>
      <c r="H883" s="4" t="s">
        <v>33</v>
      </c>
      <c r="I883" s="4" t="s">
        <v>2</v>
      </c>
      <c r="J883" s="4" t="s">
        <v>13</v>
      </c>
      <c r="K883" s="4" t="s">
        <v>9</v>
      </c>
      <c r="L883" s="4" t="s">
        <v>10</v>
      </c>
      <c r="M883" s="9">
        <v>5</v>
      </c>
      <c r="N883" s="6">
        <v>91.79</v>
      </c>
      <c r="O883" s="7">
        <v>0.05</v>
      </c>
      <c r="P883" s="6">
        <v>44.48</v>
      </c>
      <c r="Q883" s="6">
        <f t="shared" si="52"/>
        <v>436.0025</v>
      </c>
      <c r="R883" s="6">
        <f t="shared" si="53"/>
        <v>222.39999999999998</v>
      </c>
      <c r="S883" s="6">
        <f t="shared" si="54"/>
        <v>213.60250000000002</v>
      </c>
      <c r="T883" s="8">
        <f t="shared" si="55"/>
        <v>0.48991118170193981</v>
      </c>
      <c r="U883" s="5">
        <f>YEAR(SalesDataTable[[#This Row],[Order Date]])</f>
        <v>2026</v>
      </c>
      <c r="V883" s="8" t="str">
        <f>"Q"&amp;ROUNDUP(MONTH(SalesDataTable[[#This Row],[Order Date]])/3,0)</f>
        <v>Q2</v>
      </c>
      <c r="W883" s="9">
        <f>MONTH(SalesDataTable[[#This Row],[Order Date]])</f>
        <v>5</v>
      </c>
      <c r="X883" s="8" t="str">
        <f>TEXT(SalesDataTable[[#This Row],[Order Date]],"mmm")</f>
        <v>May</v>
      </c>
    </row>
    <row r="884" spans="1:24" ht="15">
      <c r="A884" s="2">
        <v>5137</v>
      </c>
      <c r="B884" s="3">
        <v>46164</v>
      </c>
      <c r="C884" s="12">
        <f>MONTH(SalesDataTable[[#This Row],[Order Date]])</f>
        <v>5</v>
      </c>
      <c r="D884" s="12" t="str">
        <f>TEXT(SalesDataTable[[#This Row],[Order Date]],"MMM")</f>
        <v>May</v>
      </c>
      <c r="E884" s="15" t="str">
        <f>"Q"&amp;ROUNDUP(MONTH(SalesDataTable[[#This Row],[Order Date]])/3,0)</f>
        <v>Q2</v>
      </c>
      <c r="F884" s="12">
        <f>YEAR(SalesDataTable[[#This Row],[Order Date]])</f>
        <v>2026</v>
      </c>
      <c r="G884" s="4" t="s">
        <v>20</v>
      </c>
      <c r="H884" s="4" t="s">
        <v>47</v>
      </c>
      <c r="I884" s="4" t="s">
        <v>2</v>
      </c>
      <c r="J884" s="4" t="s">
        <v>16</v>
      </c>
      <c r="K884" s="4" t="s">
        <v>9</v>
      </c>
      <c r="L884" s="4" t="s">
        <v>37</v>
      </c>
      <c r="M884" s="9">
        <v>4</v>
      </c>
      <c r="N884" s="6">
        <v>155.4</v>
      </c>
      <c r="O884" s="7">
        <v>0.05</v>
      </c>
      <c r="P884" s="6">
        <v>77.31</v>
      </c>
      <c r="Q884" s="6">
        <f t="shared" si="52"/>
        <v>590.52</v>
      </c>
      <c r="R884" s="6">
        <f t="shared" si="53"/>
        <v>309.24</v>
      </c>
      <c r="S884" s="6">
        <f t="shared" si="54"/>
        <v>281.27999999999997</v>
      </c>
      <c r="T884" s="8">
        <f t="shared" si="55"/>
        <v>0.47632595001016048</v>
      </c>
      <c r="U884" s="5">
        <f>YEAR(SalesDataTable[[#This Row],[Order Date]])</f>
        <v>2026</v>
      </c>
      <c r="V884" s="8" t="str">
        <f>"Q"&amp;ROUNDUP(MONTH(SalesDataTable[[#This Row],[Order Date]])/3,0)</f>
        <v>Q2</v>
      </c>
      <c r="W884" s="9">
        <f>MONTH(SalesDataTable[[#This Row],[Order Date]])</f>
        <v>5</v>
      </c>
      <c r="X884" s="8" t="str">
        <f>TEXT(SalesDataTable[[#This Row],[Order Date]],"mmm")</f>
        <v>May</v>
      </c>
    </row>
    <row r="885" spans="1:24" ht="15">
      <c r="A885" s="2">
        <v>133</v>
      </c>
      <c r="B885" s="3">
        <v>46165</v>
      </c>
      <c r="C885" s="12">
        <f>MONTH(SalesDataTable[[#This Row],[Order Date]])</f>
        <v>5</v>
      </c>
      <c r="D885" s="12" t="str">
        <f>TEXT(SalesDataTable[[#This Row],[Order Date]],"MMM")</f>
        <v>May</v>
      </c>
      <c r="E885" s="15" t="str">
        <f>"Q"&amp;ROUNDUP(MONTH(SalesDataTable[[#This Row],[Order Date]])/3,0)</f>
        <v>Q2</v>
      </c>
      <c r="F885" s="12">
        <f>YEAR(SalesDataTable[[#This Row],[Order Date]])</f>
        <v>2026</v>
      </c>
      <c r="G885" s="4" t="s">
        <v>6</v>
      </c>
      <c r="H885" s="4" t="s">
        <v>7</v>
      </c>
      <c r="I885" s="4" t="s">
        <v>2</v>
      </c>
      <c r="J885" s="4" t="s">
        <v>13</v>
      </c>
      <c r="K885" s="4" t="s">
        <v>14</v>
      </c>
      <c r="L885" s="4" t="s">
        <v>15</v>
      </c>
      <c r="M885" s="9">
        <v>1</v>
      </c>
      <c r="N885" s="6">
        <v>36.57</v>
      </c>
      <c r="O885" s="7">
        <v>0.05</v>
      </c>
      <c r="P885" s="6">
        <v>13.33</v>
      </c>
      <c r="Q885" s="6">
        <f t="shared" si="52"/>
        <v>34.741500000000002</v>
      </c>
      <c r="R885" s="6">
        <f t="shared" si="53"/>
        <v>13.33</v>
      </c>
      <c r="S885" s="6">
        <f t="shared" si="54"/>
        <v>21.411500000000004</v>
      </c>
      <c r="T885" s="8">
        <f t="shared" si="55"/>
        <v>0.61630902522919284</v>
      </c>
      <c r="U885" s="5">
        <f>YEAR(SalesDataTable[[#This Row],[Order Date]])</f>
        <v>2026</v>
      </c>
      <c r="V885" s="8" t="str">
        <f>"Q"&amp;ROUNDUP(MONTH(SalesDataTable[[#This Row],[Order Date]])/3,0)</f>
        <v>Q2</v>
      </c>
      <c r="W885" s="9">
        <f>MONTH(SalesDataTable[[#This Row],[Order Date]])</f>
        <v>5</v>
      </c>
      <c r="X885" s="8" t="str">
        <f>TEXT(SalesDataTable[[#This Row],[Order Date]],"mmm")</f>
        <v>May</v>
      </c>
    </row>
    <row r="886" spans="1:24" ht="15">
      <c r="A886" s="2">
        <v>1385</v>
      </c>
      <c r="B886" s="3">
        <v>46165</v>
      </c>
      <c r="C886" s="12">
        <f>MONTH(SalesDataTable[[#This Row],[Order Date]])</f>
        <v>5</v>
      </c>
      <c r="D886" s="12" t="str">
        <f>TEXT(SalesDataTable[[#This Row],[Order Date]],"MMM")</f>
        <v>May</v>
      </c>
      <c r="E886" s="15" t="str">
        <f>"Q"&amp;ROUNDUP(MONTH(SalesDataTable[[#This Row],[Order Date]])/3,0)</f>
        <v>Q2</v>
      </c>
      <c r="F886" s="12">
        <f>YEAR(SalesDataTable[[#This Row],[Order Date]])</f>
        <v>2026</v>
      </c>
      <c r="G886" s="4" t="s">
        <v>11</v>
      </c>
      <c r="H886" s="4" t="s">
        <v>52</v>
      </c>
      <c r="I886" s="4" t="s">
        <v>2</v>
      </c>
      <c r="J886" s="4" t="s">
        <v>13</v>
      </c>
      <c r="K886" s="4" t="s">
        <v>4</v>
      </c>
      <c r="L886" s="4" t="s">
        <v>26</v>
      </c>
      <c r="M886" s="9">
        <v>2</v>
      </c>
      <c r="N886" s="6">
        <v>41.19</v>
      </c>
      <c r="O886" s="7">
        <v>0</v>
      </c>
      <c r="P886" s="6">
        <v>17.190000000000001</v>
      </c>
      <c r="Q886" s="6">
        <f t="shared" si="52"/>
        <v>82.38</v>
      </c>
      <c r="R886" s="6">
        <f t="shared" si="53"/>
        <v>34.380000000000003</v>
      </c>
      <c r="S886" s="6">
        <f t="shared" si="54"/>
        <v>47.999999999999993</v>
      </c>
      <c r="T886" s="8">
        <f t="shared" si="55"/>
        <v>0.58266569555717407</v>
      </c>
      <c r="U886" s="5">
        <f>YEAR(SalesDataTable[[#This Row],[Order Date]])</f>
        <v>2026</v>
      </c>
      <c r="V886" s="8" t="str">
        <f>"Q"&amp;ROUNDUP(MONTH(SalesDataTable[[#This Row],[Order Date]])/3,0)</f>
        <v>Q2</v>
      </c>
      <c r="W886" s="9">
        <f>MONTH(SalesDataTable[[#This Row],[Order Date]])</f>
        <v>5</v>
      </c>
      <c r="X886" s="8" t="str">
        <f>TEXT(SalesDataTable[[#This Row],[Order Date]],"mmm")</f>
        <v>May</v>
      </c>
    </row>
    <row r="887" spans="1:24" ht="15">
      <c r="A887" s="2">
        <v>1597</v>
      </c>
      <c r="B887" s="3">
        <v>46165</v>
      </c>
      <c r="C887" s="12">
        <f>MONTH(SalesDataTable[[#This Row],[Order Date]])</f>
        <v>5</v>
      </c>
      <c r="D887" s="12" t="str">
        <f>TEXT(SalesDataTable[[#This Row],[Order Date]],"MMM")</f>
        <v>May</v>
      </c>
      <c r="E887" s="15" t="str">
        <f>"Q"&amp;ROUNDUP(MONTH(SalesDataTable[[#This Row],[Order Date]])/3,0)</f>
        <v>Q2</v>
      </c>
      <c r="F887" s="12">
        <f>YEAR(SalesDataTable[[#This Row],[Order Date]])</f>
        <v>2026</v>
      </c>
      <c r="G887" s="4" t="s">
        <v>20</v>
      </c>
      <c r="H887" s="4" t="s">
        <v>33</v>
      </c>
      <c r="I887" s="4" t="s">
        <v>2</v>
      </c>
      <c r="J887" s="4" t="s">
        <v>3</v>
      </c>
      <c r="K887" s="4" t="s">
        <v>14</v>
      </c>
      <c r="L887" s="4" t="s">
        <v>44</v>
      </c>
      <c r="M887" s="9">
        <v>1</v>
      </c>
      <c r="N887" s="6">
        <v>136.66999999999999</v>
      </c>
      <c r="O887" s="7">
        <v>0.05</v>
      </c>
      <c r="P887" s="6">
        <v>67.099999999999994</v>
      </c>
      <c r="Q887" s="6">
        <f t="shared" si="52"/>
        <v>129.83649999999997</v>
      </c>
      <c r="R887" s="6">
        <f t="shared" si="53"/>
        <v>67.099999999999994</v>
      </c>
      <c r="S887" s="6">
        <f t="shared" si="54"/>
        <v>62.736499999999978</v>
      </c>
      <c r="T887" s="8">
        <f t="shared" si="55"/>
        <v>0.48319617364916639</v>
      </c>
      <c r="U887" s="5">
        <f>YEAR(SalesDataTable[[#This Row],[Order Date]])</f>
        <v>2026</v>
      </c>
      <c r="V887" s="8" t="str">
        <f>"Q"&amp;ROUNDUP(MONTH(SalesDataTable[[#This Row],[Order Date]])/3,0)</f>
        <v>Q2</v>
      </c>
      <c r="W887" s="9">
        <f>MONTH(SalesDataTable[[#This Row],[Order Date]])</f>
        <v>5</v>
      </c>
      <c r="X887" s="8" t="str">
        <f>TEXT(SalesDataTable[[#This Row],[Order Date]],"mmm")</f>
        <v>May</v>
      </c>
    </row>
    <row r="888" spans="1:24" ht="15">
      <c r="A888" s="2">
        <v>2273</v>
      </c>
      <c r="B888" s="3">
        <v>46165</v>
      </c>
      <c r="C888" s="12">
        <f>MONTH(SalesDataTable[[#This Row],[Order Date]])</f>
        <v>5</v>
      </c>
      <c r="D888" s="12" t="str">
        <f>TEXT(SalesDataTable[[#This Row],[Order Date]],"MMM")</f>
        <v>May</v>
      </c>
      <c r="E888" s="15" t="str">
        <f>"Q"&amp;ROUNDUP(MONTH(SalesDataTable[[#This Row],[Order Date]])/3,0)</f>
        <v>Q2</v>
      </c>
      <c r="F888" s="12">
        <f>YEAR(SalesDataTable[[#This Row],[Order Date]])</f>
        <v>2026</v>
      </c>
      <c r="G888" s="4" t="s">
        <v>11</v>
      </c>
      <c r="H888" s="4" t="s">
        <v>12</v>
      </c>
      <c r="I888" s="4" t="s">
        <v>19</v>
      </c>
      <c r="J888" s="4" t="s">
        <v>13</v>
      </c>
      <c r="K888" s="4" t="s">
        <v>34</v>
      </c>
      <c r="L888" s="4" t="s">
        <v>42</v>
      </c>
      <c r="M888" s="9">
        <v>2</v>
      </c>
      <c r="N888" s="6">
        <v>35.700000000000003</v>
      </c>
      <c r="O888" s="7">
        <v>0</v>
      </c>
      <c r="P888" s="6">
        <v>13.52</v>
      </c>
      <c r="Q888" s="6">
        <f t="shared" si="52"/>
        <v>71.400000000000006</v>
      </c>
      <c r="R888" s="6">
        <f t="shared" si="53"/>
        <v>27.04</v>
      </c>
      <c r="S888" s="6">
        <f t="shared" si="54"/>
        <v>44.360000000000007</v>
      </c>
      <c r="T888" s="8">
        <f t="shared" si="55"/>
        <v>0.62128851540616248</v>
      </c>
      <c r="U888" s="5">
        <f>YEAR(SalesDataTable[[#This Row],[Order Date]])</f>
        <v>2026</v>
      </c>
      <c r="V888" s="8" t="str">
        <f>"Q"&amp;ROUNDUP(MONTH(SalesDataTable[[#This Row],[Order Date]])/3,0)</f>
        <v>Q2</v>
      </c>
      <c r="W888" s="9">
        <f>MONTH(SalesDataTable[[#This Row],[Order Date]])</f>
        <v>5</v>
      </c>
      <c r="X888" s="8" t="str">
        <f>TEXT(SalesDataTable[[#This Row],[Order Date]],"mmm")</f>
        <v>May</v>
      </c>
    </row>
    <row r="889" spans="1:24" ht="15">
      <c r="A889" s="2">
        <v>2931</v>
      </c>
      <c r="B889" s="3">
        <v>46165</v>
      </c>
      <c r="C889" s="12">
        <f>MONTH(SalesDataTable[[#This Row],[Order Date]])</f>
        <v>5</v>
      </c>
      <c r="D889" s="12" t="str">
        <f>TEXT(SalesDataTable[[#This Row],[Order Date]],"MMM")</f>
        <v>May</v>
      </c>
      <c r="E889" s="15" t="str">
        <f>"Q"&amp;ROUNDUP(MONTH(SalesDataTable[[#This Row],[Order Date]])/3,0)</f>
        <v>Q2</v>
      </c>
      <c r="F889" s="12">
        <f>YEAR(SalesDataTable[[#This Row],[Order Date]])</f>
        <v>2026</v>
      </c>
      <c r="G889" s="4" t="s">
        <v>0</v>
      </c>
      <c r="H889" s="4" t="s">
        <v>1</v>
      </c>
      <c r="I889" s="4" t="s">
        <v>2</v>
      </c>
      <c r="J889" s="4" t="s">
        <v>3</v>
      </c>
      <c r="K889" s="4" t="s">
        <v>4</v>
      </c>
      <c r="L889" s="4" t="s">
        <v>30</v>
      </c>
      <c r="M889" s="9">
        <v>1</v>
      </c>
      <c r="N889" s="6">
        <v>100.87</v>
      </c>
      <c r="O889" s="7">
        <v>0</v>
      </c>
      <c r="P889" s="6">
        <v>50.4</v>
      </c>
      <c r="Q889" s="6">
        <f t="shared" si="52"/>
        <v>100.87</v>
      </c>
      <c r="R889" s="6">
        <f t="shared" si="53"/>
        <v>50.4</v>
      </c>
      <c r="S889" s="6">
        <f t="shared" si="54"/>
        <v>50.470000000000006</v>
      </c>
      <c r="T889" s="8">
        <f t="shared" si="55"/>
        <v>0.5003469812630118</v>
      </c>
      <c r="U889" s="5">
        <f>YEAR(SalesDataTable[[#This Row],[Order Date]])</f>
        <v>2026</v>
      </c>
      <c r="V889" s="8" t="str">
        <f>"Q"&amp;ROUNDUP(MONTH(SalesDataTable[[#This Row],[Order Date]])/3,0)</f>
        <v>Q2</v>
      </c>
      <c r="W889" s="9">
        <f>MONTH(SalesDataTable[[#This Row],[Order Date]])</f>
        <v>5</v>
      </c>
      <c r="X889" s="8" t="str">
        <f>TEXT(SalesDataTable[[#This Row],[Order Date]],"mmm")</f>
        <v>May</v>
      </c>
    </row>
    <row r="890" spans="1:24" ht="15">
      <c r="A890" s="2">
        <v>4143</v>
      </c>
      <c r="B890" s="3">
        <v>46165</v>
      </c>
      <c r="C890" s="12">
        <f>MONTH(SalesDataTable[[#This Row],[Order Date]])</f>
        <v>5</v>
      </c>
      <c r="D890" s="12" t="str">
        <f>TEXT(SalesDataTable[[#This Row],[Order Date]],"MMM")</f>
        <v>May</v>
      </c>
      <c r="E890" s="15" t="str">
        <f>"Q"&amp;ROUNDUP(MONTH(SalesDataTable[[#This Row],[Order Date]])/3,0)</f>
        <v>Q2</v>
      </c>
      <c r="F890" s="12">
        <f>YEAR(SalesDataTable[[#This Row],[Order Date]])</f>
        <v>2026</v>
      </c>
      <c r="G890" s="4" t="s">
        <v>11</v>
      </c>
      <c r="H890" s="4" t="s">
        <v>52</v>
      </c>
      <c r="I890" s="4" t="s">
        <v>19</v>
      </c>
      <c r="J890" s="4" t="s">
        <v>3</v>
      </c>
      <c r="K890" s="4" t="s">
        <v>14</v>
      </c>
      <c r="L890" s="4" t="s">
        <v>44</v>
      </c>
      <c r="M890" s="9">
        <v>1</v>
      </c>
      <c r="N890" s="6">
        <v>130.80000000000001</v>
      </c>
      <c r="O890" s="7">
        <v>0</v>
      </c>
      <c r="P890" s="6">
        <v>68.7</v>
      </c>
      <c r="Q890" s="6">
        <f t="shared" si="52"/>
        <v>130.80000000000001</v>
      </c>
      <c r="R890" s="6">
        <f t="shared" si="53"/>
        <v>68.7</v>
      </c>
      <c r="S890" s="6">
        <f t="shared" si="54"/>
        <v>62.100000000000009</v>
      </c>
      <c r="T890" s="8">
        <f t="shared" si="55"/>
        <v>0.4747706422018349</v>
      </c>
      <c r="U890" s="5">
        <f>YEAR(SalesDataTable[[#This Row],[Order Date]])</f>
        <v>2026</v>
      </c>
      <c r="V890" s="8" t="str">
        <f>"Q"&amp;ROUNDUP(MONTH(SalesDataTable[[#This Row],[Order Date]])/3,0)</f>
        <v>Q2</v>
      </c>
      <c r="W890" s="9">
        <f>MONTH(SalesDataTable[[#This Row],[Order Date]])</f>
        <v>5</v>
      </c>
      <c r="X890" s="8" t="str">
        <f>TEXT(SalesDataTable[[#This Row],[Order Date]],"mmm")</f>
        <v>May</v>
      </c>
    </row>
    <row r="891" spans="1:24" ht="15">
      <c r="A891" s="2">
        <v>4504</v>
      </c>
      <c r="B891" s="3">
        <v>46165</v>
      </c>
      <c r="C891" s="12">
        <f>MONTH(SalesDataTable[[#This Row],[Order Date]])</f>
        <v>5</v>
      </c>
      <c r="D891" s="12" t="str">
        <f>TEXT(SalesDataTable[[#This Row],[Order Date]],"MMM")</f>
        <v>May</v>
      </c>
      <c r="E891" s="15" t="str">
        <f>"Q"&amp;ROUNDUP(MONTH(SalesDataTable[[#This Row],[Order Date]])/3,0)</f>
        <v>Q2</v>
      </c>
      <c r="F891" s="12">
        <f>YEAR(SalesDataTable[[#This Row],[Order Date]])</f>
        <v>2026</v>
      </c>
      <c r="G891" s="4" t="s">
        <v>0</v>
      </c>
      <c r="H891" s="4" t="s">
        <v>36</v>
      </c>
      <c r="I891" s="4" t="s">
        <v>28</v>
      </c>
      <c r="J891" s="4" t="s">
        <v>3</v>
      </c>
      <c r="K891" s="4" t="s">
        <v>9</v>
      </c>
      <c r="L891" s="4" t="s">
        <v>37</v>
      </c>
      <c r="M891" s="9">
        <v>1</v>
      </c>
      <c r="N891" s="6">
        <v>153.88999999999999</v>
      </c>
      <c r="O891" s="7">
        <v>0</v>
      </c>
      <c r="P891" s="6">
        <v>79.64</v>
      </c>
      <c r="Q891" s="6">
        <f t="shared" si="52"/>
        <v>153.88999999999999</v>
      </c>
      <c r="R891" s="6">
        <f t="shared" si="53"/>
        <v>79.64</v>
      </c>
      <c r="S891" s="6">
        <f t="shared" si="54"/>
        <v>74.249999999999986</v>
      </c>
      <c r="T891" s="8">
        <f t="shared" si="55"/>
        <v>0.4824874910650464</v>
      </c>
      <c r="U891" s="5">
        <f>YEAR(SalesDataTable[[#This Row],[Order Date]])</f>
        <v>2026</v>
      </c>
      <c r="V891" s="8" t="str">
        <f>"Q"&amp;ROUNDUP(MONTH(SalesDataTable[[#This Row],[Order Date]])/3,0)</f>
        <v>Q2</v>
      </c>
      <c r="W891" s="9">
        <f>MONTH(SalesDataTable[[#This Row],[Order Date]])</f>
        <v>5</v>
      </c>
      <c r="X891" s="8" t="str">
        <f>TEXT(SalesDataTable[[#This Row],[Order Date]],"mmm")</f>
        <v>May</v>
      </c>
    </row>
    <row r="892" spans="1:24" ht="15">
      <c r="A892" s="2">
        <v>656</v>
      </c>
      <c r="B892" s="3">
        <v>46166</v>
      </c>
      <c r="C892" s="12">
        <f>MONTH(SalesDataTable[[#This Row],[Order Date]])</f>
        <v>5</v>
      </c>
      <c r="D892" s="12" t="str">
        <f>TEXT(SalesDataTable[[#This Row],[Order Date]],"MMM")</f>
        <v>May</v>
      </c>
      <c r="E892" s="15" t="str">
        <f>"Q"&amp;ROUNDUP(MONTH(SalesDataTable[[#This Row],[Order Date]])/3,0)</f>
        <v>Q2</v>
      </c>
      <c r="F892" s="12">
        <f>YEAR(SalesDataTable[[#This Row],[Order Date]])</f>
        <v>2026</v>
      </c>
      <c r="G892" s="4" t="s">
        <v>20</v>
      </c>
      <c r="H892" s="4" t="s">
        <v>31</v>
      </c>
      <c r="I892" s="4" t="s">
        <v>2</v>
      </c>
      <c r="J892" s="4" t="s">
        <v>13</v>
      </c>
      <c r="K892" s="4" t="s">
        <v>23</v>
      </c>
      <c r="L892" s="4" t="s">
        <v>51</v>
      </c>
      <c r="M892" s="9">
        <v>1</v>
      </c>
      <c r="N892" s="6">
        <v>122.51</v>
      </c>
      <c r="O892" s="7">
        <v>0.15</v>
      </c>
      <c r="P892" s="6">
        <v>62.2</v>
      </c>
      <c r="Q892" s="6">
        <f t="shared" si="52"/>
        <v>104.1335</v>
      </c>
      <c r="R892" s="6">
        <f t="shared" si="53"/>
        <v>62.2</v>
      </c>
      <c r="S892" s="6">
        <f t="shared" si="54"/>
        <v>41.933499999999995</v>
      </c>
      <c r="T892" s="8">
        <f t="shared" si="55"/>
        <v>0.40268981643755369</v>
      </c>
      <c r="U892" s="5">
        <f>YEAR(SalesDataTable[[#This Row],[Order Date]])</f>
        <v>2026</v>
      </c>
      <c r="V892" s="8" t="str">
        <f>"Q"&amp;ROUNDUP(MONTH(SalesDataTable[[#This Row],[Order Date]])/3,0)</f>
        <v>Q2</v>
      </c>
      <c r="W892" s="9">
        <f>MONTH(SalesDataTable[[#This Row],[Order Date]])</f>
        <v>5</v>
      </c>
      <c r="X892" s="8" t="str">
        <f>TEXT(SalesDataTable[[#This Row],[Order Date]],"mmm")</f>
        <v>May</v>
      </c>
    </row>
    <row r="893" spans="1:24" ht="15">
      <c r="A893" s="2">
        <v>979</v>
      </c>
      <c r="B893" s="3">
        <v>46166</v>
      </c>
      <c r="C893" s="12">
        <f>MONTH(SalesDataTable[[#This Row],[Order Date]])</f>
        <v>5</v>
      </c>
      <c r="D893" s="12" t="str">
        <f>TEXT(SalesDataTable[[#This Row],[Order Date]],"MMM")</f>
        <v>May</v>
      </c>
      <c r="E893" s="15" t="str">
        <f>"Q"&amp;ROUNDUP(MONTH(SalesDataTable[[#This Row],[Order Date]])/3,0)</f>
        <v>Q2</v>
      </c>
      <c r="F893" s="12">
        <f>YEAR(SalesDataTable[[#This Row],[Order Date]])</f>
        <v>2026</v>
      </c>
      <c r="G893" s="4" t="s">
        <v>20</v>
      </c>
      <c r="H893" s="4" t="s">
        <v>21</v>
      </c>
      <c r="I893" s="4" t="s">
        <v>8</v>
      </c>
      <c r="J893" s="4" t="s">
        <v>3</v>
      </c>
      <c r="K893" s="4" t="s">
        <v>4</v>
      </c>
      <c r="L893" s="4" t="s">
        <v>5</v>
      </c>
      <c r="M893" s="9">
        <v>8</v>
      </c>
      <c r="N893" s="6">
        <v>79.94</v>
      </c>
      <c r="O893" s="7">
        <v>0.15</v>
      </c>
      <c r="P893" s="6">
        <v>41.65</v>
      </c>
      <c r="Q893" s="6">
        <f t="shared" si="52"/>
        <v>543.59199999999998</v>
      </c>
      <c r="R893" s="6">
        <f t="shared" si="53"/>
        <v>333.2</v>
      </c>
      <c r="S893" s="6">
        <f t="shared" si="54"/>
        <v>210.392</v>
      </c>
      <c r="T893" s="8">
        <f t="shared" si="55"/>
        <v>0.38704028021015763</v>
      </c>
      <c r="U893" s="5">
        <f>YEAR(SalesDataTable[[#This Row],[Order Date]])</f>
        <v>2026</v>
      </c>
      <c r="V893" s="8" t="str">
        <f>"Q"&amp;ROUNDUP(MONTH(SalesDataTable[[#This Row],[Order Date]])/3,0)</f>
        <v>Q2</v>
      </c>
      <c r="W893" s="9">
        <f>MONTH(SalesDataTable[[#This Row],[Order Date]])</f>
        <v>5</v>
      </c>
      <c r="X893" s="8" t="str">
        <f>TEXT(SalesDataTable[[#This Row],[Order Date]],"mmm")</f>
        <v>May</v>
      </c>
    </row>
    <row r="894" spans="1:24" ht="15">
      <c r="A894" s="2">
        <v>1510</v>
      </c>
      <c r="B894" s="3">
        <v>46166</v>
      </c>
      <c r="C894" s="12">
        <f>MONTH(SalesDataTable[[#This Row],[Order Date]])</f>
        <v>5</v>
      </c>
      <c r="D894" s="12" t="str">
        <f>TEXT(SalesDataTable[[#This Row],[Order Date]],"MMM")</f>
        <v>May</v>
      </c>
      <c r="E894" s="15" t="str">
        <f>"Q"&amp;ROUNDUP(MONTH(SalesDataTable[[#This Row],[Order Date]])/3,0)</f>
        <v>Q2</v>
      </c>
      <c r="F894" s="12">
        <f>YEAR(SalesDataTable[[#This Row],[Order Date]])</f>
        <v>2026</v>
      </c>
      <c r="G894" s="4" t="s">
        <v>20</v>
      </c>
      <c r="H894" s="4" t="s">
        <v>31</v>
      </c>
      <c r="I894" s="4" t="s">
        <v>2</v>
      </c>
      <c r="J894" s="4" t="s">
        <v>13</v>
      </c>
      <c r="K894" s="4" t="s">
        <v>4</v>
      </c>
      <c r="L894" s="4" t="s">
        <v>22</v>
      </c>
      <c r="M894" s="9">
        <v>2</v>
      </c>
      <c r="N894" s="6">
        <v>50.78</v>
      </c>
      <c r="O894" s="7">
        <v>0.05</v>
      </c>
      <c r="P894" s="6">
        <v>23.03</v>
      </c>
      <c r="Q894" s="6">
        <f t="shared" si="52"/>
        <v>96.481999999999999</v>
      </c>
      <c r="R894" s="6">
        <f t="shared" si="53"/>
        <v>46.06</v>
      </c>
      <c r="S894" s="6">
        <f t="shared" si="54"/>
        <v>50.421999999999997</v>
      </c>
      <c r="T894" s="8">
        <f t="shared" si="55"/>
        <v>0.52260525279326708</v>
      </c>
      <c r="U894" s="5">
        <f>YEAR(SalesDataTable[[#This Row],[Order Date]])</f>
        <v>2026</v>
      </c>
      <c r="V894" s="8" t="str">
        <f>"Q"&amp;ROUNDUP(MONTH(SalesDataTable[[#This Row],[Order Date]])/3,0)</f>
        <v>Q2</v>
      </c>
      <c r="W894" s="9">
        <f>MONTH(SalesDataTable[[#This Row],[Order Date]])</f>
        <v>5</v>
      </c>
      <c r="X894" s="8" t="str">
        <f>TEXT(SalesDataTable[[#This Row],[Order Date]],"mmm")</f>
        <v>May</v>
      </c>
    </row>
    <row r="895" spans="1:24" ht="15">
      <c r="A895" s="2">
        <v>1959</v>
      </c>
      <c r="B895" s="3">
        <v>46166</v>
      </c>
      <c r="C895" s="12">
        <f>MONTH(SalesDataTable[[#This Row],[Order Date]])</f>
        <v>5</v>
      </c>
      <c r="D895" s="12" t="str">
        <f>TEXT(SalesDataTable[[#This Row],[Order Date]],"MMM")</f>
        <v>May</v>
      </c>
      <c r="E895" s="15" t="str">
        <f>"Q"&amp;ROUNDUP(MONTH(SalesDataTable[[#This Row],[Order Date]])/3,0)</f>
        <v>Q2</v>
      </c>
      <c r="F895" s="12">
        <f>YEAR(SalesDataTable[[#This Row],[Order Date]])</f>
        <v>2026</v>
      </c>
      <c r="G895" s="4" t="s">
        <v>0</v>
      </c>
      <c r="H895" s="4" t="s">
        <v>50</v>
      </c>
      <c r="I895" s="4" t="s">
        <v>28</v>
      </c>
      <c r="J895" s="4" t="s">
        <v>16</v>
      </c>
      <c r="K895" s="4" t="s">
        <v>4</v>
      </c>
      <c r="L895" s="4" t="s">
        <v>5</v>
      </c>
      <c r="M895" s="9">
        <v>2</v>
      </c>
      <c r="N895" s="6">
        <v>80.59</v>
      </c>
      <c r="O895" s="7">
        <v>0.05</v>
      </c>
      <c r="P895" s="6">
        <v>41.44</v>
      </c>
      <c r="Q895" s="6">
        <f t="shared" si="52"/>
        <v>153.12100000000001</v>
      </c>
      <c r="R895" s="6">
        <f t="shared" si="53"/>
        <v>82.88</v>
      </c>
      <c r="S895" s="6">
        <f t="shared" si="54"/>
        <v>70.241000000000014</v>
      </c>
      <c r="T895" s="8">
        <f t="shared" si="55"/>
        <v>0.45872871781140412</v>
      </c>
      <c r="U895" s="5">
        <f>YEAR(SalesDataTable[[#This Row],[Order Date]])</f>
        <v>2026</v>
      </c>
      <c r="V895" s="8" t="str">
        <f>"Q"&amp;ROUNDUP(MONTH(SalesDataTable[[#This Row],[Order Date]])/3,0)</f>
        <v>Q2</v>
      </c>
      <c r="W895" s="9">
        <f>MONTH(SalesDataTable[[#This Row],[Order Date]])</f>
        <v>5</v>
      </c>
      <c r="X895" s="8" t="str">
        <f>TEXT(SalesDataTable[[#This Row],[Order Date]],"mmm")</f>
        <v>May</v>
      </c>
    </row>
    <row r="896" spans="1:24" ht="15">
      <c r="A896" s="2">
        <v>2089</v>
      </c>
      <c r="B896" s="3">
        <v>46166</v>
      </c>
      <c r="C896" s="12">
        <f>MONTH(SalesDataTable[[#This Row],[Order Date]])</f>
        <v>5</v>
      </c>
      <c r="D896" s="12" t="str">
        <f>TEXT(SalesDataTable[[#This Row],[Order Date]],"MMM")</f>
        <v>May</v>
      </c>
      <c r="E896" s="15" t="str">
        <f>"Q"&amp;ROUNDUP(MONTH(SalesDataTable[[#This Row],[Order Date]])/3,0)</f>
        <v>Q2</v>
      </c>
      <c r="F896" s="12">
        <f>YEAR(SalesDataTable[[#This Row],[Order Date]])</f>
        <v>2026</v>
      </c>
      <c r="G896" s="4" t="s">
        <v>0</v>
      </c>
      <c r="H896" s="4" t="s">
        <v>50</v>
      </c>
      <c r="I896" s="4" t="s">
        <v>28</v>
      </c>
      <c r="J896" s="4" t="s">
        <v>13</v>
      </c>
      <c r="K896" s="4" t="s">
        <v>34</v>
      </c>
      <c r="L896" s="4" t="s">
        <v>42</v>
      </c>
      <c r="M896" s="9">
        <v>3</v>
      </c>
      <c r="N896" s="6">
        <v>35.75</v>
      </c>
      <c r="O896" s="7">
        <v>0.15</v>
      </c>
      <c r="P896" s="6">
        <v>13.54</v>
      </c>
      <c r="Q896" s="6">
        <f t="shared" si="52"/>
        <v>91.162499999999994</v>
      </c>
      <c r="R896" s="6">
        <f t="shared" si="53"/>
        <v>40.619999999999997</v>
      </c>
      <c r="S896" s="6">
        <f t="shared" si="54"/>
        <v>50.542499999999997</v>
      </c>
      <c r="T896" s="8">
        <f t="shared" si="55"/>
        <v>0.55442204853969557</v>
      </c>
      <c r="U896" s="5">
        <f>YEAR(SalesDataTable[[#This Row],[Order Date]])</f>
        <v>2026</v>
      </c>
      <c r="V896" s="8" t="str">
        <f>"Q"&amp;ROUNDUP(MONTH(SalesDataTable[[#This Row],[Order Date]])/3,0)</f>
        <v>Q2</v>
      </c>
      <c r="W896" s="9">
        <f>MONTH(SalesDataTable[[#This Row],[Order Date]])</f>
        <v>5</v>
      </c>
      <c r="X896" s="8" t="str">
        <f>TEXT(SalesDataTable[[#This Row],[Order Date]],"mmm")</f>
        <v>May</v>
      </c>
    </row>
    <row r="897" spans="1:24" ht="15">
      <c r="A897" s="2">
        <v>2446</v>
      </c>
      <c r="B897" s="3">
        <v>46166</v>
      </c>
      <c r="C897" s="12">
        <f>MONTH(SalesDataTable[[#This Row],[Order Date]])</f>
        <v>5</v>
      </c>
      <c r="D897" s="12" t="str">
        <f>TEXT(SalesDataTable[[#This Row],[Order Date]],"MMM")</f>
        <v>May</v>
      </c>
      <c r="E897" s="15" t="str">
        <f>"Q"&amp;ROUNDUP(MONTH(SalesDataTable[[#This Row],[Order Date]])/3,0)</f>
        <v>Q2</v>
      </c>
      <c r="F897" s="12">
        <f>YEAR(SalesDataTable[[#This Row],[Order Date]])</f>
        <v>2026</v>
      </c>
      <c r="G897" s="4" t="s">
        <v>6</v>
      </c>
      <c r="H897" s="4" t="s">
        <v>43</v>
      </c>
      <c r="I897" s="4" t="s">
        <v>2</v>
      </c>
      <c r="J897" s="4" t="s">
        <v>13</v>
      </c>
      <c r="K897" s="4" t="s">
        <v>23</v>
      </c>
      <c r="L897" s="4" t="s">
        <v>29</v>
      </c>
      <c r="M897" s="9">
        <v>5</v>
      </c>
      <c r="N897" s="6">
        <v>195.78</v>
      </c>
      <c r="O897" s="7">
        <v>0.1</v>
      </c>
      <c r="P897" s="6">
        <v>101.98</v>
      </c>
      <c r="Q897" s="6">
        <f t="shared" si="52"/>
        <v>881.01</v>
      </c>
      <c r="R897" s="6">
        <f t="shared" si="53"/>
        <v>509.90000000000003</v>
      </c>
      <c r="S897" s="6">
        <f t="shared" si="54"/>
        <v>371.10999999999996</v>
      </c>
      <c r="T897" s="8">
        <f t="shared" si="55"/>
        <v>0.4212324491208953</v>
      </c>
      <c r="U897" s="5">
        <f>YEAR(SalesDataTable[[#This Row],[Order Date]])</f>
        <v>2026</v>
      </c>
      <c r="V897" s="8" t="str">
        <f>"Q"&amp;ROUNDUP(MONTH(SalesDataTable[[#This Row],[Order Date]])/3,0)</f>
        <v>Q2</v>
      </c>
      <c r="W897" s="9">
        <f>MONTH(SalesDataTable[[#This Row],[Order Date]])</f>
        <v>5</v>
      </c>
      <c r="X897" s="8" t="str">
        <f>TEXT(SalesDataTable[[#This Row],[Order Date]],"mmm")</f>
        <v>May</v>
      </c>
    </row>
    <row r="898" spans="1:24" ht="15">
      <c r="A898" s="2">
        <v>2847</v>
      </c>
      <c r="B898" s="3">
        <v>46166</v>
      </c>
      <c r="C898" s="12">
        <f>MONTH(SalesDataTable[[#This Row],[Order Date]])</f>
        <v>5</v>
      </c>
      <c r="D898" s="12" t="str">
        <f>TEXT(SalesDataTable[[#This Row],[Order Date]],"MMM")</f>
        <v>May</v>
      </c>
      <c r="E898" s="15" t="str">
        <f>"Q"&amp;ROUNDUP(MONTH(SalesDataTable[[#This Row],[Order Date]])/3,0)</f>
        <v>Q2</v>
      </c>
      <c r="F898" s="12">
        <f>YEAR(SalesDataTable[[#This Row],[Order Date]])</f>
        <v>2026</v>
      </c>
      <c r="G898" s="4" t="s">
        <v>20</v>
      </c>
      <c r="H898" s="4" t="s">
        <v>47</v>
      </c>
      <c r="I898" s="4" t="s">
        <v>2</v>
      </c>
      <c r="J898" s="4" t="s">
        <v>3</v>
      </c>
      <c r="K898" s="4" t="s">
        <v>23</v>
      </c>
      <c r="L898" s="4" t="s">
        <v>51</v>
      </c>
      <c r="M898" s="9">
        <v>2</v>
      </c>
      <c r="N898" s="6">
        <v>125.95</v>
      </c>
      <c r="O898" s="7">
        <v>0.05</v>
      </c>
      <c r="P898" s="6">
        <v>61.74</v>
      </c>
      <c r="Q898" s="6">
        <f t="shared" ref="Q898:Q961" si="56">M898*N898*(1-O898)</f>
        <v>239.30500000000001</v>
      </c>
      <c r="R898" s="6">
        <f t="shared" ref="R898:R961" si="57">M898*P898</f>
        <v>123.48</v>
      </c>
      <c r="S898" s="6">
        <f t="shared" ref="S898:S961" si="58">Q898-R898</f>
        <v>115.825</v>
      </c>
      <c r="T898" s="8">
        <f t="shared" ref="T898:T961" si="59">IFERROR(S898/Q898,0)</f>
        <v>0.48400576669940032</v>
      </c>
      <c r="U898" s="5">
        <f>YEAR(SalesDataTable[[#This Row],[Order Date]])</f>
        <v>2026</v>
      </c>
      <c r="V898" s="8" t="str">
        <f>"Q"&amp;ROUNDUP(MONTH(SalesDataTable[[#This Row],[Order Date]])/3,0)</f>
        <v>Q2</v>
      </c>
      <c r="W898" s="9">
        <f>MONTH(SalesDataTable[[#This Row],[Order Date]])</f>
        <v>5</v>
      </c>
      <c r="X898" s="8" t="str">
        <f>TEXT(SalesDataTable[[#This Row],[Order Date]],"mmm")</f>
        <v>May</v>
      </c>
    </row>
    <row r="899" spans="1:24" ht="15">
      <c r="A899" s="2">
        <v>3454</v>
      </c>
      <c r="B899" s="3">
        <v>46166</v>
      </c>
      <c r="C899" s="12">
        <f>MONTH(SalesDataTable[[#This Row],[Order Date]])</f>
        <v>5</v>
      </c>
      <c r="D899" s="12" t="str">
        <f>TEXT(SalesDataTable[[#This Row],[Order Date]],"MMM")</f>
        <v>May</v>
      </c>
      <c r="E899" s="15" t="str">
        <f>"Q"&amp;ROUNDUP(MONTH(SalesDataTable[[#This Row],[Order Date]])/3,0)</f>
        <v>Q2</v>
      </c>
      <c r="F899" s="12">
        <f>YEAR(SalesDataTable[[#This Row],[Order Date]])</f>
        <v>2026</v>
      </c>
      <c r="G899" s="4" t="s">
        <v>20</v>
      </c>
      <c r="H899" s="4" t="s">
        <v>31</v>
      </c>
      <c r="I899" s="4" t="s">
        <v>2</v>
      </c>
      <c r="J899" s="4" t="s">
        <v>13</v>
      </c>
      <c r="K899" s="4" t="s">
        <v>34</v>
      </c>
      <c r="L899" s="4" t="s">
        <v>35</v>
      </c>
      <c r="M899" s="9">
        <v>2</v>
      </c>
      <c r="N899" s="6">
        <v>41.32</v>
      </c>
      <c r="O899" s="7">
        <v>0</v>
      </c>
      <c r="P899" s="6">
        <v>14.91</v>
      </c>
      <c r="Q899" s="6">
        <f t="shared" si="56"/>
        <v>82.64</v>
      </c>
      <c r="R899" s="6">
        <f t="shared" si="57"/>
        <v>29.82</v>
      </c>
      <c r="S899" s="6">
        <f t="shared" si="58"/>
        <v>52.82</v>
      </c>
      <c r="T899" s="8">
        <f t="shared" si="59"/>
        <v>0.63915779283639884</v>
      </c>
      <c r="U899" s="5">
        <f>YEAR(SalesDataTable[[#This Row],[Order Date]])</f>
        <v>2026</v>
      </c>
      <c r="V899" s="8" t="str">
        <f>"Q"&amp;ROUNDUP(MONTH(SalesDataTable[[#This Row],[Order Date]])/3,0)</f>
        <v>Q2</v>
      </c>
      <c r="W899" s="9">
        <f>MONTH(SalesDataTable[[#This Row],[Order Date]])</f>
        <v>5</v>
      </c>
      <c r="X899" s="8" t="str">
        <f>TEXT(SalesDataTable[[#This Row],[Order Date]],"mmm")</f>
        <v>May</v>
      </c>
    </row>
    <row r="900" spans="1:24" ht="15">
      <c r="A900" s="2">
        <v>4472</v>
      </c>
      <c r="B900" s="3">
        <v>46166</v>
      </c>
      <c r="C900" s="12">
        <f>MONTH(SalesDataTable[[#This Row],[Order Date]])</f>
        <v>5</v>
      </c>
      <c r="D900" s="12" t="str">
        <f>TEXT(SalesDataTable[[#This Row],[Order Date]],"MMM")</f>
        <v>May</v>
      </c>
      <c r="E900" s="15" t="str">
        <f>"Q"&amp;ROUNDUP(MONTH(SalesDataTable[[#This Row],[Order Date]])/3,0)</f>
        <v>Q2</v>
      </c>
      <c r="F900" s="12">
        <f>YEAR(SalesDataTable[[#This Row],[Order Date]])</f>
        <v>2026</v>
      </c>
      <c r="G900" s="4" t="s">
        <v>20</v>
      </c>
      <c r="H900" s="4" t="s">
        <v>33</v>
      </c>
      <c r="I900" s="4" t="s">
        <v>28</v>
      </c>
      <c r="J900" s="4" t="s">
        <v>13</v>
      </c>
      <c r="K900" s="4" t="s">
        <v>9</v>
      </c>
      <c r="L900" s="4" t="s">
        <v>17</v>
      </c>
      <c r="M900" s="9">
        <v>2</v>
      </c>
      <c r="N900" s="6">
        <v>144.01</v>
      </c>
      <c r="O900" s="7">
        <v>0</v>
      </c>
      <c r="P900" s="6">
        <v>79.37</v>
      </c>
      <c r="Q900" s="6">
        <f t="shared" si="56"/>
        <v>288.02</v>
      </c>
      <c r="R900" s="6">
        <f t="shared" si="57"/>
        <v>158.74</v>
      </c>
      <c r="S900" s="6">
        <f t="shared" si="58"/>
        <v>129.27999999999997</v>
      </c>
      <c r="T900" s="8">
        <f t="shared" si="59"/>
        <v>0.44885771821401282</v>
      </c>
      <c r="U900" s="5">
        <f>YEAR(SalesDataTable[[#This Row],[Order Date]])</f>
        <v>2026</v>
      </c>
      <c r="V900" s="8" t="str">
        <f>"Q"&amp;ROUNDUP(MONTH(SalesDataTable[[#This Row],[Order Date]])/3,0)</f>
        <v>Q2</v>
      </c>
      <c r="W900" s="9">
        <f>MONTH(SalesDataTable[[#This Row],[Order Date]])</f>
        <v>5</v>
      </c>
      <c r="X900" s="8" t="str">
        <f>TEXT(SalesDataTable[[#This Row],[Order Date]],"mmm")</f>
        <v>May</v>
      </c>
    </row>
    <row r="901" spans="1:24" ht="15">
      <c r="A901" s="2">
        <v>4852</v>
      </c>
      <c r="B901" s="3">
        <v>46166</v>
      </c>
      <c r="C901" s="12">
        <f>MONTH(SalesDataTable[[#This Row],[Order Date]])</f>
        <v>5</v>
      </c>
      <c r="D901" s="12" t="str">
        <f>TEXT(SalesDataTable[[#This Row],[Order Date]],"MMM")</f>
        <v>May</v>
      </c>
      <c r="E901" s="15" t="str">
        <f>"Q"&amp;ROUNDUP(MONTH(SalesDataTable[[#This Row],[Order Date]])/3,0)</f>
        <v>Q2</v>
      </c>
      <c r="F901" s="12">
        <f>YEAR(SalesDataTable[[#This Row],[Order Date]])</f>
        <v>2026</v>
      </c>
      <c r="G901" s="4" t="s">
        <v>0</v>
      </c>
      <c r="H901" s="4" t="s">
        <v>50</v>
      </c>
      <c r="I901" s="4" t="s">
        <v>2</v>
      </c>
      <c r="J901" s="4" t="s">
        <v>16</v>
      </c>
      <c r="K901" s="4" t="s">
        <v>4</v>
      </c>
      <c r="L901" s="4" t="s">
        <v>22</v>
      </c>
      <c r="M901" s="9">
        <v>2</v>
      </c>
      <c r="N901" s="6">
        <v>51.17</v>
      </c>
      <c r="O901" s="7">
        <v>0.05</v>
      </c>
      <c r="P901" s="6">
        <v>21.97</v>
      </c>
      <c r="Q901" s="6">
        <f t="shared" si="56"/>
        <v>97.222999999999999</v>
      </c>
      <c r="R901" s="6">
        <f t="shared" si="57"/>
        <v>43.94</v>
      </c>
      <c r="S901" s="6">
        <f t="shared" si="58"/>
        <v>53.283000000000001</v>
      </c>
      <c r="T901" s="8">
        <f t="shared" si="59"/>
        <v>0.54804932989107513</v>
      </c>
      <c r="U901" s="5">
        <f>YEAR(SalesDataTable[[#This Row],[Order Date]])</f>
        <v>2026</v>
      </c>
      <c r="V901" s="8" t="str">
        <f>"Q"&amp;ROUNDUP(MONTH(SalesDataTable[[#This Row],[Order Date]])/3,0)</f>
        <v>Q2</v>
      </c>
      <c r="W901" s="9">
        <f>MONTH(SalesDataTable[[#This Row],[Order Date]])</f>
        <v>5</v>
      </c>
      <c r="X901" s="8" t="str">
        <f>TEXT(SalesDataTable[[#This Row],[Order Date]],"mmm")</f>
        <v>May</v>
      </c>
    </row>
    <row r="902" spans="1:24" ht="15">
      <c r="A902" s="2">
        <v>4959</v>
      </c>
      <c r="B902" s="3">
        <v>46166</v>
      </c>
      <c r="C902" s="12">
        <f>MONTH(SalesDataTable[[#This Row],[Order Date]])</f>
        <v>5</v>
      </c>
      <c r="D902" s="12" t="str">
        <f>TEXT(SalesDataTable[[#This Row],[Order Date]],"MMM")</f>
        <v>May</v>
      </c>
      <c r="E902" s="15" t="str">
        <f>"Q"&amp;ROUNDUP(MONTH(SalesDataTable[[#This Row],[Order Date]])/3,0)</f>
        <v>Q2</v>
      </c>
      <c r="F902" s="12">
        <f>YEAR(SalesDataTable[[#This Row],[Order Date]])</f>
        <v>2026</v>
      </c>
      <c r="G902" s="4" t="s">
        <v>0</v>
      </c>
      <c r="H902" s="4" t="s">
        <v>1</v>
      </c>
      <c r="I902" s="4" t="s">
        <v>8</v>
      </c>
      <c r="J902" s="4" t="s">
        <v>16</v>
      </c>
      <c r="K902" s="4" t="s">
        <v>23</v>
      </c>
      <c r="L902" s="4" t="s">
        <v>40</v>
      </c>
      <c r="M902" s="9">
        <v>6</v>
      </c>
      <c r="N902" s="6">
        <v>83.58</v>
      </c>
      <c r="O902" s="7">
        <v>0.2</v>
      </c>
      <c r="P902" s="6">
        <v>40.5</v>
      </c>
      <c r="Q902" s="6">
        <f t="shared" si="56"/>
        <v>401.18400000000003</v>
      </c>
      <c r="R902" s="6">
        <f t="shared" si="57"/>
        <v>243</v>
      </c>
      <c r="S902" s="6">
        <f t="shared" si="58"/>
        <v>158.18400000000003</v>
      </c>
      <c r="T902" s="8">
        <f t="shared" si="59"/>
        <v>0.39429289303661169</v>
      </c>
      <c r="U902" s="5">
        <f>YEAR(SalesDataTable[[#This Row],[Order Date]])</f>
        <v>2026</v>
      </c>
      <c r="V902" s="8" t="str">
        <f>"Q"&amp;ROUNDUP(MONTH(SalesDataTable[[#This Row],[Order Date]])/3,0)</f>
        <v>Q2</v>
      </c>
      <c r="W902" s="9">
        <f>MONTH(SalesDataTable[[#This Row],[Order Date]])</f>
        <v>5</v>
      </c>
      <c r="X902" s="8" t="str">
        <f>TEXT(SalesDataTable[[#This Row],[Order Date]],"mmm")</f>
        <v>May</v>
      </c>
    </row>
    <row r="903" spans="1:24" ht="15">
      <c r="A903" s="2">
        <v>5056</v>
      </c>
      <c r="B903" s="3">
        <v>46166</v>
      </c>
      <c r="C903" s="12">
        <f>MONTH(SalesDataTable[[#This Row],[Order Date]])</f>
        <v>5</v>
      </c>
      <c r="D903" s="12" t="str">
        <f>TEXT(SalesDataTable[[#This Row],[Order Date]],"MMM")</f>
        <v>May</v>
      </c>
      <c r="E903" s="15" t="str">
        <f>"Q"&amp;ROUNDUP(MONTH(SalesDataTable[[#This Row],[Order Date]])/3,0)</f>
        <v>Q2</v>
      </c>
      <c r="F903" s="12">
        <f>YEAR(SalesDataTable[[#This Row],[Order Date]])</f>
        <v>2026</v>
      </c>
      <c r="G903" s="4" t="s">
        <v>11</v>
      </c>
      <c r="H903" s="4" t="s">
        <v>52</v>
      </c>
      <c r="I903" s="4" t="s">
        <v>28</v>
      </c>
      <c r="J903" s="4" t="s">
        <v>3</v>
      </c>
      <c r="K903" s="4" t="s">
        <v>23</v>
      </c>
      <c r="L903" s="4" t="s">
        <v>40</v>
      </c>
      <c r="M903" s="9">
        <v>2</v>
      </c>
      <c r="N903" s="6">
        <v>80.010000000000005</v>
      </c>
      <c r="O903" s="7">
        <v>0</v>
      </c>
      <c r="P903" s="6">
        <v>38.54</v>
      </c>
      <c r="Q903" s="6">
        <f t="shared" si="56"/>
        <v>160.02000000000001</v>
      </c>
      <c r="R903" s="6">
        <f t="shared" si="57"/>
        <v>77.08</v>
      </c>
      <c r="S903" s="6">
        <f t="shared" si="58"/>
        <v>82.940000000000012</v>
      </c>
      <c r="T903" s="8">
        <f t="shared" si="59"/>
        <v>0.51831021122359711</v>
      </c>
      <c r="U903" s="5">
        <f>YEAR(SalesDataTable[[#This Row],[Order Date]])</f>
        <v>2026</v>
      </c>
      <c r="V903" s="8" t="str">
        <f>"Q"&amp;ROUNDUP(MONTH(SalesDataTable[[#This Row],[Order Date]])/3,0)</f>
        <v>Q2</v>
      </c>
      <c r="W903" s="9">
        <f>MONTH(SalesDataTable[[#This Row],[Order Date]])</f>
        <v>5</v>
      </c>
      <c r="X903" s="8" t="str">
        <f>TEXT(SalesDataTable[[#This Row],[Order Date]],"mmm")</f>
        <v>May</v>
      </c>
    </row>
    <row r="904" spans="1:24" ht="15">
      <c r="A904" s="2">
        <v>1152</v>
      </c>
      <c r="B904" s="3">
        <v>46167</v>
      </c>
      <c r="C904" s="12">
        <f>MONTH(SalesDataTable[[#This Row],[Order Date]])</f>
        <v>5</v>
      </c>
      <c r="D904" s="12" t="str">
        <f>TEXT(SalesDataTable[[#This Row],[Order Date]],"MMM")</f>
        <v>May</v>
      </c>
      <c r="E904" s="15" t="str">
        <f>"Q"&amp;ROUNDUP(MONTH(SalesDataTable[[#This Row],[Order Date]])/3,0)</f>
        <v>Q2</v>
      </c>
      <c r="F904" s="12">
        <f>YEAR(SalesDataTable[[#This Row],[Order Date]])</f>
        <v>2026</v>
      </c>
      <c r="G904" s="4" t="s">
        <v>20</v>
      </c>
      <c r="H904" s="4" t="s">
        <v>31</v>
      </c>
      <c r="I904" s="4" t="s">
        <v>2</v>
      </c>
      <c r="J904" s="4" t="s">
        <v>13</v>
      </c>
      <c r="K904" s="4" t="s">
        <v>9</v>
      </c>
      <c r="L904" s="4" t="s">
        <v>10</v>
      </c>
      <c r="M904" s="9">
        <v>2</v>
      </c>
      <c r="N904" s="6">
        <v>94.4</v>
      </c>
      <c r="O904" s="7">
        <v>0</v>
      </c>
      <c r="P904" s="6">
        <v>46.39</v>
      </c>
      <c r="Q904" s="6">
        <f t="shared" si="56"/>
        <v>188.8</v>
      </c>
      <c r="R904" s="6">
        <f t="shared" si="57"/>
        <v>92.78</v>
      </c>
      <c r="S904" s="6">
        <f t="shared" si="58"/>
        <v>96.02000000000001</v>
      </c>
      <c r="T904" s="8">
        <f t="shared" si="59"/>
        <v>0.50858050847457625</v>
      </c>
      <c r="U904" s="5">
        <f>YEAR(SalesDataTable[[#This Row],[Order Date]])</f>
        <v>2026</v>
      </c>
      <c r="V904" s="8" t="str">
        <f>"Q"&amp;ROUNDUP(MONTH(SalesDataTable[[#This Row],[Order Date]])/3,0)</f>
        <v>Q2</v>
      </c>
      <c r="W904" s="9">
        <f>MONTH(SalesDataTable[[#This Row],[Order Date]])</f>
        <v>5</v>
      </c>
      <c r="X904" s="8" t="str">
        <f>TEXT(SalesDataTable[[#This Row],[Order Date]],"mmm")</f>
        <v>May</v>
      </c>
    </row>
    <row r="905" spans="1:24" ht="15">
      <c r="A905" s="2">
        <v>3919</v>
      </c>
      <c r="B905" s="3">
        <v>46167</v>
      </c>
      <c r="C905" s="12">
        <f>MONTH(SalesDataTable[[#This Row],[Order Date]])</f>
        <v>5</v>
      </c>
      <c r="D905" s="12" t="str">
        <f>TEXT(SalesDataTable[[#This Row],[Order Date]],"MMM")</f>
        <v>May</v>
      </c>
      <c r="E905" s="15" t="str">
        <f>"Q"&amp;ROUNDUP(MONTH(SalesDataTable[[#This Row],[Order Date]])/3,0)</f>
        <v>Q2</v>
      </c>
      <c r="F905" s="12">
        <f>YEAR(SalesDataTable[[#This Row],[Order Date]])</f>
        <v>2026</v>
      </c>
      <c r="G905" s="4" t="s">
        <v>11</v>
      </c>
      <c r="H905" s="4" t="s">
        <v>12</v>
      </c>
      <c r="I905" s="4" t="s">
        <v>19</v>
      </c>
      <c r="J905" s="4" t="s">
        <v>16</v>
      </c>
      <c r="K905" s="4" t="s">
        <v>9</v>
      </c>
      <c r="L905" s="4" t="s">
        <v>37</v>
      </c>
      <c r="M905" s="9">
        <v>6</v>
      </c>
      <c r="N905" s="6">
        <v>157.33000000000001</v>
      </c>
      <c r="O905" s="7">
        <v>0</v>
      </c>
      <c r="P905" s="6">
        <v>78.849999999999994</v>
      </c>
      <c r="Q905" s="6">
        <f t="shared" si="56"/>
        <v>943.98</v>
      </c>
      <c r="R905" s="6">
        <f t="shared" si="57"/>
        <v>473.09999999999997</v>
      </c>
      <c r="S905" s="6">
        <f t="shared" si="58"/>
        <v>470.88000000000005</v>
      </c>
      <c r="T905" s="8">
        <f t="shared" si="59"/>
        <v>0.4988241276298227</v>
      </c>
      <c r="U905" s="5">
        <f>YEAR(SalesDataTable[[#This Row],[Order Date]])</f>
        <v>2026</v>
      </c>
      <c r="V905" s="8" t="str">
        <f>"Q"&amp;ROUNDUP(MONTH(SalesDataTable[[#This Row],[Order Date]])/3,0)</f>
        <v>Q2</v>
      </c>
      <c r="W905" s="9">
        <f>MONTH(SalesDataTable[[#This Row],[Order Date]])</f>
        <v>5</v>
      </c>
      <c r="X905" s="8" t="str">
        <f>TEXT(SalesDataTable[[#This Row],[Order Date]],"mmm")</f>
        <v>May</v>
      </c>
    </row>
    <row r="906" spans="1:24" ht="15">
      <c r="A906" s="2">
        <v>4202</v>
      </c>
      <c r="B906" s="3">
        <v>46167</v>
      </c>
      <c r="C906" s="12">
        <f>MONTH(SalesDataTable[[#This Row],[Order Date]])</f>
        <v>5</v>
      </c>
      <c r="D906" s="12" t="str">
        <f>TEXT(SalesDataTable[[#This Row],[Order Date]],"MMM")</f>
        <v>May</v>
      </c>
      <c r="E906" s="15" t="str">
        <f>"Q"&amp;ROUNDUP(MONTH(SalesDataTable[[#This Row],[Order Date]])/3,0)</f>
        <v>Q2</v>
      </c>
      <c r="F906" s="12">
        <f>YEAR(SalesDataTable[[#This Row],[Order Date]])</f>
        <v>2026</v>
      </c>
      <c r="G906" s="4" t="s">
        <v>11</v>
      </c>
      <c r="H906" s="4" t="s">
        <v>18</v>
      </c>
      <c r="I906" s="4" t="s">
        <v>2</v>
      </c>
      <c r="J906" s="4" t="s">
        <v>13</v>
      </c>
      <c r="K906" s="4" t="s">
        <v>23</v>
      </c>
      <c r="L906" s="4" t="s">
        <v>51</v>
      </c>
      <c r="M906" s="9">
        <v>1</v>
      </c>
      <c r="N906" s="6">
        <v>125.44</v>
      </c>
      <c r="O906" s="7">
        <v>0</v>
      </c>
      <c r="P906" s="6">
        <v>59.92</v>
      </c>
      <c r="Q906" s="6">
        <f t="shared" si="56"/>
        <v>125.44</v>
      </c>
      <c r="R906" s="6">
        <f t="shared" si="57"/>
        <v>59.92</v>
      </c>
      <c r="S906" s="6">
        <f t="shared" si="58"/>
        <v>65.52</v>
      </c>
      <c r="T906" s="8">
        <f t="shared" si="59"/>
        <v>0.5223214285714286</v>
      </c>
      <c r="U906" s="5">
        <f>YEAR(SalesDataTable[[#This Row],[Order Date]])</f>
        <v>2026</v>
      </c>
      <c r="V906" s="8" t="str">
        <f>"Q"&amp;ROUNDUP(MONTH(SalesDataTable[[#This Row],[Order Date]])/3,0)</f>
        <v>Q2</v>
      </c>
      <c r="W906" s="9">
        <f>MONTH(SalesDataTable[[#This Row],[Order Date]])</f>
        <v>5</v>
      </c>
      <c r="X906" s="8" t="str">
        <f>TEXT(SalesDataTable[[#This Row],[Order Date]],"mmm")</f>
        <v>May</v>
      </c>
    </row>
    <row r="907" spans="1:24" ht="15">
      <c r="A907" s="2">
        <v>4274</v>
      </c>
      <c r="B907" s="3">
        <v>46167</v>
      </c>
      <c r="C907" s="12">
        <f>MONTH(SalesDataTable[[#This Row],[Order Date]])</f>
        <v>5</v>
      </c>
      <c r="D907" s="12" t="str">
        <f>TEXT(SalesDataTable[[#This Row],[Order Date]],"MMM")</f>
        <v>May</v>
      </c>
      <c r="E907" s="15" t="str">
        <f>"Q"&amp;ROUNDUP(MONTH(SalesDataTable[[#This Row],[Order Date]])/3,0)</f>
        <v>Q2</v>
      </c>
      <c r="F907" s="12">
        <f>YEAR(SalesDataTable[[#This Row],[Order Date]])</f>
        <v>2026</v>
      </c>
      <c r="G907" s="4" t="s">
        <v>6</v>
      </c>
      <c r="H907" s="4" t="s">
        <v>43</v>
      </c>
      <c r="I907" s="4" t="s">
        <v>28</v>
      </c>
      <c r="J907" s="4" t="s">
        <v>3</v>
      </c>
      <c r="K907" s="4" t="s">
        <v>34</v>
      </c>
      <c r="L907" s="4" t="s">
        <v>42</v>
      </c>
      <c r="M907" s="9">
        <v>2</v>
      </c>
      <c r="N907" s="6">
        <v>36.18</v>
      </c>
      <c r="O907" s="7">
        <v>0</v>
      </c>
      <c r="P907" s="6">
        <v>13.71</v>
      </c>
      <c r="Q907" s="6">
        <f t="shared" si="56"/>
        <v>72.36</v>
      </c>
      <c r="R907" s="6">
        <f t="shared" si="57"/>
        <v>27.42</v>
      </c>
      <c r="S907" s="6">
        <f t="shared" si="58"/>
        <v>44.94</v>
      </c>
      <c r="T907" s="8">
        <f t="shared" si="59"/>
        <v>0.62106135986733002</v>
      </c>
      <c r="U907" s="5">
        <f>YEAR(SalesDataTable[[#This Row],[Order Date]])</f>
        <v>2026</v>
      </c>
      <c r="V907" s="8" t="str">
        <f>"Q"&amp;ROUNDUP(MONTH(SalesDataTable[[#This Row],[Order Date]])/3,0)</f>
        <v>Q2</v>
      </c>
      <c r="W907" s="9">
        <f>MONTH(SalesDataTable[[#This Row],[Order Date]])</f>
        <v>5</v>
      </c>
      <c r="X907" s="8" t="str">
        <f>TEXT(SalesDataTable[[#This Row],[Order Date]],"mmm")</f>
        <v>May</v>
      </c>
    </row>
    <row r="908" spans="1:24" ht="15">
      <c r="A908" s="2">
        <v>4364</v>
      </c>
      <c r="B908" s="3">
        <v>46167</v>
      </c>
      <c r="C908" s="12">
        <f>MONTH(SalesDataTable[[#This Row],[Order Date]])</f>
        <v>5</v>
      </c>
      <c r="D908" s="12" t="str">
        <f>TEXT(SalesDataTable[[#This Row],[Order Date]],"MMM")</f>
        <v>May</v>
      </c>
      <c r="E908" s="15" t="str">
        <f>"Q"&amp;ROUNDUP(MONTH(SalesDataTable[[#This Row],[Order Date]])/3,0)</f>
        <v>Q2</v>
      </c>
      <c r="F908" s="12">
        <f>YEAR(SalesDataTable[[#This Row],[Order Date]])</f>
        <v>2026</v>
      </c>
      <c r="G908" s="4" t="s">
        <v>0</v>
      </c>
      <c r="H908" s="4" t="s">
        <v>50</v>
      </c>
      <c r="I908" s="4" t="s">
        <v>19</v>
      </c>
      <c r="J908" s="4" t="s">
        <v>3</v>
      </c>
      <c r="K908" s="4" t="s">
        <v>34</v>
      </c>
      <c r="L908" s="4" t="s">
        <v>35</v>
      </c>
      <c r="M908" s="9">
        <v>1</v>
      </c>
      <c r="N908" s="6">
        <v>41</v>
      </c>
      <c r="O908" s="7">
        <v>0.05</v>
      </c>
      <c r="P908" s="6">
        <v>14.51</v>
      </c>
      <c r="Q908" s="6">
        <f t="shared" si="56"/>
        <v>38.949999999999996</v>
      </c>
      <c r="R908" s="6">
        <f t="shared" si="57"/>
        <v>14.51</v>
      </c>
      <c r="S908" s="6">
        <f t="shared" si="58"/>
        <v>24.439999999999998</v>
      </c>
      <c r="T908" s="8">
        <f t="shared" si="59"/>
        <v>0.62747111681643131</v>
      </c>
      <c r="U908" s="5">
        <f>YEAR(SalesDataTable[[#This Row],[Order Date]])</f>
        <v>2026</v>
      </c>
      <c r="V908" s="8" t="str">
        <f>"Q"&amp;ROUNDUP(MONTH(SalesDataTable[[#This Row],[Order Date]])/3,0)</f>
        <v>Q2</v>
      </c>
      <c r="W908" s="9">
        <f>MONTH(SalesDataTable[[#This Row],[Order Date]])</f>
        <v>5</v>
      </c>
      <c r="X908" s="8" t="str">
        <f>TEXT(SalesDataTable[[#This Row],[Order Date]],"mmm")</f>
        <v>May</v>
      </c>
    </row>
    <row r="909" spans="1:24" ht="15">
      <c r="A909" s="2">
        <v>4896</v>
      </c>
      <c r="B909" s="3">
        <v>46167</v>
      </c>
      <c r="C909" s="12">
        <f>MONTH(SalesDataTable[[#This Row],[Order Date]])</f>
        <v>5</v>
      </c>
      <c r="D909" s="12" t="str">
        <f>TEXT(SalesDataTable[[#This Row],[Order Date]],"MMM")</f>
        <v>May</v>
      </c>
      <c r="E909" s="15" t="str">
        <f>"Q"&amp;ROUNDUP(MONTH(SalesDataTable[[#This Row],[Order Date]])/3,0)</f>
        <v>Q2</v>
      </c>
      <c r="F909" s="12">
        <f>YEAR(SalesDataTable[[#This Row],[Order Date]])</f>
        <v>2026</v>
      </c>
      <c r="G909" s="4" t="s">
        <v>11</v>
      </c>
      <c r="H909" s="4" t="s">
        <v>25</v>
      </c>
      <c r="I909" s="4" t="s">
        <v>2</v>
      </c>
      <c r="J909" s="4" t="s">
        <v>3</v>
      </c>
      <c r="K909" s="4" t="s">
        <v>9</v>
      </c>
      <c r="L909" s="4" t="s">
        <v>46</v>
      </c>
      <c r="M909" s="9">
        <v>1</v>
      </c>
      <c r="N909" s="6">
        <v>72.33</v>
      </c>
      <c r="O909" s="7">
        <v>0.1</v>
      </c>
      <c r="P909" s="6">
        <v>32.61</v>
      </c>
      <c r="Q909" s="6">
        <f t="shared" si="56"/>
        <v>65.096999999999994</v>
      </c>
      <c r="R909" s="6">
        <f t="shared" si="57"/>
        <v>32.61</v>
      </c>
      <c r="S909" s="6">
        <f t="shared" si="58"/>
        <v>32.486999999999995</v>
      </c>
      <c r="T909" s="8">
        <f t="shared" si="59"/>
        <v>0.49905525600258072</v>
      </c>
      <c r="U909" s="5">
        <f>YEAR(SalesDataTable[[#This Row],[Order Date]])</f>
        <v>2026</v>
      </c>
      <c r="V909" s="8" t="str">
        <f>"Q"&amp;ROUNDUP(MONTH(SalesDataTable[[#This Row],[Order Date]])/3,0)</f>
        <v>Q2</v>
      </c>
      <c r="W909" s="9">
        <f>MONTH(SalesDataTable[[#This Row],[Order Date]])</f>
        <v>5</v>
      </c>
      <c r="X909" s="8" t="str">
        <f>TEXT(SalesDataTable[[#This Row],[Order Date]],"mmm")</f>
        <v>May</v>
      </c>
    </row>
    <row r="910" spans="1:24" ht="15">
      <c r="A910" s="2">
        <v>5109</v>
      </c>
      <c r="B910" s="3">
        <v>46167</v>
      </c>
      <c r="C910" s="12">
        <f>MONTH(SalesDataTable[[#This Row],[Order Date]])</f>
        <v>5</v>
      </c>
      <c r="D910" s="12" t="str">
        <f>TEXT(SalesDataTable[[#This Row],[Order Date]],"MMM")</f>
        <v>May</v>
      </c>
      <c r="E910" s="15" t="str">
        <f>"Q"&amp;ROUNDUP(MONTH(SalesDataTable[[#This Row],[Order Date]])/3,0)</f>
        <v>Q2</v>
      </c>
      <c r="F910" s="12">
        <f>YEAR(SalesDataTable[[#This Row],[Order Date]])</f>
        <v>2026</v>
      </c>
      <c r="G910" s="4" t="s">
        <v>20</v>
      </c>
      <c r="H910" s="4" t="s">
        <v>21</v>
      </c>
      <c r="I910" s="4" t="s">
        <v>2</v>
      </c>
      <c r="J910" s="4" t="s">
        <v>16</v>
      </c>
      <c r="K910" s="4" t="s">
        <v>23</v>
      </c>
      <c r="L910" s="4" t="s">
        <v>51</v>
      </c>
      <c r="M910" s="9">
        <v>2</v>
      </c>
      <c r="N910" s="6">
        <v>125.42</v>
      </c>
      <c r="O910" s="7">
        <v>0</v>
      </c>
      <c r="P910" s="6">
        <v>62.28</v>
      </c>
      <c r="Q910" s="6">
        <f t="shared" si="56"/>
        <v>250.84</v>
      </c>
      <c r="R910" s="6">
        <f t="shared" si="57"/>
        <v>124.56</v>
      </c>
      <c r="S910" s="6">
        <f t="shared" si="58"/>
        <v>126.28</v>
      </c>
      <c r="T910" s="8">
        <f t="shared" si="59"/>
        <v>0.50342848030617127</v>
      </c>
      <c r="U910" s="5">
        <f>YEAR(SalesDataTable[[#This Row],[Order Date]])</f>
        <v>2026</v>
      </c>
      <c r="V910" s="8" t="str">
        <f>"Q"&amp;ROUNDUP(MONTH(SalesDataTable[[#This Row],[Order Date]])/3,0)</f>
        <v>Q2</v>
      </c>
      <c r="W910" s="9">
        <f>MONTH(SalesDataTable[[#This Row],[Order Date]])</f>
        <v>5</v>
      </c>
      <c r="X910" s="8" t="str">
        <f>TEXT(SalesDataTable[[#This Row],[Order Date]],"mmm")</f>
        <v>May</v>
      </c>
    </row>
    <row r="911" spans="1:24" ht="15">
      <c r="A911" s="2">
        <v>289</v>
      </c>
      <c r="B911" s="3">
        <v>46168</v>
      </c>
      <c r="C911" s="12">
        <f>MONTH(SalesDataTable[[#This Row],[Order Date]])</f>
        <v>5</v>
      </c>
      <c r="D911" s="12" t="str">
        <f>TEXT(SalesDataTable[[#This Row],[Order Date]],"MMM")</f>
        <v>May</v>
      </c>
      <c r="E911" s="15" t="str">
        <f>"Q"&amp;ROUNDUP(MONTH(SalesDataTable[[#This Row],[Order Date]])/3,0)</f>
        <v>Q2</v>
      </c>
      <c r="F911" s="12">
        <f>YEAR(SalesDataTable[[#This Row],[Order Date]])</f>
        <v>2026</v>
      </c>
      <c r="G911" s="4" t="s">
        <v>0</v>
      </c>
      <c r="H911" s="4" t="s">
        <v>50</v>
      </c>
      <c r="I911" s="4" t="s">
        <v>2</v>
      </c>
      <c r="J911" s="4" t="s">
        <v>16</v>
      </c>
      <c r="K911" s="4" t="s">
        <v>4</v>
      </c>
      <c r="L911" s="4" t="s">
        <v>26</v>
      </c>
      <c r="M911" s="9">
        <v>2</v>
      </c>
      <c r="N911" s="6">
        <v>41.29</v>
      </c>
      <c r="O911" s="7">
        <v>0.15</v>
      </c>
      <c r="P911" s="6">
        <v>16.43</v>
      </c>
      <c r="Q911" s="6">
        <f t="shared" si="56"/>
        <v>70.192999999999998</v>
      </c>
      <c r="R911" s="6">
        <f t="shared" si="57"/>
        <v>32.86</v>
      </c>
      <c r="S911" s="6">
        <f t="shared" si="58"/>
        <v>37.332999999999998</v>
      </c>
      <c r="T911" s="8">
        <f t="shared" si="59"/>
        <v>0.531862151496588</v>
      </c>
      <c r="U911" s="5">
        <f>YEAR(SalesDataTable[[#This Row],[Order Date]])</f>
        <v>2026</v>
      </c>
      <c r="V911" s="8" t="str">
        <f>"Q"&amp;ROUNDUP(MONTH(SalesDataTable[[#This Row],[Order Date]])/3,0)</f>
        <v>Q2</v>
      </c>
      <c r="W911" s="9">
        <f>MONTH(SalesDataTable[[#This Row],[Order Date]])</f>
        <v>5</v>
      </c>
      <c r="X911" s="8" t="str">
        <f>TEXT(SalesDataTable[[#This Row],[Order Date]],"mmm")</f>
        <v>May</v>
      </c>
    </row>
    <row r="912" spans="1:24" ht="15">
      <c r="A912" s="2">
        <v>4092</v>
      </c>
      <c r="B912" s="3">
        <v>46168</v>
      </c>
      <c r="C912" s="12">
        <f>MONTH(SalesDataTable[[#This Row],[Order Date]])</f>
        <v>5</v>
      </c>
      <c r="D912" s="12" t="str">
        <f>TEXT(SalesDataTable[[#This Row],[Order Date]],"MMM")</f>
        <v>May</v>
      </c>
      <c r="E912" s="15" t="str">
        <f>"Q"&amp;ROUNDUP(MONTH(SalesDataTable[[#This Row],[Order Date]])/3,0)</f>
        <v>Q2</v>
      </c>
      <c r="F912" s="12">
        <f>YEAR(SalesDataTable[[#This Row],[Order Date]])</f>
        <v>2026</v>
      </c>
      <c r="G912" s="4" t="s">
        <v>20</v>
      </c>
      <c r="H912" s="4" t="s">
        <v>33</v>
      </c>
      <c r="I912" s="4" t="s">
        <v>8</v>
      </c>
      <c r="J912" s="4" t="s">
        <v>16</v>
      </c>
      <c r="K912" s="4" t="s">
        <v>14</v>
      </c>
      <c r="L912" s="4" t="s">
        <v>44</v>
      </c>
      <c r="M912" s="9">
        <v>8</v>
      </c>
      <c r="N912" s="6">
        <v>131.4</v>
      </c>
      <c r="O912" s="7">
        <v>0.05</v>
      </c>
      <c r="P912" s="6">
        <v>66.489999999999995</v>
      </c>
      <c r="Q912" s="6">
        <f t="shared" si="56"/>
        <v>998.64</v>
      </c>
      <c r="R912" s="6">
        <f t="shared" si="57"/>
        <v>531.91999999999996</v>
      </c>
      <c r="S912" s="6">
        <f t="shared" si="58"/>
        <v>466.72</v>
      </c>
      <c r="T912" s="8">
        <f t="shared" si="59"/>
        <v>0.46735560362092449</v>
      </c>
      <c r="U912" s="5">
        <f>YEAR(SalesDataTable[[#This Row],[Order Date]])</f>
        <v>2026</v>
      </c>
      <c r="V912" s="8" t="str">
        <f>"Q"&amp;ROUNDUP(MONTH(SalesDataTable[[#This Row],[Order Date]])/3,0)</f>
        <v>Q2</v>
      </c>
      <c r="W912" s="9">
        <f>MONTH(SalesDataTable[[#This Row],[Order Date]])</f>
        <v>5</v>
      </c>
      <c r="X912" s="8" t="str">
        <f>TEXT(SalesDataTable[[#This Row],[Order Date]],"mmm")</f>
        <v>May</v>
      </c>
    </row>
    <row r="913" spans="1:24" ht="15">
      <c r="A913" s="2">
        <v>4727</v>
      </c>
      <c r="B913" s="3">
        <v>46168</v>
      </c>
      <c r="C913" s="12">
        <f>MONTH(SalesDataTable[[#This Row],[Order Date]])</f>
        <v>5</v>
      </c>
      <c r="D913" s="12" t="str">
        <f>TEXT(SalesDataTable[[#This Row],[Order Date]],"MMM")</f>
        <v>May</v>
      </c>
      <c r="E913" s="15" t="str">
        <f>"Q"&amp;ROUNDUP(MONTH(SalesDataTable[[#This Row],[Order Date]])/3,0)</f>
        <v>Q2</v>
      </c>
      <c r="F913" s="12">
        <f>YEAR(SalesDataTable[[#This Row],[Order Date]])</f>
        <v>2026</v>
      </c>
      <c r="G913" s="4" t="s">
        <v>11</v>
      </c>
      <c r="H913" s="4" t="s">
        <v>52</v>
      </c>
      <c r="I913" s="4" t="s">
        <v>2</v>
      </c>
      <c r="J913" s="4" t="s">
        <v>13</v>
      </c>
      <c r="K913" s="4" t="s">
        <v>9</v>
      </c>
      <c r="L913" s="4" t="s">
        <v>17</v>
      </c>
      <c r="M913" s="9">
        <v>4</v>
      </c>
      <c r="N913" s="6">
        <v>140.66999999999999</v>
      </c>
      <c r="O913" s="7">
        <v>0</v>
      </c>
      <c r="P913" s="6">
        <v>80.72</v>
      </c>
      <c r="Q913" s="6">
        <f t="shared" si="56"/>
        <v>562.67999999999995</v>
      </c>
      <c r="R913" s="6">
        <f t="shared" si="57"/>
        <v>322.88</v>
      </c>
      <c r="S913" s="6">
        <f t="shared" si="58"/>
        <v>239.79999999999995</v>
      </c>
      <c r="T913" s="8">
        <f t="shared" si="59"/>
        <v>0.42617473519584842</v>
      </c>
      <c r="U913" s="5">
        <f>YEAR(SalesDataTable[[#This Row],[Order Date]])</f>
        <v>2026</v>
      </c>
      <c r="V913" s="8" t="str">
        <f>"Q"&amp;ROUNDUP(MONTH(SalesDataTable[[#This Row],[Order Date]])/3,0)</f>
        <v>Q2</v>
      </c>
      <c r="W913" s="9">
        <f>MONTH(SalesDataTable[[#This Row],[Order Date]])</f>
        <v>5</v>
      </c>
      <c r="X913" s="8" t="str">
        <f>TEXT(SalesDataTable[[#This Row],[Order Date]],"mmm")</f>
        <v>May</v>
      </c>
    </row>
    <row r="914" spans="1:24" ht="15">
      <c r="A914" s="2">
        <v>4753</v>
      </c>
      <c r="B914" s="3">
        <v>46168</v>
      </c>
      <c r="C914" s="12">
        <f>MONTH(SalesDataTable[[#This Row],[Order Date]])</f>
        <v>5</v>
      </c>
      <c r="D914" s="12" t="str">
        <f>TEXT(SalesDataTable[[#This Row],[Order Date]],"MMM")</f>
        <v>May</v>
      </c>
      <c r="E914" s="15" t="str">
        <f>"Q"&amp;ROUNDUP(MONTH(SalesDataTable[[#This Row],[Order Date]])/3,0)</f>
        <v>Q2</v>
      </c>
      <c r="F914" s="12">
        <f>YEAR(SalesDataTable[[#This Row],[Order Date]])</f>
        <v>2026</v>
      </c>
      <c r="G914" s="4" t="s">
        <v>20</v>
      </c>
      <c r="H914" s="4" t="s">
        <v>33</v>
      </c>
      <c r="I914" s="4" t="s">
        <v>2</v>
      </c>
      <c r="J914" s="4" t="s">
        <v>3</v>
      </c>
      <c r="K914" s="4" t="s">
        <v>34</v>
      </c>
      <c r="L914" s="4" t="s">
        <v>42</v>
      </c>
      <c r="M914" s="9">
        <v>1</v>
      </c>
      <c r="N914" s="6">
        <v>36.659999999999997</v>
      </c>
      <c r="O914" s="7">
        <v>0.05</v>
      </c>
      <c r="P914" s="6">
        <v>13.51</v>
      </c>
      <c r="Q914" s="6">
        <f t="shared" si="56"/>
        <v>34.826999999999998</v>
      </c>
      <c r="R914" s="6">
        <f t="shared" si="57"/>
        <v>13.51</v>
      </c>
      <c r="S914" s="6">
        <f t="shared" si="58"/>
        <v>21.317</v>
      </c>
      <c r="T914" s="8">
        <f t="shared" si="59"/>
        <v>0.61208257960777557</v>
      </c>
      <c r="U914" s="5">
        <f>YEAR(SalesDataTable[[#This Row],[Order Date]])</f>
        <v>2026</v>
      </c>
      <c r="V914" s="8" t="str">
        <f>"Q"&amp;ROUNDUP(MONTH(SalesDataTable[[#This Row],[Order Date]])/3,0)</f>
        <v>Q2</v>
      </c>
      <c r="W914" s="9">
        <f>MONTH(SalesDataTable[[#This Row],[Order Date]])</f>
        <v>5</v>
      </c>
      <c r="X914" s="8" t="str">
        <f>TEXT(SalesDataTable[[#This Row],[Order Date]],"mmm")</f>
        <v>May</v>
      </c>
    </row>
    <row r="915" spans="1:24" ht="15">
      <c r="A915" s="2">
        <v>942</v>
      </c>
      <c r="B915" s="3">
        <v>46169</v>
      </c>
      <c r="C915" s="12">
        <f>MONTH(SalesDataTable[[#This Row],[Order Date]])</f>
        <v>5</v>
      </c>
      <c r="D915" s="12" t="str">
        <f>TEXT(SalesDataTable[[#This Row],[Order Date]],"MMM")</f>
        <v>May</v>
      </c>
      <c r="E915" s="15" t="str">
        <f>"Q"&amp;ROUNDUP(MONTH(SalesDataTable[[#This Row],[Order Date]])/3,0)</f>
        <v>Q2</v>
      </c>
      <c r="F915" s="12">
        <f>YEAR(SalesDataTable[[#This Row],[Order Date]])</f>
        <v>2026</v>
      </c>
      <c r="G915" s="4" t="s">
        <v>20</v>
      </c>
      <c r="H915" s="4" t="s">
        <v>21</v>
      </c>
      <c r="I915" s="4" t="s">
        <v>2</v>
      </c>
      <c r="J915" s="4" t="s">
        <v>3</v>
      </c>
      <c r="K915" s="4" t="s">
        <v>14</v>
      </c>
      <c r="L915" s="4" t="s">
        <v>32</v>
      </c>
      <c r="M915" s="9">
        <v>1</v>
      </c>
      <c r="N915" s="6">
        <v>46.28</v>
      </c>
      <c r="O915" s="7">
        <v>0.05</v>
      </c>
      <c r="P915" s="6">
        <v>17.95</v>
      </c>
      <c r="Q915" s="6">
        <f t="shared" si="56"/>
        <v>43.966000000000001</v>
      </c>
      <c r="R915" s="6">
        <f t="shared" si="57"/>
        <v>17.95</v>
      </c>
      <c r="S915" s="6">
        <f t="shared" si="58"/>
        <v>26.016000000000002</v>
      </c>
      <c r="T915" s="8">
        <f t="shared" si="59"/>
        <v>0.591729973161079</v>
      </c>
      <c r="U915" s="5">
        <f>YEAR(SalesDataTable[[#This Row],[Order Date]])</f>
        <v>2026</v>
      </c>
      <c r="V915" s="8" t="str">
        <f>"Q"&amp;ROUNDUP(MONTH(SalesDataTable[[#This Row],[Order Date]])/3,0)</f>
        <v>Q2</v>
      </c>
      <c r="W915" s="9">
        <f>MONTH(SalesDataTable[[#This Row],[Order Date]])</f>
        <v>5</v>
      </c>
      <c r="X915" s="8" t="str">
        <f>TEXT(SalesDataTable[[#This Row],[Order Date]],"mmm")</f>
        <v>May</v>
      </c>
    </row>
    <row r="916" spans="1:24" ht="15">
      <c r="A916" s="2">
        <v>1755</v>
      </c>
      <c r="B916" s="3">
        <v>46169</v>
      </c>
      <c r="C916" s="12">
        <f>MONTH(SalesDataTable[[#This Row],[Order Date]])</f>
        <v>5</v>
      </c>
      <c r="D916" s="12" t="str">
        <f>TEXT(SalesDataTable[[#This Row],[Order Date]],"MMM")</f>
        <v>May</v>
      </c>
      <c r="E916" s="15" t="str">
        <f>"Q"&amp;ROUNDUP(MONTH(SalesDataTable[[#This Row],[Order Date]])/3,0)</f>
        <v>Q2</v>
      </c>
      <c r="F916" s="12">
        <f>YEAR(SalesDataTable[[#This Row],[Order Date]])</f>
        <v>2026</v>
      </c>
      <c r="G916" s="4" t="s">
        <v>20</v>
      </c>
      <c r="H916" s="4" t="s">
        <v>47</v>
      </c>
      <c r="I916" s="4" t="s">
        <v>28</v>
      </c>
      <c r="J916" s="4" t="s">
        <v>3</v>
      </c>
      <c r="K916" s="4" t="s">
        <v>9</v>
      </c>
      <c r="L916" s="4" t="s">
        <v>10</v>
      </c>
      <c r="M916" s="9">
        <v>2</v>
      </c>
      <c r="N916" s="6">
        <v>92.12</v>
      </c>
      <c r="O916" s="7">
        <v>0</v>
      </c>
      <c r="P916" s="6">
        <v>46.64</v>
      </c>
      <c r="Q916" s="6">
        <f t="shared" si="56"/>
        <v>184.24</v>
      </c>
      <c r="R916" s="6">
        <f t="shared" si="57"/>
        <v>93.28</v>
      </c>
      <c r="S916" s="6">
        <f t="shared" si="58"/>
        <v>90.960000000000008</v>
      </c>
      <c r="T916" s="8">
        <f t="shared" si="59"/>
        <v>0.49370386452453324</v>
      </c>
      <c r="U916" s="5">
        <f>YEAR(SalesDataTable[[#This Row],[Order Date]])</f>
        <v>2026</v>
      </c>
      <c r="V916" s="8" t="str">
        <f>"Q"&amp;ROUNDUP(MONTH(SalesDataTable[[#This Row],[Order Date]])/3,0)</f>
        <v>Q2</v>
      </c>
      <c r="W916" s="9">
        <f>MONTH(SalesDataTable[[#This Row],[Order Date]])</f>
        <v>5</v>
      </c>
      <c r="X916" s="8" t="str">
        <f>TEXT(SalesDataTable[[#This Row],[Order Date]],"mmm")</f>
        <v>May</v>
      </c>
    </row>
    <row r="917" spans="1:24" ht="15">
      <c r="A917" s="2">
        <v>3073</v>
      </c>
      <c r="B917" s="3">
        <v>46169</v>
      </c>
      <c r="C917" s="12">
        <f>MONTH(SalesDataTable[[#This Row],[Order Date]])</f>
        <v>5</v>
      </c>
      <c r="D917" s="12" t="str">
        <f>TEXT(SalesDataTable[[#This Row],[Order Date]],"MMM")</f>
        <v>May</v>
      </c>
      <c r="E917" s="15" t="str">
        <f>"Q"&amp;ROUNDUP(MONTH(SalesDataTable[[#This Row],[Order Date]])/3,0)</f>
        <v>Q2</v>
      </c>
      <c r="F917" s="12">
        <f>YEAR(SalesDataTable[[#This Row],[Order Date]])</f>
        <v>2026</v>
      </c>
      <c r="G917" s="4" t="s">
        <v>20</v>
      </c>
      <c r="H917" s="4" t="s">
        <v>47</v>
      </c>
      <c r="I917" s="4" t="s">
        <v>2</v>
      </c>
      <c r="J917" s="4" t="s">
        <v>3</v>
      </c>
      <c r="K917" s="4" t="s">
        <v>34</v>
      </c>
      <c r="L917" s="4" t="s">
        <v>35</v>
      </c>
      <c r="M917" s="9">
        <v>3</v>
      </c>
      <c r="N917" s="6">
        <v>39.549999999999997</v>
      </c>
      <c r="O917" s="7">
        <v>0</v>
      </c>
      <c r="P917" s="6">
        <v>14.87</v>
      </c>
      <c r="Q917" s="6">
        <f t="shared" si="56"/>
        <v>118.64999999999999</v>
      </c>
      <c r="R917" s="6">
        <f t="shared" si="57"/>
        <v>44.61</v>
      </c>
      <c r="S917" s="6">
        <f t="shared" si="58"/>
        <v>74.039999999999992</v>
      </c>
      <c r="T917" s="8">
        <f t="shared" si="59"/>
        <v>0.6240202275600506</v>
      </c>
      <c r="U917" s="5">
        <f>YEAR(SalesDataTable[[#This Row],[Order Date]])</f>
        <v>2026</v>
      </c>
      <c r="V917" s="8" t="str">
        <f>"Q"&amp;ROUNDUP(MONTH(SalesDataTable[[#This Row],[Order Date]])/3,0)</f>
        <v>Q2</v>
      </c>
      <c r="W917" s="9">
        <f>MONTH(SalesDataTable[[#This Row],[Order Date]])</f>
        <v>5</v>
      </c>
      <c r="X917" s="8" t="str">
        <f>TEXT(SalesDataTable[[#This Row],[Order Date]],"mmm")</f>
        <v>May</v>
      </c>
    </row>
    <row r="918" spans="1:24" ht="15">
      <c r="A918" s="2">
        <v>4230</v>
      </c>
      <c r="B918" s="3">
        <v>46169</v>
      </c>
      <c r="C918" s="12">
        <f>MONTH(SalesDataTable[[#This Row],[Order Date]])</f>
        <v>5</v>
      </c>
      <c r="D918" s="12" t="str">
        <f>TEXT(SalesDataTable[[#This Row],[Order Date]],"MMM")</f>
        <v>May</v>
      </c>
      <c r="E918" s="15" t="str">
        <f>"Q"&amp;ROUNDUP(MONTH(SalesDataTable[[#This Row],[Order Date]])/3,0)</f>
        <v>Q2</v>
      </c>
      <c r="F918" s="12">
        <f>YEAR(SalesDataTable[[#This Row],[Order Date]])</f>
        <v>2026</v>
      </c>
      <c r="G918" s="4" t="s">
        <v>0</v>
      </c>
      <c r="H918" s="4" t="s">
        <v>1</v>
      </c>
      <c r="I918" s="4" t="s">
        <v>19</v>
      </c>
      <c r="J918" s="4" t="s">
        <v>13</v>
      </c>
      <c r="K918" s="4" t="s">
        <v>4</v>
      </c>
      <c r="L918" s="4" t="s">
        <v>5</v>
      </c>
      <c r="M918" s="9">
        <v>1</v>
      </c>
      <c r="N918" s="6">
        <v>83.3</v>
      </c>
      <c r="O918" s="7">
        <v>0</v>
      </c>
      <c r="P918" s="6">
        <v>41.93</v>
      </c>
      <c r="Q918" s="6">
        <f t="shared" si="56"/>
        <v>83.3</v>
      </c>
      <c r="R918" s="6">
        <f t="shared" si="57"/>
        <v>41.93</v>
      </c>
      <c r="S918" s="6">
        <f t="shared" si="58"/>
        <v>41.37</v>
      </c>
      <c r="T918" s="8">
        <f t="shared" si="59"/>
        <v>0.49663865546218489</v>
      </c>
      <c r="U918" s="5">
        <f>YEAR(SalesDataTable[[#This Row],[Order Date]])</f>
        <v>2026</v>
      </c>
      <c r="V918" s="8" t="str">
        <f>"Q"&amp;ROUNDUP(MONTH(SalesDataTable[[#This Row],[Order Date]])/3,0)</f>
        <v>Q2</v>
      </c>
      <c r="W918" s="9">
        <f>MONTH(SalesDataTable[[#This Row],[Order Date]])</f>
        <v>5</v>
      </c>
      <c r="X918" s="8" t="str">
        <f>TEXT(SalesDataTable[[#This Row],[Order Date]],"mmm")</f>
        <v>May</v>
      </c>
    </row>
    <row r="919" spans="1:24" ht="15">
      <c r="A919" s="2">
        <v>644</v>
      </c>
      <c r="B919" s="3">
        <v>46170</v>
      </c>
      <c r="C919" s="12">
        <f>MONTH(SalesDataTable[[#This Row],[Order Date]])</f>
        <v>5</v>
      </c>
      <c r="D919" s="12" t="str">
        <f>TEXT(SalesDataTable[[#This Row],[Order Date]],"MMM")</f>
        <v>May</v>
      </c>
      <c r="E919" s="15" t="str">
        <f>"Q"&amp;ROUNDUP(MONTH(SalesDataTable[[#This Row],[Order Date]])/3,0)</f>
        <v>Q2</v>
      </c>
      <c r="F919" s="12">
        <f>YEAR(SalesDataTable[[#This Row],[Order Date]])</f>
        <v>2026</v>
      </c>
      <c r="G919" s="4" t="s">
        <v>20</v>
      </c>
      <c r="H919" s="4" t="s">
        <v>47</v>
      </c>
      <c r="I919" s="4" t="s">
        <v>19</v>
      </c>
      <c r="J919" s="4" t="s">
        <v>13</v>
      </c>
      <c r="K919" s="4" t="s">
        <v>9</v>
      </c>
      <c r="L919" s="4" t="s">
        <v>10</v>
      </c>
      <c r="M919" s="9">
        <v>2</v>
      </c>
      <c r="N919" s="6">
        <v>93.84</v>
      </c>
      <c r="O919" s="7">
        <v>0</v>
      </c>
      <c r="P919" s="6">
        <v>44.72</v>
      </c>
      <c r="Q919" s="6">
        <f t="shared" si="56"/>
        <v>187.68</v>
      </c>
      <c r="R919" s="6">
        <f t="shared" si="57"/>
        <v>89.44</v>
      </c>
      <c r="S919" s="6">
        <f t="shared" si="58"/>
        <v>98.240000000000009</v>
      </c>
      <c r="T919" s="8">
        <f t="shared" si="59"/>
        <v>0.52344416027280483</v>
      </c>
      <c r="U919" s="5">
        <f>YEAR(SalesDataTable[[#This Row],[Order Date]])</f>
        <v>2026</v>
      </c>
      <c r="V919" s="8" t="str">
        <f>"Q"&amp;ROUNDUP(MONTH(SalesDataTable[[#This Row],[Order Date]])/3,0)</f>
        <v>Q2</v>
      </c>
      <c r="W919" s="9">
        <f>MONTH(SalesDataTable[[#This Row],[Order Date]])</f>
        <v>5</v>
      </c>
      <c r="X919" s="8" t="str">
        <f>TEXT(SalesDataTable[[#This Row],[Order Date]],"mmm")</f>
        <v>May</v>
      </c>
    </row>
    <row r="920" spans="1:24" ht="15">
      <c r="A920" s="2">
        <v>1122</v>
      </c>
      <c r="B920" s="3">
        <v>46170</v>
      </c>
      <c r="C920" s="12">
        <f>MONTH(SalesDataTable[[#This Row],[Order Date]])</f>
        <v>5</v>
      </c>
      <c r="D920" s="12" t="str">
        <f>TEXT(SalesDataTable[[#This Row],[Order Date]],"MMM")</f>
        <v>May</v>
      </c>
      <c r="E920" s="15" t="str">
        <f>"Q"&amp;ROUNDUP(MONTH(SalesDataTable[[#This Row],[Order Date]])/3,0)</f>
        <v>Q2</v>
      </c>
      <c r="F920" s="12">
        <f>YEAR(SalesDataTable[[#This Row],[Order Date]])</f>
        <v>2026</v>
      </c>
      <c r="G920" s="4" t="s">
        <v>11</v>
      </c>
      <c r="H920" s="4" t="s">
        <v>52</v>
      </c>
      <c r="I920" s="4" t="s">
        <v>2</v>
      </c>
      <c r="J920" s="4" t="s">
        <v>3</v>
      </c>
      <c r="K920" s="4" t="s">
        <v>4</v>
      </c>
      <c r="L920" s="4" t="s">
        <v>22</v>
      </c>
      <c r="M920" s="9">
        <v>2</v>
      </c>
      <c r="N920" s="6">
        <v>51.25</v>
      </c>
      <c r="O920" s="7">
        <v>0</v>
      </c>
      <c r="P920" s="6">
        <v>22.57</v>
      </c>
      <c r="Q920" s="6">
        <f t="shared" si="56"/>
        <v>102.5</v>
      </c>
      <c r="R920" s="6">
        <f t="shared" si="57"/>
        <v>45.14</v>
      </c>
      <c r="S920" s="6">
        <f t="shared" si="58"/>
        <v>57.36</v>
      </c>
      <c r="T920" s="8">
        <f t="shared" si="59"/>
        <v>0.55960975609756092</v>
      </c>
      <c r="U920" s="5">
        <f>YEAR(SalesDataTable[[#This Row],[Order Date]])</f>
        <v>2026</v>
      </c>
      <c r="V920" s="8" t="str">
        <f>"Q"&amp;ROUNDUP(MONTH(SalesDataTable[[#This Row],[Order Date]])/3,0)</f>
        <v>Q2</v>
      </c>
      <c r="W920" s="9">
        <f>MONTH(SalesDataTable[[#This Row],[Order Date]])</f>
        <v>5</v>
      </c>
      <c r="X920" s="8" t="str">
        <f>TEXT(SalesDataTable[[#This Row],[Order Date]],"mmm")</f>
        <v>May</v>
      </c>
    </row>
    <row r="921" spans="1:24" ht="15">
      <c r="A921" s="2">
        <v>2019</v>
      </c>
      <c r="B921" s="3">
        <v>46170</v>
      </c>
      <c r="C921" s="12">
        <f>MONTH(SalesDataTable[[#This Row],[Order Date]])</f>
        <v>5</v>
      </c>
      <c r="D921" s="12" t="str">
        <f>TEXT(SalesDataTable[[#This Row],[Order Date]],"MMM")</f>
        <v>May</v>
      </c>
      <c r="E921" s="15" t="str">
        <f>"Q"&amp;ROUNDUP(MONTH(SalesDataTable[[#This Row],[Order Date]])/3,0)</f>
        <v>Q2</v>
      </c>
      <c r="F921" s="12">
        <f>YEAR(SalesDataTable[[#This Row],[Order Date]])</f>
        <v>2026</v>
      </c>
      <c r="G921" s="4" t="s">
        <v>20</v>
      </c>
      <c r="H921" s="4" t="s">
        <v>47</v>
      </c>
      <c r="I921" s="4" t="s">
        <v>8</v>
      </c>
      <c r="J921" s="4" t="s">
        <v>16</v>
      </c>
      <c r="K921" s="4" t="s">
        <v>4</v>
      </c>
      <c r="L921" s="4" t="s">
        <v>5</v>
      </c>
      <c r="M921" s="9">
        <v>8</v>
      </c>
      <c r="N921" s="6">
        <v>80.13</v>
      </c>
      <c r="O921" s="7">
        <v>0.1</v>
      </c>
      <c r="P921" s="6">
        <v>43.8</v>
      </c>
      <c r="Q921" s="6">
        <f t="shared" si="56"/>
        <v>576.93600000000004</v>
      </c>
      <c r="R921" s="6">
        <f t="shared" si="57"/>
        <v>350.4</v>
      </c>
      <c r="S921" s="6">
        <f t="shared" si="58"/>
        <v>226.53600000000006</v>
      </c>
      <c r="T921" s="8">
        <f t="shared" si="59"/>
        <v>0.39265360455925796</v>
      </c>
      <c r="U921" s="5">
        <f>YEAR(SalesDataTable[[#This Row],[Order Date]])</f>
        <v>2026</v>
      </c>
      <c r="V921" s="8" t="str">
        <f>"Q"&amp;ROUNDUP(MONTH(SalesDataTable[[#This Row],[Order Date]])/3,0)</f>
        <v>Q2</v>
      </c>
      <c r="W921" s="9">
        <f>MONTH(SalesDataTable[[#This Row],[Order Date]])</f>
        <v>5</v>
      </c>
      <c r="X921" s="8" t="str">
        <f>TEXT(SalesDataTable[[#This Row],[Order Date]],"mmm")</f>
        <v>May</v>
      </c>
    </row>
    <row r="922" spans="1:24" ht="15">
      <c r="A922" s="2">
        <v>2432</v>
      </c>
      <c r="B922" s="3">
        <v>46170</v>
      </c>
      <c r="C922" s="12">
        <f>MONTH(SalesDataTable[[#This Row],[Order Date]])</f>
        <v>5</v>
      </c>
      <c r="D922" s="12" t="str">
        <f>TEXT(SalesDataTable[[#This Row],[Order Date]],"MMM")</f>
        <v>May</v>
      </c>
      <c r="E922" s="15" t="str">
        <f>"Q"&amp;ROUNDUP(MONTH(SalesDataTable[[#This Row],[Order Date]])/3,0)</f>
        <v>Q2</v>
      </c>
      <c r="F922" s="12">
        <f>YEAR(SalesDataTable[[#This Row],[Order Date]])</f>
        <v>2026</v>
      </c>
      <c r="G922" s="4" t="s">
        <v>6</v>
      </c>
      <c r="H922" s="4" t="s">
        <v>43</v>
      </c>
      <c r="I922" s="4" t="s">
        <v>2</v>
      </c>
      <c r="J922" s="4" t="s">
        <v>3</v>
      </c>
      <c r="K922" s="4" t="s">
        <v>34</v>
      </c>
      <c r="L922" s="4" t="s">
        <v>35</v>
      </c>
      <c r="M922" s="9">
        <v>1</v>
      </c>
      <c r="N922" s="6">
        <v>41.13</v>
      </c>
      <c r="O922" s="7">
        <v>0</v>
      </c>
      <c r="P922" s="6">
        <v>14.8</v>
      </c>
      <c r="Q922" s="6">
        <f t="shared" si="56"/>
        <v>41.13</v>
      </c>
      <c r="R922" s="6">
        <f t="shared" si="57"/>
        <v>14.8</v>
      </c>
      <c r="S922" s="6">
        <f t="shared" si="58"/>
        <v>26.330000000000002</v>
      </c>
      <c r="T922" s="8">
        <f t="shared" si="59"/>
        <v>0.64016532944322879</v>
      </c>
      <c r="U922" s="5">
        <f>YEAR(SalesDataTable[[#This Row],[Order Date]])</f>
        <v>2026</v>
      </c>
      <c r="V922" s="8" t="str">
        <f>"Q"&amp;ROUNDUP(MONTH(SalesDataTable[[#This Row],[Order Date]])/3,0)</f>
        <v>Q2</v>
      </c>
      <c r="W922" s="9">
        <f>MONTH(SalesDataTable[[#This Row],[Order Date]])</f>
        <v>5</v>
      </c>
      <c r="X922" s="8" t="str">
        <f>TEXT(SalesDataTable[[#This Row],[Order Date]],"mmm")</f>
        <v>May</v>
      </c>
    </row>
    <row r="923" spans="1:24" ht="15">
      <c r="A923" s="2">
        <v>2989</v>
      </c>
      <c r="B923" s="3">
        <v>46170</v>
      </c>
      <c r="C923" s="12">
        <f>MONTH(SalesDataTable[[#This Row],[Order Date]])</f>
        <v>5</v>
      </c>
      <c r="D923" s="12" t="str">
        <f>TEXT(SalesDataTable[[#This Row],[Order Date]],"MMM")</f>
        <v>May</v>
      </c>
      <c r="E923" s="15" t="str">
        <f>"Q"&amp;ROUNDUP(MONTH(SalesDataTable[[#This Row],[Order Date]])/3,0)</f>
        <v>Q2</v>
      </c>
      <c r="F923" s="12">
        <f>YEAR(SalesDataTable[[#This Row],[Order Date]])</f>
        <v>2026</v>
      </c>
      <c r="G923" s="4" t="s">
        <v>20</v>
      </c>
      <c r="H923" s="4" t="s">
        <v>47</v>
      </c>
      <c r="I923" s="4" t="s">
        <v>2</v>
      </c>
      <c r="J923" s="4" t="s">
        <v>3</v>
      </c>
      <c r="K923" s="4" t="s">
        <v>23</v>
      </c>
      <c r="L923" s="4" t="s">
        <v>40</v>
      </c>
      <c r="M923" s="9">
        <v>1</v>
      </c>
      <c r="N923" s="6">
        <v>81.28</v>
      </c>
      <c r="O923" s="7">
        <v>0.15</v>
      </c>
      <c r="P923" s="6">
        <v>39.020000000000003</v>
      </c>
      <c r="Q923" s="6">
        <f t="shared" si="56"/>
        <v>69.087999999999994</v>
      </c>
      <c r="R923" s="6">
        <f t="shared" si="57"/>
        <v>39.020000000000003</v>
      </c>
      <c r="S923" s="6">
        <f t="shared" si="58"/>
        <v>30.067999999999991</v>
      </c>
      <c r="T923" s="8">
        <f t="shared" si="59"/>
        <v>0.43521306160259371</v>
      </c>
      <c r="U923" s="5">
        <f>YEAR(SalesDataTable[[#This Row],[Order Date]])</f>
        <v>2026</v>
      </c>
      <c r="V923" s="8" t="str">
        <f>"Q"&amp;ROUNDUP(MONTH(SalesDataTable[[#This Row],[Order Date]])/3,0)</f>
        <v>Q2</v>
      </c>
      <c r="W923" s="9">
        <f>MONTH(SalesDataTable[[#This Row],[Order Date]])</f>
        <v>5</v>
      </c>
      <c r="X923" s="8" t="str">
        <f>TEXT(SalesDataTable[[#This Row],[Order Date]],"mmm")</f>
        <v>May</v>
      </c>
    </row>
    <row r="924" spans="1:24" ht="15">
      <c r="A924" s="2">
        <v>3019</v>
      </c>
      <c r="B924" s="3">
        <v>46170</v>
      </c>
      <c r="C924" s="12">
        <f>MONTH(SalesDataTable[[#This Row],[Order Date]])</f>
        <v>5</v>
      </c>
      <c r="D924" s="12" t="str">
        <f>TEXT(SalesDataTable[[#This Row],[Order Date]],"MMM")</f>
        <v>May</v>
      </c>
      <c r="E924" s="15" t="str">
        <f>"Q"&amp;ROUNDUP(MONTH(SalesDataTable[[#This Row],[Order Date]])/3,0)</f>
        <v>Q2</v>
      </c>
      <c r="F924" s="12">
        <f>YEAR(SalesDataTable[[#This Row],[Order Date]])</f>
        <v>2026</v>
      </c>
      <c r="G924" s="4" t="s">
        <v>11</v>
      </c>
      <c r="H924" s="4" t="s">
        <v>18</v>
      </c>
      <c r="I924" s="4" t="s">
        <v>2</v>
      </c>
      <c r="J924" s="4" t="s">
        <v>16</v>
      </c>
      <c r="K924" s="4" t="s">
        <v>14</v>
      </c>
      <c r="L924" s="4" t="s">
        <v>32</v>
      </c>
      <c r="M924" s="9">
        <v>1</v>
      </c>
      <c r="N924" s="6">
        <v>46.19</v>
      </c>
      <c r="O924" s="7">
        <v>0</v>
      </c>
      <c r="P924" s="6">
        <v>18.329999999999998</v>
      </c>
      <c r="Q924" s="6">
        <f t="shared" si="56"/>
        <v>46.19</v>
      </c>
      <c r="R924" s="6">
        <f t="shared" si="57"/>
        <v>18.329999999999998</v>
      </c>
      <c r="S924" s="6">
        <f t="shared" si="58"/>
        <v>27.86</v>
      </c>
      <c r="T924" s="8">
        <f t="shared" si="59"/>
        <v>0.60316085732842606</v>
      </c>
      <c r="U924" s="5">
        <f>YEAR(SalesDataTable[[#This Row],[Order Date]])</f>
        <v>2026</v>
      </c>
      <c r="V924" s="8" t="str">
        <f>"Q"&amp;ROUNDUP(MONTH(SalesDataTable[[#This Row],[Order Date]])/3,0)</f>
        <v>Q2</v>
      </c>
      <c r="W924" s="9">
        <f>MONTH(SalesDataTable[[#This Row],[Order Date]])</f>
        <v>5</v>
      </c>
      <c r="X924" s="8" t="str">
        <f>TEXT(SalesDataTable[[#This Row],[Order Date]],"mmm")</f>
        <v>May</v>
      </c>
    </row>
    <row r="925" spans="1:24" ht="15">
      <c r="A925" s="2">
        <v>3798</v>
      </c>
      <c r="B925" s="3">
        <v>46170</v>
      </c>
      <c r="C925" s="12">
        <f>MONTH(SalesDataTable[[#This Row],[Order Date]])</f>
        <v>5</v>
      </c>
      <c r="D925" s="12" t="str">
        <f>TEXT(SalesDataTable[[#This Row],[Order Date]],"MMM")</f>
        <v>May</v>
      </c>
      <c r="E925" s="15" t="str">
        <f>"Q"&amp;ROUNDUP(MONTH(SalesDataTable[[#This Row],[Order Date]])/3,0)</f>
        <v>Q2</v>
      </c>
      <c r="F925" s="12">
        <f>YEAR(SalesDataTable[[#This Row],[Order Date]])</f>
        <v>2026</v>
      </c>
      <c r="G925" s="4" t="s">
        <v>20</v>
      </c>
      <c r="H925" s="4" t="s">
        <v>33</v>
      </c>
      <c r="I925" s="4" t="s">
        <v>2</v>
      </c>
      <c r="J925" s="4" t="s">
        <v>3</v>
      </c>
      <c r="K925" s="4" t="s">
        <v>9</v>
      </c>
      <c r="L925" s="4" t="s">
        <v>37</v>
      </c>
      <c r="M925" s="9">
        <v>3</v>
      </c>
      <c r="N925" s="6">
        <v>156.58000000000001</v>
      </c>
      <c r="O925" s="7">
        <v>0</v>
      </c>
      <c r="P925" s="6">
        <v>79.099999999999994</v>
      </c>
      <c r="Q925" s="6">
        <f t="shared" si="56"/>
        <v>469.74</v>
      </c>
      <c r="R925" s="6">
        <f t="shared" si="57"/>
        <v>237.29999999999998</v>
      </c>
      <c r="S925" s="6">
        <f t="shared" si="58"/>
        <v>232.44000000000003</v>
      </c>
      <c r="T925" s="8">
        <f t="shared" si="59"/>
        <v>0.49482692553327379</v>
      </c>
      <c r="U925" s="5">
        <f>YEAR(SalesDataTable[[#This Row],[Order Date]])</f>
        <v>2026</v>
      </c>
      <c r="V925" s="8" t="str">
        <f>"Q"&amp;ROUNDUP(MONTH(SalesDataTable[[#This Row],[Order Date]])/3,0)</f>
        <v>Q2</v>
      </c>
      <c r="W925" s="9">
        <f>MONTH(SalesDataTable[[#This Row],[Order Date]])</f>
        <v>5</v>
      </c>
      <c r="X925" s="8" t="str">
        <f>TEXT(SalesDataTable[[#This Row],[Order Date]],"mmm")</f>
        <v>May</v>
      </c>
    </row>
    <row r="926" spans="1:24" ht="15">
      <c r="A926" s="2">
        <v>3862</v>
      </c>
      <c r="B926" s="3">
        <v>46170</v>
      </c>
      <c r="C926" s="12">
        <f>MONTH(SalesDataTable[[#This Row],[Order Date]])</f>
        <v>5</v>
      </c>
      <c r="D926" s="12" t="str">
        <f>TEXT(SalesDataTable[[#This Row],[Order Date]],"MMM")</f>
        <v>May</v>
      </c>
      <c r="E926" s="15" t="str">
        <f>"Q"&amp;ROUNDUP(MONTH(SalesDataTable[[#This Row],[Order Date]])/3,0)</f>
        <v>Q2</v>
      </c>
      <c r="F926" s="12">
        <f>YEAR(SalesDataTable[[#This Row],[Order Date]])</f>
        <v>2026</v>
      </c>
      <c r="G926" s="4" t="s">
        <v>20</v>
      </c>
      <c r="H926" s="4" t="s">
        <v>47</v>
      </c>
      <c r="I926" s="4" t="s">
        <v>28</v>
      </c>
      <c r="J926" s="4" t="s">
        <v>13</v>
      </c>
      <c r="K926" s="4" t="s">
        <v>34</v>
      </c>
      <c r="L926" s="4" t="s">
        <v>38</v>
      </c>
      <c r="M926" s="9">
        <v>1</v>
      </c>
      <c r="N926" s="6">
        <v>123.91</v>
      </c>
      <c r="O926" s="7">
        <v>0</v>
      </c>
      <c r="P926" s="6">
        <v>68.89</v>
      </c>
      <c r="Q926" s="6">
        <f t="shared" si="56"/>
        <v>123.91</v>
      </c>
      <c r="R926" s="6">
        <f t="shared" si="57"/>
        <v>68.89</v>
      </c>
      <c r="S926" s="6">
        <f t="shared" si="58"/>
        <v>55.019999999999996</v>
      </c>
      <c r="T926" s="8">
        <f t="shared" si="59"/>
        <v>0.44403195867968687</v>
      </c>
      <c r="U926" s="5">
        <f>YEAR(SalesDataTable[[#This Row],[Order Date]])</f>
        <v>2026</v>
      </c>
      <c r="V926" s="8" t="str">
        <f>"Q"&amp;ROUNDUP(MONTH(SalesDataTable[[#This Row],[Order Date]])/3,0)</f>
        <v>Q2</v>
      </c>
      <c r="W926" s="9">
        <f>MONTH(SalesDataTable[[#This Row],[Order Date]])</f>
        <v>5</v>
      </c>
      <c r="X926" s="8" t="str">
        <f>TEXT(SalesDataTable[[#This Row],[Order Date]],"mmm")</f>
        <v>May</v>
      </c>
    </row>
    <row r="927" spans="1:24" ht="15">
      <c r="A927" s="2">
        <v>4281</v>
      </c>
      <c r="B927" s="3">
        <v>46170</v>
      </c>
      <c r="C927" s="12">
        <f>MONTH(SalesDataTable[[#This Row],[Order Date]])</f>
        <v>5</v>
      </c>
      <c r="D927" s="12" t="str">
        <f>TEXT(SalesDataTable[[#This Row],[Order Date]],"MMM")</f>
        <v>May</v>
      </c>
      <c r="E927" s="15" t="str">
        <f>"Q"&amp;ROUNDUP(MONTH(SalesDataTable[[#This Row],[Order Date]])/3,0)</f>
        <v>Q2</v>
      </c>
      <c r="F927" s="12">
        <f>YEAR(SalesDataTable[[#This Row],[Order Date]])</f>
        <v>2026</v>
      </c>
      <c r="G927" s="4" t="s">
        <v>11</v>
      </c>
      <c r="H927" s="4" t="s">
        <v>12</v>
      </c>
      <c r="I927" s="4" t="s">
        <v>28</v>
      </c>
      <c r="J927" s="4" t="s">
        <v>13</v>
      </c>
      <c r="K927" s="4" t="s">
        <v>4</v>
      </c>
      <c r="L927" s="4" t="s">
        <v>22</v>
      </c>
      <c r="M927" s="9">
        <v>1</v>
      </c>
      <c r="N927" s="6">
        <v>50.64</v>
      </c>
      <c r="O927" s="7">
        <v>0</v>
      </c>
      <c r="P927" s="6">
        <v>22.97</v>
      </c>
      <c r="Q927" s="6">
        <f t="shared" si="56"/>
        <v>50.64</v>
      </c>
      <c r="R927" s="6">
        <f t="shared" si="57"/>
        <v>22.97</v>
      </c>
      <c r="S927" s="6">
        <f t="shared" si="58"/>
        <v>27.67</v>
      </c>
      <c r="T927" s="8">
        <f t="shared" si="59"/>
        <v>0.54640600315955767</v>
      </c>
      <c r="U927" s="5">
        <f>YEAR(SalesDataTable[[#This Row],[Order Date]])</f>
        <v>2026</v>
      </c>
      <c r="V927" s="8" t="str">
        <f>"Q"&amp;ROUNDUP(MONTH(SalesDataTable[[#This Row],[Order Date]])/3,0)</f>
        <v>Q2</v>
      </c>
      <c r="W927" s="9">
        <f>MONTH(SalesDataTable[[#This Row],[Order Date]])</f>
        <v>5</v>
      </c>
      <c r="X927" s="8" t="str">
        <f>TEXT(SalesDataTable[[#This Row],[Order Date]],"mmm")</f>
        <v>May</v>
      </c>
    </row>
    <row r="928" spans="1:24" ht="15">
      <c r="A928" s="2">
        <v>191</v>
      </c>
      <c r="B928" s="3">
        <v>46171</v>
      </c>
      <c r="C928" s="12">
        <f>MONTH(SalesDataTable[[#This Row],[Order Date]])</f>
        <v>5</v>
      </c>
      <c r="D928" s="12" t="str">
        <f>TEXT(SalesDataTable[[#This Row],[Order Date]],"MMM")</f>
        <v>May</v>
      </c>
      <c r="E928" s="15" t="str">
        <f>"Q"&amp;ROUNDUP(MONTH(SalesDataTable[[#This Row],[Order Date]])/3,0)</f>
        <v>Q2</v>
      </c>
      <c r="F928" s="12">
        <f>YEAR(SalesDataTable[[#This Row],[Order Date]])</f>
        <v>2026</v>
      </c>
      <c r="G928" s="4" t="s">
        <v>11</v>
      </c>
      <c r="H928" s="4" t="s">
        <v>25</v>
      </c>
      <c r="I928" s="4" t="s">
        <v>2</v>
      </c>
      <c r="J928" s="4" t="s">
        <v>3</v>
      </c>
      <c r="K928" s="4" t="s">
        <v>9</v>
      </c>
      <c r="L928" s="4" t="s">
        <v>46</v>
      </c>
      <c r="M928" s="9">
        <v>2</v>
      </c>
      <c r="N928" s="6">
        <v>70.48</v>
      </c>
      <c r="O928" s="7">
        <v>0.1</v>
      </c>
      <c r="P928" s="6">
        <v>33.229999999999997</v>
      </c>
      <c r="Q928" s="6">
        <f t="shared" si="56"/>
        <v>126.864</v>
      </c>
      <c r="R928" s="6">
        <f t="shared" si="57"/>
        <v>66.459999999999994</v>
      </c>
      <c r="S928" s="6">
        <f t="shared" si="58"/>
        <v>60.404000000000011</v>
      </c>
      <c r="T928" s="8">
        <f t="shared" si="59"/>
        <v>0.47613192079707412</v>
      </c>
      <c r="U928" s="5">
        <f>YEAR(SalesDataTable[[#This Row],[Order Date]])</f>
        <v>2026</v>
      </c>
      <c r="V928" s="8" t="str">
        <f>"Q"&amp;ROUNDUP(MONTH(SalesDataTable[[#This Row],[Order Date]])/3,0)</f>
        <v>Q2</v>
      </c>
      <c r="W928" s="9">
        <f>MONTH(SalesDataTable[[#This Row],[Order Date]])</f>
        <v>5</v>
      </c>
      <c r="X928" s="8" t="str">
        <f>TEXT(SalesDataTable[[#This Row],[Order Date]],"mmm")</f>
        <v>May</v>
      </c>
    </row>
    <row r="929" spans="1:24" ht="15">
      <c r="A929" s="2">
        <v>1039</v>
      </c>
      <c r="B929" s="3">
        <v>46171</v>
      </c>
      <c r="C929" s="12">
        <f>MONTH(SalesDataTable[[#This Row],[Order Date]])</f>
        <v>5</v>
      </c>
      <c r="D929" s="12" t="str">
        <f>TEXT(SalesDataTable[[#This Row],[Order Date]],"MMM")</f>
        <v>May</v>
      </c>
      <c r="E929" s="15" t="str">
        <f>"Q"&amp;ROUNDUP(MONTH(SalesDataTable[[#This Row],[Order Date]])/3,0)</f>
        <v>Q2</v>
      </c>
      <c r="F929" s="12">
        <f>YEAR(SalesDataTable[[#This Row],[Order Date]])</f>
        <v>2026</v>
      </c>
      <c r="G929" s="4" t="s">
        <v>6</v>
      </c>
      <c r="H929" s="4" t="s">
        <v>41</v>
      </c>
      <c r="I929" s="4" t="s">
        <v>28</v>
      </c>
      <c r="J929" s="4" t="s">
        <v>13</v>
      </c>
      <c r="K929" s="4" t="s">
        <v>4</v>
      </c>
      <c r="L929" s="4" t="s">
        <v>26</v>
      </c>
      <c r="M929" s="9">
        <v>1</v>
      </c>
      <c r="N929" s="6">
        <v>41.27</v>
      </c>
      <c r="O929" s="7">
        <v>0.05</v>
      </c>
      <c r="P929" s="6">
        <v>17.149999999999999</v>
      </c>
      <c r="Q929" s="6">
        <f t="shared" si="56"/>
        <v>39.206499999999998</v>
      </c>
      <c r="R929" s="6">
        <f t="shared" si="57"/>
        <v>17.149999999999999</v>
      </c>
      <c r="S929" s="6">
        <f t="shared" si="58"/>
        <v>22.0565</v>
      </c>
      <c r="T929" s="8">
        <f t="shared" si="59"/>
        <v>0.56257253261576523</v>
      </c>
      <c r="U929" s="5">
        <f>YEAR(SalesDataTable[[#This Row],[Order Date]])</f>
        <v>2026</v>
      </c>
      <c r="V929" s="8" t="str">
        <f>"Q"&amp;ROUNDUP(MONTH(SalesDataTable[[#This Row],[Order Date]])/3,0)</f>
        <v>Q2</v>
      </c>
      <c r="W929" s="9">
        <f>MONTH(SalesDataTable[[#This Row],[Order Date]])</f>
        <v>5</v>
      </c>
      <c r="X929" s="8" t="str">
        <f>TEXT(SalesDataTable[[#This Row],[Order Date]],"mmm")</f>
        <v>May</v>
      </c>
    </row>
    <row r="930" spans="1:24" ht="15">
      <c r="A930" s="2">
        <v>2641</v>
      </c>
      <c r="B930" s="3">
        <v>46171</v>
      </c>
      <c r="C930" s="12">
        <f>MONTH(SalesDataTable[[#This Row],[Order Date]])</f>
        <v>5</v>
      </c>
      <c r="D930" s="12" t="str">
        <f>TEXT(SalesDataTable[[#This Row],[Order Date]],"MMM")</f>
        <v>May</v>
      </c>
      <c r="E930" s="15" t="str">
        <f>"Q"&amp;ROUNDUP(MONTH(SalesDataTable[[#This Row],[Order Date]])/3,0)</f>
        <v>Q2</v>
      </c>
      <c r="F930" s="12">
        <f>YEAR(SalesDataTable[[#This Row],[Order Date]])</f>
        <v>2026</v>
      </c>
      <c r="G930" s="4" t="s">
        <v>0</v>
      </c>
      <c r="H930" s="4" t="s">
        <v>50</v>
      </c>
      <c r="I930" s="4" t="s">
        <v>28</v>
      </c>
      <c r="J930" s="4" t="s">
        <v>3</v>
      </c>
      <c r="K930" s="4" t="s">
        <v>34</v>
      </c>
      <c r="L930" s="4" t="s">
        <v>42</v>
      </c>
      <c r="M930" s="9">
        <v>2</v>
      </c>
      <c r="N930" s="6">
        <v>36.9</v>
      </c>
      <c r="O930" s="7">
        <v>0</v>
      </c>
      <c r="P930" s="6">
        <v>14.07</v>
      </c>
      <c r="Q930" s="6">
        <f t="shared" si="56"/>
        <v>73.8</v>
      </c>
      <c r="R930" s="6">
        <f t="shared" si="57"/>
        <v>28.14</v>
      </c>
      <c r="S930" s="6">
        <f t="shared" si="58"/>
        <v>45.66</v>
      </c>
      <c r="T930" s="8">
        <f t="shared" si="59"/>
        <v>0.61869918699186988</v>
      </c>
      <c r="U930" s="5">
        <f>YEAR(SalesDataTable[[#This Row],[Order Date]])</f>
        <v>2026</v>
      </c>
      <c r="V930" s="8" t="str">
        <f>"Q"&amp;ROUNDUP(MONTH(SalesDataTable[[#This Row],[Order Date]])/3,0)</f>
        <v>Q2</v>
      </c>
      <c r="W930" s="9">
        <f>MONTH(SalesDataTable[[#This Row],[Order Date]])</f>
        <v>5</v>
      </c>
      <c r="X930" s="8" t="str">
        <f>TEXT(SalesDataTable[[#This Row],[Order Date]],"mmm")</f>
        <v>May</v>
      </c>
    </row>
    <row r="931" spans="1:24" ht="15">
      <c r="A931" s="2">
        <v>3058</v>
      </c>
      <c r="B931" s="3">
        <v>46171</v>
      </c>
      <c r="C931" s="12">
        <f>MONTH(SalesDataTable[[#This Row],[Order Date]])</f>
        <v>5</v>
      </c>
      <c r="D931" s="12" t="str">
        <f>TEXT(SalesDataTable[[#This Row],[Order Date]],"MMM")</f>
        <v>May</v>
      </c>
      <c r="E931" s="15" t="str">
        <f>"Q"&amp;ROUNDUP(MONTH(SalesDataTable[[#This Row],[Order Date]])/3,0)</f>
        <v>Q2</v>
      </c>
      <c r="F931" s="12">
        <f>YEAR(SalesDataTable[[#This Row],[Order Date]])</f>
        <v>2026</v>
      </c>
      <c r="G931" s="4" t="s">
        <v>6</v>
      </c>
      <c r="H931" s="4" t="s">
        <v>41</v>
      </c>
      <c r="I931" s="4" t="s">
        <v>2</v>
      </c>
      <c r="J931" s="4" t="s">
        <v>3</v>
      </c>
      <c r="K931" s="4" t="s">
        <v>23</v>
      </c>
      <c r="L931" s="4" t="s">
        <v>29</v>
      </c>
      <c r="M931" s="9">
        <v>1</v>
      </c>
      <c r="N931" s="6">
        <v>196.91</v>
      </c>
      <c r="O931" s="7">
        <v>0</v>
      </c>
      <c r="P931" s="6">
        <v>106.31</v>
      </c>
      <c r="Q931" s="6">
        <f t="shared" si="56"/>
        <v>196.91</v>
      </c>
      <c r="R931" s="6">
        <f t="shared" si="57"/>
        <v>106.31</v>
      </c>
      <c r="S931" s="6">
        <f t="shared" si="58"/>
        <v>90.6</v>
      </c>
      <c r="T931" s="8">
        <f t="shared" si="59"/>
        <v>0.46010867909197095</v>
      </c>
      <c r="U931" s="5">
        <f>YEAR(SalesDataTable[[#This Row],[Order Date]])</f>
        <v>2026</v>
      </c>
      <c r="V931" s="8" t="str">
        <f>"Q"&amp;ROUNDUP(MONTH(SalesDataTable[[#This Row],[Order Date]])/3,0)</f>
        <v>Q2</v>
      </c>
      <c r="W931" s="9">
        <f>MONTH(SalesDataTable[[#This Row],[Order Date]])</f>
        <v>5</v>
      </c>
      <c r="X931" s="8" t="str">
        <f>TEXT(SalesDataTable[[#This Row],[Order Date]],"mmm")</f>
        <v>May</v>
      </c>
    </row>
    <row r="932" spans="1:24" ht="15">
      <c r="A932" s="2">
        <v>3110</v>
      </c>
      <c r="B932" s="3">
        <v>46171</v>
      </c>
      <c r="C932" s="12">
        <f>MONTH(SalesDataTable[[#This Row],[Order Date]])</f>
        <v>5</v>
      </c>
      <c r="D932" s="12" t="str">
        <f>TEXT(SalesDataTable[[#This Row],[Order Date]],"MMM")</f>
        <v>May</v>
      </c>
      <c r="E932" s="15" t="str">
        <f>"Q"&amp;ROUNDUP(MONTH(SalesDataTable[[#This Row],[Order Date]])/3,0)</f>
        <v>Q2</v>
      </c>
      <c r="F932" s="12">
        <f>YEAR(SalesDataTable[[#This Row],[Order Date]])</f>
        <v>2026</v>
      </c>
      <c r="G932" s="4" t="s">
        <v>6</v>
      </c>
      <c r="H932" s="4" t="s">
        <v>27</v>
      </c>
      <c r="I932" s="4" t="s">
        <v>19</v>
      </c>
      <c r="J932" s="4" t="s">
        <v>16</v>
      </c>
      <c r="K932" s="4" t="s">
        <v>34</v>
      </c>
      <c r="L932" s="4" t="s">
        <v>42</v>
      </c>
      <c r="M932" s="9">
        <v>3</v>
      </c>
      <c r="N932" s="6">
        <v>35.79</v>
      </c>
      <c r="O932" s="7">
        <v>0</v>
      </c>
      <c r="P932" s="6">
        <v>13.67</v>
      </c>
      <c r="Q932" s="6">
        <f t="shared" si="56"/>
        <v>107.37</v>
      </c>
      <c r="R932" s="6">
        <f t="shared" si="57"/>
        <v>41.01</v>
      </c>
      <c r="S932" s="6">
        <f t="shared" si="58"/>
        <v>66.360000000000014</v>
      </c>
      <c r="T932" s="8">
        <f t="shared" si="59"/>
        <v>0.61804973456272716</v>
      </c>
      <c r="U932" s="5">
        <f>YEAR(SalesDataTable[[#This Row],[Order Date]])</f>
        <v>2026</v>
      </c>
      <c r="V932" s="8" t="str">
        <f>"Q"&amp;ROUNDUP(MONTH(SalesDataTable[[#This Row],[Order Date]])/3,0)</f>
        <v>Q2</v>
      </c>
      <c r="W932" s="9">
        <f>MONTH(SalesDataTable[[#This Row],[Order Date]])</f>
        <v>5</v>
      </c>
      <c r="X932" s="8" t="str">
        <f>TEXT(SalesDataTable[[#This Row],[Order Date]],"mmm")</f>
        <v>May</v>
      </c>
    </row>
    <row r="933" spans="1:24" ht="15">
      <c r="A933" s="2">
        <v>3981</v>
      </c>
      <c r="B933" s="3">
        <v>46171</v>
      </c>
      <c r="C933" s="12">
        <f>MONTH(SalesDataTable[[#This Row],[Order Date]])</f>
        <v>5</v>
      </c>
      <c r="D933" s="12" t="str">
        <f>TEXT(SalesDataTable[[#This Row],[Order Date]],"MMM")</f>
        <v>May</v>
      </c>
      <c r="E933" s="15" t="str">
        <f>"Q"&amp;ROUNDUP(MONTH(SalesDataTable[[#This Row],[Order Date]])/3,0)</f>
        <v>Q2</v>
      </c>
      <c r="F933" s="12">
        <f>YEAR(SalesDataTable[[#This Row],[Order Date]])</f>
        <v>2026</v>
      </c>
      <c r="G933" s="4" t="s">
        <v>20</v>
      </c>
      <c r="H933" s="4" t="s">
        <v>47</v>
      </c>
      <c r="I933" s="4" t="s">
        <v>2</v>
      </c>
      <c r="J933" s="4" t="s">
        <v>13</v>
      </c>
      <c r="K933" s="4" t="s">
        <v>4</v>
      </c>
      <c r="L933" s="4" t="s">
        <v>5</v>
      </c>
      <c r="M933" s="9">
        <v>2</v>
      </c>
      <c r="N933" s="6">
        <v>82.22</v>
      </c>
      <c r="O933" s="7">
        <v>0.05</v>
      </c>
      <c r="P933" s="6">
        <v>42.35</v>
      </c>
      <c r="Q933" s="6">
        <f t="shared" si="56"/>
        <v>156.21799999999999</v>
      </c>
      <c r="R933" s="6">
        <f t="shared" si="57"/>
        <v>84.7</v>
      </c>
      <c r="S933" s="6">
        <f t="shared" si="58"/>
        <v>71.517999999999986</v>
      </c>
      <c r="T933" s="8">
        <f t="shared" si="59"/>
        <v>0.45780895927485943</v>
      </c>
      <c r="U933" s="5">
        <f>YEAR(SalesDataTable[[#This Row],[Order Date]])</f>
        <v>2026</v>
      </c>
      <c r="V933" s="8" t="str">
        <f>"Q"&amp;ROUNDUP(MONTH(SalesDataTable[[#This Row],[Order Date]])/3,0)</f>
        <v>Q2</v>
      </c>
      <c r="W933" s="9">
        <f>MONTH(SalesDataTable[[#This Row],[Order Date]])</f>
        <v>5</v>
      </c>
      <c r="X933" s="8" t="str">
        <f>TEXT(SalesDataTable[[#This Row],[Order Date]],"mmm")</f>
        <v>May</v>
      </c>
    </row>
    <row r="934" spans="1:24" ht="15">
      <c r="A934" s="2">
        <v>4663</v>
      </c>
      <c r="B934" s="3">
        <v>46171</v>
      </c>
      <c r="C934" s="12">
        <f>MONTH(SalesDataTable[[#This Row],[Order Date]])</f>
        <v>5</v>
      </c>
      <c r="D934" s="12" t="str">
        <f>TEXT(SalesDataTable[[#This Row],[Order Date]],"MMM")</f>
        <v>May</v>
      </c>
      <c r="E934" s="15" t="str">
        <f>"Q"&amp;ROUNDUP(MONTH(SalesDataTable[[#This Row],[Order Date]])/3,0)</f>
        <v>Q2</v>
      </c>
      <c r="F934" s="12">
        <f>YEAR(SalesDataTable[[#This Row],[Order Date]])</f>
        <v>2026</v>
      </c>
      <c r="G934" s="4" t="s">
        <v>11</v>
      </c>
      <c r="H934" s="4" t="s">
        <v>25</v>
      </c>
      <c r="I934" s="4" t="s">
        <v>2</v>
      </c>
      <c r="J934" s="4" t="s">
        <v>13</v>
      </c>
      <c r="K934" s="4" t="s">
        <v>4</v>
      </c>
      <c r="L934" s="4" t="s">
        <v>26</v>
      </c>
      <c r="M934" s="9">
        <v>1</v>
      </c>
      <c r="N934" s="6">
        <v>40.57</v>
      </c>
      <c r="O934" s="7">
        <v>0</v>
      </c>
      <c r="P934" s="6">
        <v>16.809999999999999</v>
      </c>
      <c r="Q934" s="6">
        <f t="shared" si="56"/>
        <v>40.57</v>
      </c>
      <c r="R934" s="6">
        <f t="shared" si="57"/>
        <v>16.809999999999999</v>
      </c>
      <c r="S934" s="6">
        <f t="shared" si="58"/>
        <v>23.76</v>
      </c>
      <c r="T934" s="8">
        <f t="shared" si="59"/>
        <v>0.58565442445156524</v>
      </c>
      <c r="U934" s="5">
        <f>YEAR(SalesDataTable[[#This Row],[Order Date]])</f>
        <v>2026</v>
      </c>
      <c r="V934" s="8" t="str">
        <f>"Q"&amp;ROUNDUP(MONTH(SalesDataTable[[#This Row],[Order Date]])/3,0)</f>
        <v>Q2</v>
      </c>
      <c r="W934" s="9">
        <f>MONTH(SalesDataTable[[#This Row],[Order Date]])</f>
        <v>5</v>
      </c>
      <c r="X934" s="8" t="str">
        <f>TEXT(SalesDataTable[[#This Row],[Order Date]],"mmm")</f>
        <v>May</v>
      </c>
    </row>
    <row r="935" spans="1:24" ht="15">
      <c r="A935" s="2">
        <v>5021</v>
      </c>
      <c r="B935" s="3">
        <v>46171</v>
      </c>
      <c r="C935" s="12">
        <f>MONTH(SalesDataTable[[#This Row],[Order Date]])</f>
        <v>5</v>
      </c>
      <c r="D935" s="12" t="str">
        <f>TEXT(SalesDataTable[[#This Row],[Order Date]],"MMM")</f>
        <v>May</v>
      </c>
      <c r="E935" s="15" t="str">
        <f>"Q"&amp;ROUNDUP(MONTH(SalesDataTable[[#This Row],[Order Date]])/3,0)</f>
        <v>Q2</v>
      </c>
      <c r="F935" s="12">
        <f>YEAR(SalesDataTable[[#This Row],[Order Date]])</f>
        <v>2026</v>
      </c>
      <c r="G935" s="4" t="s">
        <v>11</v>
      </c>
      <c r="H935" s="4" t="s">
        <v>39</v>
      </c>
      <c r="I935" s="4" t="s">
        <v>19</v>
      </c>
      <c r="J935" s="4" t="s">
        <v>3</v>
      </c>
      <c r="K935" s="4" t="s">
        <v>23</v>
      </c>
      <c r="L935" s="4" t="s">
        <v>29</v>
      </c>
      <c r="M935" s="9">
        <v>1</v>
      </c>
      <c r="N935" s="6">
        <v>191.62</v>
      </c>
      <c r="O935" s="7">
        <v>0.05</v>
      </c>
      <c r="P935" s="6">
        <v>106.15</v>
      </c>
      <c r="Q935" s="6">
        <f t="shared" si="56"/>
        <v>182.03899999999999</v>
      </c>
      <c r="R935" s="6">
        <f t="shared" si="57"/>
        <v>106.15</v>
      </c>
      <c r="S935" s="6">
        <f t="shared" si="58"/>
        <v>75.888999999999982</v>
      </c>
      <c r="T935" s="8">
        <f t="shared" si="59"/>
        <v>0.41688319535923613</v>
      </c>
      <c r="U935" s="5">
        <f>YEAR(SalesDataTable[[#This Row],[Order Date]])</f>
        <v>2026</v>
      </c>
      <c r="V935" s="8" t="str">
        <f>"Q"&amp;ROUNDUP(MONTH(SalesDataTable[[#This Row],[Order Date]])/3,0)</f>
        <v>Q2</v>
      </c>
      <c r="W935" s="9">
        <f>MONTH(SalesDataTable[[#This Row],[Order Date]])</f>
        <v>5</v>
      </c>
      <c r="X935" s="8" t="str">
        <f>TEXT(SalesDataTable[[#This Row],[Order Date]],"mmm")</f>
        <v>May</v>
      </c>
    </row>
    <row r="936" spans="1:24" ht="15">
      <c r="A936" s="2">
        <v>5107</v>
      </c>
      <c r="B936" s="3">
        <v>46171</v>
      </c>
      <c r="C936" s="12">
        <f>MONTH(SalesDataTable[[#This Row],[Order Date]])</f>
        <v>5</v>
      </c>
      <c r="D936" s="12" t="str">
        <f>TEXT(SalesDataTable[[#This Row],[Order Date]],"MMM")</f>
        <v>May</v>
      </c>
      <c r="E936" s="15" t="str">
        <f>"Q"&amp;ROUNDUP(MONTH(SalesDataTable[[#This Row],[Order Date]])/3,0)</f>
        <v>Q2</v>
      </c>
      <c r="F936" s="12">
        <f>YEAR(SalesDataTable[[#This Row],[Order Date]])</f>
        <v>2026</v>
      </c>
      <c r="G936" s="4" t="s">
        <v>6</v>
      </c>
      <c r="H936" s="4" t="s">
        <v>27</v>
      </c>
      <c r="I936" s="4" t="s">
        <v>28</v>
      </c>
      <c r="J936" s="4" t="s">
        <v>3</v>
      </c>
      <c r="K936" s="4" t="s">
        <v>9</v>
      </c>
      <c r="L936" s="4" t="s">
        <v>37</v>
      </c>
      <c r="M936" s="9">
        <v>1</v>
      </c>
      <c r="N936" s="6">
        <v>154.07</v>
      </c>
      <c r="O936" s="7">
        <v>0.05</v>
      </c>
      <c r="P936" s="6">
        <v>78.400000000000006</v>
      </c>
      <c r="Q936" s="6">
        <f t="shared" si="56"/>
        <v>146.36649999999997</v>
      </c>
      <c r="R936" s="6">
        <f t="shared" si="57"/>
        <v>78.400000000000006</v>
      </c>
      <c r="S936" s="6">
        <f t="shared" si="58"/>
        <v>67.966499999999968</v>
      </c>
      <c r="T936" s="8">
        <f t="shared" si="59"/>
        <v>0.46435830603314271</v>
      </c>
      <c r="U936" s="5">
        <f>YEAR(SalesDataTable[[#This Row],[Order Date]])</f>
        <v>2026</v>
      </c>
      <c r="V936" s="8" t="str">
        <f>"Q"&amp;ROUNDUP(MONTH(SalesDataTable[[#This Row],[Order Date]])/3,0)</f>
        <v>Q2</v>
      </c>
      <c r="W936" s="9">
        <f>MONTH(SalesDataTable[[#This Row],[Order Date]])</f>
        <v>5</v>
      </c>
      <c r="X936" s="8" t="str">
        <f>TEXT(SalesDataTable[[#This Row],[Order Date]],"mmm")</f>
        <v>May</v>
      </c>
    </row>
    <row r="937" spans="1:24" ht="15">
      <c r="A937" s="2">
        <v>454</v>
      </c>
      <c r="B937" s="3">
        <v>46172</v>
      </c>
      <c r="C937" s="12">
        <f>MONTH(SalesDataTable[[#This Row],[Order Date]])</f>
        <v>5</v>
      </c>
      <c r="D937" s="12" t="str">
        <f>TEXT(SalesDataTable[[#This Row],[Order Date]],"MMM")</f>
        <v>May</v>
      </c>
      <c r="E937" s="15" t="str">
        <f>"Q"&amp;ROUNDUP(MONTH(SalesDataTable[[#This Row],[Order Date]])/3,0)</f>
        <v>Q2</v>
      </c>
      <c r="F937" s="12">
        <f>YEAR(SalesDataTable[[#This Row],[Order Date]])</f>
        <v>2026</v>
      </c>
      <c r="G937" s="4" t="s">
        <v>11</v>
      </c>
      <c r="H937" s="4" t="s">
        <v>39</v>
      </c>
      <c r="I937" s="4" t="s">
        <v>28</v>
      </c>
      <c r="J937" s="4" t="s">
        <v>3</v>
      </c>
      <c r="K937" s="4" t="s">
        <v>23</v>
      </c>
      <c r="L937" s="4" t="s">
        <v>51</v>
      </c>
      <c r="M937" s="9">
        <v>1</v>
      </c>
      <c r="N937" s="6">
        <v>120.8</v>
      </c>
      <c r="O937" s="7">
        <v>0</v>
      </c>
      <c r="P937" s="6">
        <v>61.4</v>
      </c>
      <c r="Q937" s="6">
        <f t="shared" si="56"/>
        <v>120.8</v>
      </c>
      <c r="R937" s="6">
        <f t="shared" si="57"/>
        <v>61.4</v>
      </c>
      <c r="S937" s="6">
        <f t="shared" si="58"/>
        <v>59.4</v>
      </c>
      <c r="T937" s="8">
        <f t="shared" si="59"/>
        <v>0.49172185430463577</v>
      </c>
      <c r="U937" s="5">
        <f>YEAR(SalesDataTable[[#This Row],[Order Date]])</f>
        <v>2026</v>
      </c>
      <c r="V937" s="8" t="str">
        <f>"Q"&amp;ROUNDUP(MONTH(SalesDataTable[[#This Row],[Order Date]])/3,0)</f>
        <v>Q2</v>
      </c>
      <c r="W937" s="9">
        <f>MONTH(SalesDataTable[[#This Row],[Order Date]])</f>
        <v>5</v>
      </c>
      <c r="X937" s="8" t="str">
        <f>TEXT(SalesDataTable[[#This Row],[Order Date]],"mmm")</f>
        <v>May</v>
      </c>
    </row>
    <row r="938" spans="1:24" ht="15">
      <c r="A938" s="2">
        <v>873</v>
      </c>
      <c r="B938" s="3">
        <v>46172</v>
      </c>
      <c r="C938" s="12">
        <f>MONTH(SalesDataTable[[#This Row],[Order Date]])</f>
        <v>5</v>
      </c>
      <c r="D938" s="12" t="str">
        <f>TEXT(SalesDataTable[[#This Row],[Order Date]],"MMM")</f>
        <v>May</v>
      </c>
      <c r="E938" s="15" t="str">
        <f>"Q"&amp;ROUNDUP(MONTH(SalesDataTable[[#This Row],[Order Date]])/3,0)</f>
        <v>Q2</v>
      </c>
      <c r="F938" s="12">
        <f>YEAR(SalesDataTable[[#This Row],[Order Date]])</f>
        <v>2026</v>
      </c>
      <c r="G938" s="4" t="s">
        <v>11</v>
      </c>
      <c r="H938" s="4" t="s">
        <v>39</v>
      </c>
      <c r="I938" s="4" t="s">
        <v>2</v>
      </c>
      <c r="J938" s="4" t="s">
        <v>16</v>
      </c>
      <c r="K938" s="4" t="s">
        <v>4</v>
      </c>
      <c r="L938" s="4" t="s">
        <v>26</v>
      </c>
      <c r="M938" s="9">
        <v>1</v>
      </c>
      <c r="N938" s="6">
        <v>40.15</v>
      </c>
      <c r="O938" s="7">
        <v>0</v>
      </c>
      <c r="P938" s="6">
        <v>16.82</v>
      </c>
      <c r="Q938" s="6">
        <f t="shared" si="56"/>
        <v>40.15</v>
      </c>
      <c r="R938" s="6">
        <f t="shared" si="57"/>
        <v>16.82</v>
      </c>
      <c r="S938" s="6">
        <f t="shared" si="58"/>
        <v>23.33</v>
      </c>
      <c r="T938" s="8">
        <f t="shared" si="59"/>
        <v>0.58107098381070976</v>
      </c>
      <c r="U938" s="5">
        <f>YEAR(SalesDataTable[[#This Row],[Order Date]])</f>
        <v>2026</v>
      </c>
      <c r="V938" s="8" t="str">
        <f>"Q"&amp;ROUNDUP(MONTH(SalesDataTable[[#This Row],[Order Date]])/3,0)</f>
        <v>Q2</v>
      </c>
      <c r="W938" s="9">
        <f>MONTH(SalesDataTable[[#This Row],[Order Date]])</f>
        <v>5</v>
      </c>
      <c r="X938" s="8" t="str">
        <f>TEXT(SalesDataTable[[#This Row],[Order Date]],"mmm")</f>
        <v>May</v>
      </c>
    </row>
    <row r="939" spans="1:24" ht="15">
      <c r="A939" s="2">
        <v>1116</v>
      </c>
      <c r="B939" s="3">
        <v>46172</v>
      </c>
      <c r="C939" s="12">
        <f>MONTH(SalesDataTable[[#This Row],[Order Date]])</f>
        <v>5</v>
      </c>
      <c r="D939" s="12" t="str">
        <f>TEXT(SalesDataTable[[#This Row],[Order Date]],"MMM")</f>
        <v>May</v>
      </c>
      <c r="E939" s="15" t="str">
        <f>"Q"&amp;ROUNDUP(MONTH(SalesDataTable[[#This Row],[Order Date]])/3,0)</f>
        <v>Q2</v>
      </c>
      <c r="F939" s="12">
        <f>YEAR(SalesDataTable[[#This Row],[Order Date]])</f>
        <v>2026</v>
      </c>
      <c r="G939" s="4" t="s">
        <v>6</v>
      </c>
      <c r="H939" s="4" t="s">
        <v>43</v>
      </c>
      <c r="I939" s="4" t="s">
        <v>8</v>
      </c>
      <c r="J939" s="4" t="s">
        <v>16</v>
      </c>
      <c r="K939" s="4" t="s">
        <v>14</v>
      </c>
      <c r="L939" s="4" t="s">
        <v>44</v>
      </c>
      <c r="M939" s="9">
        <v>5</v>
      </c>
      <c r="N939" s="6">
        <v>134.4</v>
      </c>
      <c r="O939" s="7">
        <v>0.15</v>
      </c>
      <c r="P939" s="6">
        <v>67.709999999999994</v>
      </c>
      <c r="Q939" s="6">
        <f t="shared" si="56"/>
        <v>571.19999999999993</v>
      </c>
      <c r="R939" s="6">
        <f t="shared" si="57"/>
        <v>338.54999999999995</v>
      </c>
      <c r="S939" s="6">
        <f t="shared" si="58"/>
        <v>232.64999999999998</v>
      </c>
      <c r="T939" s="8">
        <f t="shared" si="59"/>
        <v>0.40730042016806722</v>
      </c>
      <c r="U939" s="5">
        <f>YEAR(SalesDataTable[[#This Row],[Order Date]])</f>
        <v>2026</v>
      </c>
      <c r="V939" s="8" t="str">
        <f>"Q"&amp;ROUNDUP(MONTH(SalesDataTable[[#This Row],[Order Date]])/3,0)</f>
        <v>Q2</v>
      </c>
      <c r="W939" s="9">
        <f>MONTH(SalesDataTable[[#This Row],[Order Date]])</f>
        <v>5</v>
      </c>
      <c r="X939" s="8" t="str">
        <f>TEXT(SalesDataTable[[#This Row],[Order Date]],"mmm")</f>
        <v>May</v>
      </c>
    </row>
    <row r="940" spans="1:24" ht="15">
      <c r="A940" s="2">
        <v>1206</v>
      </c>
      <c r="B940" s="3">
        <v>46172</v>
      </c>
      <c r="C940" s="12">
        <f>MONTH(SalesDataTable[[#This Row],[Order Date]])</f>
        <v>5</v>
      </c>
      <c r="D940" s="12" t="str">
        <f>TEXT(SalesDataTable[[#This Row],[Order Date]],"MMM")</f>
        <v>May</v>
      </c>
      <c r="E940" s="15" t="str">
        <f>"Q"&amp;ROUNDUP(MONTH(SalesDataTable[[#This Row],[Order Date]])/3,0)</f>
        <v>Q2</v>
      </c>
      <c r="F940" s="12">
        <f>YEAR(SalesDataTable[[#This Row],[Order Date]])</f>
        <v>2026</v>
      </c>
      <c r="G940" s="4" t="s">
        <v>20</v>
      </c>
      <c r="H940" s="4" t="s">
        <v>47</v>
      </c>
      <c r="I940" s="4" t="s">
        <v>2</v>
      </c>
      <c r="J940" s="4" t="s">
        <v>3</v>
      </c>
      <c r="K940" s="4" t="s">
        <v>14</v>
      </c>
      <c r="L940" s="4" t="s">
        <v>15</v>
      </c>
      <c r="M940" s="9">
        <v>2</v>
      </c>
      <c r="N940" s="6">
        <v>37.130000000000003</v>
      </c>
      <c r="O940" s="7">
        <v>0.05</v>
      </c>
      <c r="P940" s="6">
        <v>13.44</v>
      </c>
      <c r="Q940" s="6">
        <f t="shared" si="56"/>
        <v>70.546999999999997</v>
      </c>
      <c r="R940" s="6">
        <f t="shared" si="57"/>
        <v>26.88</v>
      </c>
      <c r="S940" s="6">
        <f t="shared" si="58"/>
        <v>43.667000000000002</v>
      </c>
      <c r="T940" s="8">
        <f t="shared" si="59"/>
        <v>0.6189774193091131</v>
      </c>
      <c r="U940" s="5">
        <f>YEAR(SalesDataTable[[#This Row],[Order Date]])</f>
        <v>2026</v>
      </c>
      <c r="V940" s="8" t="str">
        <f>"Q"&amp;ROUNDUP(MONTH(SalesDataTable[[#This Row],[Order Date]])/3,0)</f>
        <v>Q2</v>
      </c>
      <c r="W940" s="9">
        <f>MONTH(SalesDataTable[[#This Row],[Order Date]])</f>
        <v>5</v>
      </c>
      <c r="X940" s="8" t="str">
        <f>TEXT(SalesDataTable[[#This Row],[Order Date]],"mmm")</f>
        <v>May</v>
      </c>
    </row>
    <row r="941" spans="1:24" ht="15">
      <c r="A941" s="2">
        <v>1576</v>
      </c>
      <c r="B941" s="3">
        <v>46172</v>
      </c>
      <c r="C941" s="12">
        <f>MONTH(SalesDataTable[[#This Row],[Order Date]])</f>
        <v>5</v>
      </c>
      <c r="D941" s="12" t="str">
        <f>TEXT(SalesDataTable[[#This Row],[Order Date]],"MMM")</f>
        <v>May</v>
      </c>
      <c r="E941" s="15" t="str">
        <f>"Q"&amp;ROUNDUP(MONTH(SalesDataTable[[#This Row],[Order Date]])/3,0)</f>
        <v>Q2</v>
      </c>
      <c r="F941" s="12">
        <f>YEAR(SalesDataTable[[#This Row],[Order Date]])</f>
        <v>2026</v>
      </c>
      <c r="G941" s="4" t="s">
        <v>6</v>
      </c>
      <c r="H941" s="4" t="s">
        <v>7</v>
      </c>
      <c r="I941" s="4" t="s">
        <v>2</v>
      </c>
      <c r="J941" s="4" t="s">
        <v>16</v>
      </c>
      <c r="K941" s="4" t="s">
        <v>23</v>
      </c>
      <c r="L941" s="4" t="s">
        <v>51</v>
      </c>
      <c r="M941" s="9">
        <v>6</v>
      </c>
      <c r="N941" s="6">
        <v>123.82</v>
      </c>
      <c r="O941" s="7">
        <v>0</v>
      </c>
      <c r="P941" s="6">
        <v>61.91</v>
      </c>
      <c r="Q941" s="6">
        <f t="shared" si="56"/>
        <v>742.92</v>
      </c>
      <c r="R941" s="6">
        <f t="shared" si="57"/>
        <v>371.46</v>
      </c>
      <c r="S941" s="6">
        <f t="shared" si="58"/>
        <v>371.46</v>
      </c>
      <c r="T941" s="8">
        <f t="shared" si="59"/>
        <v>0.5</v>
      </c>
      <c r="U941" s="5">
        <f>YEAR(SalesDataTable[[#This Row],[Order Date]])</f>
        <v>2026</v>
      </c>
      <c r="V941" s="8" t="str">
        <f>"Q"&amp;ROUNDUP(MONTH(SalesDataTable[[#This Row],[Order Date]])/3,0)</f>
        <v>Q2</v>
      </c>
      <c r="W941" s="9">
        <f>MONTH(SalesDataTable[[#This Row],[Order Date]])</f>
        <v>5</v>
      </c>
      <c r="X941" s="8" t="str">
        <f>TEXT(SalesDataTable[[#This Row],[Order Date]],"mmm")</f>
        <v>May</v>
      </c>
    </row>
    <row r="942" spans="1:24" ht="15">
      <c r="A942" s="2">
        <v>2634</v>
      </c>
      <c r="B942" s="3">
        <v>46172</v>
      </c>
      <c r="C942" s="12">
        <f>MONTH(SalesDataTable[[#This Row],[Order Date]])</f>
        <v>5</v>
      </c>
      <c r="D942" s="12" t="str">
        <f>TEXT(SalesDataTable[[#This Row],[Order Date]],"MMM")</f>
        <v>May</v>
      </c>
      <c r="E942" s="15" t="str">
        <f>"Q"&amp;ROUNDUP(MONTH(SalesDataTable[[#This Row],[Order Date]])/3,0)</f>
        <v>Q2</v>
      </c>
      <c r="F942" s="12">
        <f>YEAR(SalesDataTable[[#This Row],[Order Date]])</f>
        <v>2026</v>
      </c>
      <c r="G942" s="4" t="s">
        <v>11</v>
      </c>
      <c r="H942" s="4" t="s">
        <v>52</v>
      </c>
      <c r="I942" s="4" t="s">
        <v>28</v>
      </c>
      <c r="J942" s="4" t="s">
        <v>3</v>
      </c>
      <c r="K942" s="4" t="s">
        <v>14</v>
      </c>
      <c r="L942" s="4" t="s">
        <v>15</v>
      </c>
      <c r="M942" s="9">
        <v>2</v>
      </c>
      <c r="N942" s="6">
        <v>36.94</v>
      </c>
      <c r="O942" s="7">
        <v>0.05</v>
      </c>
      <c r="P942" s="6">
        <v>13.82</v>
      </c>
      <c r="Q942" s="6">
        <f t="shared" si="56"/>
        <v>70.185999999999993</v>
      </c>
      <c r="R942" s="6">
        <f t="shared" si="57"/>
        <v>27.64</v>
      </c>
      <c r="S942" s="6">
        <f t="shared" si="58"/>
        <v>42.545999999999992</v>
      </c>
      <c r="T942" s="8">
        <f t="shared" si="59"/>
        <v>0.60618926851508848</v>
      </c>
      <c r="U942" s="5">
        <f>YEAR(SalesDataTable[[#This Row],[Order Date]])</f>
        <v>2026</v>
      </c>
      <c r="V942" s="8" t="str">
        <f>"Q"&amp;ROUNDUP(MONTH(SalesDataTable[[#This Row],[Order Date]])/3,0)</f>
        <v>Q2</v>
      </c>
      <c r="W942" s="9">
        <f>MONTH(SalesDataTable[[#This Row],[Order Date]])</f>
        <v>5</v>
      </c>
      <c r="X942" s="8" t="str">
        <f>TEXT(SalesDataTable[[#This Row],[Order Date]],"mmm")</f>
        <v>May</v>
      </c>
    </row>
    <row r="943" spans="1:24" ht="15">
      <c r="A943" s="2">
        <v>2649</v>
      </c>
      <c r="B943" s="3">
        <v>46172</v>
      </c>
      <c r="C943" s="12">
        <f>MONTH(SalesDataTable[[#This Row],[Order Date]])</f>
        <v>5</v>
      </c>
      <c r="D943" s="12" t="str">
        <f>TEXT(SalesDataTable[[#This Row],[Order Date]],"MMM")</f>
        <v>May</v>
      </c>
      <c r="E943" s="15" t="str">
        <f>"Q"&amp;ROUNDUP(MONTH(SalesDataTable[[#This Row],[Order Date]])/3,0)</f>
        <v>Q2</v>
      </c>
      <c r="F943" s="12">
        <f>YEAR(SalesDataTable[[#This Row],[Order Date]])</f>
        <v>2026</v>
      </c>
      <c r="G943" s="4" t="s">
        <v>0</v>
      </c>
      <c r="H943" s="4" t="s">
        <v>1</v>
      </c>
      <c r="I943" s="4" t="s">
        <v>2</v>
      </c>
      <c r="J943" s="4" t="s">
        <v>13</v>
      </c>
      <c r="K943" s="4" t="s">
        <v>23</v>
      </c>
      <c r="L943" s="4" t="s">
        <v>29</v>
      </c>
      <c r="M943" s="9">
        <v>3</v>
      </c>
      <c r="N943" s="6">
        <v>199.17</v>
      </c>
      <c r="O943" s="7">
        <v>0.05</v>
      </c>
      <c r="P943" s="6">
        <v>105.24</v>
      </c>
      <c r="Q943" s="6">
        <f t="shared" si="56"/>
        <v>567.6345</v>
      </c>
      <c r="R943" s="6">
        <f t="shared" si="57"/>
        <v>315.71999999999997</v>
      </c>
      <c r="S943" s="6">
        <f t="shared" si="58"/>
        <v>251.91450000000003</v>
      </c>
      <c r="T943" s="8">
        <f t="shared" si="59"/>
        <v>0.4437970207941907</v>
      </c>
      <c r="U943" s="5">
        <f>YEAR(SalesDataTable[[#This Row],[Order Date]])</f>
        <v>2026</v>
      </c>
      <c r="V943" s="8" t="str">
        <f>"Q"&amp;ROUNDUP(MONTH(SalesDataTable[[#This Row],[Order Date]])/3,0)</f>
        <v>Q2</v>
      </c>
      <c r="W943" s="9">
        <f>MONTH(SalesDataTable[[#This Row],[Order Date]])</f>
        <v>5</v>
      </c>
      <c r="X943" s="8" t="str">
        <f>TEXT(SalesDataTable[[#This Row],[Order Date]],"mmm")</f>
        <v>May</v>
      </c>
    </row>
    <row r="944" spans="1:24" ht="15">
      <c r="A944" s="2">
        <v>2774</v>
      </c>
      <c r="B944" s="3">
        <v>46172</v>
      </c>
      <c r="C944" s="12">
        <f>MONTH(SalesDataTable[[#This Row],[Order Date]])</f>
        <v>5</v>
      </c>
      <c r="D944" s="12" t="str">
        <f>TEXT(SalesDataTable[[#This Row],[Order Date]],"MMM")</f>
        <v>May</v>
      </c>
      <c r="E944" s="15" t="str">
        <f>"Q"&amp;ROUNDUP(MONTH(SalesDataTable[[#This Row],[Order Date]])/3,0)</f>
        <v>Q2</v>
      </c>
      <c r="F944" s="12">
        <f>YEAR(SalesDataTable[[#This Row],[Order Date]])</f>
        <v>2026</v>
      </c>
      <c r="G944" s="4" t="s">
        <v>0</v>
      </c>
      <c r="H944" s="4" t="s">
        <v>36</v>
      </c>
      <c r="I944" s="4" t="s">
        <v>2</v>
      </c>
      <c r="J944" s="4" t="s">
        <v>3</v>
      </c>
      <c r="K944" s="4" t="s">
        <v>23</v>
      </c>
      <c r="L944" s="4" t="s">
        <v>40</v>
      </c>
      <c r="M944" s="9">
        <v>3</v>
      </c>
      <c r="N944" s="6">
        <v>83.17</v>
      </c>
      <c r="O944" s="7">
        <v>0</v>
      </c>
      <c r="P944" s="6">
        <v>40.520000000000003</v>
      </c>
      <c r="Q944" s="6">
        <f t="shared" si="56"/>
        <v>249.51</v>
      </c>
      <c r="R944" s="6">
        <f t="shared" si="57"/>
        <v>121.56</v>
      </c>
      <c r="S944" s="6">
        <f t="shared" si="58"/>
        <v>127.94999999999999</v>
      </c>
      <c r="T944" s="8">
        <f t="shared" si="59"/>
        <v>0.51280509799206442</v>
      </c>
      <c r="U944" s="5">
        <f>YEAR(SalesDataTable[[#This Row],[Order Date]])</f>
        <v>2026</v>
      </c>
      <c r="V944" s="8" t="str">
        <f>"Q"&amp;ROUNDUP(MONTH(SalesDataTable[[#This Row],[Order Date]])/3,0)</f>
        <v>Q2</v>
      </c>
      <c r="W944" s="9">
        <f>MONTH(SalesDataTable[[#This Row],[Order Date]])</f>
        <v>5</v>
      </c>
      <c r="X944" s="8" t="str">
        <f>TEXT(SalesDataTable[[#This Row],[Order Date]],"mmm")</f>
        <v>May</v>
      </c>
    </row>
    <row r="945" spans="1:24" ht="15">
      <c r="A945" s="2">
        <v>3037</v>
      </c>
      <c r="B945" s="3">
        <v>46172</v>
      </c>
      <c r="C945" s="12">
        <f>MONTH(SalesDataTable[[#This Row],[Order Date]])</f>
        <v>5</v>
      </c>
      <c r="D945" s="12" t="str">
        <f>TEXT(SalesDataTable[[#This Row],[Order Date]],"MMM")</f>
        <v>May</v>
      </c>
      <c r="E945" s="15" t="str">
        <f>"Q"&amp;ROUNDUP(MONTH(SalesDataTable[[#This Row],[Order Date]])/3,0)</f>
        <v>Q2</v>
      </c>
      <c r="F945" s="12">
        <f>YEAR(SalesDataTable[[#This Row],[Order Date]])</f>
        <v>2026</v>
      </c>
      <c r="G945" s="4" t="s">
        <v>6</v>
      </c>
      <c r="H945" s="4" t="s">
        <v>27</v>
      </c>
      <c r="I945" s="4" t="s">
        <v>2</v>
      </c>
      <c r="J945" s="4" t="s">
        <v>16</v>
      </c>
      <c r="K945" s="4" t="s">
        <v>14</v>
      </c>
      <c r="L945" s="4" t="s">
        <v>32</v>
      </c>
      <c r="M945" s="9">
        <v>1</v>
      </c>
      <c r="N945" s="6">
        <v>45.8</v>
      </c>
      <c r="O945" s="7">
        <v>0.05</v>
      </c>
      <c r="P945" s="6">
        <v>17.88</v>
      </c>
      <c r="Q945" s="6">
        <f t="shared" si="56"/>
        <v>43.51</v>
      </c>
      <c r="R945" s="6">
        <f t="shared" si="57"/>
        <v>17.88</v>
      </c>
      <c r="S945" s="6">
        <f t="shared" si="58"/>
        <v>25.63</v>
      </c>
      <c r="T945" s="8">
        <f t="shared" si="59"/>
        <v>0.58905998621006661</v>
      </c>
      <c r="U945" s="5">
        <f>YEAR(SalesDataTable[[#This Row],[Order Date]])</f>
        <v>2026</v>
      </c>
      <c r="V945" s="8" t="str">
        <f>"Q"&amp;ROUNDUP(MONTH(SalesDataTable[[#This Row],[Order Date]])/3,0)</f>
        <v>Q2</v>
      </c>
      <c r="W945" s="9">
        <f>MONTH(SalesDataTable[[#This Row],[Order Date]])</f>
        <v>5</v>
      </c>
      <c r="X945" s="8" t="str">
        <f>TEXT(SalesDataTable[[#This Row],[Order Date]],"mmm")</f>
        <v>May</v>
      </c>
    </row>
    <row r="946" spans="1:24" ht="15">
      <c r="A946" s="2">
        <v>3138</v>
      </c>
      <c r="B946" s="3">
        <v>46172</v>
      </c>
      <c r="C946" s="12">
        <f>MONTH(SalesDataTable[[#This Row],[Order Date]])</f>
        <v>5</v>
      </c>
      <c r="D946" s="12" t="str">
        <f>TEXT(SalesDataTable[[#This Row],[Order Date]],"MMM")</f>
        <v>May</v>
      </c>
      <c r="E946" s="15" t="str">
        <f>"Q"&amp;ROUNDUP(MONTH(SalesDataTable[[#This Row],[Order Date]])/3,0)</f>
        <v>Q2</v>
      </c>
      <c r="F946" s="12">
        <f>YEAR(SalesDataTable[[#This Row],[Order Date]])</f>
        <v>2026</v>
      </c>
      <c r="G946" s="4" t="s">
        <v>11</v>
      </c>
      <c r="H946" s="4" t="s">
        <v>12</v>
      </c>
      <c r="I946" s="4" t="s">
        <v>28</v>
      </c>
      <c r="J946" s="4" t="s">
        <v>3</v>
      </c>
      <c r="K946" s="4" t="s">
        <v>9</v>
      </c>
      <c r="L946" s="4" t="s">
        <v>37</v>
      </c>
      <c r="M946" s="9">
        <v>1</v>
      </c>
      <c r="N946" s="6">
        <v>154.85</v>
      </c>
      <c r="O946" s="7">
        <v>0</v>
      </c>
      <c r="P946" s="6">
        <v>80.17</v>
      </c>
      <c r="Q946" s="6">
        <f t="shared" si="56"/>
        <v>154.85</v>
      </c>
      <c r="R946" s="6">
        <f t="shared" si="57"/>
        <v>80.17</v>
      </c>
      <c r="S946" s="6">
        <f t="shared" si="58"/>
        <v>74.679999999999993</v>
      </c>
      <c r="T946" s="8">
        <f t="shared" si="59"/>
        <v>0.48227316758153049</v>
      </c>
      <c r="U946" s="5">
        <f>YEAR(SalesDataTable[[#This Row],[Order Date]])</f>
        <v>2026</v>
      </c>
      <c r="V946" s="8" t="str">
        <f>"Q"&amp;ROUNDUP(MONTH(SalesDataTable[[#This Row],[Order Date]])/3,0)</f>
        <v>Q2</v>
      </c>
      <c r="W946" s="9">
        <f>MONTH(SalesDataTable[[#This Row],[Order Date]])</f>
        <v>5</v>
      </c>
      <c r="X946" s="8" t="str">
        <f>TEXT(SalesDataTable[[#This Row],[Order Date]],"mmm")</f>
        <v>May</v>
      </c>
    </row>
    <row r="947" spans="1:24" ht="15">
      <c r="A947" s="2">
        <v>3228</v>
      </c>
      <c r="B947" s="3">
        <v>46172</v>
      </c>
      <c r="C947" s="12">
        <f>MONTH(SalesDataTable[[#This Row],[Order Date]])</f>
        <v>5</v>
      </c>
      <c r="D947" s="12" t="str">
        <f>TEXT(SalesDataTable[[#This Row],[Order Date]],"MMM")</f>
        <v>May</v>
      </c>
      <c r="E947" s="15" t="str">
        <f>"Q"&amp;ROUNDUP(MONTH(SalesDataTable[[#This Row],[Order Date]])/3,0)</f>
        <v>Q2</v>
      </c>
      <c r="F947" s="12">
        <f>YEAR(SalesDataTable[[#This Row],[Order Date]])</f>
        <v>2026</v>
      </c>
      <c r="G947" s="4" t="s">
        <v>20</v>
      </c>
      <c r="H947" s="4" t="s">
        <v>47</v>
      </c>
      <c r="I947" s="4" t="s">
        <v>2</v>
      </c>
      <c r="J947" s="4" t="s">
        <v>16</v>
      </c>
      <c r="K947" s="4" t="s">
        <v>23</v>
      </c>
      <c r="L947" s="4" t="s">
        <v>29</v>
      </c>
      <c r="M947" s="9">
        <v>1</v>
      </c>
      <c r="N947" s="6">
        <v>194.99</v>
      </c>
      <c r="O947" s="7">
        <v>0</v>
      </c>
      <c r="P947" s="6">
        <v>101.21</v>
      </c>
      <c r="Q947" s="6">
        <f t="shared" si="56"/>
        <v>194.99</v>
      </c>
      <c r="R947" s="6">
        <f t="shared" si="57"/>
        <v>101.21</v>
      </c>
      <c r="S947" s="6">
        <f t="shared" si="58"/>
        <v>93.780000000000015</v>
      </c>
      <c r="T947" s="8">
        <f t="shared" si="59"/>
        <v>0.48094774090979031</v>
      </c>
      <c r="U947" s="5">
        <f>YEAR(SalesDataTable[[#This Row],[Order Date]])</f>
        <v>2026</v>
      </c>
      <c r="V947" s="8" t="str">
        <f>"Q"&amp;ROUNDUP(MONTH(SalesDataTable[[#This Row],[Order Date]])/3,0)</f>
        <v>Q2</v>
      </c>
      <c r="W947" s="9">
        <f>MONTH(SalesDataTable[[#This Row],[Order Date]])</f>
        <v>5</v>
      </c>
      <c r="X947" s="8" t="str">
        <f>TEXT(SalesDataTable[[#This Row],[Order Date]],"mmm")</f>
        <v>May</v>
      </c>
    </row>
    <row r="948" spans="1:24" ht="15">
      <c r="A948" s="2">
        <v>3401</v>
      </c>
      <c r="B948" s="3">
        <v>46172</v>
      </c>
      <c r="C948" s="12">
        <f>MONTH(SalesDataTable[[#This Row],[Order Date]])</f>
        <v>5</v>
      </c>
      <c r="D948" s="12" t="str">
        <f>TEXT(SalesDataTable[[#This Row],[Order Date]],"MMM")</f>
        <v>May</v>
      </c>
      <c r="E948" s="15" t="str">
        <f>"Q"&amp;ROUNDUP(MONTH(SalesDataTable[[#This Row],[Order Date]])/3,0)</f>
        <v>Q2</v>
      </c>
      <c r="F948" s="12">
        <f>YEAR(SalesDataTable[[#This Row],[Order Date]])</f>
        <v>2026</v>
      </c>
      <c r="G948" s="4" t="s">
        <v>11</v>
      </c>
      <c r="H948" s="4" t="s">
        <v>39</v>
      </c>
      <c r="I948" s="4" t="s">
        <v>2</v>
      </c>
      <c r="J948" s="4" t="s">
        <v>3</v>
      </c>
      <c r="K948" s="4" t="s">
        <v>34</v>
      </c>
      <c r="L948" s="4" t="s">
        <v>42</v>
      </c>
      <c r="M948" s="9">
        <v>1</v>
      </c>
      <c r="N948" s="6">
        <v>36.31</v>
      </c>
      <c r="O948" s="7">
        <v>0</v>
      </c>
      <c r="P948" s="6">
        <v>13.93</v>
      </c>
      <c r="Q948" s="6">
        <f t="shared" si="56"/>
        <v>36.31</v>
      </c>
      <c r="R948" s="6">
        <f t="shared" si="57"/>
        <v>13.93</v>
      </c>
      <c r="S948" s="6">
        <f t="shared" si="58"/>
        <v>22.380000000000003</v>
      </c>
      <c r="T948" s="8">
        <f t="shared" si="59"/>
        <v>0.61635912971633167</v>
      </c>
      <c r="U948" s="5">
        <f>YEAR(SalesDataTable[[#This Row],[Order Date]])</f>
        <v>2026</v>
      </c>
      <c r="V948" s="8" t="str">
        <f>"Q"&amp;ROUNDUP(MONTH(SalesDataTable[[#This Row],[Order Date]])/3,0)</f>
        <v>Q2</v>
      </c>
      <c r="W948" s="9">
        <f>MONTH(SalesDataTable[[#This Row],[Order Date]])</f>
        <v>5</v>
      </c>
      <c r="X948" s="8" t="str">
        <f>TEXT(SalesDataTable[[#This Row],[Order Date]],"mmm")</f>
        <v>May</v>
      </c>
    </row>
    <row r="949" spans="1:24" ht="15">
      <c r="A949" s="2">
        <v>3511</v>
      </c>
      <c r="B949" s="3">
        <v>46172</v>
      </c>
      <c r="C949" s="12">
        <f>MONTH(SalesDataTable[[#This Row],[Order Date]])</f>
        <v>5</v>
      </c>
      <c r="D949" s="12" t="str">
        <f>TEXT(SalesDataTable[[#This Row],[Order Date]],"MMM")</f>
        <v>May</v>
      </c>
      <c r="E949" s="15" t="str">
        <f>"Q"&amp;ROUNDUP(MONTH(SalesDataTable[[#This Row],[Order Date]])/3,0)</f>
        <v>Q2</v>
      </c>
      <c r="F949" s="12">
        <f>YEAR(SalesDataTable[[#This Row],[Order Date]])</f>
        <v>2026</v>
      </c>
      <c r="G949" s="4" t="s">
        <v>0</v>
      </c>
      <c r="H949" s="4" t="s">
        <v>1</v>
      </c>
      <c r="I949" s="4" t="s">
        <v>2</v>
      </c>
      <c r="J949" s="4" t="s">
        <v>3</v>
      </c>
      <c r="K949" s="4" t="s">
        <v>14</v>
      </c>
      <c r="L949" s="4" t="s">
        <v>32</v>
      </c>
      <c r="M949" s="9">
        <v>1</v>
      </c>
      <c r="N949" s="6">
        <v>47.19</v>
      </c>
      <c r="O949" s="7">
        <v>0</v>
      </c>
      <c r="P949" s="6">
        <v>18.54</v>
      </c>
      <c r="Q949" s="6">
        <f t="shared" si="56"/>
        <v>47.19</v>
      </c>
      <c r="R949" s="6">
        <f t="shared" si="57"/>
        <v>18.54</v>
      </c>
      <c r="S949" s="6">
        <f t="shared" si="58"/>
        <v>28.65</v>
      </c>
      <c r="T949" s="8">
        <f t="shared" si="59"/>
        <v>0.60712015257469798</v>
      </c>
      <c r="U949" s="5">
        <f>YEAR(SalesDataTable[[#This Row],[Order Date]])</f>
        <v>2026</v>
      </c>
      <c r="V949" s="8" t="str">
        <f>"Q"&amp;ROUNDUP(MONTH(SalesDataTable[[#This Row],[Order Date]])/3,0)</f>
        <v>Q2</v>
      </c>
      <c r="W949" s="9">
        <f>MONTH(SalesDataTable[[#This Row],[Order Date]])</f>
        <v>5</v>
      </c>
      <c r="X949" s="8" t="str">
        <f>TEXT(SalesDataTable[[#This Row],[Order Date]],"mmm")</f>
        <v>May</v>
      </c>
    </row>
    <row r="950" spans="1:24" ht="15">
      <c r="A950" s="2">
        <v>4485</v>
      </c>
      <c r="B950" s="3">
        <v>46172</v>
      </c>
      <c r="C950" s="12">
        <f>MONTH(SalesDataTable[[#This Row],[Order Date]])</f>
        <v>5</v>
      </c>
      <c r="D950" s="12" t="str">
        <f>TEXT(SalesDataTable[[#This Row],[Order Date]],"MMM")</f>
        <v>May</v>
      </c>
      <c r="E950" s="15" t="str">
        <f>"Q"&amp;ROUNDUP(MONTH(SalesDataTable[[#This Row],[Order Date]])/3,0)</f>
        <v>Q2</v>
      </c>
      <c r="F950" s="12">
        <f>YEAR(SalesDataTable[[#This Row],[Order Date]])</f>
        <v>2026</v>
      </c>
      <c r="G950" s="4" t="s">
        <v>20</v>
      </c>
      <c r="H950" s="4" t="s">
        <v>33</v>
      </c>
      <c r="I950" s="4" t="s">
        <v>2</v>
      </c>
      <c r="J950" s="4" t="s">
        <v>13</v>
      </c>
      <c r="K950" s="4" t="s">
        <v>34</v>
      </c>
      <c r="L950" s="4" t="s">
        <v>38</v>
      </c>
      <c r="M950" s="9">
        <v>1</v>
      </c>
      <c r="N950" s="6">
        <v>124.14</v>
      </c>
      <c r="O950" s="7">
        <v>0</v>
      </c>
      <c r="P950" s="6">
        <v>70.900000000000006</v>
      </c>
      <c r="Q950" s="6">
        <f t="shared" si="56"/>
        <v>124.14</v>
      </c>
      <c r="R950" s="6">
        <f t="shared" si="57"/>
        <v>70.900000000000006</v>
      </c>
      <c r="S950" s="6">
        <f t="shared" si="58"/>
        <v>53.239999999999995</v>
      </c>
      <c r="T950" s="8">
        <f t="shared" si="59"/>
        <v>0.42887062993394548</v>
      </c>
      <c r="U950" s="5">
        <f>YEAR(SalesDataTable[[#This Row],[Order Date]])</f>
        <v>2026</v>
      </c>
      <c r="V950" s="8" t="str">
        <f>"Q"&amp;ROUNDUP(MONTH(SalesDataTable[[#This Row],[Order Date]])/3,0)</f>
        <v>Q2</v>
      </c>
      <c r="W950" s="9">
        <f>MONTH(SalesDataTable[[#This Row],[Order Date]])</f>
        <v>5</v>
      </c>
      <c r="X950" s="8" t="str">
        <f>TEXT(SalesDataTable[[#This Row],[Order Date]],"mmm")</f>
        <v>May</v>
      </c>
    </row>
    <row r="951" spans="1:24" ht="15">
      <c r="A951" s="2">
        <v>447</v>
      </c>
      <c r="B951" s="3">
        <v>46173</v>
      </c>
      <c r="C951" s="12">
        <f>MONTH(SalesDataTable[[#This Row],[Order Date]])</f>
        <v>5</v>
      </c>
      <c r="D951" s="12" t="str">
        <f>TEXT(SalesDataTable[[#This Row],[Order Date]],"MMM")</f>
        <v>May</v>
      </c>
      <c r="E951" s="15" t="str">
        <f>"Q"&amp;ROUNDUP(MONTH(SalesDataTable[[#This Row],[Order Date]])/3,0)</f>
        <v>Q2</v>
      </c>
      <c r="F951" s="12">
        <f>YEAR(SalesDataTable[[#This Row],[Order Date]])</f>
        <v>2026</v>
      </c>
      <c r="G951" s="4" t="s">
        <v>20</v>
      </c>
      <c r="H951" s="4" t="s">
        <v>33</v>
      </c>
      <c r="I951" s="4" t="s">
        <v>2</v>
      </c>
      <c r="J951" s="4" t="s">
        <v>3</v>
      </c>
      <c r="K951" s="4" t="s">
        <v>14</v>
      </c>
      <c r="L951" s="4" t="s">
        <v>44</v>
      </c>
      <c r="M951" s="9">
        <v>1</v>
      </c>
      <c r="N951" s="6">
        <v>131.94999999999999</v>
      </c>
      <c r="O951" s="7">
        <v>0</v>
      </c>
      <c r="P951" s="6">
        <v>65.17</v>
      </c>
      <c r="Q951" s="6">
        <f t="shared" si="56"/>
        <v>131.94999999999999</v>
      </c>
      <c r="R951" s="6">
        <f t="shared" si="57"/>
        <v>65.17</v>
      </c>
      <c r="S951" s="6">
        <f t="shared" si="58"/>
        <v>66.779999999999987</v>
      </c>
      <c r="T951" s="8">
        <f t="shared" si="59"/>
        <v>0.50610079575596811</v>
      </c>
      <c r="U951" s="5">
        <f>YEAR(SalesDataTable[[#This Row],[Order Date]])</f>
        <v>2026</v>
      </c>
      <c r="V951" s="8" t="str">
        <f>"Q"&amp;ROUNDUP(MONTH(SalesDataTable[[#This Row],[Order Date]])/3,0)</f>
        <v>Q2</v>
      </c>
      <c r="W951" s="9">
        <f>MONTH(SalesDataTable[[#This Row],[Order Date]])</f>
        <v>5</v>
      </c>
      <c r="X951" s="8" t="str">
        <f>TEXT(SalesDataTable[[#This Row],[Order Date]],"mmm")</f>
        <v>May</v>
      </c>
    </row>
    <row r="952" spans="1:24" ht="15">
      <c r="A952" s="2">
        <v>1208</v>
      </c>
      <c r="B952" s="3">
        <v>46173</v>
      </c>
      <c r="C952" s="12">
        <f>MONTH(SalesDataTable[[#This Row],[Order Date]])</f>
        <v>5</v>
      </c>
      <c r="D952" s="12" t="str">
        <f>TEXT(SalesDataTable[[#This Row],[Order Date]],"MMM")</f>
        <v>May</v>
      </c>
      <c r="E952" s="15" t="str">
        <f>"Q"&amp;ROUNDUP(MONTH(SalesDataTable[[#This Row],[Order Date]])/3,0)</f>
        <v>Q2</v>
      </c>
      <c r="F952" s="12">
        <f>YEAR(SalesDataTable[[#This Row],[Order Date]])</f>
        <v>2026</v>
      </c>
      <c r="G952" s="4" t="s">
        <v>20</v>
      </c>
      <c r="H952" s="4" t="s">
        <v>33</v>
      </c>
      <c r="I952" s="4" t="s">
        <v>28</v>
      </c>
      <c r="J952" s="4" t="s">
        <v>13</v>
      </c>
      <c r="K952" s="4" t="s">
        <v>4</v>
      </c>
      <c r="L952" s="4" t="s">
        <v>30</v>
      </c>
      <c r="M952" s="9">
        <v>1</v>
      </c>
      <c r="N952" s="6">
        <v>102.24</v>
      </c>
      <c r="O952" s="7">
        <v>0</v>
      </c>
      <c r="P952" s="6">
        <v>50.75</v>
      </c>
      <c r="Q952" s="6">
        <f t="shared" si="56"/>
        <v>102.24</v>
      </c>
      <c r="R952" s="6">
        <f t="shared" si="57"/>
        <v>50.75</v>
      </c>
      <c r="S952" s="6">
        <f t="shared" si="58"/>
        <v>51.489999999999995</v>
      </c>
      <c r="T952" s="8">
        <f t="shared" si="59"/>
        <v>0.50361893583724571</v>
      </c>
      <c r="U952" s="5">
        <f>YEAR(SalesDataTable[[#This Row],[Order Date]])</f>
        <v>2026</v>
      </c>
      <c r="V952" s="8" t="str">
        <f>"Q"&amp;ROUNDUP(MONTH(SalesDataTable[[#This Row],[Order Date]])/3,0)</f>
        <v>Q2</v>
      </c>
      <c r="W952" s="9">
        <f>MONTH(SalesDataTable[[#This Row],[Order Date]])</f>
        <v>5</v>
      </c>
      <c r="X952" s="8" t="str">
        <f>TEXT(SalesDataTable[[#This Row],[Order Date]],"mmm")</f>
        <v>May</v>
      </c>
    </row>
    <row r="953" spans="1:24" ht="15">
      <c r="A953" s="2">
        <v>1355</v>
      </c>
      <c r="B953" s="3">
        <v>46173</v>
      </c>
      <c r="C953" s="12">
        <f>MONTH(SalesDataTable[[#This Row],[Order Date]])</f>
        <v>5</v>
      </c>
      <c r="D953" s="12" t="str">
        <f>TEXT(SalesDataTable[[#This Row],[Order Date]],"MMM")</f>
        <v>May</v>
      </c>
      <c r="E953" s="15" t="str">
        <f>"Q"&amp;ROUNDUP(MONTH(SalesDataTable[[#This Row],[Order Date]])/3,0)</f>
        <v>Q2</v>
      </c>
      <c r="F953" s="12">
        <f>YEAR(SalesDataTable[[#This Row],[Order Date]])</f>
        <v>2026</v>
      </c>
      <c r="G953" s="4" t="s">
        <v>20</v>
      </c>
      <c r="H953" s="4" t="s">
        <v>47</v>
      </c>
      <c r="I953" s="4" t="s">
        <v>28</v>
      </c>
      <c r="J953" s="4" t="s">
        <v>13</v>
      </c>
      <c r="K953" s="4" t="s">
        <v>9</v>
      </c>
      <c r="L953" s="4" t="s">
        <v>37</v>
      </c>
      <c r="M953" s="9">
        <v>2</v>
      </c>
      <c r="N953" s="6">
        <v>152.07</v>
      </c>
      <c r="O953" s="7">
        <v>0</v>
      </c>
      <c r="P953" s="6">
        <v>76.849999999999994</v>
      </c>
      <c r="Q953" s="6">
        <f t="shared" si="56"/>
        <v>304.14</v>
      </c>
      <c r="R953" s="6">
        <f t="shared" si="57"/>
        <v>153.69999999999999</v>
      </c>
      <c r="S953" s="6">
        <f t="shared" si="58"/>
        <v>150.44</v>
      </c>
      <c r="T953" s="8">
        <f t="shared" si="59"/>
        <v>0.49464062602748737</v>
      </c>
      <c r="U953" s="5">
        <f>YEAR(SalesDataTable[[#This Row],[Order Date]])</f>
        <v>2026</v>
      </c>
      <c r="V953" s="8" t="str">
        <f>"Q"&amp;ROUNDUP(MONTH(SalesDataTable[[#This Row],[Order Date]])/3,0)</f>
        <v>Q2</v>
      </c>
      <c r="W953" s="9">
        <f>MONTH(SalesDataTable[[#This Row],[Order Date]])</f>
        <v>5</v>
      </c>
      <c r="X953" s="8" t="str">
        <f>TEXT(SalesDataTable[[#This Row],[Order Date]],"mmm")</f>
        <v>May</v>
      </c>
    </row>
    <row r="954" spans="1:24" ht="15">
      <c r="A954" s="2">
        <v>1474</v>
      </c>
      <c r="B954" s="3">
        <v>46173</v>
      </c>
      <c r="C954" s="12">
        <f>MONTH(SalesDataTable[[#This Row],[Order Date]])</f>
        <v>5</v>
      </c>
      <c r="D954" s="12" t="str">
        <f>TEXT(SalesDataTable[[#This Row],[Order Date]],"MMM")</f>
        <v>May</v>
      </c>
      <c r="E954" s="15" t="str">
        <f>"Q"&amp;ROUNDUP(MONTH(SalesDataTable[[#This Row],[Order Date]])/3,0)</f>
        <v>Q2</v>
      </c>
      <c r="F954" s="12">
        <f>YEAR(SalesDataTable[[#This Row],[Order Date]])</f>
        <v>2026</v>
      </c>
      <c r="G954" s="4" t="s">
        <v>11</v>
      </c>
      <c r="H954" s="4" t="s">
        <v>18</v>
      </c>
      <c r="I954" s="4" t="s">
        <v>2</v>
      </c>
      <c r="J954" s="4" t="s">
        <v>13</v>
      </c>
      <c r="K954" s="4" t="s">
        <v>23</v>
      </c>
      <c r="L954" s="4" t="s">
        <v>51</v>
      </c>
      <c r="M954" s="9">
        <v>2</v>
      </c>
      <c r="N954" s="6">
        <v>123.34</v>
      </c>
      <c r="O954" s="7">
        <v>0.05</v>
      </c>
      <c r="P954" s="6">
        <v>58.96</v>
      </c>
      <c r="Q954" s="6">
        <f t="shared" si="56"/>
        <v>234.346</v>
      </c>
      <c r="R954" s="6">
        <f t="shared" si="57"/>
        <v>117.92</v>
      </c>
      <c r="S954" s="6">
        <f t="shared" si="58"/>
        <v>116.426</v>
      </c>
      <c r="T954" s="8">
        <f t="shared" si="59"/>
        <v>0.49681240558831813</v>
      </c>
      <c r="U954" s="5">
        <f>YEAR(SalesDataTable[[#This Row],[Order Date]])</f>
        <v>2026</v>
      </c>
      <c r="V954" s="8" t="str">
        <f>"Q"&amp;ROUNDUP(MONTH(SalesDataTable[[#This Row],[Order Date]])/3,0)</f>
        <v>Q2</v>
      </c>
      <c r="W954" s="9">
        <f>MONTH(SalesDataTable[[#This Row],[Order Date]])</f>
        <v>5</v>
      </c>
      <c r="X954" s="8" t="str">
        <f>TEXT(SalesDataTable[[#This Row],[Order Date]],"mmm")</f>
        <v>May</v>
      </c>
    </row>
    <row r="955" spans="1:24" ht="15">
      <c r="A955" s="2">
        <v>1625</v>
      </c>
      <c r="B955" s="3">
        <v>46173</v>
      </c>
      <c r="C955" s="12">
        <f>MONTH(SalesDataTable[[#This Row],[Order Date]])</f>
        <v>5</v>
      </c>
      <c r="D955" s="12" t="str">
        <f>TEXT(SalesDataTable[[#This Row],[Order Date]],"MMM")</f>
        <v>May</v>
      </c>
      <c r="E955" s="15" t="str">
        <f>"Q"&amp;ROUNDUP(MONTH(SalesDataTable[[#This Row],[Order Date]])/3,0)</f>
        <v>Q2</v>
      </c>
      <c r="F955" s="12">
        <f>YEAR(SalesDataTable[[#This Row],[Order Date]])</f>
        <v>2026</v>
      </c>
      <c r="G955" s="4" t="s">
        <v>11</v>
      </c>
      <c r="H955" s="4" t="s">
        <v>12</v>
      </c>
      <c r="I955" s="4" t="s">
        <v>19</v>
      </c>
      <c r="J955" s="4" t="s">
        <v>3</v>
      </c>
      <c r="K955" s="4" t="s">
        <v>9</v>
      </c>
      <c r="L955" s="4" t="s">
        <v>37</v>
      </c>
      <c r="M955" s="9">
        <v>1</v>
      </c>
      <c r="N955" s="6">
        <v>155.81</v>
      </c>
      <c r="O955" s="7">
        <v>0</v>
      </c>
      <c r="P955" s="6">
        <v>80.31</v>
      </c>
      <c r="Q955" s="6">
        <f t="shared" si="56"/>
        <v>155.81</v>
      </c>
      <c r="R955" s="6">
        <f t="shared" si="57"/>
        <v>80.31</v>
      </c>
      <c r="S955" s="6">
        <f t="shared" si="58"/>
        <v>75.5</v>
      </c>
      <c r="T955" s="8">
        <f t="shared" si="59"/>
        <v>0.48456453372697517</v>
      </c>
      <c r="U955" s="5">
        <f>YEAR(SalesDataTable[[#This Row],[Order Date]])</f>
        <v>2026</v>
      </c>
      <c r="V955" s="8" t="str">
        <f>"Q"&amp;ROUNDUP(MONTH(SalesDataTable[[#This Row],[Order Date]])/3,0)</f>
        <v>Q2</v>
      </c>
      <c r="W955" s="9">
        <f>MONTH(SalesDataTable[[#This Row],[Order Date]])</f>
        <v>5</v>
      </c>
      <c r="X955" s="8" t="str">
        <f>TEXT(SalesDataTable[[#This Row],[Order Date]],"mmm")</f>
        <v>May</v>
      </c>
    </row>
    <row r="956" spans="1:24" ht="15">
      <c r="A956" s="2">
        <v>1877</v>
      </c>
      <c r="B956" s="3">
        <v>46173</v>
      </c>
      <c r="C956" s="12">
        <f>MONTH(SalesDataTable[[#This Row],[Order Date]])</f>
        <v>5</v>
      </c>
      <c r="D956" s="12" t="str">
        <f>TEXT(SalesDataTable[[#This Row],[Order Date]],"MMM")</f>
        <v>May</v>
      </c>
      <c r="E956" s="15" t="str">
        <f>"Q"&amp;ROUNDUP(MONTH(SalesDataTable[[#This Row],[Order Date]])/3,0)</f>
        <v>Q2</v>
      </c>
      <c r="F956" s="12">
        <f>YEAR(SalesDataTable[[#This Row],[Order Date]])</f>
        <v>2026</v>
      </c>
      <c r="G956" s="4" t="s">
        <v>11</v>
      </c>
      <c r="H956" s="4" t="s">
        <v>52</v>
      </c>
      <c r="I956" s="4" t="s">
        <v>2</v>
      </c>
      <c r="J956" s="4" t="s">
        <v>3</v>
      </c>
      <c r="K956" s="4" t="s">
        <v>14</v>
      </c>
      <c r="L956" s="4" t="s">
        <v>48</v>
      </c>
      <c r="M956" s="9">
        <v>1</v>
      </c>
      <c r="N956" s="6">
        <v>163.19</v>
      </c>
      <c r="O956" s="7">
        <v>0.05</v>
      </c>
      <c r="P956" s="6">
        <v>87.95</v>
      </c>
      <c r="Q956" s="6">
        <f t="shared" si="56"/>
        <v>155.03049999999999</v>
      </c>
      <c r="R956" s="6">
        <f t="shared" si="57"/>
        <v>87.95</v>
      </c>
      <c r="S956" s="6">
        <f t="shared" si="58"/>
        <v>67.080499999999986</v>
      </c>
      <c r="T956" s="8">
        <f t="shared" si="59"/>
        <v>0.4326922766810401</v>
      </c>
      <c r="U956" s="5">
        <f>YEAR(SalesDataTable[[#This Row],[Order Date]])</f>
        <v>2026</v>
      </c>
      <c r="V956" s="8" t="str">
        <f>"Q"&amp;ROUNDUP(MONTH(SalesDataTable[[#This Row],[Order Date]])/3,0)</f>
        <v>Q2</v>
      </c>
      <c r="W956" s="9">
        <f>MONTH(SalesDataTable[[#This Row],[Order Date]])</f>
        <v>5</v>
      </c>
      <c r="X956" s="8" t="str">
        <f>TEXT(SalesDataTable[[#This Row],[Order Date]],"mmm")</f>
        <v>May</v>
      </c>
    </row>
    <row r="957" spans="1:24" ht="15">
      <c r="A957" s="2">
        <v>1978</v>
      </c>
      <c r="B957" s="3">
        <v>46173</v>
      </c>
      <c r="C957" s="12">
        <f>MONTH(SalesDataTable[[#This Row],[Order Date]])</f>
        <v>5</v>
      </c>
      <c r="D957" s="12" t="str">
        <f>TEXT(SalesDataTable[[#This Row],[Order Date]],"MMM")</f>
        <v>May</v>
      </c>
      <c r="E957" s="15" t="str">
        <f>"Q"&amp;ROUNDUP(MONTH(SalesDataTable[[#This Row],[Order Date]])/3,0)</f>
        <v>Q2</v>
      </c>
      <c r="F957" s="12">
        <f>YEAR(SalesDataTable[[#This Row],[Order Date]])</f>
        <v>2026</v>
      </c>
      <c r="G957" s="4" t="s">
        <v>6</v>
      </c>
      <c r="H957" s="4" t="s">
        <v>43</v>
      </c>
      <c r="I957" s="4" t="s">
        <v>2</v>
      </c>
      <c r="J957" s="4" t="s">
        <v>3</v>
      </c>
      <c r="K957" s="4" t="s">
        <v>9</v>
      </c>
      <c r="L957" s="4" t="s">
        <v>17</v>
      </c>
      <c r="M957" s="9">
        <v>1</v>
      </c>
      <c r="N957" s="6">
        <v>147.30000000000001</v>
      </c>
      <c r="O957" s="7">
        <v>0.05</v>
      </c>
      <c r="P957" s="6">
        <v>81.510000000000005</v>
      </c>
      <c r="Q957" s="6">
        <f t="shared" si="56"/>
        <v>139.935</v>
      </c>
      <c r="R957" s="6">
        <f t="shared" si="57"/>
        <v>81.510000000000005</v>
      </c>
      <c r="S957" s="6">
        <f t="shared" si="58"/>
        <v>58.424999999999997</v>
      </c>
      <c r="T957" s="8">
        <f t="shared" si="59"/>
        <v>0.41751527494908347</v>
      </c>
      <c r="U957" s="5">
        <f>YEAR(SalesDataTable[[#This Row],[Order Date]])</f>
        <v>2026</v>
      </c>
      <c r="V957" s="8" t="str">
        <f>"Q"&amp;ROUNDUP(MONTH(SalesDataTable[[#This Row],[Order Date]])/3,0)</f>
        <v>Q2</v>
      </c>
      <c r="W957" s="9">
        <f>MONTH(SalesDataTable[[#This Row],[Order Date]])</f>
        <v>5</v>
      </c>
      <c r="X957" s="8" t="str">
        <f>TEXT(SalesDataTable[[#This Row],[Order Date]],"mmm")</f>
        <v>May</v>
      </c>
    </row>
    <row r="958" spans="1:24" ht="15">
      <c r="A958" s="2">
        <v>3616</v>
      </c>
      <c r="B958" s="3">
        <v>46173</v>
      </c>
      <c r="C958" s="12">
        <f>MONTH(SalesDataTable[[#This Row],[Order Date]])</f>
        <v>5</v>
      </c>
      <c r="D958" s="12" t="str">
        <f>TEXT(SalesDataTable[[#This Row],[Order Date]],"MMM")</f>
        <v>May</v>
      </c>
      <c r="E958" s="15" t="str">
        <f>"Q"&amp;ROUNDUP(MONTH(SalesDataTable[[#This Row],[Order Date]])/3,0)</f>
        <v>Q2</v>
      </c>
      <c r="F958" s="12">
        <f>YEAR(SalesDataTable[[#This Row],[Order Date]])</f>
        <v>2026</v>
      </c>
      <c r="G958" s="4" t="s">
        <v>11</v>
      </c>
      <c r="H958" s="4" t="s">
        <v>12</v>
      </c>
      <c r="I958" s="4" t="s">
        <v>2</v>
      </c>
      <c r="J958" s="4" t="s">
        <v>3</v>
      </c>
      <c r="K958" s="4" t="s">
        <v>34</v>
      </c>
      <c r="L958" s="4" t="s">
        <v>38</v>
      </c>
      <c r="M958" s="9">
        <v>5</v>
      </c>
      <c r="N958" s="6">
        <v>126.16</v>
      </c>
      <c r="O958" s="7">
        <v>0</v>
      </c>
      <c r="P958" s="6">
        <v>68.59</v>
      </c>
      <c r="Q958" s="6">
        <f t="shared" si="56"/>
        <v>630.79999999999995</v>
      </c>
      <c r="R958" s="6">
        <f t="shared" si="57"/>
        <v>342.95000000000005</v>
      </c>
      <c r="S958" s="6">
        <f t="shared" si="58"/>
        <v>287.84999999999991</v>
      </c>
      <c r="T958" s="8">
        <f t="shared" si="59"/>
        <v>0.45632530120481918</v>
      </c>
      <c r="U958" s="5">
        <f>YEAR(SalesDataTable[[#This Row],[Order Date]])</f>
        <v>2026</v>
      </c>
      <c r="V958" s="8" t="str">
        <f>"Q"&amp;ROUNDUP(MONTH(SalesDataTable[[#This Row],[Order Date]])/3,0)</f>
        <v>Q2</v>
      </c>
      <c r="W958" s="9">
        <f>MONTH(SalesDataTable[[#This Row],[Order Date]])</f>
        <v>5</v>
      </c>
      <c r="X958" s="8" t="str">
        <f>TEXT(SalesDataTable[[#This Row],[Order Date]],"mmm")</f>
        <v>May</v>
      </c>
    </row>
    <row r="959" spans="1:24" ht="15">
      <c r="A959" s="2">
        <v>3992</v>
      </c>
      <c r="B959" s="3">
        <v>46173</v>
      </c>
      <c r="C959" s="12">
        <f>MONTH(SalesDataTable[[#This Row],[Order Date]])</f>
        <v>5</v>
      </c>
      <c r="D959" s="12" t="str">
        <f>TEXT(SalesDataTable[[#This Row],[Order Date]],"MMM")</f>
        <v>May</v>
      </c>
      <c r="E959" s="15" t="str">
        <f>"Q"&amp;ROUNDUP(MONTH(SalesDataTable[[#This Row],[Order Date]])/3,0)</f>
        <v>Q2</v>
      </c>
      <c r="F959" s="12">
        <f>YEAR(SalesDataTable[[#This Row],[Order Date]])</f>
        <v>2026</v>
      </c>
      <c r="G959" s="4" t="s">
        <v>20</v>
      </c>
      <c r="H959" s="4" t="s">
        <v>33</v>
      </c>
      <c r="I959" s="4" t="s">
        <v>2</v>
      </c>
      <c r="J959" s="4" t="s">
        <v>13</v>
      </c>
      <c r="K959" s="4" t="s">
        <v>14</v>
      </c>
      <c r="L959" s="4" t="s">
        <v>48</v>
      </c>
      <c r="M959" s="9">
        <v>2</v>
      </c>
      <c r="N959" s="6">
        <v>163.57</v>
      </c>
      <c r="O959" s="7">
        <v>0</v>
      </c>
      <c r="P959" s="6">
        <v>85.72</v>
      </c>
      <c r="Q959" s="6">
        <f t="shared" si="56"/>
        <v>327.14</v>
      </c>
      <c r="R959" s="6">
        <f t="shared" si="57"/>
        <v>171.44</v>
      </c>
      <c r="S959" s="6">
        <f t="shared" si="58"/>
        <v>155.69999999999999</v>
      </c>
      <c r="T959" s="8">
        <f t="shared" si="59"/>
        <v>0.47594302133643085</v>
      </c>
      <c r="U959" s="5">
        <f>YEAR(SalesDataTable[[#This Row],[Order Date]])</f>
        <v>2026</v>
      </c>
      <c r="V959" s="8" t="str">
        <f>"Q"&amp;ROUNDUP(MONTH(SalesDataTable[[#This Row],[Order Date]])/3,0)</f>
        <v>Q2</v>
      </c>
      <c r="W959" s="9">
        <f>MONTH(SalesDataTable[[#This Row],[Order Date]])</f>
        <v>5</v>
      </c>
      <c r="X959" s="8" t="str">
        <f>TEXT(SalesDataTable[[#This Row],[Order Date]],"mmm")</f>
        <v>May</v>
      </c>
    </row>
    <row r="960" spans="1:24" ht="15">
      <c r="A960" s="2">
        <v>4091</v>
      </c>
      <c r="B960" s="3">
        <v>46173</v>
      </c>
      <c r="C960" s="12">
        <f>MONTH(SalesDataTable[[#This Row],[Order Date]])</f>
        <v>5</v>
      </c>
      <c r="D960" s="12" t="str">
        <f>TEXT(SalesDataTable[[#This Row],[Order Date]],"MMM")</f>
        <v>May</v>
      </c>
      <c r="E960" s="15" t="str">
        <f>"Q"&amp;ROUNDUP(MONTH(SalesDataTable[[#This Row],[Order Date]])/3,0)</f>
        <v>Q2</v>
      </c>
      <c r="F960" s="12">
        <f>YEAR(SalesDataTable[[#This Row],[Order Date]])</f>
        <v>2026</v>
      </c>
      <c r="G960" s="4" t="s">
        <v>11</v>
      </c>
      <c r="H960" s="4" t="s">
        <v>52</v>
      </c>
      <c r="I960" s="4" t="s">
        <v>2</v>
      </c>
      <c r="J960" s="4" t="s">
        <v>13</v>
      </c>
      <c r="K960" s="4" t="s">
        <v>9</v>
      </c>
      <c r="L960" s="4" t="s">
        <v>17</v>
      </c>
      <c r="M960" s="9">
        <v>1</v>
      </c>
      <c r="N960" s="6">
        <v>142.06</v>
      </c>
      <c r="O960" s="7">
        <v>0</v>
      </c>
      <c r="P960" s="6">
        <v>77.36</v>
      </c>
      <c r="Q960" s="6">
        <f t="shared" si="56"/>
        <v>142.06</v>
      </c>
      <c r="R960" s="6">
        <f t="shared" si="57"/>
        <v>77.36</v>
      </c>
      <c r="S960" s="6">
        <f t="shared" si="58"/>
        <v>64.7</v>
      </c>
      <c r="T960" s="8">
        <f t="shared" si="59"/>
        <v>0.45544136280444886</v>
      </c>
      <c r="U960" s="5">
        <f>YEAR(SalesDataTable[[#This Row],[Order Date]])</f>
        <v>2026</v>
      </c>
      <c r="V960" s="8" t="str">
        <f>"Q"&amp;ROUNDUP(MONTH(SalesDataTable[[#This Row],[Order Date]])/3,0)</f>
        <v>Q2</v>
      </c>
      <c r="W960" s="9">
        <f>MONTH(SalesDataTable[[#This Row],[Order Date]])</f>
        <v>5</v>
      </c>
      <c r="X960" s="8" t="str">
        <f>TEXT(SalesDataTable[[#This Row],[Order Date]],"mmm")</f>
        <v>May</v>
      </c>
    </row>
    <row r="961" spans="1:24" ht="15">
      <c r="A961" s="2">
        <v>4204</v>
      </c>
      <c r="B961" s="3">
        <v>46173</v>
      </c>
      <c r="C961" s="12">
        <f>MONTH(SalesDataTable[[#This Row],[Order Date]])</f>
        <v>5</v>
      </c>
      <c r="D961" s="12" t="str">
        <f>TEXT(SalesDataTable[[#This Row],[Order Date]],"MMM")</f>
        <v>May</v>
      </c>
      <c r="E961" s="15" t="str">
        <f>"Q"&amp;ROUNDUP(MONTH(SalesDataTable[[#This Row],[Order Date]])/3,0)</f>
        <v>Q2</v>
      </c>
      <c r="F961" s="12">
        <f>YEAR(SalesDataTable[[#This Row],[Order Date]])</f>
        <v>2026</v>
      </c>
      <c r="G961" s="4" t="s">
        <v>6</v>
      </c>
      <c r="H961" s="4" t="s">
        <v>41</v>
      </c>
      <c r="I961" s="4" t="s">
        <v>2</v>
      </c>
      <c r="J961" s="4" t="s">
        <v>13</v>
      </c>
      <c r="K961" s="4" t="s">
        <v>4</v>
      </c>
      <c r="L961" s="4" t="s">
        <v>5</v>
      </c>
      <c r="M961" s="9">
        <v>1</v>
      </c>
      <c r="N961" s="6">
        <v>81.37</v>
      </c>
      <c r="O961" s="7">
        <v>0</v>
      </c>
      <c r="P961" s="6">
        <v>42.01</v>
      </c>
      <c r="Q961" s="6">
        <f t="shared" si="56"/>
        <v>81.37</v>
      </c>
      <c r="R961" s="6">
        <f t="shared" si="57"/>
        <v>42.01</v>
      </c>
      <c r="S961" s="6">
        <f t="shared" si="58"/>
        <v>39.360000000000007</v>
      </c>
      <c r="T961" s="8">
        <f t="shared" si="59"/>
        <v>0.48371635737986979</v>
      </c>
      <c r="U961" s="5">
        <f>YEAR(SalesDataTable[[#This Row],[Order Date]])</f>
        <v>2026</v>
      </c>
      <c r="V961" s="8" t="str">
        <f>"Q"&amp;ROUNDUP(MONTH(SalesDataTable[[#This Row],[Order Date]])/3,0)</f>
        <v>Q2</v>
      </c>
      <c r="W961" s="9">
        <f>MONTH(SalesDataTable[[#This Row],[Order Date]])</f>
        <v>5</v>
      </c>
      <c r="X961" s="8" t="str">
        <f>TEXT(SalesDataTable[[#This Row],[Order Date]],"mmm")</f>
        <v>May</v>
      </c>
    </row>
    <row r="962" spans="1:24" ht="15">
      <c r="A962" s="2">
        <v>4234</v>
      </c>
      <c r="B962" s="3">
        <v>46173</v>
      </c>
      <c r="C962" s="12">
        <f>MONTH(SalesDataTable[[#This Row],[Order Date]])</f>
        <v>5</v>
      </c>
      <c r="D962" s="12" t="str">
        <f>TEXT(SalesDataTable[[#This Row],[Order Date]],"MMM")</f>
        <v>May</v>
      </c>
      <c r="E962" s="15" t="str">
        <f>"Q"&amp;ROUNDUP(MONTH(SalesDataTable[[#This Row],[Order Date]])/3,0)</f>
        <v>Q2</v>
      </c>
      <c r="F962" s="12">
        <f>YEAR(SalesDataTable[[#This Row],[Order Date]])</f>
        <v>2026</v>
      </c>
      <c r="G962" s="4" t="s">
        <v>20</v>
      </c>
      <c r="H962" s="4" t="s">
        <v>33</v>
      </c>
      <c r="I962" s="4" t="s">
        <v>19</v>
      </c>
      <c r="J962" s="4" t="s">
        <v>13</v>
      </c>
      <c r="K962" s="4" t="s">
        <v>23</v>
      </c>
      <c r="L962" s="4" t="s">
        <v>51</v>
      </c>
      <c r="M962" s="9">
        <v>1</v>
      </c>
      <c r="N962" s="6">
        <v>120.75</v>
      </c>
      <c r="O962" s="7">
        <v>0</v>
      </c>
      <c r="P962" s="6">
        <v>61.21</v>
      </c>
      <c r="Q962" s="6">
        <f t="shared" ref="Q962:Q1025" si="60">M962*N962*(1-O962)</f>
        <v>120.75</v>
      </c>
      <c r="R962" s="6">
        <f t="shared" ref="R962:R1025" si="61">M962*P962</f>
        <v>61.21</v>
      </c>
      <c r="S962" s="6">
        <f t="shared" ref="S962:S1025" si="62">Q962-R962</f>
        <v>59.54</v>
      </c>
      <c r="T962" s="8">
        <f t="shared" ref="T962:T1025" si="63">IFERROR(S962/Q962,0)</f>
        <v>0.49308488612836437</v>
      </c>
      <c r="U962" s="5">
        <f>YEAR(SalesDataTable[[#This Row],[Order Date]])</f>
        <v>2026</v>
      </c>
      <c r="V962" s="8" t="str">
        <f>"Q"&amp;ROUNDUP(MONTH(SalesDataTable[[#This Row],[Order Date]])/3,0)</f>
        <v>Q2</v>
      </c>
      <c r="W962" s="9">
        <f>MONTH(SalesDataTable[[#This Row],[Order Date]])</f>
        <v>5</v>
      </c>
      <c r="X962" s="8" t="str">
        <f>TEXT(SalesDataTable[[#This Row],[Order Date]],"mmm")</f>
        <v>May</v>
      </c>
    </row>
    <row r="963" spans="1:24" ht="15">
      <c r="A963" s="2">
        <v>4696</v>
      </c>
      <c r="B963" s="3">
        <v>46173</v>
      </c>
      <c r="C963" s="12">
        <f>MONTH(SalesDataTable[[#This Row],[Order Date]])</f>
        <v>5</v>
      </c>
      <c r="D963" s="12" t="str">
        <f>TEXT(SalesDataTable[[#This Row],[Order Date]],"MMM")</f>
        <v>May</v>
      </c>
      <c r="E963" s="15" t="str">
        <f>"Q"&amp;ROUNDUP(MONTH(SalesDataTable[[#This Row],[Order Date]])/3,0)</f>
        <v>Q2</v>
      </c>
      <c r="F963" s="12">
        <f>YEAR(SalesDataTable[[#This Row],[Order Date]])</f>
        <v>2026</v>
      </c>
      <c r="G963" s="4" t="s">
        <v>6</v>
      </c>
      <c r="H963" s="4" t="s">
        <v>49</v>
      </c>
      <c r="I963" s="4" t="s">
        <v>2</v>
      </c>
      <c r="J963" s="4" t="s">
        <v>13</v>
      </c>
      <c r="K963" s="4" t="s">
        <v>4</v>
      </c>
      <c r="L963" s="4" t="s">
        <v>5</v>
      </c>
      <c r="M963" s="9">
        <v>4</v>
      </c>
      <c r="N963" s="6">
        <v>81.790000000000006</v>
      </c>
      <c r="O963" s="7">
        <v>0</v>
      </c>
      <c r="P963" s="6">
        <v>42.96</v>
      </c>
      <c r="Q963" s="6">
        <f t="shared" si="60"/>
        <v>327.16000000000003</v>
      </c>
      <c r="R963" s="6">
        <f t="shared" si="61"/>
        <v>171.84</v>
      </c>
      <c r="S963" s="6">
        <f t="shared" si="62"/>
        <v>155.32000000000002</v>
      </c>
      <c r="T963" s="8">
        <f t="shared" si="63"/>
        <v>0.47475241472062601</v>
      </c>
      <c r="U963" s="5">
        <f>YEAR(SalesDataTable[[#This Row],[Order Date]])</f>
        <v>2026</v>
      </c>
      <c r="V963" s="8" t="str">
        <f>"Q"&amp;ROUNDUP(MONTH(SalesDataTable[[#This Row],[Order Date]])/3,0)</f>
        <v>Q2</v>
      </c>
      <c r="W963" s="9">
        <f>MONTH(SalesDataTable[[#This Row],[Order Date]])</f>
        <v>5</v>
      </c>
      <c r="X963" s="8" t="str">
        <f>TEXT(SalesDataTable[[#This Row],[Order Date]],"mmm")</f>
        <v>May</v>
      </c>
    </row>
    <row r="964" spans="1:24" ht="15">
      <c r="A964" s="2">
        <v>4755</v>
      </c>
      <c r="B964" s="3">
        <v>46173</v>
      </c>
      <c r="C964" s="12">
        <f>MONTH(SalesDataTable[[#This Row],[Order Date]])</f>
        <v>5</v>
      </c>
      <c r="D964" s="12" t="str">
        <f>TEXT(SalesDataTable[[#This Row],[Order Date]],"MMM")</f>
        <v>May</v>
      </c>
      <c r="E964" s="15" t="str">
        <f>"Q"&amp;ROUNDUP(MONTH(SalesDataTable[[#This Row],[Order Date]])/3,0)</f>
        <v>Q2</v>
      </c>
      <c r="F964" s="12">
        <f>YEAR(SalesDataTable[[#This Row],[Order Date]])</f>
        <v>2026</v>
      </c>
      <c r="G964" s="4" t="s">
        <v>0</v>
      </c>
      <c r="H964" s="4" t="s">
        <v>50</v>
      </c>
      <c r="I964" s="4" t="s">
        <v>2</v>
      </c>
      <c r="J964" s="4" t="s">
        <v>13</v>
      </c>
      <c r="K964" s="4" t="s">
        <v>23</v>
      </c>
      <c r="L964" s="4" t="s">
        <v>40</v>
      </c>
      <c r="M964" s="9">
        <v>1</v>
      </c>
      <c r="N964" s="6">
        <v>81.2</v>
      </c>
      <c r="O964" s="7">
        <v>0.1</v>
      </c>
      <c r="P964" s="6">
        <v>40.270000000000003</v>
      </c>
      <c r="Q964" s="6">
        <f t="shared" si="60"/>
        <v>73.08</v>
      </c>
      <c r="R964" s="6">
        <f t="shared" si="61"/>
        <v>40.270000000000003</v>
      </c>
      <c r="S964" s="6">
        <f t="shared" si="62"/>
        <v>32.809999999999995</v>
      </c>
      <c r="T964" s="8">
        <f t="shared" si="63"/>
        <v>0.44896004378762994</v>
      </c>
      <c r="U964" s="5">
        <f>YEAR(SalesDataTable[[#This Row],[Order Date]])</f>
        <v>2026</v>
      </c>
      <c r="V964" s="8" t="str">
        <f>"Q"&amp;ROUNDUP(MONTH(SalesDataTable[[#This Row],[Order Date]])/3,0)</f>
        <v>Q2</v>
      </c>
      <c r="W964" s="9">
        <f>MONTH(SalesDataTable[[#This Row],[Order Date]])</f>
        <v>5</v>
      </c>
      <c r="X964" s="8" t="str">
        <f>TEXT(SalesDataTable[[#This Row],[Order Date]],"mmm")</f>
        <v>May</v>
      </c>
    </row>
    <row r="965" spans="1:24" ht="15">
      <c r="A965" s="2">
        <v>5090</v>
      </c>
      <c r="B965" s="3">
        <v>46173</v>
      </c>
      <c r="C965" s="12">
        <f>MONTH(SalesDataTable[[#This Row],[Order Date]])</f>
        <v>5</v>
      </c>
      <c r="D965" s="12" t="str">
        <f>TEXT(SalesDataTable[[#This Row],[Order Date]],"MMM")</f>
        <v>May</v>
      </c>
      <c r="E965" s="15" t="str">
        <f>"Q"&amp;ROUNDUP(MONTH(SalesDataTable[[#This Row],[Order Date]])/3,0)</f>
        <v>Q2</v>
      </c>
      <c r="F965" s="12">
        <f>YEAR(SalesDataTable[[#This Row],[Order Date]])</f>
        <v>2026</v>
      </c>
      <c r="G965" s="4" t="s">
        <v>6</v>
      </c>
      <c r="H965" s="4" t="s">
        <v>7</v>
      </c>
      <c r="I965" s="4" t="s">
        <v>28</v>
      </c>
      <c r="J965" s="4" t="s">
        <v>13</v>
      </c>
      <c r="K965" s="4" t="s">
        <v>14</v>
      </c>
      <c r="L965" s="4" t="s">
        <v>32</v>
      </c>
      <c r="M965" s="9">
        <v>2</v>
      </c>
      <c r="N965" s="6">
        <v>46.52</v>
      </c>
      <c r="O965" s="7">
        <v>0.05</v>
      </c>
      <c r="P965" s="6">
        <v>18.739999999999998</v>
      </c>
      <c r="Q965" s="6">
        <f t="shared" si="60"/>
        <v>88.388000000000005</v>
      </c>
      <c r="R965" s="6">
        <f t="shared" si="61"/>
        <v>37.479999999999997</v>
      </c>
      <c r="S965" s="6">
        <f t="shared" si="62"/>
        <v>50.908000000000008</v>
      </c>
      <c r="T965" s="8">
        <f t="shared" si="63"/>
        <v>0.57596053762954258</v>
      </c>
      <c r="U965" s="5">
        <f>YEAR(SalesDataTable[[#This Row],[Order Date]])</f>
        <v>2026</v>
      </c>
      <c r="V965" s="8" t="str">
        <f>"Q"&amp;ROUNDUP(MONTH(SalesDataTable[[#This Row],[Order Date]])/3,0)</f>
        <v>Q2</v>
      </c>
      <c r="W965" s="9">
        <f>MONTH(SalesDataTable[[#This Row],[Order Date]])</f>
        <v>5</v>
      </c>
      <c r="X965" s="8" t="str">
        <f>TEXT(SalesDataTable[[#This Row],[Order Date]],"mmm")</f>
        <v>May</v>
      </c>
    </row>
    <row r="966" spans="1:24" ht="15">
      <c r="A966" s="2">
        <v>27</v>
      </c>
      <c r="B966" s="3">
        <v>46174</v>
      </c>
      <c r="C966" s="12">
        <f>MONTH(SalesDataTable[[#This Row],[Order Date]])</f>
        <v>6</v>
      </c>
      <c r="D966" s="12" t="str">
        <f>TEXT(SalesDataTable[[#This Row],[Order Date]],"MMM")</f>
        <v>Jun</v>
      </c>
      <c r="E966" s="15" t="str">
        <f>"Q"&amp;ROUNDUP(MONTH(SalesDataTable[[#This Row],[Order Date]])/3,0)</f>
        <v>Q2</v>
      </c>
      <c r="F966" s="12">
        <f>YEAR(SalesDataTable[[#This Row],[Order Date]])</f>
        <v>2026</v>
      </c>
      <c r="G966" s="4" t="s">
        <v>20</v>
      </c>
      <c r="H966" s="4" t="s">
        <v>47</v>
      </c>
      <c r="I966" s="4" t="s">
        <v>2</v>
      </c>
      <c r="J966" s="4" t="s">
        <v>3</v>
      </c>
      <c r="K966" s="4" t="s">
        <v>23</v>
      </c>
      <c r="L966" s="4" t="s">
        <v>29</v>
      </c>
      <c r="M966" s="9">
        <v>1</v>
      </c>
      <c r="N966" s="6">
        <v>195.22</v>
      </c>
      <c r="O966" s="7">
        <v>0</v>
      </c>
      <c r="P966" s="6">
        <v>105.91</v>
      </c>
      <c r="Q966" s="6">
        <f t="shared" si="60"/>
        <v>195.22</v>
      </c>
      <c r="R966" s="6">
        <f t="shared" si="61"/>
        <v>105.91</v>
      </c>
      <c r="S966" s="6">
        <f t="shared" si="62"/>
        <v>89.31</v>
      </c>
      <c r="T966" s="8">
        <f t="shared" si="63"/>
        <v>0.45748386435816002</v>
      </c>
      <c r="U966" s="5">
        <f>YEAR(SalesDataTable[[#This Row],[Order Date]])</f>
        <v>2026</v>
      </c>
      <c r="V966" s="8" t="str">
        <f>"Q"&amp;ROUNDUP(MONTH(SalesDataTable[[#This Row],[Order Date]])/3,0)</f>
        <v>Q2</v>
      </c>
      <c r="W966" s="9">
        <f>MONTH(SalesDataTable[[#This Row],[Order Date]])</f>
        <v>6</v>
      </c>
      <c r="X966" s="8" t="str">
        <f>TEXT(SalesDataTable[[#This Row],[Order Date]],"mmm")</f>
        <v>Jun</v>
      </c>
    </row>
    <row r="967" spans="1:24" ht="15">
      <c r="A967" s="2">
        <v>463</v>
      </c>
      <c r="B967" s="3">
        <v>46174</v>
      </c>
      <c r="C967" s="12">
        <f>MONTH(SalesDataTable[[#This Row],[Order Date]])</f>
        <v>6</v>
      </c>
      <c r="D967" s="12" t="str">
        <f>TEXT(SalesDataTable[[#This Row],[Order Date]],"MMM")</f>
        <v>Jun</v>
      </c>
      <c r="E967" s="15" t="str">
        <f>"Q"&amp;ROUNDUP(MONTH(SalesDataTable[[#This Row],[Order Date]])/3,0)</f>
        <v>Q2</v>
      </c>
      <c r="F967" s="12">
        <f>YEAR(SalesDataTable[[#This Row],[Order Date]])</f>
        <v>2026</v>
      </c>
      <c r="G967" s="4" t="s">
        <v>20</v>
      </c>
      <c r="H967" s="4" t="s">
        <v>21</v>
      </c>
      <c r="I967" s="4" t="s">
        <v>2</v>
      </c>
      <c r="J967" s="4" t="s">
        <v>13</v>
      </c>
      <c r="K967" s="4" t="s">
        <v>4</v>
      </c>
      <c r="L967" s="4" t="s">
        <v>26</v>
      </c>
      <c r="M967" s="9">
        <v>1</v>
      </c>
      <c r="N967" s="6">
        <v>40.71</v>
      </c>
      <c r="O967" s="7">
        <v>0.05</v>
      </c>
      <c r="P967" s="6">
        <v>16.559999999999999</v>
      </c>
      <c r="Q967" s="6">
        <f t="shared" si="60"/>
        <v>38.674500000000002</v>
      </c>
      <c r="R967" s="6">
        <f t="shared" si="61"/>
        <v>16.559999999999999</v>
      </c>
      <c r="S967" s="6">
        <f t="shared" si="62"/>
        <v>22.114500000000003</v>
      </c>
      <c r="T967" s="8">
        <f t="shared" si="63"/>
        <v>0.57181088314005357</v>
      </c>
      <c r="U967" s="5">
        <f>YEAR(SalesDataTable[[#This Row],[Order Date]])</f>
        <v>2026</v>
      </c>
      <c r="V967" s="8" t="str">
        <f>"Q"&amp;ROUNDUP(MONTH(SalesDataTable[[#This Row],[Order Date]])/3,0)</f>
        <v>Q2</v>
      </c>
      <c r="W967" s="9">
        <f>MONTH(SalesDataTable[[#This Row],[Order Date]])</f>
        <v>6</v>
      </c>
      <c r="X967" s="8" t="str">
        <f>TEXT(SalesDataTable[[#This Row],[Order Date]],"mmm")</f>
        <v>Jun</v>
      </c>
    </row>
    <row r="968" spans="1:24" ht="15">
      <c r="A968" s="2">
        <v>653</v>
      </c>
      <c r="B968" s="3">
        <v>46174</v>
      </c>
      <c r="C968" s="12">
        <f>MONTH(SalesDataTable[[#This Row],[Order Date]])</f>
        <v>6</v>
      </c>
      <c r="D968" s="12" t="str">
        <f>TEXT(SalesDataTable[[#This Row],[Order Date]],"MMM")</f>
        <v>Jun</v>
      </c>
      <c r="E968" s="15" t="str">
        <f>"Q"&amp;ROUNDUP(MONTH(SalesDataTable[[#This Row],[Order Date]])/3,0)</f>
        <v>Q2</v>
      </c>
      <c r="F968" s="12">
        <f>YEAR(SalesDataTable[[#This Row],[Order Date]])</f>
        <v>2026</v>
      </c>
      <c r="G968" s="4" t="s">
        <v>6</v>
      </c>
      <c r="H968" s="4" t="s">
        <v>41</v>
      </c>
      <c r="I968" s="4" t="s">
        <v>2</v>
      </c>
      <c r="J968" s="4" t="s">
        <v>3</v>
      </c>
      <c r="K968" s="4" t="s">
        <v>34</v>
      </c>
      <c r="L968" s="4" t="s">
        <v>35</v>
      </c>
      <c r="M968" s="9">
        <v>1</v>
      </c>
      <c r="N968" s="6">
        <v>41.26</v>
      </c>
      <c r="O968" s="7">
        <v>0.05</v>
      </c>
      <c r="P968" s="6">
        <v>14.32</v>
      </c>
      <c r="Q968" s="6">
        <f t="shared" si="60"/>
        <v>39.196999999999996</v>
      </c>
      <c r="R968" s="6">
        <f t="shared" si="61"/>
        <v>14.32</v>
      </c>
      <c r="S968" s="6">
        <f t="shared" si="62"/>
        <v>24.876999999999995</v>
      </c>
      <c r="T968" s="8">
        <f t="shared" si="63"/>
        <v>0.63466591831007468</v>
      </c>
      <c r="U968" s="5">
        <f>YEAR(SalesDataTable[[#This Row],[Order Date]])</f>
        <v>2026</v>
      </c>
      <c r="V968" s="8" t="str">
        <f>"Q"&amp;ROUNDUP(MONTH(SalesDataTable[[#This Row],[Order Date]])/3,0)</f>
        <v>Q2</v>
      </c>
      <c r="W968" s="9">
        <f>MONTH(SalesDataTable[[#This Row],[Order Date]])</f>
        <v>6</v>
      </c>
      <c r="X968" s="8" t="str">
        <f>TEXT(SalesDataTable[[#This Row],[Order Date]],"mmm")</f>
        <v>Jun</v>
      </c>
    </row>
    <row r="969" spans="1:24" ht="15">
      <c r="A969" s="2">
        <v>1485</v>
      </c>
      <c r="B969" s="3">
        <v>46174</v>
      </c>
      <c r="C969" s="12">
        <f>MONTH(SalesDataTable[[#This Row],[Order Date]])</f>
        <v>6</v>
      </c>
      <c r="D969" s="12" t="str">
        <f>TEXT(SalesDataTable[[#This Row],[Order Date]],"MMM")</f>
        <v>Jun</v>
      </c>
      <c r="E969" s="15" t="str">
        <f>"Q"&amp;ROUNDUP(MONTH(SalesDataTable[[#This Row],[Order Date]])/3,0)</f>
        <v>Q2</v>
      </c>
      <c r="F969" s="12">
        <f>YEAR(SalesDataTable[[#This Row],[Order Date]])</f>
        <v>2026</v>
      </c>
      <c r="G969" s="4" t="s">
        <v>6</v>
      </c>
      <c r="H969" s="4" t="s">
        <v>41</v>
      </c>
      <c r="I969" s="4" t="s">
        <v>19</v>
      </c>
      <c r="J969" s="4" t="s">
        <v>13</v>
      </c>
      <c r="K969" s="4" t="s">
        <v>34</v>
      </c>
      <c r="L969" s="4" t="s">
        <v>35</v>
      </c>
      <c r="M969" s="9">
        <v>2</v>
      </c>
      <c r="N969" s="6">
        <v>40.840000000000003</v>
      </c>
      <c r="O969" s="7">
        <v>0</v>
      </c>
      <c r="P969" s="6">
        <v>14.48</v>
      </c>
      <c r="Q969" s="6">
        <f t="shared" si="60"/>
        <v>81.680000000000007</v>
      </c>
      <c r="R969" s="6">
        <f t="shared" si="61"/>
        <v>28.96</v>
      </c>
      <c r="S969" s="6">
        <f t="shared" si="62"/>
        <v>52.720000000000006</v>
      </c>
      <c r="T969" s="8">
        <f t="shared" si="63"/>
        <v>0.64544564152791384</v>
      </c>
      <c r="U969" s="5">
        <f>YEAR(SalesDataTable[[#This Row],[Order Date]])</f>
        <v>2026</v>
      </c>
      <c r="V969" s="8" t="str">
        <f>"Q"&amp;ROUNDUP(MONTH(SalesDataTable[[#This Row],[Order Date]])/3,0)</f>
        <v>Q2</v>
      </c>
      <c r="W969" s="9">
        <f>MONTH(SalesDataTable[[#This Row],[Order Date]])</f>
        <v>6</v>
      </c>
      <c r="X969" s="8" t="str">
        <f>TEXT(SalesDataTable[[#This Row],[Order Date]],"mmm")</f>
        <v>Jun</v>
      </c>
    </row>
    <row r="970" spans="1:24" ht="15">
      <c r="A970" s="2">
        <v>1925</v>
      </c>
      <c r="B970" s="3">
        <v>46174</v>
      </c>
      <c r="C970" s="12">
        <f>MONTH(SalesDataTable[[#This Row],[Order Date]])</f>
        <v>6</v>
      </c>
      <c r="D970" s="12" t="str">
        <f>TEXT(SalesDataTable[[#This Row],[Order Date]],"MMM")</f>
        <v>Jun</v>
      </c>
      <c r="E970" s="15" t="str">
        <f>"Q"&amp;ROUNDUP(MONTH(SalesDataTable[[#This Row],[Order Date]])/3,0)</f>
        <v>Q2</v>
      </c>
      <c r="F970" s="12">
        <f>YEAR(SalesDataTable[[#This Row],[Order Date]])</f>
        <v>2026</v>
      </c>
      <c r="G970" s="4" t="s">
        <v>20</v>
      </c>
      <c r="H970" s="4" t="s">
        <v>21</v>
      </c>
      <c r="I970" s="4" t="s">
        <v>2</v>
      </c>
      <c r="J970" s="4" t="s">
        <v>3</v>
      </c>
      <c r="K970" s="4" t="s">
        <v>9</v>
      </c>
      <c r="L970" s="4" t="s">
        <v>17</v>
      </c>
      <c r="M970" s="9">
        <v>1</v>
      </c>
      <c r="N970" s="6">
        <v>143.32</v>
      </c>
      <c r="O970" s="7">
        <v>0</v>
      </c>
      <c r="P970" s="6">
        <v>80.36</v>
      </c>
      <c r="Q970" s="6">
        <f t="shared" si="60"/>
        <v>143.32</v>
      </c>
      <c r="R970" s="6">
        <f t="shared" si="61"/>
        <v>80.36</v>
      </c>
      <c r="S970" s="6">
        <f t="shared" si="62"/>
        <v>62.959999999999994</v>
      </c>
      <c r="T970" s="8">
        <f t="shared" si="63"/>
        <v>0.43929667876081496</v>
      </c>
      <c r="U970" s="5">
        <f>YEAR(SalesDataTable[[#This Row],[Order Date]])</f>
        <v>2026</v>
      </c>
      <c r="V970" s="8" t="str">
        <f>"Q"&amp;ROUNDUP(MONTH(SalesDataTable[[#This Row],[Order Date]])/3,0)</f>
        <v>Q2</v>
      </c>
      <c r="W970" s="9">
        <f>MONTH(SalesDataTable[[#This Row],[Order Date]])</f>
        <v>6</v>
      </c>
      <c r="X970" s="8" t="str">
        <f>TEXT(SalesDataTable[[#This Row],[Order Date]],"mmm")</f>
        <v>Jun</v>
      </c>
    </row>
    <row r="971" spans="1:24" ht="15">
      <c r="A971" s="2">
        <v>1952</v>
      </c>
      <c r="B971" s="3">
        <v>46174</v>
      </c>
      <c r="C971" s="12">
        <f>MONTH(SalesDataTable[[#This Row],[Order Date]])</f>
        <v>6</v>
      </c>
      <c r="D971" s="12" t="str">
        <f>TEXT(SalesDataTable[[#This Row],[Order Date]],"MMM")</f>
        <v>Jun</v>
      </c>
      <c r="E971" s="15" t="str">
        <f>"Q"&amp;ROUNDUP(MONTH(SalesDataTable[[#This Row],[Order Date]])/3,0)</f>
        <v>Q2</v>
      </c>
      <c r="F971" s="12">
        <f>YEAR(SalesDataTable[[#This Row],[Order Date]])</f>
        <v>2026</v>
      </c>
      <c r="G971" s="4" t="s">
        <v>0</v>
      </c>
      <c r="H971" s="4" t="s">
        <v>50</v>
      </c>
      <c r="I971" s="4" t="s">
        <v>2</v>
      </c>
      <c r="J971" s="4" t="s">
        <v>13</v>
      </c>
      <c r="K971" s="4" t="s">
        <v>9</v>
      </c>
      <c r="L971" s="4" t="s">
        <v>37</v>
      </c>
      <c r="M971" s="9">
        <v>2</v>
      </c>
      <c r="N971" s="6">
        <v>156.31</v>
      </c>
      <c r="O971" s="7">
        <v>0</v>
      </c>
      <c r="P971" s="6">
        <v>79.87</v>
      </c>
      <c r="Q971" s="6">
        <f t="shared" si="60"/>
        <v>312.62</v>
      </c>
      <c r="R971" s="6">
        <f t="shared" si="61"/>
        <v>159.74</v>
      </c>
      <c r="S971" s="6">
        <f t="shared" si="62"/>
        <v>152.88</v>
      </c>
      <c r="T971" s="8">
        <f t="shared" si="63"/>
        <v>0.4890282131661442</v>
      </c>
      <c r="U971" s="5">
        <f>YEAR(SalesDataTable[[#This Row],[Order Date]])</f>
        <v>2026</v>
      </c>
      <c r="V971" s="8" t="str">
        <f>"Q"&amp;ROUNDUP(MONTH(SalesDataTable[[#This Row],[Order Date]])/3,0)</f>
        <v>Q2</v>
      </c>
      <c r="W971" s="9">
        <f>MONTH(SalesDataTable[[#This Row],[Order Date]])</f>
        <v>6</v>
      </c>
      <c r="X971" s="8" t="str">
        <f>TEXT(SalesDataTable[[#This Row],[Order Date]],"mmm")</f>
        <v>Jun</v>
      </c>
    </row>
    <row r="972" spans="1:24" ht="15">
      <c r="A972" s="2">
        <v>2010</v>
      </c>
      <c r="B972" s="3">
        <v>46174</v>
      </c>
      <c r="C972" s="12">
        <f>MONTH(SalesDataTable[[#This Row],[Order Date]])</f>
        <v>6</v>
      </c>
      <c r="D972" s="12" t="str">
        <f>TEXT(SalesDataTable[[#This Row],[Order Date]],"MMM")</f>
        <v>Jun</v>
      </c>
      <c r="E972" s="15" t="str">
        <f>"Q"&amp;ROUNDUP(MONTH(SalesDataTable[[#This Row],[Order Date]])/3,0)</f>
        <v>Q2</v>
      </c>
      <c r="F972" s="12">
        <f>YEAR(SalesDataTable[[#This Row],[Order Date]])</f>
        <v>2026</v>
      </c>
      <c r="G972" s="4" t="s">
        <v>20</v>
      </c>
      <c r="H972" s="4" t="s">
        <v>33</v>
      </c>
      <c r="I972" s="4" t="s">
        <v>2</v>
      </c>
      <c r="J972" s="4" t="s">
        <v>13</v>
      </c>
      <c r="K972" s="4" t="s">
        <v>4</v>
      </c>
      <c r="L972" s="4" t="s">
        <v>30</v>
      </c>
      <c r="M972" s="9">
        <v>3</v>
      </c>
      <c r="N972" s="6">
        <v>100.69</v>
      </c>
      <c r="O972" s="7">
        <v>0.1</v>
      </c>
      <c r="P972" s="6">
        <v>51.31</v>
      </c>
      <c r="Q972" s="6">
        <f t="shared" si="60"/>
        <v>271.863</v>
      </c>
      <c r="R972" s="6">
        <f t="shared" si="61"/>
        <v>153.93</v>
      </c>
      <c r="S972" s="6">
        <f t="shared" si="62"/>
        <v>117.93299999999999</v>
      </c>
      <c r="T972" s="8">
        <f t="shared" si="63"/>
        <v>0.43379569856876438</v>
      </c>
      <c r="U972" s="5">
        <f>YEAR(SalesDataTable[[#This Row],[Order Date]])</f>
        <v>2026</v>
      </c>
      <c r="V972" s="8" t="str">
        <f>"Q"&amp;ROUNDUP(MONTH(SalesDataTable[[#This Row],[Order Date]])/3,0)</f>
        <v>Q2</v>
      </c>
      <c r="W972" s="9">
        <f>MONTH(SalesDataTable[[#This Row],[Order Date]])</f>
        <v>6</v>
      </c>
      <c r="X972" s="8" t="str">
        <f>TEXT(SalesDataTable[[#This Row],[Order Date]],"mmm")</f>
        <v>Jun</v>
      </c>
    </row>
    <row r="973" spans="1:24" ht="15">
      <c r="A973" s="2">
        <v>2114</v>
      </c>
      <c r="B973" s="3">
        <v>46174</v>
      </c>
      <c r="C973" s="12">
        <f>MONTH(SalesDataTable[[#This Row],[Order Date]])</f>
        <v>6</v>
      </c>
      <c r="D973" s="12" t="str">
        <f>TEXT(SalesDataTable[[#This Row],[Order Date]],"MMM")</f>
        <v>Jun</v>
      </c>
      <c r="E973" s="15" t="str">
        <f>"Q"&amp;ROUNDUP(MONTH(SalesDataTable[[#This Row],[Order Date]])/3,0)</f>
        <v>Q2</v>
      </c>
      <c r="F973" s="12">
        <f>YEAR(SalesDataTable[[#This Row],[Order Date]])</f>
        <v>2026</v>
      </c>
      <c r="G973" s="4" t="s">
        <v>20</v>
      </c>
      <c r="H973" s="4" t="s">
        <v>47</v>
      </c>
      <c r="I973" s="4" t="s">
        <v>19</v>
      </c>
      <c r="J973" s="4" t="s">
        <v>16</v>
      </c>
      <c r="K973" s="4" t="s">
        <v>14</v>
      </c>
      <c r="L973" s="4" t="s">
        <v>32</v>
      </c>
      <c r="M973" s="9">
        <v>2</v>
      </c>
      <c r="N973" s="6">
        <v>45.54</v>
      </c>
      <c r="O973" s="7">
        <v>0.1</v>
      </c>
      <c r="P973" s="6">
        <v>18.309999999999999</v>
      </c>
      <c r="Q973" s="6">
        <f t="shared" si="60"/>
        <v>81.971999999999994</v>
      </c>
      <c r="R973" s="6">
        <f t="shared" si="61"/>
        <v>36.619999999999997</v>
      </c>
      <c r="S973" s="6">
        <f t="shared" si="62"/>
        <v>45.351999999999997</v>
      </c>
      <c r="T973" s="8">
        <f t="shared" si="63"/>
        <v>0.5532620894939736</v>
      </c>
      <c r="U973" s="5">
        <f>YEAR(SalesDataTable[[#This Row],[Order Date]])</f>
        <v>2026</v>
      </c>
      <c r="V973" s="8" t="str">
        <f>"Q"&amp;ROUNDUP(MONTH(SalesDataTable[[#This Row],[Order Date]])/3,0)</f>
        <v>Q2</v>
      </c>
      <c r="W973" s="9">
        <f>MONTH(SalesDataTable[[#This Row],[Order Date]])</f>
        <v>6</v>
      </c>
      <c r="X973" s="8" t="str">
        <f>TEXT(SalesDataTable[[#This Row],[Order Date]],"mmm")</f>
        <v>Jun</v>
      </c>
    </row>
    <row r="974" spans="1:24" ht="15">
      <c r="A974" s="2">
        <v>3104</v>
      </c>
      <c r="B974" s="3">
        <v>46174</v>
      </c>
      <c r="C974" s="12">
        <f>MONTH(SalesDataTable[[#This Row],[Order Date]])</f>
        <v>6</v>
      </c>
      <c r="D974" s="12" t="str">
        <f>TEXT(SalesDataTable[[#This Row],[Order Date]],"MMM")</f>
        <v>Jun</v>
      </c>
      <c r="E974" s="15" t="str">
        <f>"Q"&amp;ROUNDUP(MONTH(SalesDataTable[[#This Row],[Order Date]])/3,0)</f>
        <v>Q2</v>
      </c>
      <c r="F974" s="12">
        <f>YEAR(SalesDataTable[[#This Row],[Order Date]])</f>
        <v>2026</v>
      </c>
      <c r="G974" s="4" t="s">
        <v>11</v>
      </c>
      <c r="H974" s="4" t="s">
        <v>18</v>
      </c>
      <c r="I974" s="4" t="s">
        <v>8</v>
      </c>
      <c r="J974" s="4" t="s">
        <v>16</v>
      </c>
      <c r="K974" s="4" t="s">
        <v>9</v>
      </c>
      <c r="L974" s="4" t="s">
        <v>37</v>
      </c>
      <c r="M974" s="9">
        <v>5</v>
      </c>
      <c r="N974" s="6">
        <v>153.97</v>
      </c>
      <c r="O974" s="7">
        <v>0.15</v>
      </c>
      <c r="P974" s="6">
        <v>79.81</v>
      </c>
      <c r="Q974" s="6">
        <f t="shared" si="60"/>
        <v>654.37249999999995</v>
      </c>
      <c r="R974" s="6">
        <f t="shared" si="61"/>
        <v>399.05</v>
      </c>
      <c r="S974" s="6">
        <f t="shared" si="62"/>
        <v>255.32249999999993</v>
      </c>
      <c r="T974" s="8">
        <f t="shared" si="63"/>
        <v>0.39017914108554369</v>
      </c>
      <c r="U974" s="5">
        <f>YEAR(SalesDataTable[[#This Row],[Order Date]])</f>
        <v>2026</v>
      </c>
      <c r="V974" s="8" t="str">
        <f>"Q"&amp;ROUNDUP(MONTH(SalesDataTable[[#This Row],[Order Date]])/3,0)</f>
        <v>Q2</v>
      </c>
      <c r="W974" s="9">
        <f>MONTH(SalesDataTable[[#This Row],[Order Date]])</f>
        <v>6</v>
      </c>
      <c r="X974" s="8" t="str">
        <f>TEXT(SalesDataTable[[#This Row],[Order Date]],"mmm")</f>
        <v>Jun</v>
      </c>
    </row>
    <row r="975" spans="1:24" ht="15">
      <c r="A975" s="2">
        <v>3230</v>
      </c>
      <c r="B975" s="3">
        <v>46174</v>
      </c>
      <c r="C975" s="12">
        <f>MONTH(SalesDataTable[[#This Row],[Order Date]])</f>
        <v>6</v>
      </c>
      <c r="D975" s="12" t="str">
        <f>TEXT(SalesDataTable[[#This Row],[Order Date]],"MMM")</f>
        <v>Jun</v>
      </c>
      <c r="E975" s="15" t="str">
        <f>"Q"&amp;ROUNDUP(MONTH(SalesDataTable[[#This Row],[Order Date]])/3,0)</f>
        <v>Q2</v>
      </c>
      <c r="F975" s="12">
        <f>YEAR(SalesDataTable[[#This Row],[Order Date]])</f>
        <v>2026</v>
      </c>
      <c r="G975" s="4" t="s">
        <v>11</v>
      </c>
      <c r="H975" s="4" t="s">
        <v>52</v>
      </c>
      <c r="I975" s="4" t="s">
        <v>19</v>
      </c>
      <c r="J975" s="4" t="s">
        <v>3</v>
      </c>
      <c r="K975" s="4" t="s">
        <v>34</v>
      </c>
      <c r="L975" s="4" t="s">
        <v>38</v>
      </c>
      <c r="M975" s="9">
        <v>1</v>
      </c>
      <c r="N975" s="6">
        <v>124.17</v>
      </c>
      <c r="O975" s="7">
        <v>0</v>
      </c>
      <c r="P975" s="6">
        <v>71.040000000000006</v>
      </c>
      <c r="Q975" s="6">
        <f t="shared" si="60"/>
        <v>124.17</v>
      </c>
      <c r="R975" s="6">
        <f t="shared" si="61"/>
        <v>71.040000000000006</v>
      </c>
      <c r="S975" s="6">
        <f t="shared" si="62"/>
        <v>53.129999999999995</v>
      </c>
      <c r="T975" s="8">
        <f t="shared" si="63"/>
        <v>0.4278811307079004</v>
      </c>
      <c r="U975" s="5">
        <f>YEAR(SalesDataTable[[#This Row],[Order Date]])</f>
        <v>2026</v>
      </c>
      <c r="V975" s="8" t="str">
        <f>"Q"&amp;ROUNDUP(MONTH(SalesDataTable[[#This Row],[Order Date]])/3,0)</f>
        <v>Q2</v>
      </c>
      <c r="W975" s="9">
        <f>MONTH(SalesDataTable[[#This Row],[Order Date]])</f>
        <v>6</v>
      </c>
      <c r="X975" s="8" t="str">
        <f>TEXT(SalesDataTable[[#This Row],[Order Date]],"mmm")</f>
        <v>Jun</v>
      </c>
    </row>
    <row r="976" spans="1:24" ht="15">
      <c r="A976" s="2">
        <v>3415</v>
      </c>
      <c r="B976" s="3">
        <v>46174</v>
      </c>
      <c r="C976" s="12">
        <f>MONTH(SalesDataTable[[#This Row],[Order Date]])</f>
        <v>6</v>
      </c>
      <c r="D976" s="12" t="str">
        <f>TEXT(SalesDataTable[[#This Row],[Order Date]],"MMM")</f>
        <v>Jun</v>
      </c>
      <c r="E976" s="15" t="str">
        <f>"Q"&amp;ROUNDUP(MONTH(SalesDataTable[[#This Row],[Order Date]])/3,0)</f>
        <v>Q2</v>
      </c>
      <c r="F976" s="12">
        <f>YEAR(SalesDataTable[[#This Row],[Order Date]])</f>
        <v>2026</v>
      </c>
      <c r="G976" s="4" t="s">
        <v>11</v>
      </c>
      <c r="H976" s="4" t="s">
        <v>25</v>
      </c>
      <c r="I976" s="4" t="s">
        <v>19</v>
      </c>
      <c r="J976" s="4" t="s">
        <v>3</v>
      </c>
      <c r="K976" s="4" t="s">
        <v>9</v>
      </c>
      <c r="L976" s="4" t="s">
        <v>37</v>
      </c>
      <c r="M976" s="9">
        <v>1</v>
      </c>
      <c r="N976" s="6">
        <v>152.94999999999999</v>
      </c>
      <c r="O976" s="7">
        <v>0.05</v>
      </c>
      <c r="P976" s="6">
        <v>76.97</v>
      </c>
      <c r="Q976" s="6">
        <f t="shared" si="60"/>
        <v>145.30249999999998</v>
      </c>
      <c r="R976" s="6">
        <f t="shared" si="61"/>
        <v>76.97</v>
      </c>
      <c r="S976" s="6">
        <f t="shared" si="62"/>
        <v>68.332499999999982</v>
      </c>
      <c r="T976" s="8">
        <f t="shared" si="63"/>
        <v>0.47027752447480248</v>
      </c>
      <c r="U976" s="5">
        <f>YEAR(SalesDataTable[[#This Row],[Order Date]])</f>
        <v>2026</v>
      </c>
      <c r="V976" s="8" t="str">
        <f>"Q"&amp;ROUNDUP(MONTH(SalesDataTable[[#This Row],[Order Date]])/3,0)</f>
        <v>Q2</v>
      </c>
      <c r="W976" s="9">
        <f>MONTH(SalesDataTable[[#This Row],[Order Date]])</f>
        <v>6</v>
      </c>
      <c r="X976" s="8" t="str">
        <f>TEXT(SalesDataTable[[#This Row],[Order Date]],"mmm")</f>
        <v>Jun</v>
      </c>
    </row>
    <row r="977" spans="1:24" ht="15">
      <c r="A977" s="2">
        <v>4130</v>
      </c>
      <c r="B977" s="3">
        <v>46174</v>
      </c>
      <c r="C977" s="12">
        <f>MONTH(SalesDataTable[[#This Row],[Order Date]])</f>
        <v>6</v>
      </c>
      <c r="D977" s="12" t="str">
        <f>TEXT(SalesDataTable[[#This Row],[Order Date]],"MMM")</f>
        <v>Jun</v>
      </c>
      <c r="E977" s="15" t="str">
        <f>"Q"&amp;ROUNDUP(MONTH(SalesDataTable[[#This Row],[Order Date]])/3,0)</f>
        <v>Q2</v>
      </c>
      <c r="F977" s="12">
        <f>YEAR(SalesDataTable[[#This Row],[Order Date]])</f>
        <v>2026</v>
      </c>
      <c r="G977" s="4" t="s">
        <v>20</v>
      </c>
      <c r="H977" s="4" t="s">
        <v>47</v>
      </c>
      <c r="I977" s="4" t="s">
        <v>2</v>
      </c>
      <c r="J977" s="4" t="s">
        <v>13</v>
      </c>
      <c r="K977" s="4" t="s">
        <v>4</v>
      </c>
      <c r="L977" s="4" t="s">
        <v>5</v>
      </c>
      <c r="M977" s="9">
        <v>3</v>
      </c>
      <c r="N977" s="6">
        <v>80.099999999999994</v>
      </c>
      <c r="O977" s="7">
        <v>0</v>
      </c>
      <c r="P977" s="6">
        <v>43.51</v>
      </c>
      <c r="Q977" s="6">
        <f t="shared" si="60"/>
        <v>240.29999999999998</v>
      </c>
      <c r="R977" s="6">
        <f t="shared" si="61"/>
        <v>130.53</v>
      </c>
      <c r="S977" s="6">
        <f t="shared" si="62"/>
        <v>109.76999999999998</v>
      </c>
      <c r="T977" s="8">
        <f t="shared" si="63"/>
        <v>0.45680399500624214</v>
      </c>
      <c r="U977" s="5">
        <f>YEAR(SalesDataTable[[#This Row],[Order Date]])</f>
        <v>2026</v>
      </c>
      <c r="V977" s="8" t="str">
        <f>"Q"&amp;ROUNDUP(MONTH(SalesDataTable[[#This Row],[Order Date]])/3,0)</f>
        <v>Q2</v>
      </c>
      <c r="W977" s="9">
        <f>MONTH(SalesDataTable[[#This Row],[Order Date]])</f>
        <v>6</v>
      </c>
      <c r="X977" s="8" t="str">
        <f>TEXT(SalesDataTable[[#This Row],[Order Date]],"mmm")</f>
        <v>Jun</v>
      </c>
    </row>
    <row r="978" spans="1:24" ht="15">
      <c r="A978" s="2">
        <v>4314</v>
      </c>
      <c r="B978" s="3">
        <v>46174</v>
      </c>
      <c r="C978" s="12">
        <f>MONTH(SalesDataTable[[#This Row],[Order Date]])</f>
        <v>6</v>
      </c>
      <c r="D978" s="12" t="str">
        <f>TEXT(SalesDataTable[[#This Row],[Order Date]],"MMM")</f>
        <v>Jun</v>
      </c>
      <c r="E978" s="15" t="str">
        <f>"Q"&amp;ROUNDUP(MONTH(SalesDataTable[[#This Row],[Order Date]])/3,0)</f>
        <v>Q2</v>
      </c>
      <c r="F978" s="12">
        <f>YEAR(SalesDataTable[[#This Row],[Order Date]])</f>
        <v>2026</v>
      </c>
      <c r="G978" s="4" t="s">
        <v>20</v>
      </c>
      <c r="H978" s="4" t="s">
        <v>21</v>
      </c>
      <c r="I978" s="4" t="s">
        <v>19</v>
      </c>
      <c r="J978" s="4" t="s">
        <v>13</v>
      </c>
      <c r="K978" s="4" t="s">
        <v>34</v>
      </c>
      <c r="L978" s="4" t="s">
        <v>42</v>
      </c>
      <c r="M978" s="9">
        <v>2</v>
      </c>
      <c r="N978" s="6">
        <v>36.61</v>
      </c>
      <c r="O978" s="7">
        <v>0</v>
      </c>
      <c r="P978" s="6">
        <v>14.15</v>
      </c>
      <c r="Q978" s="6">
        <f t="shared" si="60"/>
        <v>73.22</v>
      </c>
      <c r="R978" s="6">
        <f t="shared" si="61"/>
        <v>28.3</v>
      </c>
      <c r="S978" s="6">
        <f t="shared" si="62"/>
        <v>44.92</v>
      </c>
      <c r="T978" s="8">
        <f t="shared" si="63"/>
        <v>0.61349358098880091</v>
      </c>
      <c r="U978" s="5">
        <f>YEAR(SalesDataTable[[#This Row],[Order Date]])</f>
        <v>2026</v>
      </c>
      <c r="V978" s="8" t="str">
        <f>"Q"&amp;ROUNDUP(MONTH(SalesDataTable[[#This Row],[Order Date]])/3,0)</f>
        <v>Q2</v>
      </c>
      <c r="W978" s="9">
        <f>MONTH(SalesDataTable[[#This Row],[Order Date]])</f>
        <v>6</v>
      </c>
      <c r="X978" s="8" t="str">
        <f>TEXT(SalesDataTable[[#This Row],[Order Date]],"mmm")</f>
        <v>Jun</v>
      </c>
    </row>
    <row r="979" spans="1:24" ht="15">
      <c r="A979" s="2">
        <v>998</v>
      </c>
      <c r="B979" s="3">
        <v>46175</v>
      </c>
      <c r="C979" s="12">
        <f>MONTH(SalesDataTable[[#This Row],[Order Date]])</f>
        <v>6</v>
      </c>
      <c r="D979" s="12" t="str">
        <f>TEXT(SalesDataTable[[#This Row],[Order Date]],"MMM")</f>
        <v>Jun</v>
      </c>
      <c r="E979" s="15" t="str">
        <f>"Q"&amp;ROUNDUP(MONTH(SalesDataTable[[#This Row],[Order Date]])/3,0)</f>
        <v>Q2</v>
      </c>
      <c r="F979" s="12">
        <f>YEAR(SalesDataTable[[#This Row],[Order Date]])</f>
        <v>2026</v>
      </c>
      <c r="G979" s="4" t="s">
        <v>6</v>
      </c>
      <c r="H979" s="4" t="s">
        <v>41</v>
      </c>
      <c r="I979" s="4" t="s">
        <v>2</v>
      </c>
      <c r="J979" s="4" t="s">
        <v>3</v>
      </c>
      <c r="K979" s="4" t="s">
        <v>14</v>
      </c>
      <c r="L979" s="4" t="s">
        <v>44</v>
      </c>
      <c r="M979" s="9">
        <v>2</v>
      </c>
      <c r="N979" s="6">
        <v>131.81</v>
      </c>
      <c r="O979" s="7">
        <v>0.05</v>
      </c>
      <c r="P979" s="6">
        <v>66.09</v>
      </c>
      <c r="Q979" s="6">
        <f t="shared" si="60"/>
        <v>250.43899999999999</v>
      </c>
      <c r="R979" s="6">
        <f t="shared" si="61"/>
        <v>132.18</v>
      </c>
      <c r="S979" s="6">
        <f t="shared" si="62"/>
        <v>118.25899999999999</v>
      </c>
      <c r="T979" s="8">
        <f t="shared" si="63"/>
        <v>0.47220680485068217</v>
      </c>
      <c r="U979" s="5">
        <f>YEAR(SalesDataTable[[#This Row],[Order Date]])</f>
        <v>2026</v>
      </c>
      <c r="V979" s="8" t="str">
        <f>"Q"&amp;ROUNDUP(MONTH(SalesDataTable[[#This Row],[Order Date]])/3,0)</f>
        <v>Q2</v>
      </c>
      <c r="W979" s="9">
        <f>MONTH(SalesDataTable[[#This Row],[Order Date]])</f>
        <v>6</v>
      </c>
      <c r="X979" s="8" t="str">
        <f>TEXT(SalesDataTable[[#This Row],[Order Date]],"mmm")</f>
        <v>Jun</v>
      </c>
    </row>
    <row r="980" spans="1:24" ht="15">
      <c r="A980" s="2">
        <v>1172</v>
      </c>
      <c r="B980" s="3">
        <v>46175</v>
      </c>
      <c r="C980" s="12">
        <f>MONTH(SalesDataTable[[#This Row],[Order Date]])</f>
        <v>6</v>
      </c>
      <c r="D980" s="12" t="str">
        <f>TEXT(SalesDataTable[[#This Row],[Order Date]],"MMM")</f>
        <v>Jun</v>
      </c>
      <c r="E980" s="15" t="str">
        <f>"Q"&amp;ROUNDUP(MONTH(SalesDataTable[[#This Row],[Order Date]])/3,0)</f>
        <v>Q2</v>
      </c>
      <c r="F980" s="12">
        <f>YEAR(SalesDataTable[[#This Row],[Order Date]])</f>
        <v>2026</v>
      </c>
      <c r="G980" s="4" t="s">
        <v>0</v>
      </c>
      <c r="H980" s="4" t="s">
        <v>50</v>
      </c>
      <c r="I980" s="4" t="s">
        <v>2</v>
      </c>
      <c r="J980" s="4" t="s">
        <v>3</v>
      </c>
      <c r="K980" s="4" t="s">
        <v>9</v>
      </c>
      <c r="L980" s="4" t="s">
        <v>37</v>
      </c>
      <c r="M980" s="9">
        <v>1</v>
      </c>
      <c r="N980" s="6">
        <v>153.43</v>
      </c>
      <c r="O980" s="7">
        <v>0.05</v>
      </c>
      <c r="P980" s="6">
        <v>78.16</v>
      </c>
      <c r="Q980" s="6">
        <f t="shared" si="60"/>
        <v>145.7585</v>
      </c>
      <c r="R980" s="6">
        <f t="shared" si="61"/>
        <v>78.16</v>
      </c>
      <c r="S980" s="6">
        <f t="shared" si="62"/>
        <v>67.598500000000001</v>
      </c>
      <c r="T980" s="8">
        <f t="shared" si="63"/>
        <v>0.46377055197467043</v>
      </c>
      <c r="U980" s="5">
        <f>YEAR(SalesDataTable[[#This Row],[Order Date]])</f>
        <v>2026</v>
      </c>
      <c r="V980" s="8" t="str">
        <f>"Q"&amp;ROUNDUP(MONTH(SalesDataTable[[#This Row],[Order Date]])/3,0)</f>
        <v>Q2</v>
      </c>
      <c r="W980" s="9">
        <f>MONTH(SalesDataTable[[#This Row],[Order Date]])</f>
        <v>6</v>
      </c>
      <c r="X980" s="8" t="str">
        <f>TEXT(SalesDataTable[[#This Row],[Order Date]],"mmm")</f>
        <v>Jun</v>
      </c>
    </row>
    <row r="981" spans="1:24" ht="15">
      <c r="A981" s="2">
        <v>1261</v>
      </c>
      <c r="B981" s="3">
        <v>46175</v>
      </c>
      <c r="C981" s="12">
        <f>MONTH(SalesDataTable[[#This Row],[Order Date]])</f>
        <v>6</v>
      </c>
      <c r="D981" s="12" t="str">
        <f>TEXT(SalesDataTable[[#This Row],[Order Date]],"MMM")</f>
        <v>Jun</v>
      </c>
      <c r="E981" s="15" t="str">
        <f>"Q"&amp;ROUNDUP(MONTH(SalesDataTable[[#This Row],[Order Date]])/3,0)</f>
        <v>Q2</v>
      </c>
      <c r="F981" s="12">
        <f>YEAR(SalesDataTable[[#This Row],[Order Date]])</f>
        <v>2026</v>
      </c>
      <c r="G981" s="4" t="s">
        <v>6</v>
      </c>
      <c r="H981" s="4" t="s">
        <v>49</v>
      </c>
      <c r="I981" s="4" t="s">
        <v>2</v>
      </c>
      <c r="J981" s="4" t="s">
        <v>13</v>
      </c>
      <c r="K981" s="4" t="s">
        <v>4</v>
      </c>
      <c r="L981" s="4" t="s">
        <v>5</v>
      </c>
      <c r="M981" s="9">
        <v>2</v>
      </c>
      <c r="N981" s="6">
        <v>80.06</v>
      </c>
      <c r="O981" s="7">
        <v>0</v>
      </c>
      <c r="P981" s="6">
        <v>42.87</v>
      </c>
      <c r="Q981" s="6">
        <f t="shared" si="60"/>
        <v>160.12</v>
      </c>
      <c r="R981" s="6">
        <f t="shared" si="61"/>
        <v>85.74</v>
      </c>
      <c r="S981" s="6">
        <f t="shared" si="62"/>
        <v>74.38000000000001</v>
      </c>
      <c r="T981" s="8">
        <f t="shared" si="63"/>
        <v>0.4645266050462154</v>
      </c>
      <c r="U981" s="5">
        <f>YEAR(SalesDataTable[[#This Row],[Order Date]])</f>
        <v>2026</v>
      </c>
      <c r="V981" s="8" t="str">
        <f>"Q"&amp;ROUNDUP(MONTH(SalesDataTable[[#This Row],[Order Date]])/3,0)</f>
        <v>Q2</v>
      </c>
      <c r="W981" s="9">
        <f>MONTH(SalesDataTable[[#This Row],[Order Date]])</f>
        <v>6</v>
      </c>
      <c r="X981" s="8" t="str">
        <f>TEXT(SalesDataTable[[#This Row],[Order Date]],"mmm")</f>
        <v>Jun</v>
      </c>
    </row>
    <row r="982" spans="1:24" ht="15">
      <c r="A982" s="2">
        <v>1762</v>
      </c>
      <c r="B982" s="3">
        <v>46175</v>
      </c>
      <c r="C982" s="12">
        <f>MONTH(SalesDataTable[[#This Row],[Order Date]])</f>
        <v>6</v>
      </c>
      <c r="D982" s="12" t="str">
        <f>TEXT(SalesDataTable[[#This Row],[Order Date]],"MMM")</f>
        <v>Jun</v>
      </c>
      <c r="E982" s="15" t="str">
        <f>"Q"&amp;ROUNDUP(MONTH(SalesDataTable[[#This Row],[Order Date]])/3,0)</f>
        <v>Q2</v>
      </c>
      <c r="F982" s="12">
        <f>YEAR(SalesDataTable[[#This Row],[Order Date]])</f>
        <v>2026</v>
      </c>
      <c r="G982" s="4" t="s">
        <v>20</v>
      </c>
      <c r="H982" s="4" t="s">
        <v>47</v>
      </c>
      <c r="I982" s="4" t="s">
        <v>19</v>
      </c>
      <c r="J982" s="4" t="s">
        <v>16</v>
      </c>
      <c r="K982" s="4" t="s">
        <v>34</v>
      </c>
      <c r="L982" s="4" t="s">
        <v>35</v>
      </c>
      <c r="M982" s="9">
        <v>1</v>
      </c>
      <c r="N982" s="6">
        <v>40.549999999999997</v>
      </c>
      <c r="O982" s="7">
        <v>0</v>
      </c>
      <c r="P982" s="6">
        <v>15.16</v>
      </c>
      <c r="Q982" s="6">
        <f t="shared" si="60"/>
        <v>40.549999999999997</v>
      </c>
      <c r="R982" s="6">
        <f t="shared" si="61"/>
        <v>15.16</v>
      </c>
      <c r="S982" s="6">
        <f t="shared" si="62"/>
        <v>25.389999999999997</v>
      </c>
      <c r="T982" s="8">
        <f t="shared" si="63"/>
        <v>0.62614056720098643</v>
      </c>
      <c r="U982" s="5">
        <f>YEAR(SalesDataTable[[#This Row],[Order Date]])</f>
        <v>2026</v>
      </c>
      <c r="V982" s="8" t="str">
        <f>"Q"&amp;ROUNDUP(MONTH(SalesDataTable[[#This Row],[Order Date]])/3,0)</f>
        <v>Q2</v>
      </c>
      <c r="W982" s="9">
        <f>MONTH(SalesDataTable[[#This Row],[Order Date]])</f>
        <v>6</v>
      </c>
      <c r="X982" s="8" t="str">
        <f>TEXT(SalesDataTable[[#This Row],[Order Date]],"mmm")</f>
        <v>Jun</v>
      </c>
    </row>
    <row r="983" spans="1:24" ht="15">
      <c r="A983" s="2">
        <v>1851</v>
      </c>
      <c r="B983" s="3">
        <v>46175</v>
      </c>
      <c r="C983" s="12">
        <f>MONTH(SalesDataTable[[#This Row],[Order Date]])</f>
        <v>6</v>
      </c>
      <c r="D983" s="12" t="str">
        <f>TEXT(SalesDataTable[[#This Row],[Order Date]],"MMM")</f>
        <v>Jun</v>
      </c>
      <c r="E983" s="15" t="str">
        <f>"Q"&amp;ROUNDUP(MONTH(SalesDataTable[[#This Row],[Order Date]])/3,0)</f>
        <v>Q2</v>
      </c>
      <c r="F983" s="12">
        <f>YEAR(SalesDataTable[[#This Row],[Order Date]])</f>
        <v>2026</v>
      </c>
      <c r="G983" s="4" t="s">
        <v>6</v>
      </c>
      <c r="H983" s="4" t="s">
        <v>27</v>
      </c>
      <c r="I983" s="4" t="s">
        <v>2</v>
      </c>
      <c r="J983" s="4" t="s">
        <v>13</v>
      </c>
      <c r="K983" s="4" t="s">
        <v>14</v>
      </c>
      <c r="L983" s="4" t="s">
        <v>32</v>
      </c>
      <c r="M983" s="9">
        <v>3</v>
      </c>
      <c r="N983" s="6">
        <v>45.43</v>
      </c>
      <c r="O983" s="7">
        <v>0.15</v>
      </c>
      <c r="P983" s="6">
        <v>17.850000000000001</v>
      </c>
      <c r="Q983" s="6">
        <f t="shared" si="60"/>
        <v>115.84649999999999</v>
      </c>
      <c r="R983" s="6">
        <f t="shared" si="61"/>
        <v>53.550000000000004</v>
      </c>
      <c r="S983" s="6">
        <f t="shared" si="62"/>
        <v>62.296499999999988</v>
      </c>
      <c r="T983" s="8">
        <f t="shared" si="63"/>
        <v>0.53775038520801222</v>
      </c>
      <c r="U983" s="5">
        <f>YEAR(SalesDataTable[[#This Row],[Order Date]])</f>
        <v>2026</v>
      </c>
      <c r="V983" s="8" t="str">
        <f>"Q"&amp;ROUNDUP(MONTH(SalesDataTable[[#This Row],[Order Date]])/3,0)</f>
        <v>Q2</v>
      </c>
      <c r="W983" s="9">
        <f>MONTH(SalesDataTable[[#This Row],[Order Date]])</f>
        <v>6</v>
      </c>
      <c r="X983" s="8" t="str">
        <f>TEXT(SalesDataTable[[#This Row],[Order Date]],"mmm")</f>
        <v>Jun</v>
      </c>
    </row>
    <row r="984" spans="1:24" ht="15">
      <c r="A984" s="2">
        <v>3205</v>
      </c>
      <c r="B984" s="3">
        <v>46175</v>
      </c>
      <c r="C984" s="12">
        <f>MONTH(SalesDataTable[[#This Row],[Order Date]])</f>
        <v>6</v>
      </c>
      <c r="D984" s="12" t="str">
        <f>TEXT(SalesDataTable[[#This Row],[Order Date]],"MMM")</f>
        <v>Jun</v>
      </c>
      <c r="E984" s="15" t="str">
        <f>"Q"&amp;ROUNDUP(MONTH(SalesDataTable[[#This Row],[Order Date]])/3,0)</f>
        <v>Q2</v>
      </c>
      <c r="F984" s="12">
        <f>YEAR(SalesDataTable[[#This Row],[Order Date]])</f>
        <v>2026</v>
      </c>
      <c r="G984" s="4" t="s">
        <v>20</v>
      </c>
      <c r="H984" s="4" t="s">
        <v>21</v>
      </c>
      <c r="I984" s="4" t="s">
        <v>8</v>
      </c>
      <c r="J984" s="4" t="s">
        <v>16</v>
      </c>
      <c r="K984" s="4" t="s">
        <v>9</v>
      </c>
      <c r="L984" s="4" t="s">
        <v>17</v>
      </c>
      <c r="M984" s="9">
        <v>6</v>
      </c>
      <c r="N984" s="6">
        <v>146.85</v>
      </c>
      <c r="O984" s="7">
        <v>0.15</v>
      </c>
      <c r="P984" s="6">
        <v>80.45</v>
      </c>
      <c r="Q984" s="6">
        <f t="shared" si="60"/>
        <v>748.93499999999995</v>
      </c>
      <c r="R984" s="6">
        <f t="shared" si="61"/>
        <v>482.70000000000005</v>
      </c>
      <c r="S984" s="6">
        <f t="shared" si="62"/>
        <v>266.2349999999999</v>
      </c>
      <c r="T984" s="8">
        <f t="shared" si="63"/>
        <v>0.35548478839952724</v>
      </c>
      <c r="U984" s="5">
        <f>YEAR(SalesDataTable[[#This Row],[Order Date]])</f>
        <v>2026</v>
      </c>
      <c r="V984" s="8" t="str">
        <f>"Q"&amp;ROUNDUP(MONTH(SalesDataTable[[#This Row],[Order Date]])/3,0)</f>
        <v>Q2</v>
      </c>
      <c r="W984" s="9">
        <f>MONTH(SalesDataTable[[#This Row],[Order Date]])</f>
        <v>6</v>
      </c>
      <c r="X984" s="8" t="str">
        <f>TEXT(SalesDataTable[[#This Row],[Order Date]],"mmm")</f>
        <v>Jun</v>
      </c>
    </row>
    <row r="985" spans="1:24" ht="15">
      <c r="A985" s="2">
        <v>1396</v>
      </c>
      <c r="B985" s="3">
        <v>46176</v>
      </c>
      <c r="C985" s="12">
        <f>MONTH(SalesDataTable[[#This Row],[Order Date]])</f>
        <v>6</v>
      </c>
      <c r="D985" s="12" t="str">
        <f>TEXT(SalesDataTable[[#This Row],[Order Date]],"MMM")</f>
        <v>Jun</v>
      </c>
      <c r="E985" s="15" t="str">
        <f>"Q"&amp;ROUNDUP(MONTH(SalesDataTable[[#This Row],[Order Date]])/3,0)</f>
        <v>Q2</v>
      </c>
      <c r="F985" s="12">
        <f>YEAR(SalesDataTable[[#This Row],[Order Date]])</f>
        <v>2026</v>
      </c>
      <c r="G985" s="4" t="s">
        <v>11</v>
      </c>
      <c r="H985" s="4" t="s">
        <v>18</v>
      </c>
      <c r="I985" s="4" t="s">
        <v>2</v>
      </c>
      <c r="J985" s="4" t="s">
        <v>16</v>
      </c>
      <c r="K985" s="4" t="s">
        <v>23</v>
      </c>
      <c r="L985" s="4" t="s">
        <v>29</v>
      </c>
      <c r="M985" s="9">
        <v>1</v>
      </c>
      <c r="N985" s="6">
        <v>192.33</v>
      </c>
      <c r="O985" s="7">
        <v>0.1</v>
      </c>
      <c r="P985" s="6">
        <v>105.15</v>
      </c>
      <c r="Q985" s="6">
        <f t="shared" si="60"/>
        <v>173.09700000000001</v>
      </c>
      <c r="R985" s="6">
        <f t="shared" si="61"/>
        <v>105.15</v>
      </c>
      <c r="S985" s="6">
        <f t="shared" si="62"/>
        <v>67.947000000000003</v>
      </c>
      <c r="T985" s="8">
        <f t="shared" si="63"/>
        <v>0.39253713235931298</v>
      </c>
      <c r="U985" s="5">
        <f>YEAR(SalesDataTable[[#This Row],[Order Date]])</f>
        <v>2026</v>
      </c>
      <c r="V985" s="8" t="str">
        <f>"Q"&amp;ROUNDUP(MONTH(SalesDataTable[[#This Row],[Order Date]])/3,0)</f>
        <v>Q2</v>
      </c>
      <c r="W985" s="9">
        <f>MONTH(SalesDataTable[[#This Row],[Order Date]])</f>
        <v>6</v>
      </c>
      <c r="X985" s="8" t="str">
        <f>TEXT(SalesDataTable[[#This Row],[Order Date]],"mmm")</f>
        <v>Jun</v>
      </c>
    </row>
    <row r="986" spans="1:24" ht="15">
      <c r="A986" s="2">
        <v>1441</v>
      </c>
      <c r="B986" s="3">
        <v>46176</v>
      </c>
      <c r="C986" s="12">
        <f>MONTH(SalesDataTable[[#This Row],[Order Date]])</f>
        <v>6</v>
      </c>
      <c r="D986" s="12" t="str">
        <f>TEXT(SalesDataTable[[#This Row],[Order Date]],"MMM")</f>
        <v>Jun</v>
      </c>
      <c r="E986" s="15" t="str">
        <f>"Q"&amp;ROUNDUP(MONTH(SalesDataTable[[#This Row],[Order Date]])/3,0)</f>
        <v>Q2</v>
      </c>
      <c r="F986" s="12">
        <f>YEAR(SalesDataTable[[#This Row],[Order Date]])</f>
        <v>2026</v>
      </c>
      <c r="G986" s="4" t="s">
        <v>11</v>
      </c>
      <c r="H986" s="4" t="s">
        <v>39</v>
      </c>
      <c r="I986" s="4" t="s">
        <v>28</v>
      </c>
      <c r="J986" s="4" t="s">
        <v>13</v>
      </c>
      <c r="K986" s="4" t="s">
        <v>14</v>
      </c>
      <c r="L986" s="4" t="s">
        <v>44</v>
      </c>
      <c r="M986" s="9">
        <v>3</v>
      </c>
      <c r="N986" s="6">
        <v>135.4</v>
      </c>
      <c r="O986" s="7">
        <v>0</v>
      </c>
      <c r="P986" s="6">
        <v>65.16</v>
      </c>
      <c r="Q986" s="6">
        <f t="shared" si="60"/>
        <v>406.20000000000005</v>
      </c>
      <c r="R986" s="6">
        <f t="shared" si="61"/>
        <v>195.48</v>
      </c>
      <c r="S986" s="6">
        <f t="shared" si="62"/>
        <v>210.72000000000006</v>
      </c>
      <c r="T986" s="8">
        <f t="shared" si="63"/>
        <v>0.51875923190546536</v>
      </c>
      <c r="U986" s="5">
        <f>YEAR(SalesDataTable[[#This Row],[Order Date]])</f>
        <v>2026</v>
      </c>
      <c r="V986" s="8" t="str">
        <f>"Q"&amp;ROUNDUP(MONTH(SalesDataTable[[#This Row],[Order Date]])/3,0)</f>
        <v>Q2</v>
      </c>
      <c r="W986" s="9">
        <f>MONTH(SalesDataTable[[#This Row],[Order Date]])</f>
        <v>6</v>
      </c>
      <c r="X986" s="8" t="str">
        <f>TEXT(SalesDataTable[[#This Row],[Order Date]],"mmm")</f>
        <v>Jun</v>
      </c>
    </row>
    <row r="987" spans="1:24" ht="15">
      <c r="A987" s="2">
        <v>1511</v>
      </c>
      <c r="B987" s="3">
        <v>46176</v>
      </c>
      <c r="C987" s="12">
        <f>MONTH(SalesDataTable[[#This Row],[Order Date]])</f>
        <v>6</v>
      </c>
      <c r="D987" s="12" t="str">
        <f>TEXT(SalesDataTable[[#This Row],[Order Date]],"MMM")</f>
        <v>Jun</v>
      </c>
      <c r="E987" s="15" t="str">
        <f>"Q"&amp;ROUNDUP(MONTH(SalesDataTable[[#This Row],[Order Date]])/3,0)</f>
        <v>Q2</v>
      </c>
      <c r="F987" s="12">
        <f>YEAR(SalesDataTable[[#This Row],[Order Date]])</f>
        <v>2026</v>
      </c>
      <c r="G987" s="4" t="s">
        <v>11</v>
      </c>
      <c r="H987" s="4" t="s">
        <v>25</v>
      </c>
      <c r="I987" s="4" t="s">
        <v>2</v>
      </c>
      <c r="J987" s="4" t="s">
        <v>13</v>
      </c>
      <c r="K987" s="4" t="s">
        <v>34</v>
      </c>
      <c r="L987" s="4" t="s">
        <v>42</v>
      </c>
      <c r="M987" s="9">
        <v>2</v>
      </c>
      <c r="N987" s="6">
        <v>36.08</v>
      </c>
      <c r="O987" s="7">
        <v>0.05</v>
      </c>
      <c r="P987" s="6">
        <v>13.73</v>
      </c>
      <c r="Q987" s="6">
        <f t="shared" si="60"/>
        <v>68.551999999999992</v>
      </c>
      <c r="R987" s="6">
        <f t="shared" si="61"/>
        <v>27.46</v>
      </c>
      <c r="S987" s="6">
        <f t="shared" si="62"/>
        <v>41.091999999999992</v>
      </c>
      <c r="T987" s="8">
        <f t="shared" si="63"/>
        <v>0.59942817131520587</v>
      </c>
      <c r="U987" s="5">
        <f>YEAR(SalesDataTable[[#This Row],[Order Date]])</f>
        <v>2026</v>
      </c>
      <c r="V987" s="8" t="str">
        <f>"Q"&amp;ROUNDUP(MONTH(SalesDataTable[[#This Row],[Order Date]])/3,0)</f>
        <v>Q2</v>
      </c>
      <c r="W987" s="9">
        <f>MONTH(SalesDataTable[[#This Row],[Order Date]])</f>
        <v>6</v>
      </c>
      <c r="X987" s="8" t="str">
        <f>TEXT(SalesDataTable[[#This Row],[Order Date]],"mmm")</f>
        <v>Jun</v>
      </c>
    </row>
    <row r="988" spans="1:24" ht="15">
      <c r="A988" s="2">
        <v>1701</v>
      </c>
      <c r="B988" s="3">
        <v>46176</v>
      </c>
      <c r="C988" s="12">
        <f>MONTH(SalesDataTable[[#This Row],[Order Date]])</f>
        <v>6</v>
      </c>
      <c r="D988" s="12" t="str">
        <f>TEXT(SalesDataTable[[#This Row],[Order Date]],"MMM")</f>
        <v>Jun</v>
      </c>
      <c r="E988" s="15" t="str">
        <f>"Q"&amp;ROUNDUP(MONTH(SalesDataTable[[#This Row],[Order Date]])/3,0)</f>
        <v>Q2</v>
      </c>
      <c r="F988" s="12">
        <f>YEAR(SalesDataTable[[#This Row],[Order Date]])</f>
        <v>2026</v>
      </c>
      <c r="G988" s="4" t="s">
        <v>0</v>
      </c>
      <c r="H988" s="4" t="s">
        <v>36</v>
      </c>
      <c r="I988" s="4" t="s">
        <v>2</v>
      </c>
      <c r="J988" s="4" t="s">
        <v>13</v>
      </c>
      <c r="K988" s="4" t="s">
        <v>14</v>
      </c>
      <c r="L988" s="4" t="s">
        <v>32</v>
      </c>
      <c r="M988" s="9">
        <v>1</v>
      </c>
      <c r="N988" s="6">
        <v>46.16</v>
      </c>
      <c r="O988" s="7">
        <v>0</v>
      </c>
      <c r="P988" s="6">
        <v>18.36</v>
      </c>
      <c r="Q988" s="6">
        <f t="shared" si="60"/>
        <v>46.16</v>
      </c>
      <c r="R988" s="6">
        <f t="shared" si="61"/>
        <v>18.36</v>
      </c>
      <c r="S988" s="6">
        <f t="shared" si="62"/>
        <v>27.799999999999997</v>
      </c>
      <c r="T988" s="8">
        <f t="shared" si="63"/>
        <v>0.60225303292894283</v>
      </c>
      <c r="U988" s="5">
        <f>YEAR(SalesDataTable[[#This Row],[Order Date]])</f>
        <v>2026</v>
      </c>
      <c r="V988" s="8" t="str">
        <f>"Q"&amp;ROUNDUP(MONTH(SalesDataTable[[#This Row],[Order Date]])/3,0)</f>
        <v>Q2</v>
      </c>
      <c r="W988" s="9">
        <f>MONTH(SalesDataTable[[#This Row],[Order Date]])</f>
        <v>6</v>
      </c>
      <c r="X988" s="8" t="str">
        <f>TEXT(SalesDataTable[[#This Row],[Order Date]],"mmm")</f>
        <v>Jun</v>
      </c>
    </row>
    <row r="989" spans="1:24" ht="15">
      <c r="A989" s="2">
        <v>1984</v>
      </c>
      <c r="B989" s="3">
        <v>46176</v>
      </c>
      <c r="C989" s="12">
        <f>MONTH(SalesDataTable[[#This Row],[Order Date]])</f>
        <v>6</v>
      </c>
      <c r="D989" s="12" t="str">
        <f>TEXT(SalesDataTable[[#This Row],[Order Date]],"MMM")</f>
        <v>Jun</v>
      </c>
      <c r="E989" s="15" t="str">
        <f>"Q"&amp;ROUNDUP(MONTH(SalesDataTable[[#This Row],[Order Date]])/3,0)</f>
        <v>Q2</v>
      </c>
      <c r="F989" s="12">
        <f>YEAR(SalesDataTable[[#This Row],[Order Date]])</f>
        <v>2026</v>
      </c>
      <c r="G989" s="4" t="s">
        <v>6</v>
      </c>
      <c r="H989" s="4" t="s">
        <v>7</v>
      </c>
      <c r="I989" s="4" t="s">
        <v>2</v>
      </c>
      <c r="J989" s="4" t="s">
        <v>3</v>
      </c>
      <c r="K989" s="4" t="s">
        <v>4</v>
      </c>
      <c r="L989" s="4" t="s">
        <v>22</v>
      </c>
      <c r="M989" s="9">
        <v>2</v>
      </c>
      <c r="N989" s="6">
        <v>50.77</v>
      </c>
      <c r="O989" s="7">
        <v>0</v>
      </c>
      <c r="P989" s="6">
        <v>22.93</v>
      </c>
      <c r="Q989" s="6">
        <f t="shared" si="60"/>
        <v>101.54</v>
      </c>
      <c r="R989" s="6">
        <f t="shared" si="61"/>
        <v>45.86</v>
      </c>
      <c r="S989" s="6">
        <f t="shared" si="62"/>
        <v>55.680000000000007</v>
      </c>
      <c r="T989" s="8">
        <f t="shared" si="63"/>
        <v>0.54835532794957653</v>
      </c>
      <c r="U989" s="5">
        <f>YEAR(SalesDataTable[[#This Row],[Order Date]])</f>
        <v>2026</v>
      </c>
      <c r="V989" s="8" t="str">
        <f>"Q"&amp;ROUNDUP(MONTH(SalesDataTable[[#This Row],[Order Date]])/3,0)</f>
        <v>Q2</v>
      </c>
      <c r="W989" s="9">
        <f>MONTH(SalesDataTable[[#This Row],[Order Date]])</f>
        <v>6</v>
      </c>
      <c r="X989" s="8" t="str">
        <f>TEXT(SalesDataTable[[#This Row],[Order Date]],"mmm")</f>
        <v>Jun</v>
      </c>
    </row>
    <row r="990" spans="1:24" ht="15">
      <c r="A990" s="2">
        <v>2572</v>
      </c>
      <c r="B990" s="3">
        <v>46176</v>
      </c>
      <c r="C990" s="12">
        <f>MONTH(SalesDataTable[[#This Row],[Order Date]])</f>
        <v>6</v>
      </c>
      <c r="D990" s="12" t="str">
        <f>TEXT(SalesDataTable[[#This Row],[Order Date]],"MMM")</f>
        <v>Jun</v>
      </c>
      <c r="E990" s="15" t="str">
        <f>"Q"&amp;ROUNDUP(MONTH(SalesDataTable[[#This Row],[Order Date]])/3,0)</f>
        <v>Q2</v>
      </c>
      <c r="F990" s="12">
        <f>YEAR(SalesDataTable[[#This Row],[Order Date]])</f>
        <v>2026</v>
      </c>
      <c r="G990" s="4" t="s">
        <v>20</v>
      </c>
      <c r="H990" s="4" t="s">
        <v>33</v>
      </c>
      <c r="I990" s="4" t="s">
        <v>28</v>
      </c>
      <c r="J990" s="4" t="s">
        <v>16</v>
      </c>
      <c r="K990" s="4" t="s">
        <v>9</v>
      </c>
      <c r="L990" s="4" t="s">
        <v>46</v>
      </c>
      <c r="M990" s="9">
        <v>2</v>
      </c>
      <c r="N990" s="6">
        <v>70.97</v>
      </c>
      <c r="O990" s="7">
        <v>0.05</v>
      </c>
      <c r="P990" s="6">
        <v>32.54</v>
      </c>
      <c r="Q990" s="6">
        <f t="shared" si="60"/>
        <v>134.84299999999999</v>
      </c>
      <c r="R990" s="6">
        <f t="shared" si="61"/>
        <v>65.08</v>
      </c>
      <c r="S990" s="6">
        <f t="shared" si="62"/>
        <v>69.762999999999991</v>
      </c>
      <c r="T990" s="8">
        <f t="shared" si="63"/>
        <v>0.51736463887632278</v>
      </c>
      <c r="U990" s="5">
        <f>YEAR(SalesDataTable[[#This Row],[Order Date]])</f>
        <v>2026</v>
      </c>
      <c r="V990" s="8" t="str">
        <f>"Q"&amp;ROUNDUP(MONTH(SalesDataTable[[#This Row],[Order Date]])/3,0)</f>
        <v>Q2</v>
      </c>
      <c r="W990" s="9">
        <f>MONTH(SalesDataTable[[#This Row],[Order Date]])</f>
        <v>6</v>
      </c>
      <c r="X990" s="8" t="str">
        <f>TEXT(SalesDataTable[[#This Row],[Order Date]],"mmm")</f>
        <v>Jun</v>
      </c>
    </row>
    <row r="991" spans="1:24" ht="15">
      <c r="A991" s="2">
        <v>2833</v>
      </c>
      <c r="B991" s="3">
        <v>46176</v>
      </c>
      <c r="C991" s="12">
        <f>MONTH(SalesDataTable[[#This Row],[Order Date]])</f>
        <v>6</v>
      </c>
      <c r="D991" s="12" t="str">
        <f>TEXT(SalesDataTable[[#This Row],[Order Date]],"MMM")</f>
        <v>Jun</v>
      </c>
      <c r="E991" s="15" t="str">
        <f>"Q"&amp;ROUNDUP(MONTH(SalesDataTable[[#This Row],[Order Date]])/3,0)</f>
        <v>Q2</v>
      </c>
      <c r="F991" s="12">
        <f>YEAR(SalesDataTable[[#This Row],[Order Date]])</f>
        <v>2026</v>
      </c>
      <c r="G991" s="4" t="s">
        <v>20</v>
      </c>
      <c r="H991" s="4" t="s">
        <v>47</v>
      </c>
      <c r="I991" s="4" t="s">
        <v>2</v>
      </c>
      <c r="J991" s="4" t="s">
        <v>3</v>
      </c>
      <c r="K991" s="4" t="s">
        <v>9</v>
      </c>
      <c r="L991" s="4" t="s">
        <v>17</v>
      </c>
      <c r="M991" s="9">
        <v>3</v>
      </c>
      <c r="N991" s="6">
        <v>141.6</v>
      </c>
      <c r="O991" s="7">
        <v>0</v>
      </c>
      <c r="P991" s="6">
        <v>78.02</v>
      </c>
      <c r="Q991" s="6">
        <f t="shared" si="60"/>
        <v>424.79999999999995</v>
      </c>
      <c r="R991" s="6">
        <f t="shared" si="61"/>
        <v>234.06</v>
      </c>
      <c r="S991" s="6">
        <f t="shared" si="62"/>
        <v>190.73999999999995</v>
      </c>
      <c r="T991" s="8">
        <f t="shared" si="63"/>
        <v>0.44901129943502821</v>
      </c>
      <c r="U991" s="5">
        <f>YEAR(SalesDataTable[[#This Row],[Order Date]])</f>
        <v>2026</v>
      </c>
      <c r="V991" s="8" t="str">
        <f>"Q"&amp;ROUNDUP(MONTH(SalesDataTable[[#This Row],[Order Date]])/3,0)</f>
        <v>Q2</v>
      </c>
      <c r="W991" s="9">
        <f>MONTH(SalesDataTable[[#This Row],[Order Date]])</f>
        <v>6</v>
      </c>
      <c r="X991" s="8" t="str">
        <f>TEXT(SalesDataTable[[#This Row],[Order Date]],"mmm")</f>
        <v>Jun</v>
      </c>
    </row>
    <row r="992" spans="1:24" ht="15">
      <c r="A992" s="2">
        <v>3522</v>
      </c>
      <c r="B992" s="3">
        <v>46176</v>
      </c>
      <c r="C992" s="12">
        <f>MONTH(SalesDataTable[[#This Row],[Order Date]])</f>
        <v>6</v>
      </c>
      <c r="D992" s="12" t="str">
        <f>TEXT(SalesDataTable[[#This Row],[Order Date]],"MMM")</f>
        <v>Jun</v>
      </c>
      <c r="E992" s="15" t="str">
        <f>"Q"&amp;ROUNDUP(MONTH(SalesDataTable[[#This Row],[Order Date]])/3,0)</f>
        <v>Q2</v>
      </c>
      <c r="F992" s="12">
        <f>YEAR(SalesDataTable[[#This Row],[Order Date]])</f>
        <v>2026</v>
      </c>
      <c r="G992" s="4" t="s">
        <v>20</v>
      </c>
      <c r="H992" s="4" t="s">
        <v>47</v>
      </c>
      <c r="I992" s="4" t="s">
        <v>2</v>
      </c>
      <c r="J992" s="4" t="s">
        <v>13</v>
      </c>
      <c r="K992" s="4" t="s">
        <v>4</v>
      </c>
      <c r="L992" s="4" t="s">
        <v>26</v>
      </c>
      <c r="M992" s="9">
        <v>1</v>
      </c>
      <c r="N992" s="6">
        <v>40.57</v>
      </c>
      <c r="O992" s="7">
        <v>0</v>
      </c>
      <c r="P992" s="6">
        <v>16.329999999999998</v>
      </c>
      <c r="Q992" s="6">
        <f t="shared" si="60"/>
        <v>40.57</v>
      </c>
      <c r="R992" s="6">
        <f t="shared" si="61"/>
        <v>16.329999999999998</v>
      </c>
      <c r="S992" s="6">
        <f t="shared" si="62"/>
        <v>24.240000000000002</v>
      </c>
      <c r="T992" s="8">
        <f t="shared" si="63"/>
        <v>0.59748582696573826</v>
      </c>
      <c r="U992" s="5">
        <f>YEAR(SalesDataTable[[#This Row],[Order Date]])</f>
        <v>2026</v>
      </c>
      <c r="V992" s="8" t="str">
        <f>"Q"&amp;ROUNDUP(MONTH(SalesDataTable[[#This Row],[Order Date]])/3,0)</f>
        <v>Q2</v>
      </c>
      <c r="W992" s="9">
        <f>MONTH(SalesDataTable[[#This Row],[Order Date]])</f>
        <v>6</v>
      </c>
      <c r="X992" s="8" t="str">
        <f>TEXT(SalesDataTable[[#This Row],[Order Date]],"mmm")</f>
        <v>Jun</v>
      </c>
    </row>
    <row r="993" spans="1:24" ht="15">
      <c r="A993" s="2">
        <v>146</v>
      </c>
      <c r="B993" s="3">
        <v>46177</v>
      </c>
      <c r="C993" s="12">
        <f>MONTH(SalesDataTable[[#This Row],[Order Date]])</f>
        <v>6</v>
      </c>
      <c r="D993" s="12" t="str">
        <f>TEXT(SalesDataTable[[#This Row],[Order Date]],"MMM")</f>
        <v>Jun</v>
      </c>
      <c r="E993" s="15" t="str">
        <f>"Q"&amp;ROUNDUP(MONTH(SalesDataTable[[#This Row],[Order Date]])/3,0)</f>
        <v>Q2</v>
      </c>
      <c r="F993" s="12">
        <f>YEAR(SalesDataTable[[#This Row],[Order Date]])</f>
        <v>2026</v>
      </c>
      <c r="G993" s="4" t="s">
        <v>6</v>
      </c>
      <c r="H993" s="4" t="s">
        <v>49</v>
      </c>
      <c r="I993" s="4" t="s">
        <v>28</v>
      </c>
      <c r="J993" s="4" t="s">
        <v>3</v>
      </c>
      <c r="K993" s="4" t="s">
        <v>4</v>
      </c>
      <c r="L993" s="4" t="s">
        <v>5</v>
      </c>
      <c r="M993" s="9">
        <v>2</v>
      </c>
      <c r="N993" s="6">
        <v>81.81</v>
      </c>
      <c r="O993" s="7">
        <v>0</v>
      </c>
      <c r="P993" s="6">
        <v>42.54</v>
      </c>
      <c r="Q993" s="6">
        <f t="shared" si="60"/>
        <v>163.62</v>
      </c>
      <c r="R993" s="6">
        <f t="shared" si="61"/>
        <v>85.08</v>
      </c>
      <c r="S993" s="6">
        <f t="shared" si="62"/>
        <v>78.540000000000006</v>
      </c>
      <c r="T993" s="8">
        <f t="shared" si="63"/>
        <v>0.48001466813348004</v>
      </c>
      <c r="U993" s="5">
        <f>YEAR(SalesDataTable[[#This Row],[Order Date]])</f>
        <v>2026</v>
      </c>
      <c r="V993" s="8" t="str">
        <f>"Q"&amp;ROUNDUP(MONTH(SalesDataTable[[#This Row],[Order Date]])/3,0)</f>
        <v>Q2</v>
      </c>
      <c r="W993" s="9">
        <f>MONTH(SalesDataTable[[#This Row],[Order Date]])</f>
        <v>6</v>
      </c>
      <c r="X993" s="8" t="str">
        <f>TEXT(SalesDataTable[[#This Row],[Order Date]],"mmm")</f>
        <v>Jun</v>
      </c>
    </row>
    <row r="994" spans="1:24" ht="15">
      <c r="A994" s="2">
        <v>161</v>
      </c>
      <c r="B994" s="3">
        <v>46177</v>
      </c>
      <c r="C994" s="12">
        <f>MONTH(SalesDataTable[[#This Row],[Order Date]])</f>
        <v>6</v>
      </c>
      <c r="D994" s="12" t="str">
        <f>TEXT(SalesDataTable[[#This Row],[Order Date]],"MMM")</f>
        <v>Jun</v>
      </c>
      <c r="E994" s="15" t="str">
        <f>"Q"&amp;ROUNDUP(MONTH(SalesDataTable[[#This Row],[Order Date]])/3,0)</f>
        <v>Q2</v>
      </c>
      <c r="F994" s="12">
        <f>YEAR(SalesDataTable[[#This Row],[Order Date]])</f>
        <v>2026</v>
      </c>
      <c r="G994" s="4" t="s">
        <v>0</v>
      </c>
      <c r="H994" s="4" t="s">
        <v>1</v>
      </c>
      <c r="I994" s="4" t="s">
        <v>28</v>
      </c>
      <c r="J994" s="4" t="s">
        <v>3</v>
      </c>
      <c r="K994" s="4" t="s">
        <v>4</v>
      </c>
      <c r="L994" s="4" t="s">
        <v>22</v>
      </c>
      <c r="M994" s="9">
        <v>2</v>
      </c>
      <c r="N994" s="6">
        <v>50.09</v>
      </c>
      <c r="O994" s="7">
        <v>0</v>
      </c>
      <c r="P994" s="6">
        <v>22.91</v>
      </c>
      <c r="Q994" s="6">
        <f t="shared" si="60"/>
        <v>100.18</v>
      </c>
      <c r="R994" s="6">
        <f t="shared" si="61"/>
        <v>45.82</v>
      </c>
      <c r="S994" s="6">
        <f t="shared" si="62"/>
        <v>54.360000000000007</v>
      </c>
      <c r="T994" s="8">
        <f t="shared" si="63"/>
        <v>0.54262327809942112</v>
      </c>
      <c r="U994" s="5">
        <f>YEAR(SalesDataTable[[#This Row],[Order Date]])</f>
        <v>2026</v>
      </c>
      <c r="V994" s="8" t="str">
        <f>"Q"&amp;ROUNDUP(MONTH(SalesDataTable[[#This Row],[Order Date]])/3,0)</f>
        <v>Q2</v>
      </c>
      <c r="W994" s="9">
        <f>MONTH(SalesDataTable[[#This Row],[Order Date]])</f>
        <v>6</v>
      </c>
      <c r="X994" s="8" t="str">
        <f>TEXT(SalesDataTable[[#This Row],[Order Date]],"mmm")</f>
        <v>Jun</v>
      </c>
    </row>
    <row r="995" spans="1:24" ht="15">
      <c r="A995" s="2">
        <v>819</v>
      </c>
      <c r="B995" s="3">
        <v>46177</v>
      </c>
      <c r="C995" s="12">
        <f>MONTH(SalesDataTable[[#This Row],[Order Date]])</f>
        <v>6</v>
      </c>
      <c r="D995" s="12" t="str">
        <f>TEXT(SalesDataTable[[#This Row],[Order Date]],"MMM")</f>
        <v>Jun</v>
      </c>
      <c r="E995" s="15" t="str">
        <f>"Q"&amp;ROUNDUP(MONTH(SalesDataTable[[#This Row],[Order Date]])/3,0)</f>
        <v>Q2</v>
      </c>
      <c r="F995" s="12">
        <f>YEAR(SalesDataTable[[#This Row],[Order Date]])</f>
        <v>2026</v>
      </c>
      <c r="G995" s="4" t="s">
        <v>20</v>
      </c>
      <c r="H995" s="4" t="s">
        <v>33</v>
      </c>
      <c r="I995" s="4" t="s">
        <v>2</v>
      </c>
      <c r="J995" s="4" t="s">
        <v>3</v>
      </c>
      <c r="K995" s="4" t="s">
        <v>9</v>
      </c>
      <c r="L995" s="4" t="s">
        <v>46</v>
      </c>
      <c r="M995" s="9">
        <v>1</v>
      </c>
      <c r="N995" s="6">
        <v>72.38</v>
      </c>
      <c r="O995" s="7">
        <v>0</v>
      </c>
      <c r="P995" s="6">
        <v>32.68</v>
      </c>
      <c r="Q995" s="6">
        <f t="shared" si="60"/>
        <v>72.38</v>
      </c>
      <c r="R995" s="6">
        <f t="shared" si="61"/>
        <v>32.68</v>
      </c>
      <c r="S995" s="6">
        <f t="shared" si="62"/>
        <v>39.699999999999996</v>
      </c>
      <c r="T995" s="8">
        <f t="shared" si="63"/>
        <v>0.54849405913235694</v>
      </c>
      <c r="U995" s="5">
        <f>YEAR(SalesDataTable[[#This Row],[Order Date]])</f>
        <v>2026</v>
      </c>
      <c r="V995" s="8" t="str">
        <f>"Q"&amp;ROUNDUP(MONTH(SalesDataTable[[#This Row],[Order Date]])/3,0)</f>
        <v>Q2</v>
      </c>
      <c r="W995" s="9">
        <f>MONTH(SalesDataTable[[#This Row],[Order Date]])</f>
        <v>6</v>
      </c>
      <c r="X995" s="8" t="str">
        <f>TEXT(SalesDataTable[[#This Row],[Order Date]],"mmm")</f>
        <v>Jun</v>
      </c>
    </row>
    <row r="996" spans="1:24" ht="15">
      <c r="A996" s="2">
        <v>2104</v>
      </c>
      <c r="B996" s="3">
        <v>46177</v>
      </c>
      <c r="C996" s="12">
        <f>MONTH(SalesDataTable[[#This Row],[Order Date]])</f>
        <v>6</v>
      </c>
      <c r="D996" s="12" t="str">
        <f>TEXT(SalesDataTable[[#This Row],[Order Date]],"MMM")</f>
        <v>Jun</v>
      </c>
      <c r="E996" s="15" t="str">
        <f>"Q"&amp;ROUNDUP(MONTH(SalesDataTable[[#This Row],[Order Date]])/3,0)</f>
        <v>Q2</v>
      </c>
      <c r="F996" s="12">
        <f>YEAR(SalesDataTable[[#This Row],[Order Date]])</f>
        <v>2026</v>
      </c>
      <c r="G996" s="4" t="s">
        <v>6</v>
      </c>
      <c r="H996" s="4" t="s">
        <v>7</v>
      </c>
      <c r="I996" s="4" t="s">
        <v>2</v>
      </c>
      <c r="J996" s="4" t="s">
        <v>13</v>
      </c>
      <c r="K996" s="4" t="s">
        <v>9</v>
      </c>
      <c r="L996" s="4" t="s">
        <v>10</v>
      </c>
      <c r="M996" s="9">
        <v>1</v>
      </c>
      <c r="N996" s="6">
        <v>92.31</v>
      </c>
      <c r="O996" s="7">
        <v>0</v>
      </c>
      <c r="P996" s="6">
        <v>45.58</v>
      </c>
      <c r="Q996" s="6">
        <f t="shared" si="60"/>
        <v>92.31</v>
      </c>
      <c r="R996" s="6">
        <f t="shared" si="61"/>
        <v>45.58</v>
      </c>
      <c r="S996" s="6">
        <f t="shared" si="62"/>
        <v>46.730000000000004</v>
      </c>
      <c r="T996" s="8">
        <f t="shared" si="63"/>
        <v>0.50622901094139316</v>
      </c>
      <c r="U996" s="5">
        <f>YEAR(SalesDataTable[[#This Row],[Order Date]])</f>
        <v>2026</v>
      </c>
      <c r="V996" s="8" t="str">
        <f>"Q"&amp;ROUNDUP(MONTH(SalesDataTable[[#This Row],[Order Date]])/3,0)</f>
        <v>Q2</v>
      </c>
      <c r="W996" s="9">
        <f>MONTH(SalesDataTable[[#This Row],[Order Date]])</f>
        <v>6</v>
      </c>
      <c r="X996" s="8" t="str">
        <f>TEXT(SalesDataTable[[#This Row],[Order Date]],"mmm")</f>
        <v>Jun</v>
      </c>
    </row>
    <row r="997" spans="1:24" ht="15">
      <c r="A997" s="2">
        <v>2678</v>
      </c>
      <c r="B997" s="3">
        <v>46177</v>
      </c>
      <c r="C997" s="12">
        <f>MONTH(SalesDataTable[[#This Row],[Order Date]])</f>
        <v>6</v>
      </c>
      <c r="D997" s="12" t="str">
        <f>TEXT(SalesDataTable[[#This Row],[Order Date]],"MMM")</f>
        <v>Jun</v>
      </c>
      <c r="E997" s="15" t="str">
        <f>"Q"&amp;ROUNDUP(MONTH(SalesDataTable[[#This Row],[Order Date]])/3,0)</f>
        <v>Q2</v>
      </c>
      <c r="F997" s="12">
        <f>YEAR(SalesDataTable[[#This Row],[Order Date]])</f>
        <v>2026</v>
      </c>
      <c r="G997" s="4" t="s">
        <v>20</v>
      </c>
      <c r="H997" s="4" t="s">
        <v>33</v>
      </c>
      <c r="I997" s="4" t="s">
        <v>8</v>
      </c>
      <c r="J997" s="4" t="s">
        <v>3</v>
      </c>
      <c r="K997" s="4" t="s">
        <v>14</v>
      </c>
      <c r="L997" s="4" t="s">
        <v>32</v>
      </c>
      <c r="M997" s="9">
        <v>12</v>
      </c>
      <c r="N997" s="6">
        <v>47.6</v>
      </c>
      <c r="O997" s="7">
        <v>0.15</v>
      </c>
      <c r="P997" s="6">
        <v>18.670000000000002</v>
      </c>
      <c r="Q997" s="6">
        <f t="shared" si="60"/>
        <v>485.52000000000004</v>
      </c>
      <c r="R997" s="6">
        <f t="shared" si="61"/>
        <v>224.04000000000002</v>
      </c>
      <c r="S997" s="6">
        <f t="shared" si="62"/>
        <v>261.48</v>
      </c>
      <c r="T997" s="8">
        <f t="shared" si="63"/>
        <v>0.53855659911023235</v>
      </c>
      <c r="U997" s="5">
        <f>YEAR(SalesDataTable[[#This Row],[Order Date]])</f>
        <v>2026</v>
      </c>
      <c r="V997" s="8" t="str">
        <f>"Q"&amp;ROUNDUP(MONTH(SalesDataTable[[#This Row],[Order Date]])/3,0)</f>
        <v>Q2</v>
      </c>
      <c r="W997" s="9">
        <f>MONTH(SalesDataTable[[#This Row],[Order Date]])</f>
        <v>6</v>
      </c>
      <c r="X997" s="8" t="str">
        <f>TEXT(SalesDataTable[[#This Row],[Order Date]],"mmm")</f>
        <v>Jun</v>
      </c>
    </row>
    <row r="998" spans="1:24" ht="15">
      <c r="A998" s="2">
        <v>3015</v>
      </c>
      <c r="B998" s="3">
        <v>46177</v>
      </c>
      <c r="C998" s="12">
        <f>MONTH(SalesDataTable[[#This Row],[Order Date]])</f>
        <v>6</v>
      </c>
      <c r="D998" s="12" t="str">
        <f>TEXT(SalesDataTable[[#This Row],[Order Date]],"MMM")</f>
        <v>Jun</v>
      </c>
      <c r="E998" s="15" t="str">
        <f>"Q"&amp;ROUNDUP(MONTH(SalesDataTable[[#This Row],[Order Date]])/3,0)</f>
        <v>Q2</v>
      </c>
      <c r="F998" s="12">
        <f>YEAR(SalesDataTable[[#This Row],[Order Date]])</f>
        <v>2026</v>
      </c>
      <c r="G998" s="4" t="s">
        <v>6</v>
      </c>
      <c r="H998" s="4" t="s">
        <v>49</v>
      </c>
      <c r="I998" s="4" t="s">
        <v>2</v>
      </c>
      <c r="J998" s="4" t="s">
        <v>3</v>
      </c>
      <c r="K998" s="4" t="s">
        <v>14</v>
      </c>
      <c r="L998" s="4" t="s">
        <v>32</v>
      </c>
      <c r="M998" s="9">
        <v>1</v>
      </c>
      <c r="N998" s="6">
        <v>45.5</v>
      </c>
      <c r="O998" s="7">
        <v>0.05</v>
      </c>
      <c r="P998" s="6">
        <v>18.89</v>
      </c>
      <c r="Q998" s="6">
        <f t="shared" si="60"/>
        <v>43.225000000000001</v>
      </c>
      <c r="R998" s="6">
        <f t="shared" si="61"/>
        <v>18.89</v>
      </c>
      <c r="S998" s="6">
        <f t="shared" si="62"/>
        <v>24.335000000000001</v>
      </c>
      <c r="T998" s="8">
        <f t="shared" si="63"/>
        <v>0.56298438403701567</v>
      </c>
      <c r="U998" s="5">
        <f>YEAR(SalesDataTable[[#This Row],[Order Date]])</f>
        <v>2026</v>
      </c>
      <c r="V998" s="8" t="str">
        <f>"Q"&amp;ROUNDUP(MONTH(SalesDataTable[[#This Row],[Order Date]])/3,0)</f>
        <v>Q2</v>
      </c>
      <c r="W998" s="9">
        <f>MONTH(SalesDataTable[[#This Row],[Order Date]])</f>
        <v>6</v>
      </c>
      <c r="X998" s="8" t="str">
        <f>TEXT(SalesDataTable[[#This Row],[Order Date]],"mmm")</f>
        <v>Jun</v>
      </c>
    </row>
    <row r="999" spans="1:24" ht="15">
      <c r="A999" s="2">
        <v>3243</v>
      </c>
      <c r="B999" s="3">
        <v>46177</v>
      </c>
      <c r="C999" s="12">
        <f>MONTH(SalesDataTable[[#This Row],[Order Date]])</f>
        <v>6</v>
      </c>
      <c r="D999" s="12" t="str">
        <f>TEXT(SalesDataTable[[#This Row],[Order Date]],"MMM")</f>
        <v>Jun</v>
      </c>
      <c r="E999" s="15" t="str">
        <f>"Q"&amp;ROUNDUP(MONTH(SalesDataTable[[#This Row],[Order Date]])/3,0)</f>
        <v>Q2</v>
      </c>
      <c r="F999" s="12">
        <f>YEAR(SalesDataTable[[#This Row],[Order Date]])</f>
        <v>2026</v>
      </c>
      <c r="G999" s="4" t="s">
        <v>11</v>
      </c>
      <c r="H999" s="4" t="s">
        <v>25</v>
      </c>
      <c r="I999" s="4" t="s">
        <v>2</v>
      </c>
      <c r="J999" s="4" t="s">
        <v>3</v>
      </c>
      <c r="K999" s="4" t="s">
        <v>34</v>
      </c>
      <c r="L999" s="4" t="s">
        <v>42</v>
      </c>
      <c r="M999" s="9">
        <v>1</v>
      </c>
      <c r="N999" s="6">
        <v>35.99</v>
      </c>
      <c r="O999" s="7">
        <v>0</v>
      </c>
      <c r="P999" s="6">
        <v>14.05</v>
      </c>
      <c r="Q999" s="6">
        <f t="shared" si="60"/>
        <v>35.99</v>
      </c>
      <c r="R999" s="6">
        <f t="shared" si="61"/>
        <v>14.05</v>
      </c>
      <c r="S999" s="6">
        <f t="shared" si="62"/>
        <v>21.94</v>
      </c>
      <c r="T999" s="8">
        <f t="shared" si="63"/>
        <v>0.60961378160600166</v>
      </c>
      <c r="U999" s="5">
        <f>YEAR(SalesDataTable[[#This Row],[Order Date]])</f>
        <v>2026</v>
      </c>
      <c r="V999" s="8" t="str">
        <f>"Q"&amp;ROUNDUP(MONTH(SalesDataTable[[#This Row],[Order Date]])/3,0)</f>
        <v>Q2</v>
      </c>
      <c r="W999" s="9">
        <f>MONTH(SalesDataTable[[#This Row],[Order Date]])</f>
        <v>6</v>
      </c>
      <c r="X999" s="8" t="str">
        <f>TEXT(SalesDataTable[[#This Row],[Order Date]],"mmm")</f>
        <v>Jun</v>
      </c>
    </row>
    <row r="1000" spans="1:24" ht="15">
      <c r="A1000" s="2">
        <v>3283</v>
      </c>
      <c r="B1000" s="3">
        <v>46177</v>
      </c>
      <c r="C1000" s="12">
        <f>MONTH(SalesDataTable[[#This Row],[Order Date]])</f>
        <v>6</v>
      </c>
      <c r="D1000" s="12" t="str">
        <f>TEXT(SalesDataTable[[#This Row],[Order Date]],"MMM")</f>
        <v>Jun</v>
      </c>
      <c r="E1000" s="15" t="str">
        <f>"Q"&amp;ROUNDUP(MONTH(SalesDataTable[[#This Row],[Order Date]])/3,0)</f>
        <v>Q2</v>
      </c>
      <c r="F1000" s="12">
        <f>YEAR(SalesDataTable[[#This Row],[Order Date]])</f>
        <v>2026</v>
      </c>
      <c r="G1000" s="4" t="s">
        <v>6</v>
      </c>
      <c r="H1000" s="4" t="s">
        <v>43</v>
      </c>
      <c r="I1000" s="4" t="s">
        <v>28</v>
      </c>
      <c r="J1000" s="4" t="s">
        <v>3</v>
      </c>
      <c r="K1000" s="4" t="s">
        <v>34</v>
      </c>
      <c r="L1000" s="4" t="s">
        <v>38</v>
      </c>
      <c r="M1000" s="9">
        <v>1</v>
      </c>
      <c r="N1000" s="6">
        <v>122.55</v>
      </c>
      <c r="O1000" s="7">
        <v>0</v>
      </c>
      <c r="P1000" s="6">
        <v>68.97</v>
      </c>
      <c r="Q1000" s="6">
        <f t="shared" si="60"/>
        <v>122.55</v>
      </c>
      <c r="R1000" s="6">
        <f t="shared" si="61"/>
        <v>68.97</v>
      </c>
      <c r="S1000" s="6">
        <f t="shared" si="62"/>
        <v>53.58</v>
      </c>
      <c r="T1000" s="8">
        <f t="shared" si="63"/>
        <v>0.43720930232558142</v>
      </c>
      <c r="U1000" s="5">
        <f>YEAR(SalesDataTable[[#This Row],[Order Date]])</f>
        <v>2026</v>
      </c>
      <c r="V1000" s="8" t="str">
        <f>"Q"&amp;ROUNDUP(MONTH(SalesDataTable[[#This Row],[Order Date]])/3,0)</f>
        <v>Q2</v>
      </c>
      <c r="W1000" s="9">
        <f>MONTH(SalesDataTable[[#This Row],[Order Date]])</f>
        <v>6</v>
      </c>
      <c r="X1000" s="8" t="str">
        <f>TEXT(SalesDataTable[[#This Row],[Order Date]],"mmm")</f>
        <v>Jun</v>
      </c>
    </row>
    <row r="1001" spans="1:24" ht="15">
      <c r="A1001" s="2">
        <v>3966</v>
      </c>
      <c r="B1001" s="3">
        <v>46177</v>
      </c>
      <c r="C1001" s="12">
        <f>MONTH(SalesDataTable[[#This Row],[Order Date]])</f>
        <v>6</v>
      </c>
      <c r="D1001" s="12" t="str">
        <f>TEXT(SalesDataTable[[#This Row],[Order Date]],"MMM")</f>
        <v>Jun</v>
      </c>
      <c r="E1001" s="15" t="str">
        <f>"Q"&amp;ROUNDUP(MONTH(SalesDataTable[[#This Row],[Order Date]])/3,0)</f>
        <v>Q2</v>
      </c>
      <c r="F1001" s="12">
        <f>YEAR(SalesDataTable[[#This Row],[Order Date]])</f>
        <v>2026</v>
      </c>
      <c r="G1001" s="4" t="s">
        <v>20</v>
      </c>
      <c r="H1001" s="4" t="s">
        <v>33</v>
      </c>
      <c r="I1001" s="4" t="s">
        <v>2</v>
      </c>
      <c r="J1001" s="4" t="s">
        <v>13</v>
      </c>
      <c r="K1001" s="4" t="s">
        <v>34</v>
      </c>
      <c r="L1001" s="4" t="s">
        <v>38</v>
      </c>
      <c r="M1001" s="9">
        <v>3</v>
      </c>
      <c r="N1001" s="6">
        <v>126.22</v>
      </c>
      <c r="O1001" s="7">
        <v>0</v>
      </c>
      <c r="P1001" s="6">
        <v>69.599999999999994</v>
      </c>
      <c r="Q1001" s="6">
        <f t="shared" si="60"/>
        <v>378.65999999999997</v>
      </c>
      <c r="R1001" s="6">
        <f t="shared" si="61"/>
        <v>208.79999999999998</v>
      </c>
      <c r="S1001" s="6">
        <f t="shared" si="62"/>
        <v>169.85999999999999</v>
      </c>
      <c r="T1001" s="8">
        <f t="shared" si="63"/>
        <v>0.4485818412295991</v>
      </c>
      <c r="U1001" s="5">
        <f>YEAR(SalesDataTable[[#This Row],[Order Date]])</f>
        <v>2026</v>
      </c>
      <c r="V1001" s="8" t="str">
        <f>"Q"&amp;ROUNDUP(MONTH(SalesDataTable[[#This Row],[Order Date]])/3,0)</f>
        <v>Q2</v>
      </c>
      <c r="W1001" s="9">
        <f>MONTH(SalesDataTable[[#This Row],[Order Date]])</f>
        <v>6</v>
      </c>
      <c r="X1001" s="8" t="str">
        <f>TEXT(SalesDataTable[[#This Row],[Order Date]],"mmm")</f>
        <v>Jun</v>
      </c>
    </row>
    <row r="1002" spans="1:24" ht="15">
      <c r="A1002" s="2">
        <v>1349</v>
      </c>
      <c r="B1002" s="3">
        <v>46178</v>
      </c>
      <c r="C1002" s="12">
        <f>MONTH(SalesDataTable[[#This Row],[Order Date]])</f>
        <v>6</v>
      </c>
      <c r="D1002" s="12" t="str">
        <f>TEXT(SalesDataTable[[#This Row],[Order Date]],"MMM")</f>
        <v>Jun</v>
      </c>
      <c r="E1002" s="15" t="str">
        <f>"Q"&amp;ROUNDUP(MONTH(SalesDataTable[[#This Row],[Order Date]])/3,0)</f>
        <v>Q2</v>
      </c>
      <c r="F1002" s="12">
        <f>YEAR(SalesDataTable[[#This Row],[Order Date]])</f>
        <v>2026</v>
      </c>
      <c r="G1002" s="4" t="s">
        <v>0</v>
      </c>
      <c r="H1002" s="4" t="s">
        <v>50</v>
      </c>
      <c r="I1002" s="4" t="s">
        <v>19</v>
      </c>
      <c r="J1002" s="4" t="s">
        <v>3</v>
      </c>
      <c r="K1002" s="4" t="s">
        <v>9</v>
      </c>
      <c r="L1002" s="4" t="s">
        <v>10</v>
      </c>
      <c r="M1002" s="9">
        <v>6</v>
      </c>
      <c r="N1002" s="6">
        <v>91.98</v>
      </c>
      <c r="O1002" s="7">
        <v>0.05</v>
      </c>
      <c r="P1002" s="6">
        <v>46.46</v>
      </c>
      <c r="Q1002" s="6">
        <f t="shared" si="60"/>
        <v>524.28599999999994</v>
      </c>
      <c r="R1002" s="6">
        <f t="shared" si="61"/>
        <v>278.76</v>
      </c>
      <c r="S1002" s="6">
        <f t="shared" si="62"/>
        <v>245.52599999999995</v>
      </c>
      <c r="T1002" s="8">
        <f t="shared" si="63"/>
        <v>0.46830546686350577</v>
      </c>
      <c r="U1002" s="5">
        <f>YEAR(SalesDataTable[[#This Row],[Order Date]])</f>
        <v>2026</v>
      </c>
      <c r="V1002" s="8" t="str">
        <f>"Q"&amp;ROUNDUP(MONTH(SalesDataTable[[#This Row],[Order Date]])/3,0)</f>
        <v>Q2</v>
      </c>
      <c r="W1002" s="9">
        <f>MONTH(SalesDataTable[[#This Row],[Order Date]])</f>
        <v>6</v>
      </c>
      <c r="X1002" s="8" t="str">
        <f>TEXT(SalesDataTable[[#This Row],[Order Date]],"mmm")</f>
        <v>Jun</v>
      </c>
    </row>
    <row r="1003" spans="1:24" ht="15">
      <c r="A1003" s="2">
        <v>2333</v>
      </c>
      <c r="B1003" s="3">
        <v>46178</v>
      </c>
      <c r="C1003" s="12">
        <f>MONTH(SalesDataTable[[#This Row],[Order Date]])</f>
        <v>6</v>
      </c>
      <c r="D1003" s="12" t="str">
        <f>TEXT(SalesDataTable[[#This Row],[Order Date]],"MMM")</f>
        <v>Jun</v>
      </c>
      <c r="E1003" s="15" t="str">
        <f>"Q"&amp;ROUNDUP(MONTH(SalesDataTable[[#This Row],[Order Date]])/3,0)</f>
        <v>Q2</v>
      </c>
      <c r="F1003" s="12">
        <f>YEAR(SalesDataTable[[#This Row],[Order Date]])</f>
        <v>2026</v>
      </c>
      <c r="G1003" s="4" t="s">
        <v>11</v>
      </c>
      <c r="H1003" s="4" t="s">
        <v>25</v>
      </c>
      <c r="I1003" s="4" t="s">
        <v>2</v>
      </c>
      <c r="J1003" s="4" t="s">
        <v>16</v>
      </c>
      <c r="K1003" s="4" t="s">
        <v>23</v>
      </c>
      <c r="L1003" s="4" t="s">
        <v>51</v>
      </c>
      <c r="M1003" s="9">
        <v>1</v>
      </c>
      <c r="N1003" s="6">
        <v>125.32</v>
      </c>
      <c r="O1003" s="7">
        <v>0</v>
      </c>
      <c r="P1003" s="6">
        <v>59.03</v>
      </c>
      <c r="Q1003" s="6">
        <f t="shared" si="60"/>
        <v>125.32</v>
      </c>
      <c r="R1003" s="6">
        <f t="shared" si="61"/>
        <v>59.03</v>
      </c>
      <c r="S1003" s="6">
        <f t="shared" si="62"/>
        <v>66.289999999999992</v>
      </c>
      <c r="T1003" s="8">
        <f t="shared" si="63"/>
        <v>0.52896584743057773</v>
      </c>
      <c r="U1003" s="5">
        <f>YEAR(SalesDataTable[[#This Row],[Order Date]])</f>
        <v>2026</v>
      </c>
      <c r="V1003" s="8" t="str">
        <f>"Q"&amp;ROUNDUP(MONTH(SalesDataTable[[#This Row],[Order Date]])/3,0)</f>
        <v>Q2</v>
      </c>
      <c r="W1003" s="9">
        <f>MONTH(SalesDataTable[[#This Row],[Order Date]])</f>
        <v>6</v>
      </c>
      <c r="X1003" s="8" t="str">
        <f>TEXT(SalesDataTable[[#This Row],[Order Date]],"mmm")</f>
        <v>Jun</v>
      </c>
    </row>
    <row r="1004" spans="1:24" ht="15">
      <c r="A1004" s="2">
        <v>2628</v>
      </c>
      <c r="B1004" s="3">
        <v>46178</v>
      </c>
      <c r="C1004" s="12">
        <f>MONTH(SalesDataTable[[#This Row],[Order Date]])</f>
        <v>6</v>
      </c>
      <c r="D1004" s="12" t="str">
        <f>TEXT(SalesDataTable[[#This Row],[Order Date]],"MMM")</f>
        <v>Jun</v>
      </c>
      <c r="E1004" s="15" t="str">
        <f>"Q"&amp;ROUNDUP(MONTH(SalesDataTable[[#This Row],[Order Date]])/3,0)</f>
        <v>Q2</v>
      </c>
      <c r="F1004" s="12">
        <f>YEAR(SalesDataTable[[#This Row],[Order Date]])</f>
        <v>2026</v>
      </c>
      <c r="G1004" s="4" t="s">
        <v>20</v>
      </c>
      <c r="H1004" s="4" t="s">
        <v>33</v>
      </c>
      <c r="I1004" s="4" t="s">
        <v>28</v>
      </c>
      <c r="J1004" s="4" t="s">
        <v>3</v>
      </c>
      <c r="K1004" s="4" t="s">
        <v>14</v>
      </c>
      <c r="L1004" s="4" t="s">
        <v>48</v>
      </c>
      <c r="M1004" s="9">
        <v>2</v>
      </c>
      <c r="N1004" s="6">
        <v>167.26</v>
      </c>
      <c r="O1004" s="7">
        <v>0</v>
      </c>
      <c r="P1004" s="6">
        <v>89.65</v>
      </c>
      <c r="Q1004" s="6">
        <f t="shared" si="60"/>
        <v>334.52</v>
      </c>
      <c r="R1004" s="6">
        <f t="shared" si="61"/>
        <v>179.3</v>
      </c>
      <c r="S1004" s="6">
        <f t="shared" si="62"/>
        <v>155.21999999999997</v>
      </c>
      <c r="T1004" s="8">
        <f t="shared" si="63"/>
        <v>0.46400813105344968</v>
      </c>
      <c r="U1004" s="5">
        <f>YEAR(SalesDataTable[[#This Row],[Order Date]])</f>
        <v>2026</v>
      </c>
      <c r="V1004" s="8" t="str">
        <f>"Q"&amp;ROUNDUP(MONTH(SalesDataTable[[#This Row],[Order Date]])/3,0)</f>
        <v>Q2</v>
      </c>
      <c r="W1004" s="9">
        <f>MONTH(SalesDataTable[[#This Row],[Order Date]])</f>
        <v>6</v>
      </c>
      <c r="X1004" s="8" t="str">
        <f>TEXT(SalesDataTable[[#This Row],[Order Date]],"mmm")</f>
        <v>Jun</v>
      </c>
    </row>
    <row r="1005" spans="1:24" ht="15">
      <c r="A1005" s="2">
        <v>2718</v>
      </c>
      <c r="B1005" s="3">
        <v>46178</v>
      </c>
      <c r="C1005" s="12">
        <f>MONTH(SalesDataTable[[#This Row],[Order Date]])</f>
        <v>6</v>
      </c>
      <c r="D1005" s="12" t="str">
        <f>TEXT(SalesDataTable[[#This Row],[Order Date]],"MMM")</f>
        <v>Jun</v>
      </c>
      <c r="E1005" s="15" t="str">
        <f>"Q"&amp;ROUNDUP(MONTH(SalesDataTable[[#This Row],[Order Date]])/3,0)</f>
        <v>Q2</v>
      </c>
      <c r="F1005" s="12">
        <f>YEAR(SalesDataTable[[#This Row],[Order Date]])</f>
        <v>2026</v>
      </c>
      <c r="G1005" s="4" t="s">
        <v>0</v>
      </c>
      <c r="H1005" s="4" t="s">
        <v>1</v>
      </c>
      <c r="I1005" s="4" t="s">
        <v>28</v>
      </c>
      <c r="J1005" s="4" t="s">
        <v>3</v>
      </c>
      <c r="K1005" s="4" t="s">
        <v>4</v>
      </c>
      <c r="L1005" s="4" t="s">
        <v>5</v>
      </c>
      <c r="M1005" s="9">
        <v>1</v>
      </c>
      <c r="N1005" s="6">
        <v>80.19</v>
      </c>
      <c r="O1005" s="7">
        <v>0</v>
      </c>
      <c r="P1005" s="6">
        <v>42.18</v>
      </c>
      <c r="Q1005" s="6">
        <f t="shared" si="60"/>
        <v>80.19</v>
      </c>
      <c r="R1005" s="6">
        <f t="shared" si="61"/>
        <v>42.18</v>
      </c>
      <c r="S1005" s="6">
        <f t="shared" si="62"/>
        <v>38.01</v>
      </c>
      <c r="T1005" s="8">
        <f t="shared" si="63"/>
        <v>0.47399925177702956</v>
      </c>
      <c r="U1005" s="5">
        <f>YEAR(SalesDataTable[[#This Row],[Order Date]])</f>
        <v>2026</v>
      </c>
      <c r="V1005" s="8" t="str">
        <f>"Q"&amp;ROUNDUP(MONTH(SalesDataTable[[#This Row],[Order Date]])/3,0)</f>
        <v>Q2</v>
      </c>
      <c r="W1005" s="9">
        <f>MONTH(SalesDataTable[[#This Row],[Order Date]])</f>
        <v>6</v>
      </c>
      <c r="X1005" s="8" t="str">
        <f>TEXT(SalesDataTable[[#This Row],[Order Date]],"mmm")</f>
        <v>Jun</v>
      </c>
    </row>
    <row r="1006" spans="1:24" ht="15">
      <c r="A1006" s="2">
        <v>3185</v>
      </c>
      <c r="B1006" s="3">
        <v>46178</v>
      </c>
      <c r="C1006" s="12">
        <f>MONTH(SalesDataTable[[#This Row],[Order Date]])</f>
        <v>6</v>
      </c>
      <c r="D1006" s="12" t="str">
        <f>TEXT(SalesDataTable[[#This Row],[Order Date]],"MMM")</f>
        <v>Jun</v>
      </c>
      <c r="E1006" s="15" t="str">
        <f>"Q"&amp;ROUNDUP(MONTH(SalesDataTable[[#This Row],[Order Date]])/3,0)</f>
        <v>Q2</v>
      </c>
      <c r="F1006" s="12">
        <f>YEAR(SalesDataTable[[#This Row],[Order Date]])</f>
        <v>2026</v>
      </c>
      <c r="G1006" s="4" t="s">
        <v>0</v>
      </c>
      <c r="H1006" s="4" t="s">
        <v>50</v>
      </c>
      <c r="I1006" s="4" t="s">
        <v>2</v>
      </c>
      <c r="J1006" s="4" t="s">
        <v>13</v>
      </c>
      <c r="K1006" s="4" t="s">
        <v>4</v>
      </c>
      <c r="L1006" s="4" t="s">
        <v>22</v>
      </c>
      <c r="M1006" s="9">
        <v>1</v>
      </c>
      <c r="N1006" s="6">
        <v>49.86</v>
      </c>
      <c r="O1006" s="7">
        <v>0</v>
      </c>
      <c r="P1006" s="6">
        <v>22.72</v>
      </c>
      <c r="Q1006" s="6">
        <f t="shared" si="60"/>
        <v>49.86</v>
      </c>
      <c r="R1006" s="6">
        <f t="shared" si="61"/>
        <v>22.72</v>
      </c>
      <c r="S1006" s="6">
        <f t="shared" si="62"/>
        <v>27.14</v>
      </c>
      <c r="T1006" s="8">
        <f t="shared" si="63"/>
        <v>0.5443241075010028</v>
      </c>
      <c r="U1006" s="5">
        <f>YEAR(SalesDataTable[[#This Row],[Order Date]])</f>
        <v>2026</v>
      </c>
      <c r="V1006" s="8" t="str">
        <f>"Q"&amp;ROUNDUP(MONTH(SalesDataTable[[#This Row],[Order Date]])/3,0)</f>
        <v>Q2</v>
      </c>
      <c r="W1006" s="9">
        <f>MONTH(SalesDataTable[[#This Row],[Order Date]])</f>
        <v>6</v>
      </c>
      <c r="X1006" s="8" t="str">
        <f>TEXT(SalesDataTable[[#This Row],[Order Date]],"mmm")</f>
        <v>Jun</v>
      </c>
    </row>
    <row r="1007" spans="1:24" ht="15">
      <c r="A1007" s="2">
        <v>4495</v>
      </c>
      <c r="B1007" s="3">
        <v>46178</v>
      </c>
      <c r="C1007" s="12">
        <f>MONTH(SalesDataTable[[#This Row],[Order Date]])</f>
        <v>6</v>
      </c>
      <c r="D1007" s="12" t="str">
        <f>TEXT(SalesDataTable[[#This Row],[Order Date]],"MMM")</f>
        <v>Jun</v>
      </c>
      <c r="E1007" s="15" t="str">
        <f>"Q"&amp;ROUNDUP(MONTH(SalesDataTable[[#This Row],[Order Date]])/3,0)</f>
        <v>Q2</v>
      </c>
      <c r="F1007" s="12">
        <f>YEAR(SalesDataTable[[#This Row],[Order Date]])</f>
        <v>2026</v>
      </c>
      <c r="G1007" s="4" t="s">
        <v>11</v>
      </c>
      <c r="H1007" s="4" t="s">
        <v>39</v>
      </c>
      <c r="I1007" s="4" t="s">
        <v>19</v>
      </c>
      <c r="J1007" s="4" t="s">
        <v>13</v>
      </c>
      <c r="K1007" s="4" t="s">
        <v>23</v>
      </c>
      <c r="L1007" s="4" t="s">
        <v>29</v>
      </c>
      <c r="M1007" s="9">
        <v>2</v>
      </c>
      <c r="N1007" s="6">
        <v>195.51</v>
      </c>
      <c r="O1007" s="7">
        <v>0</v>
      </c>
      <c r="P1007" s="6">
        <v>102.97</v>
      </c>
      <c r="Q1007" s="6">
        <f t="shared" si="60"/>
        <v>391.02</v>
      </c>
      <c r="R1007" s="6">
        <f t="shared" si="61"/>
        <v>205.94</v>
      </c>
      <c r="S1007" s="6">
        <f t="shared" si="62"/>
        <v>185.07999999999998</v>
      </c>
      <c r="T1007" s="8">
        <f t="shared" si="63"/>
        <v>0.47332617257429288</v>
      </c>
      <c r="U1007" s="5">
        <f>YEAR(SalesDataTable[[#This Row],[Order Date]])</f>
        <v>2026</v>
      </c>
      <c r="V1007" s="8" t="str">
        <f>"Q"&amp;ROUNDUP(MONTH(SalesDataTable[[#This Row],[Order Date]])/3,0)</f>
        <v>Q2</v>
      </c>
      <c r="W1007" s="9">
        <f>MONTH(SalesDataTable[[#This Row],[Order Date]])</f>
        <v>6</v>
      </c>
      <c r="X1007" s="8" t="str">
        <f>TEXT(SalesDataTable[[#This Row],[Order Date]],"mmm")</f>
        <v>Jun</v>
      </c>
    </row>
    <row r="1008" spans="1:24" ht="15">
      <c r="A1008" s="2">
        <v>815</v>
      </c>
      <c r="B1008" s="3">
        <v>46179</v>
      </c>
      <c r="C1008" s="12">
        <f>MONTH(SalesDataTable[[#This Row],[Order Date]])</f>
        <v>6</v>
      </c>
      <c r="D1008" s="12" t="str">
        <f>TEXT(SalesDataTable[[#This Row],[Order Date]],"MMM")</f>
        <v>Jun</v>
      </c>
      <c r="E1008" s="15" t="str">
        <f>"Q"&amp;ROUNDUP(MONTH(SalesDataTable[[#This Row],[Order Date]])/3,0)</f>
        <v>Q2</v>
      </c>
      <c r="F1008" s="12">
        <f>YEAR(SalesDataTable[[#This Row],[Order Date]])</f>
        <v>2026</v>
      </c>
      <c r="G1008" s="4" t="s">
        <v>0</v>
      </c>
      <c r="H1008" s="4" t="s">
        <v>1</v>
      </c>
      <c r="I1008" s="4" t="s">
        <v>19</v>
      </c>
      <c r="J1008" s="4" t="s">
        <v>13</v>
      </c>
      <c r="K1008" s="4" t="s">
        <v>34</v>
      </c>
      <c r="L1008" s="4" t="s">
        <v>35</v>
      </c>
      <c r="M1008" s="9">
        <v>1</v>
      </c>
      <c r="N1008" s="6">
        <v>39.61</v>
      </c>
      <c r="O1008" s="7">
        <v>0</v>
      </c>
      <c r="P1008" s="6">
        <v>14.75</v>
      </c>
      <c r="Q1008" s="6">
        <f t="shared" si="60"/>
        <v>39.61</v>
      </c>
      <c r="R1008" s="6">
        <f t="shared" si="61"/>
        <v>14.75</v>
      </c>
      <c r="S1008" s="6">
        <f t="shared" si="62"/>
        <v>24.86</v>
      </c>
      <c r="T1008" s="8">
        <f t="shared" si="63"/>
        <v>0.62761928805857103</v>
      </c>
      <c r="U1008" s="5">
        <f>YEAR(SalesDataTable[[#This Row],[Order Date]])</f>
        <v>2026</v>
      </c>
      <c r="V1008" s="8" t="str">
        <f>"Q"&amp;ROUNDUP(MONTH(SalesDataTable[[#This Row],[Order Date]])/3,0)</f>
        <v>Q2</v>
      </c>
      <c r="W1008" s="9">
        <f>MONTH(SalesDataTable[[#This Row],[Order Date]])</f>
        <v>6</v>
      </c>
      <c r="X1008" s="8" t="str">
        <f>TEXT(SalesDataTable[[#This Row],[Order Date]],"mmm")</f>
        <v>Jun</v>
      </c>
    </row>
    <row r="1009" spans="1:24" ht="15">
      <c r="A1009" s="2">
        <v>1140</v>
      </c>
      <c r="B1009" s="3">
        <v>46179</v>
      </c>
      <c r="C1009" s="12">
        <f>MONTH(SalesDataTable[[#This Row],[Order Date]])</f>
        <v>6</v>
      </c>
      <c r="D1009" s="12" t="str">
        <f>TEXT(SalesDataTable[[#This Row],[Order Date]],"MMM")</f>
        <v>Jun</v>
      </c>
      <c r="E1009" s="15" t="str">
        <f>"Q"&amp;ROUNDUP(MONTH(SalesDataTable[[#This Row],[Order Date]])/3,0)</f>
        <v>Q2</v>
      </c>
      <c r="F1009" s="12">
        <f>YEAR(SalesDataTable[[#This Row],[Order Date]])</f>
        <v>2026</v>
      </c>
      <c r="G1009" s="4" t="s">
        <v>6</v>
      </c>
      <c r="H1009" s="4" t="s">
        <v>7</v>
      </c>
      <c r="I1009" s="4" t="s">
        <v>19</v>
      </c>
      <c r="J1009" s="4" t="s">
        <v>3</v>
      </c>
      <c r="K1009" s="4" t="s">
        <v>9</v>
      </c>
      <c r="L1009" s="4" t="s">
        <v>46</v>
      </c>
      <c r="M1009" s="9">
        <v>1</v>
      </c>
      <c r="N1009" s="6">
        <v>70.86</v>
      </c>
      <c r="O1009" s="7">
        <v>0</v>
      </c>
      <c r="P1009" s="6">
        <v>31.47</v>
      </c>
      <c r="Q1009" s="6">
        <f t="shared" si="60"/>
        <v>70.86</v>
      </c>
      <c r="R1009" s="6">
        <f t="shared" si="61"/>
        <v>31.47</v>
      </c>
      <c r="S1009" s="6">
        <f t="shared" si="62"/>
        <v>39.39</v>
      </c>
      <c r="T1009" s="8">
        <f t="shared" si="63"/>
        <v>0.55588484335309063</v>
      </c>
      <c r="U1009" s="5">
        <f>YEAR(SalesDataTable[[#This Row],[Order Date]])</f>
        <v>2026</v>
      </c>
      <c r="V1009" s="8" t="str">
        <f>"Q"&amp;ROUNDUP(MONTH(SalesDataTable[[#This Row],[Order Date]])/3,0)</f>
        <v>Q2</v>
      </c>
      <c r="W1009" s="9">
        <f>MONTH(SalesDataTable[[#This Row],[Order Date]])</f>
        <v>6</v>
      </c>
      <c r="X1009" s="8" t="str">
        <f>TEXT(SalesDataTable[[#This Row],[Order Date]],"mmm")</f>
        <v>Jun</v>
      </c>
    </row>
    <row r="1010" spans="1:24" ht="15">
      <c r="A1010" s="2">
        <v>1544</v>
      </c>
      <c r="B1010" s="3">
        <v>46179</v>
      </c>
      <c r="C1010" s="12">
        <f>MONTH(SalesDataTable[[#This Row],[Order Date]])</f>
        <v>6</v>
      </c>
      <c r="D1010" s="12" t="str">
        <f>TEXT(SalesDataTable[[#This Row],[Order Date]],"MMM")</f>
        <v>Jun</v>
      </c>
      <c r="E1010" s="15" t="str">
        <f>"Q"&amp;ROUNDUP(MONTH(SalesDataTable[[#This Row],[Order Date]])/3,0)</f>
        <v>Q2</v>
      </c>
      <c r="F1010" s="12">
        <f>YEAR(SalesDataTable[[#This Row],[Order Date]])</f>
        <v>2026</v>
      </c>
      <c r="G1010" s="4" t="s">
        <v>20</v>
      </c>
      <c r="H1010" s="4" t="s">
        <v>31</v>
      </c>
      <c r="I1010" s="4" t="s">
        <v>8</v>
      </c>
      <c r="J1010" s="4" t="s">
        <v>3</v>
      </c>
      <c r="K1010" s="4" t="s">
        <v>34</v>
      </c>
      <c r="L1010" s="4" t="s">
        <v>35</v>
      </c>
      <c r="M1010" s="9">
        <v>8</v>
      </c>
      <c r="N1010" s="6">
        <v>40.46</v>
      </c>
      <c r="O1010" s="7">
        <v>0.2</v>
      </c>
      <c r="P1010" s="6">
        <v>14.7</v>
      </c>
      <c r="Q1010" s="6">
        <f t="shared" si="60"/>
        <v>258.94400000000002</v>
      </c>
      <c r="R1010" s="6">
        <f t="shared" si="61"/>
        <v>117.6</v>
      </c>
      <c r="S1010" s="6">
        <f t="shared" si="62"/>
        <v>141.34400000000002</v>
      </c>
      <c r="T1010" s="8">
        <f t="shared" si="63"/>
        <v>0.54584775086505199</v>
      </c>
      <c r="U1010" s="5">
        <f>YEAR(SalesDataTable[[#This Row],[Order Date]])</f>
        <v>2026</v>
      </c>
      <c r="V1010" s="8" t="str">
        <f>"Q"&amp;ROUNDUP(MONTH(SalesDataTable[[#This Row],[Order Date]])/3,0)</f>
        <v>Q2</v>
      </c>
      <c r="W1010" s="9">
        <f>MONTH(SalesDataTable[[#This Row],[Order Date]])</f>
        <v>6</v>
      </c>
      <c r="X1010" s="8" t="str">
        <f>TEXT(SalesDataTable[[#This Row],[Order Date]],"mmm")</f>
        <v>Jun</v>
      </c>
    </row>
    <row r="1011" spans="1:24" ht="15">
      <c r="A1011" s="2">
        <v>2420</v>
      </c>
      <c r="B1011" s="3">
        <v>46179</v>
      </c>
      <c r="C1011" s="12">
        <f>MONTH(SalesDataTable[[#This Row],[Order Date]])</f>
        <v>6</v>
      </c>
      <c r="D1011" s="12" t="str">
        <f>TEXT(SalesDataTable[[#This Row],[Order Date]],"MMM")</f>
        <v>Jun</v>
      </c>
      <c r="E1011" s="15" t="str">
        <f>"Q"&amp;ROUNDUP(MONTH(SalesDataTable[[#This Row],[Order Date]])/3,0)</f>
        <v>Q2</v>
      </c>
      <c r="F1011" s="12">
        <f>YEAR(SalesDataTable[[#This Row],[Order Date]])</f>
        <v>2026</v>
      </c>
      <c r="G1011" s="4" t="s">
        <v>11</v>
      </c>
      <c r="H1011" s="4" t="s">
        <v>25</v>
      </c>
      <c r="I1011" s="4" t="s">
        <v>2</v>
      </c>
      <c r="J1011" s="4" t="s">
        <v>13</v>
      </c>
      <c r="K1011" s="4" t="s">
        <v>14</v>
      </c>
      <c r="L1011" s="4" t="s">
        <v>44</v>
      </c>
      <c r="M1011" s="9">
        <v>1</v>
      </c>
      <c r="N1011" s="6">
        <v>131.79</v>
      </c>
      <c r="O1011" s="7">
        <v>0</v>
      </c>
      <c r="P1011" s="6">
        <v>68.22</v>
      </c>
      <c r="Q1011" s="6">
        <f t="shared" si="60"/>
        <v>131.79</v>
      </c>
      <c r="R1011" s="6">
        <f t="shared" si="61"/>
        <v>68.22</v>
      </c>
      <c r="S1011" s="6">
        <f t="shared" si="62"/>
        <v>63.569999999999993</v>
      </c>
      <c r="T1011" s="8">
        <f t="shared" si="63"/>
        <v>0.48235829729114499</v>
      </c>
      <c r="U1011" s="5">
        <f>YEAR(SalesDataTable[[#This Row],[Order Date]])</f>
        <v>2026</v>
      </c>
      <c r="V1011" s="8" t="str">
        <f>"Q"&amp;ROUNDUP(MONTH(SalesDataTable[[#This Row],[Order Date]])/3,0)</f>
        <v>Q2</v>
      </c>
      <c r="W1011" s="9">
        <f>MONTH(SalesDataTable[[#This Row],[Order Date]])</f>
        <v>6</v>
      </c>
      <c r="X1011" s="8" t="str">
        <f>TEXT(SalesDataTable[[#This Row],[Order Date]],"mmm")</f>
        <v>Jun</v>
      </c>
    </row>
    <row r="1012" spans="1:24" ht="15">
      <c r="A1012" s="2">
        <v>2805</v>
      </c>
      <c r="B1012" s="3">
        <v>46179</v>
      </c>
      <c r="C1012" s="12">
        <f>MONTH(SalesDataTable[[#This Row],[Order Date]])</f>
        <v>6</v>
      </c>
      <c r="D1012" s="12" t="str">
        <f>TEXT(SalesDataTable[[#This Row],[Order Date]],"MMM")</f>
        <v>Jun</v>
      </c>
      <c r="E1012" s="15" t="str">
        <f>"Q"&amp;ROUNDUP(MONTH(SalesDataTable[[#This Row],[Order Date]])/3,0)</f>
        <v>Q2</v>
      </c>
      <c r="F1012" s="12">
        <f>YEAR(SalesDataTable[[#This Row],[Order Date]])</f>
        <v>2026</v>
      </c>
      <c r="G1012" s="4" t="s">
        <v>11</v>
      </c>
      <c r="H1012" s="4" t="s">
        <v>39</v>
      </c>
      <c r="I1012" s="4" t="s">
        <v>8</v>
      </c>
      <c r="J1012" s="4" t="s">
        <v>3</v>
      </c>
      <c r="K1012" s="4" t="s">
        <v>23</v>
      </c>
      <c r="L1012" s="4" t="s">
        <v>24</v>
      </c>
      <c r="M1012" s="9">
        <v>12</v>
      </c>
      <c r="N1012" s="6">
        <v>338.45</v>
      </c>
      <c r="O1012" s="7">
        <v>0.1</v>
      </c>
      <c r="P1012" s="6">
        <v>196.78</v>
      </c>
      <c r="Q1012" s="6">
        <f t="shared" si="60"/>
        <v>3655.2599999999998</v>
      </c>
      <c r="R1012" s="6">
        <f t="shared" si="61"/>
        <v>2361.36</v>
      </c>
      <c r="S1012" s="6">
        <f t="shared" si="62"/>
        <v>1293.8999999999996</v>
      </c>
      <c r="T1012" s="8">
        <f t="shared" si="63"/>
        <v>0.35398302719915947</v>
      </c>
      <c r="U1012" s="5">
        <f>YEAR(SalesDataTable[[#This Row],[Order Date]])</f>
        <v>2026</v>
      </c>
      <c r="V1012" s="8" t="str">
        <f>"Q"&amp;ROUNDUP(MONTH(SalesDataTable[[#This Row],[Order Date]])/3,0)</f>
        <v>Q2</v>
      </c>
      <c r="W1012" s="9">
        <f>MONTH(SalesDataTable[[#This Row],[Order Date]])</f>
        <v>6</v>
      </c>
      <c r="X1012" s="8" t="str">
        <f>TEXT(SalesDataTable[[#This Row],[Order Date]],"mmm")</f>
        <v>Jun</v>
      </c>
    </row>
    <row r="1013" spans="1:24" ht="15">
      <c r="A1013" s="2">
        <v>3160</v>
      </c>
      <c r="B1013" s="3">
        <v>46179</v>
      </c>
      <c r="C1013" s="12">
        <f>MONTH(SalesDataTable[[#This Row],[Order Date]])</f>
        <v>6</v>
      </c>
      <c r="D1013" s="12" t="str">
        <f>TEXT(SalesDataTable[[#This Row],[Order Date]],"MMM")</f>
        <v>Jun</v>
      </c>
      <c r="E1013" s="15" t="str">
        <f>"Q"&amp;ROUNDUP(MONTH(SalesDataTable[[#This Row],[Order Date]])/3,0)</f>
        <v>Q2</v>
      </c>
      <c r="F1013" s="12">
        <f>YEAR(SalesDataTable[[#This Row],[Order Date]])</f>
        <v>2026</v>
      </c>
      <c r="G1013" s="4" t="s">
        <v>11</v>
      </c>
      <c r="H1013" s="4" t="s">
        <v>18</v>
      </c>
      <c r="I1013" s="4" t="s">
        <v>19</v>
      </c>
      <c r="J1013" s="4" t="s">
        <v>3</v>
      </c>
      <c r="K1013" s="4" t="s">
        <v>34</v>
      </c>
      <c r="L1013" s="4" t="s">
        <v>35</v>
      </c>
      <c r="M1013" s="9">
        <v>2</v>
      </c>
      <c r="N1013" s="6">
        <v>40.99</v>
      </c>
      <c r="O1013" s="7">
        <v>0</v>
      </c>
      <c r="P1013" s="6">
        <v>14.53</v>
      </c>
      <c r="Q1013" s="6">
        <f t="shared" si="60"/>
        <v>81.98</v>
      </c>
      <c r="R1013" s="6">
        <f t="shared" si="61"/>
        <v>29.06</v>
      </c>
      <c r="S1013" s="6">
        <f t="shared" si="62"/>
        <v>52.92</v>
      </c>
      <c r="T1013" s="8">
        <f t="shared" si="63"/>
        <v>0.64552329836545497</v>
      </c>
      <c r="U1013" s="5">
        <f>YEAR(SalesDataTable[[#This Row],[Order Date]])</f>
        <v>2026</v>
      </c>
      <c r="V1013" s="8" t="str">
        <f>"Q"&amp;ROUNDUP(MONTH(SalesDataTable[[#This Row],[Order Date]])/3,0)</f>
        <v>Q2</v>
      </c>
      <c r="W1013" s="9">
        <f>MONTH(SalesDataTable[[#This Row],[Order Date]])</f>
        <v>6</v>
      </c>
      <c r="X1013" s="8" t="str">
        <f>TEXT(SalesDataTable[[#This Row],[Order Date]],"mmm")</f>
        <v>Jun</v>
      </c>
    </row>
    <row r="1014" spans="1:24" ht="15">
      <c r="A1014" s="2">
        <v>3278</v>
      </c>
      <c r="B1014" s="3">
        <v>46179</v>
      </c>
      <c r="C1014" s="12">
        <f>MONTH(SalesDataTable[[#This Row],[Order Date]])</f>
        <v>6</v>
      </c>
      <c r="D1014" s="12" t="str">
        <f>TEXT(SalesDataTable[[#This Row],[Order Date]],"MMM")</f>
        <v>Jun</v>
      </c>
      <c r="E1014" s="15" t="str">
        <f>"Q"&amp;ROUNDUP(MONTH(SalesDataTable[[#This Row],[Order Date]])/3,0)</f>
        <v>Q2</v>
      </c>
      <c r="F1014" s="12">
        <f>YEAR(SalesDataTable[[#This Row],[Order Date]])</f>
        <v>2026</v>
      </c>
      <c r="G1014" s="4" t="s">
        <v>6</v>
      </c>
      <c r="H1014" s="4" t="s">
        <v>43</v>
      </c>
      <c r="I1014" s="4" t="s">
        <v>19</v>
      </c>
      <c r="J1014" s="4" t="s">
        <v>3</v>
      </c>
      <c r="K1014" s="4" t="s">
        <v>4</v>
      </c>
      <c r="L1014" s="4" t="s">
        <v>30</v>
      </c>
      <c r="M1014" s="9">
        <v>1</v>
      </c>
      <c r="N1014" s="6">
        <v>101.85</v>
      </c>
      <c r="O1014" s="7">
        <v>0</v>
      </c>
      <c r="P1014" s="6">
        <v>51.59</v>
      </c>
      <c r="Q1014" s="6">
        <f t="shared" si="60"/>
        <v>101.85</v>
      </c>
      <c r="R1014" s="6">
        <f t="shared" si="61"/>
        <v>51.59</v>
      </c>
      <c r="S1014" s="6">
        <f t="shared" si="62"/>
        <v>50.259999999999991</v>
      </c>
      <c r="T1014" s="8">
        <f t="shared" si="63"/>
        <v>0.49347079037800679</v>
      </c>
      <c r="U1014" s="5">
        <f>YEAR(SalesDataTable[[#This Row],[Order Date]])</f>
        <v>2026</v>
      </c>
      <c r="V1014" s="8" t="str">
        <f>"Q"&amp;ROUNDUP(MONTH(SalesDataTable[[#This Row],[Order Date]])/3,0)</f>
        <v>Q2</v>
      </c>
      <c r="W1014" s="9">
        <f>MONTH(SalesDataTable[[#This Row],[Order Date]])</f>
        <v>6</v>
      </c>
      <c r="X1014" s="8" t="str">
        <f>TEXT(SalesDataTable[[#This Row],[Order Date]],"mmm")</f>
        <v>Jun</v>
      </c>
    </row>
    <row r="1015" spans="1:24" ht="15">
      <c r="A1015" s="2">
        <v>3555</v>
      </c>
      <c r="B1015" s="3">
        <v>46179</v>
      </c>
      <c r="C1015" s="12">
        <f>MONTH(SalesDataTable[[#This Row],[Order Date]])</f>
        <v>6</v>
      </c>
      <c r="D1015" s="12" t="str">
        <f>TEXT(SalesDataTable[[#This Row],[Order Date]],"MMM")</f>
        <v>Jun</v>
      </c>
      <c r="E1015" s="15" t="str">
        <f>"Q"&amp;ROUNDUP(MONTH(SalesDataTable[[#This Row],[Order Date]])/3,0)</f>
        <v>Q2</v>
      </c>
      <c r="F1015" s="12">
        <f>YEAR(SalesDataTable[[#This Row],[Order Date]])</f>
        <v>2026</v>
      </c>
      <c r="G1015" s="4" t="s">
        <v>11</v>
      </c>
      <c r="H1015" s="4" t="s">
        <v>12</v>
      </c>
      <c r="I1015" s="4" t="s">
        <v>8</v>
      </c>
      <c r="J1015" s="4" t="s">
        <v>16</v>
      </c>
      <c r="K1015" s="4" t="s">
        <v>23</v>
      </c>
      <c r="L1015" s="4" t="s">
        <v>24</v>
      </c>
      <c r="M1015" s="9">
        <v>4</v>
      </c>
      <c r="N1015" s="6">
        <v>346.14</v>
      </c>
      <c r="O1015" s="7">
        <v>0.05</v>
      </c>
      <c r="P1015" s="6">
        <v>198.97</v>
      </c>
      <c r="Q1015" s="6">
        <f t="shared" si="60"/>
        <v>1315.3319999999999</v>
      </c>
      <c r="R1015" s="6">
        <f t="shared" si="61"/>
        <v>795.88</v>
      </c>
      <c r="S1015" s="6">
        <f t="shared" si="62"/>
        <v>519.45199999999988</v>
      </c>
      <c r="T1015" s="8">
        <f t="shared" si="63"/>
        <v>0.39492082607280893</v>
      </c>
      <c r="U1015" s="5">
        <f>YEAR(SalesDataTable[[#This Row],[Order Date]])</f>
        <v>2026</v>
      </c>
      <c r="V1015" s="8" t="str">
        <f>"Q"&amp;ROUNDUP(MONTH(SalesDataTable[[#This Row],[Order Date]])/3,0)</f>
        <v>Q2</v>
      </c>
      <c r="W1015" s="9">
        <f>MONTH(SalesDataTable[[#This Row],[Order Date]])</f>
        <v>6</v>
      </c>
      <c r="X1015" s="8" t="str">
        <f>TEXT(SalesDataTable[[#This Row],[Order Date]],"mmm")</f>
        <v>Jun</v>
      </c>
    </row>
    <row r="1016" spans="1:24" ht="15">
      <c r="A1016" s="2">
        <v>3702</v>
      </c>
      <c r="B1016" s="3">
        <v>46179</v>
      </c>
      <c r="C1016" s="12">
        <f>MONTH(SalesDataTable[[#This Row],[Order Date]])</f>
        <v>6</v>
      </c>
      <c r="D1016" s="12" t="str">
        <f>TEXT(SalesDataTable[[#This Row],[Order Date]],"MMM")</f>
        <v>Jun</v>
      </c>
      <c r="E1016" s="15" t="str">
        <f>"Q"&amp;ROUNDUP(MONTH(SalesDataTable[[#This Row],[Order Date]])/3,0)</f>
        <v>Q2</v>
      </c>
      <c r="F1016" s="12">
        <f>YEAR(SalesDataTable[[#This Row],[Order Date]])</f>
        <v>2026</v>
      </c>
      <c r="G1016" s="4" t="s">
        <v>0</v>
      </c>
      <c r="H1016" s="4" t="s">
        <v>36</v>
      </c>
      <c r="I1016" s="4" t="s">
        <v>19</v>
      </c>
      <c r="J1016" s="4" t="s">
        <v>16</v>
      </c>
      <c r="K1016" s="4" t="s">
        <v>4</v>
      </c>
      <c r="L1016" s="4" t="s">
        <v>5</v>
      </c>
      <c r="M1016" s="9">
        <v>2</v>
      </c>
      <c r="N1016" s="6">
        <v>83.28</v>
      </c>
      <c r="O1016" s="7">
        <v>0</v>
      </c>
      <c r="P1016" s="6">
        <v>43.56</v>
      </c>
      <c r="Q1016" s="6">
        <f t="shared" si="60"/>
        <v>166.56</v>
      </c>
      <c r="R1016" s="6">
        <f t="shared" si="61"/>
        <v>87.12</v>
      </c>
      <c r="S1016" s="6">
        <f t="shared" si="62"/>
        <v>79.44</v>
      </c>
      <c r="T1016" s="8">
        <f t="shared" si="63"/>
        <v>0.47694524495677232</v>
      </c>
      <c r="U1016" s="5">
        <f>YEAR(SalesDataTable[[#This Row],[Order Date]])</f>
        <v>2026</v>
      </c>
      <c r="V1016" s="8" t="str">
        <f>"Q"&amp;ROUNDUP(MONTH(SalesDataTable[[#This Row],[Order Date]])/3,0)</f>
        <v>Q2</v>
      </c>
      <c r="W1016" s="9">
        <f>MONTH(SalesDataTable[[#This Row],[Order Date]])</f>
        <v>6</v>
      </c>
      <c r="X1016" s="8" t="str">
        <f>TEXT(SalesDataTable[[#This Row],[Order Date]],"mmm")</f>
        <v>Jun</v>
      </c>
    </row>
    <row r="1017" spans="1:24" ht="15">
      <c r="A1017" s="2">
        <v>4349</v>
      </c>
      <c r="B1017" s="3">
        <v>46179</v>
      </c>
      <c r="C1017" s="12">
        <f>MONTH(SalesDataTable[[#This Row],[Order Date]])</f>
        <v>6</v>
      </c>
      <c r="D1017" s="12" t="str">
        <f>TEXT(SalesDataTable[[#This Row],[Order Date]],"MMM")</f>
        <v>Jun</v>
      </c>
      <c r="E1017" s="15" t="str">
        <f>"Q"&amp;ROUNDUP(MONTH(SalesDataTable[[#This Row],[Order Date]])/3,0)</f>
        <v>Q2</v>
      </c>
      <c r="F1017" s="12">
        <f>YEAR(SalesDataTable[[#This Row],[Order Date]])</f>
        <v>2026</v>
      </c>
      <c r="G1017" s="4" t="s">
        <v>20</v>
      </c>
      <c r="H1017" s="4" t="s">
        <v>31</v>
      </c>
      <c r="I1017" s="4" t="s">
        <v>19</v>
      </c>
      <c r="J1017" s="4" t="s">
        <v>16</v>
      </c>
      <c r="K1017" s="4" t="s">
        <v>4</v>
      </c>
      <c r="L1017" s="4" t="s">
        <v>5</v>
      </c>
      <c r="M1017" s="9">
        <v>1</v>
      </c>
      <c r="N1017" s="6">
        <v>80.349999999999994</v>
      </c>
      <c r="O1017" s="7">
        <v>0.15</v>
      </c>
      <c r="P1017" s="6">
        <v>43.51</v>
      </c>
      <c r="Q1017" s="6">
        <f t="shared" si="60"/>
        <v>68.297499999999999</v>
      </c>
      <c r="R1017" s="6">
        <f t="shared" si="61"/>
        <v>43.51</v>
      </c>
      <c r="S1017" s="6">
        <f t="shared" si="62"/>
        <v>24.787500000000001</v>
      </c>
      <c r="T1017" s="8">
        <f t="shared" si="63"/>
        <v>0.3629342216040119</v>
      </c>
      <c r="U1017" s="5">
        <f>YEAR(SalesDataTable[[#This Row],[Order Date]])</f>
        <v>2026</v>
      </c>
      <c r="V1017" s="8" t="str">
        <f>"Q"&amp;ROUNDUP(MONTH(SalesDataTable[[#This Row],[Order Date]])/3,0)</f>
        <v>Q2</v>
      </c>
      <c r="W1017" s="9">
        <f>MONTH(SalesDataTable[[#This Row],[Order Date]])</f>
        <v>6</v>
      </c>
      <c r="X1017" s="8" t="str">
        <f>TEXT(SalesDataTable[[#This Row],[Order Date]],"mmm")</f>
        <v>Jun</v>
      </c>
    </row>
    <row r="1018" spans="1:24" ht="15">
      <c r="A1018" s="2">
        <v>4989</v>
      </c>
      <c r="B1018" s="3">
        <v>46179</v>
      </c>
      <c r="C1018" s="12">
        <f>MONTH(SalesDataTable[[#This Row],[Order Date]])</f>
        <v>6</v>
      </c>
      <c r="D1018" s="12" t="str">
        <f>TEXT(SalesDataTable[[#This Row],[Order Date]],"MMM")</f>
        <v>Jun</v>
      </c>
      <c r="E1018" s="15" t="str">
        <f>"Q"&amp;ROUNDUP(MONTH(SalesDataTable[[#This Row],[Order Date]])/3,0)</f>
        <v>Q2</v>
      </c>
      <c r="F1018" s="12">
        <f>YEAR(SalesDataTable[[#This Row],[Order Date]])</f>
        <v>2026</v>
      </c>
      <c r="G1018" s="4" t="s">
        <v>6</v>
      </c>
      <c r="H1018" s="4" t="s">
        <v>7</v>
      </c>
      <c r="I1018" s="4" t="s">
        <v>2</v>
      </c>
      <c r="J1018" s="4" t="s">
        <v>3</v>
      </c>
      <c r="K1018" s="4" t="s">
        <v>4</v>
      </c>
      <c r="L1018" s="4" t="s">
        <v>26</v>
      </c>
      <c r="M1018" s="9">
        <v>1</v>
      </c>
      <c r="N1018" s="6">
        <v>40.86</v>
      </c>
      <c r="O1018" s="7">
        <v>0.05</v>
      </c>
      <c r="P1018" s="6">
        <v>16.899999999999999</v>
      </c>
      <c r="Q1018" s="6">
        <f t="shared" si="60"/>
        <v>38.817</v>
      </c>
      <c r="R1018" s="6">
        <f t="shared" si="61"/>
        <v>16.899999999999999</v>
      </c>
      <c r="S1018" s="6">
        <f t="shared" si="62"/>
        <v>21.917000000000002</v>
      </c>
      <c r="T1018" s="8">
        <f t="shared" si="63"/>
        <v>0.564623747327202</v>
      </c>
      <c r="U1018" s="5">
        <f>YEAR(SalesDataTable[[#This Row],[Order Date]])</f>
        <v>2026</v>
      </c>
      <c r="V1018" s="8" t="str">
        <f>"Q"&amp;ROUNDUP(MONTH(SalesDataTable[[#This Row],[Order Date]])/3,0)</f>
        <v>Q2</v>
      </c>
      <c r="W1018" s="9">
        <f>MONTH(SalesDataTable[[#This Row],[Order Date]])</f>
        <v>6</v>
      </c>
      <c r="X1018" s="8" t="str">
        <f>TEXT(SalesDataTable[[#This Row],[Order Date]],"mmm")</f>
        <v>Jun</v>
      </c>
    </row>
    <row r="1019" spans="1:24" ht="15">
      <c r="A1019" s="2">
        <v>713</v>
      </c>
      <c r="B1019" s="3">
        <v>46180</v>
      </c>
      <c r="C1019" s="12">
        <f>MONTH(SalesDataTable[[#This Row],[Order Date]])</f>
        <v>6</v>
      </c>
      <c r="D1019" s="12" t="str">
        <f>TEXT(SalesDataTable[[#This Row],[Order Date]],"MMM")</f>
        <v>Jun</v>
      </c>
      <c r="E1019" s="15" t="str">
        <f>"Q"&amp;ROUNDUP(MONTH(SalesDataTable[[#This Row],[Order Date]])/3,0)</f>
        <v>Q2</v>
      </c>
      <c r="F1019" s="12">
        <f>YEAR(SalesDataTable[[#This Row],[Order Date]])</f>
        <v>2026</v>
      </c>
      <c r="G1019" s="4" t="s">
        <v>6</v>
      </c>
      <c r="H1019" s="4" t="s">
        <v>27</v>
      </c>
      <c r="I1019" s="4" t="s">
        <v>19</v>
      </c>
      <c r="J1019" s="4" t="s">
        <v>3</v>
      </c>
      <c r="K1019" s="4" t="s">
        <v>14</v>
      </c>
      <c r="L1019" s="4" t="s">
        <v>15</v>
      </c>
      <c r="M1019" s="9">
        <v>4</v>
      </c>
      <c r="N1019" s="6">
        <v>36.299999999999997</v>
      </c>
      <c r="O1019" s="7">
        <v>0.05</v>
      </c>
      <c r="P1019" s="6">
        <v>13.16</v>
      </c>
      <c r="Q1019" s="6">
        <f t="shared" si="60"/>
        <v>137.93999999999997</v>
      </c>
      <c r="R1019" s="6">
        <f t="shared" si="61"/>
        <v>52.64</v>
      </c>
      <c r="S1019" s="6">
        <f t="shared" si="62"/>
        <v>85.299999999999969</v>
      </c>
      <c r="T1019" s="8">
        <f t="shared" si="63"/>
        <v>0.61838480498767567</v>
      </c>
      <c r="U1019" s="5">
        <f>YEAR(SalesDataTable[[#This Row],[Order Date]])</f>
        <v>2026</v>
      </c>
      <c r="V1019" s="8" t="str">
        <f>"Q"&amp;ROUNDUP(MONTH(SalesDataTable[[#This Row],[Order Date]])/3,0)</f>
        <v>Q2</v>
      </c>
      <c r="W1019" s="9">
        <f>MONTH(SalesDataTable[[#This Row],[Order Date]])</f>
        <v>6</v>
      </c>
      <c r="X1019" s="8" t="str">
        <f>TEXT(SalesDataTable[[#This Row],[Order Date]],"mmm")</f>
        <v>Jun</v>
      </c>
    </row>
    <row r="1020" spans="1:24" ht="15">
      <c r="A1020" s="2">
        <v>3355</v>
      </c>
      <c r="B1020" s="3">
        <v>46180</v>
      </c>
      <c r="C1020" s="12">
        <f>MONTH(SalesDataTable[[#This Row],[Order Date]])</f>
        <v>6</v>
      </c>
      <c r="D1020" s="12" t="str">
        <f>TEXT(SalesDataTable[[#This Row],[Order Date]],"MMM")</f>
        <v>Jun</v>
      </c>
      <c r="E1020" s="15" t="str">
        <f>"Q"&amp;ROUNDUP(MONTH(SalesDataTable[[#This Row],[Order Date]])/3,0)</f>
        <v>Q2</v>
      </c>
      <c r="F1020" s="12">
        <f>YEAR(SalesDataTable[[#This Row],[Order Date]])</f>
        <v>2026</v>
      </c>
      <c r="G1020" s="4" t="s">
        <v>0</v>
      </c>
      <c r="H1020" s="4" t="s">
        <v>50</v>
      </c>
      <c r="I1020" s="4" t="s">
        <v>8</v>
      </c>
      <c r="J1020" s="4" t="s">
        <v>13</v>
      </c>
      <c r="K1020" s="4" t="s">
        <v>23</v>
      </c>
      <c r="L1020" s="4" t="s">
        <v>24</v>
      </c>
      <c r="M1020" s="9">
        <v>10</v>
      </c>
      <c r="N1020" s="6">
        <v>338.26</v>
      </c>
      <c r="O1020" s="7">
        <v>0.05</v>
      </c>
      <c r="P1020" s="6">
        <v>197.42</v>
      </c>
      <c r="Q1020" s="6">
        <f t="shared" si="60"/>
        <v>3213.47</v>
      </c>
      <c r="R1020" s="6">
        <f t="shared" si="61"/>
        <v>1974.1999999999998</v>
      </c>
      <c r="S1020" s="6">
        <f t="shared" si="62"/>
        <v>1239.27</v>
      </c>
      <c r="T1020" s="8">
        <f t="shared" si="63"/>
        <v>0.38564853569505864</v>
      </c>
      <c r="U1020" s="5">
        <f>YEAR(SalesDataTable[[#This Row],[Order Date]])</f>
        <v>2026</v>
      </c>
      <c r="V1020" s="8" t="str">
        <f>"Q"&amp;ROUNDUP(MONTH(SalesDataTable[[#This Row],[Order Date]])/3,0)</f>
        <v>Q2</v>
      </c>
      <c r="W1020" s="9">
        <f>MONTH(SalesDataTable[[#This Row],[Order Date]])</f>
        <v>6</v>
      </c>
      <c r="X1020" s="8" t="str">
        <f>TEXT(SalesDataTable[[#This Row],[Order Date]],"mmm")</f>
        <v>Jun</v>
      </c>
    </row>
    <row r="1021" spans="1:24" ht="15">
      <c r="A1021" s="2">
        <v>3879</v>
      </c>
      <c r="B1021" s="3">
        <v>46180</v>
      </c>
      <c r="C1021" s="12">
        <f>MONTH(SalesDataTable[[#This Row],[Order Date]])</f>
        <v>6</v>
      </c>
      <c r="D1021" s="12" t="str">
        <f>TEXT(SalesDataTable[[#This Row],[Order Date]],"MMM")</f>
        <v>Jun</v>
      </c>
      <c r="E1021" s="15" t="str">
        <f>"Q"&amp;ROUNDUP(MONTH(SalesDataTable[[#This Row],[Order Date]])/3,0)</f>
        <v>Q2</v>
      </c>
      <c r="F1021" s="12">
        <f>YEAR(SalesDataTable[[#This Row],[Order Date]])</f>
        <v>2026</v>
      </c>
      <c r="G1021" s="4" t="s">
        <v>0</v>
      </c>
      <c r="H1021" s="4" t="s">
        <v>36</v>
      </c>
      <c r="I1021" s="4" t="s">
        <v>28</v>
      </c>
      <c r="J1021" s="4" t="s">
        <v>3</v>
      </c>
      <c r="K1021" s="4" t="s">
        <v>4</v>
      </c>
      <c r="L1021" s="4" t="s">
        <v>26</v>
      </c>
      <c r="M1021" s="9">
        <v>2</v>
      </c>
      <c r="N1021" s="6">
        <v>41.25</v>
      </c>
      <c r="O1021" s="7">
        <v>0</v>
      </c>
      <c r="P1021" s="6">
        <v>17.13</v>
      </c>
      <c r="Q1021" s="6">
        <f t="shared" si="60"/>
        <v>82.5</v>
      </c>
      <c r="R1021" s="6">
        <f t="shared" si="61"/>
        <v>34.26</v>
      </c>
      <c r="S1021" s="6">
        <f t="shared" si="62"/>
        <v>48.24</v>
      </c>
      <c r="T1021" s="8">
        <f t="shared" si="63"/>
        <v>0.58472727272727276</v>
      </c>
      <c r="U1021" s="5">
        <f>YEAR(SalesDataTable[[#This Row],[Order Date]])</f>
        <v>2026</v>
      </c>
      <c r="V1021" s="8" t="str">
        <f>"Q"&amp;ROUNDUP(MONTH(SalesDataTable[[#This Row],[Order Date]])/3,0)</f>
        <v>Q2</v>
      </c>
      <c r="W1021" s="9">
        <f>MONTH(SalesDataTable[[#This Row],[Order Date]])</f>
        <v>6</v>
      </c>
      <c r="X1021" s="8" t="str">
        <f>TEXT(SalesDataTable[[#This Row],[Order Date]],"mmm")</f>
        <v>Jun</v>
      </c>
    </row>
    <row r="1022" spans="1:24" ht="15">
      <c r="A1022" s="2">
        <v>3989</v>
      </c>
      <c r="B1022" s="3">
        <v>46180</v>
      </c>
      <c r="C1022" s="12">
        <f>MONTH(SalesDataTable[[#This Row],[Order Date]])</f>
        <v>6</v>
      </c>
      <c r="D1022" s="12" t="str">
        <f>TEXT(SalesDataTable[[#This Row],[Order Date]],"MMM")</f>
        <v>Jun</v>
      </c>
      <c r="E1022" s="15" t="str">
        <f>"Q"&amp;ROUNDUP(MONTH(SalesDataTable[[#This Row],[Order Date]])/3,0)</f>
        <v>Q2</v>
      </c>
      <c r="F1022" s="12">
        <f>YEAR(SalesDataTable[[#This Row],[Order Date]])</f>
        <v>2026</v>
      </c>
      <c r="G1022" s="4" t="s">
        <v>6</v>
      </c>
      <c r="H1022" s="4" t="s">
        <v>43</v>
      </c>
      <c r="I1022" s="4" t="s">
        <v>2</v>
      </c>
      <c r="J1022" s="4" t="s">
        <v>3</v>
      </c>
      <c r="K1022" s="4" t="s">
        <v>9</v>
      </c>
      <c r="L1022" s="4" t="s">
        <v>10</v>
      </c>
      <c r="M1022" s="9">
        <v>2</v>
      </c>
      <c r="N1022" s="6">
        <v>92</v>
      </c>
      <c r="O1022" s="7">
        <v>0</v>
      </c>
      <c r="P1022" s="6">
        <v>44.27</v>
      </c>
      <c r="Q1022" s="6">
        <f t="shared" si="60"/>
        <v>184</v>
      </c>
      <c r="R1022" s="6">
        <f t="shared" si="61"/>
        <v>88.54</v>
      </c>
      <c r="S1022" s="6">
        <f t="shared" si="62"/>
        <v>95.46</v>
      </c>
      <c r="T1022" s="8">
        <f t="shared" si="63"/>
        <v>0.51880434782608698</v>
      </c>
      <c r="U1022" s="5">
        <f>YEAR(SalesDataTable[[#This Row],[Order Date]])</f>
        <v>2026</v>
      </c>
      <c r="V1022" s="8" t="str">
        <f>"Q"&amp;ROUNDUP(MONTH(SalesDataTable[[#This Row],[Order Date]])/3,0)</f>
        <v>Q2</v>
      </c>
      <c r="W1022" s="9">
        <f>MONTH(SalesDataTable[[#This Row],[Order Date]])</f>
        <v>6</v>
      </c>
      <c r="X1022" s="8" t="str">
        <f>TEXT(SalesDataTable[[#This Row],[Order Date]],"mmm")</f>
        <v>Jun</v>
      </c>
    </row>
    <row r="1023" spans="1:24" ht="15">
      <c r="A1023" s="2">
        <v>4193</v>
      </c>
      <c r="B1023" s="3">
        <v>46180</v>
      </c>
      <c r="C1023" s="12">
        <f>MONTH(SalesDataTable[[#This Row],[Order Date]])</f>
        <v>6</v>
      </c>
      <c r="D1023" s="12" t="str">
        <f>TEXT(SalesDataTable[[#This Row],[Order Date]],"MMM")</f>
        <v>Jun</v>
      </c>
      <c r="E1023" s="15" t="str">
        <f>"Q"&amp;ROUNDUP(MONTH(SalesDataTable[[#This Row],[Order Date]])/3,0)</f>
        <v>Q2</v>
      </c>
      <c r="F1023" s="12">
        <f>YEAR(SalesDataTable[[#This Row],[Order Date]])</f>
        <v>2026</v>
      </c>
      <c r="G1023" s="4" t="s">
        <v>6</v>
      </c>
      <c r="H1023" s="4" t="s">
        <v>27</v>
      </c>
      <c r="I1023" s="4" t="s">
        <v>2</v>
      </c>
      <c r="J1023" s="4" t="s">
        <v>13</v>
      </c>
      <c r="K1023" s="4" t="s">
        <v>23</v>
      </c>
      <c r="L1023" s="4" t="s">
        <v>40</v>
      </c>
      <c r="M1023" s="9">
        <v>1</v>
      </c>
      <c r="N1023" s="6">
        <v>80.89</v>
      </c>
      <c r="O1023" s="7">
        <v>0.1</v>
      </c>
      <c r="P1023" s="6">
        <v>40.32</v>
      </c>
      <c r="Q1023" s="6">
        <f t="shared" si="60"/>
        <v>72.801000000000002</v>
      </c>
      <c r="R1023" s="6">
        <f t="shared" si="61"/>
        <v>40.32</v>
      </c>
      <c r="S1023" s="6">
        <f t="shared" si="62"/>
        <v>32.481000000000002</v>
      </c>
      <c r="T1023" s="8">
        <f t="shared" si="63"/>
        <v>0.44616145382618372</v>
      </c>
      <c r="U1023" s="5">
        <f>YEAR(SalesDataTable[[#This Row],[Order Date]])</f>
        <v>2026</v>
      </c>
      <c r="V1023" s="8" t="str">
        <f>"Q"&amp;ROUNDUP(MONTH(SalesDataTable[[#This Row],[Order Date]])/3,0)</f>
        <v>Q2</v>
      </c>
      <c r="W1023" s="9">
        <f>MONTH(SalesDataTable[[#This Row],[Order Date]])</f>
        <v>6</v>
      </c>
      <c r="X1023" s="8" t="str">
        <f>TEXT(SalesDataTable[[#This Row],[Order Date]],"mmm")</f>
        <v>Jun</v>
      </c>
    </row>
    <row r="1024" spans="1:24" ht="15">
      <c r="A1024" s="2">
        <v>4413</v>
      </c>
      <c r="B1024" s="3">
        <v>46180</v>
      </c>
      <c r="C1024" s="12">
        <f>MONTH(SalesDataTable[[#This Row],[Order Date]])</f>
        <v>6</v>
      </c>
      <c r="D1024" s="12" t="str">
        <f>TEXT(SalesDataTable[[#This Row],[Order Date]],"MMM")</f>
        <v>Jun</v>
      </c>
      <c r="E1024" s="15" t="str">
        <f>"Q"&amp;ROUNDUP(MONTH(SalesDataTable[[#This Row],[Order Date]])/3,0)</f>
        <v>Q2</v>
      </c>
      <c r="F1024" s="12">
        <f>YEAR(SalesDataTable[[#This Row],[Order Date]])</f>
        <v>2026</v>
      </c>
      <c r="G1024" s="4" t="s">
        <v>0</v>
      </c>
      <c r="H1024" s="4" t="s">
        <v>1</v>
      </c>
      <c r="I1024" s="4" t="s">
        <v>19</v>
      </c>
      <c r="J1024" s="4" t="s">
        <v>13</v>
      </c>
      <c r="K1024" s="4" t="s">
        <v>23</v>
      </c>
      <c r="L1024" s="4" t="s">
        <v>29</v>
      </c>
      <c r="M1024" s="9">
        <v>1</v>
      </c>
      <c r="N1024" s="6">
        <v>194.73</v>
      </c>
      <c r="O1024" s="7">
        <v>0</v>
      </c>
      <c r="P1024" s="6">
        <v>101.91</v>
      </c>
      <c r="Q1024" s="6">
        <f t="shared" si="60"/>
        <v>194.73</v>
      </c>
      <c r="R1024" s="6">
        <f t="shared" si="61"/>
        <v>101.91</v>
      </c>
      <c r="S1024" s="6">
        <f t="shared" si="62"/>
        <v>92.82</v>
      </c>
      <c r="T1024" s="8">
        <f t="shared" si="63"/>
        <v>0.47665999075643195</v>
      </c>
      <c r="U1024" s="5">
        <f>YEAR(SalesDataTable[[#This Row],[Order Date]])</f>
        <v>2026</v>
      </c>
      <c r="V1024" s="8" t="str">
        <f>"Q"&amp;ROUNDUP(MONTH(SalesDataTable[[#This Row],[Order Date]])/3,0)</f>
        <v>Q2</v>
      </c>
      <c r="W1024" s="9">
        <f>MONTH(SalesDataTable[[#This Row],[Order Date]])</f>
        <v>6</v>
      </c>
      <c r="X1024" s="8" t="str">
        <f>TEXT(SalesDataTable[[#This Row],[Order Date]],"mmm")</f>
        <v>Jun</v>
      </c>
    </row>
    <row r="1025" spans="1:24" ht="15">
      <c r="A1025" s="2">
        <v>4598</v>
      </c>
      <c r="B1025" s="3">
        <v>46180</v>
      </c>
      <c r="C1025" s="12">
        <f>MONTH(SalesDataTable[[#This Row],[Order Date]])</f>
        <v>6</v>
      </c>
      <c r="D1025" s="12" t="str">
        <f>TEXT(SalesDataTable[[#This Row],[Order Date]],"MMM")</f>
        <v>Jun</v>
      </c>
      <c r="E1025" s="15" t="str">
        <f>"Q"&amp;ROUNDUP(MONTH(SalesDataTable[[#This Row],[Order Date]])/3,0)</f>
        <v>Q2</v>
      </c>
      <c r="F1025" s="12">
        <f>YEAR(SalesDataTable[[#This Row],[Order Date]])</f>
        <v>2026</v>
      </c>
      <c r="G1025" s="4" t="s">
        <v>20</v>
      </c>
      <c r="H1025" s="4" t="s">
        <v>21</v>
      </c>
      <c r="I1025" s="4" t="s">
        <v>8</v>
      </c>
      <c r="J1025" s="4" t="s">
        <v>16</v>
      </c>
      <c r="K1025" s="4" t="s">
        <v>9</v>
      </c>
      <c r="L1025" s="4" t="s">
        <v>10</v>
      </c>
      <c r="M1025" s="9">
        <v>5</v>
      </c>
      <c r="N1025" s="6">
        <v>93.82</v>
      </c>
      <c r="O1025" s="7">
        <v>0.15</v>
      </c>
      <c r="P1025" s="6">
        <v>46.06</v>
      </c>
      <c r="Q1025" s="6">
        <f t="shared" si="60"/>
        <v>398.73499999999996</v>
      </c>
      <c r="R1025" s="6">
        <f t="shared" si="61"/>
        <v>230.3</v>
      </c>
      <c r="S1025" s="6">
        <f t="shared" si="62"/>
        <v>168.43499999999995</v>
      </c>
      <c r="T1025" s="8">
        <f t="shared" si="63"/>
        <v>0.4224234140469233</v>
      </c>
      <c r="U1025" s="5">
        <f>YEAR(SalesDataTable[[#This Row],[Order Date]])</f>
        <v>2026</v>
      </c>
      <c r="V1025" s="8" t="str">
        <f>"Q"&amp;ROUNDUP(MONTH(SalesDataTable[[#This Row],[Order Date]])/3,0)</f>
        <v>Q2</v>
      </c>
      <c r="W1025" s="9">
        <f>MONTH(SalesDataTable[[#This Row],[Order Date]])</f>
        <v>6</v>
      </c>
      <c r="X1025" s="8" t="str">
        <f>TEXT(SalesDataTable[[#This Row],[Order Date]],"mmm")</f>
        <v>Jun</v>
      </c>
    </row>
    <row r="1026" spans="1:24" ht="15">
      <c r="A1026" s="2">
        <v>72</v>
      </c>
      <c r="B1026" s="3">
        <v>46181</v>
      </c>
      <c r="C1026" s="12">
        <f>MONTH(SalesDataTable[[#This Row],[Order Date]])</f>
        <v>6</v>
      </c>
      <c r="D1026" s="12" t="str">
        <f>TEXT(SalesDataTable[[#This Row],[Order Date]],"MMM")</f>
        <v>Jun</v>
      </c>
      <c r="E1026" s="15" t="str">
        <f>"Q"&amp;ROUNDUP(MONTH(SalesDataTable[[#This Row],[Order Date]])/3,0)</f>
        <v>Q2</v>
      </c>
      <c r="F1026" s="12">
        <f>YEAR(SalesDataTable[[#This Row],[Order Date]])</f>
        <v>2026</v>
      </c>
      <c r="G1026" s="4" t="s">
        <v>11</v>
      </c>
      <c r="H1026" s="4" t="s">
        <v>39</v>
      </c>
      <c r="I1026" s="4" t="s">
        <v>19</v>
      </c>
      <c r="J1026" s="4" t="s">
        <v>13</v>
      </c>
      <c r="K1026" s="4" t="s">
        <v>9</v>
      </c>
      <c r="L1026" s="4" t="s">
        <v>17</v>
      </c>
      <c r="M1026" s="9">
        <v>3</v>
      </c>
      <c r="N1026" s="6">
        <v>142.53</v>
      </c>
      <c r="O1026" s="7">
        <v>0</v>
      </c>
      <c r="P1026" s="6">
        <v>80.67</v>
      </c>
      <c r="Q1026" s="6">
        <f t="shared" ref="Q1026:Q1089" si="64">M1026*N1026*(1-O1026)</f>
        <v>427.59000000000003</v>
      </c>
      <c r="R1026" s="6">
        <f t="shared" ref="R1026:R1089" si="65">M1026*P1026</f>
        <v>242.01</v>
      </c>
      <c r="S1026" s="6">
        <f t="shared" ref="S1026:S1089" si="66">Q1026-R1026</f>
        <v>185.58000000000004</v>
      </c>
      <c r="T1026" s="8">
        <f t="shared" ref="T1026:T1089" si="67">IFERROR(S1026/Q1026,0)</f>
        <v>0.43401389181225014</v>
      </c>
      <c r="U1026" s="5">
        <f>YEAR(SalesDataTable[[#This Row],[Order Date]])</f>
        <v>2026</v>
      </c>
      <c r="V1026" s="8" t="str">
        <f>"Q"&amp;ROUNDUP(MONTH(SalesDataTable[[#This Row],[Order Date]])/3,0)</f>
        <v>Q2</v>
      </c>
      <c r="W1026" s="9">
        <f>MONTH(SalesDataTable[[#This Row],[Order Date]])</f>
        <v>6</v>
      </c>
      <c r="X1026" s="8" t="str">
        <f>TEXT(SalesDataTable[[#This Row],[Order Date]],"mmm")</f>
        <v>Jun</v>
      </c>
    </row>
    <row r="1027" spans="1:24" ht="15">
      <c r="A1027" s="2">
        <v>176</v>
      </c>
      <c r="B1027" s="3">
        <v>46181</v>
      </c>
      <c r="C1027" s="12">
        <f>MONTH(SalesDataTable[[#This Row],[Order Date]])</f>
        <v>6</v>
      </c>
      <c r="D1027" s="12" t="str">
        <f>TEXT(SalesDataTable[[#This Row],[Order Date]],"MMM")</f>
        <v>Jun</v>
      </c>
      <c r="E1027" s="15" t="str">
        <f>"Q"&amp;ROUNDUP(MONTH(SalesDataTable[[#This Row],[Order Date]])/3,0)</f>
        <v>Q2</v>
      </c>
      <c r="F1027" s="12">
        <f>YEAR(SalesDataTable[[#This Row],[Order Date]])</f>
        <v>2026</v>
      </c>
      <c r="G1027" s="4" t="s">
        <v>6</v>
      </c>
      <c r="H1027" s="4" t="s">
        <v>49</v>
      </c>
      <c r="I1027" s="4" t="s">
        <v>2</v>
      </c>
      <c r="J1027" s="4" t="s">
        <v>3</v>
      </c>
      <c r="K1027" s="4" t="s">
        <v>23</v>
      </c>
      <c r="L1027" s="4" t="s">
        <v>29</v>
      </c>
      <c r="M1027" s="9">
        <v>1</v>
      </c>
      <c r="N1027" s="6">
        <v>196.33</v>
      </c>
      <c r="O1027" s="7">
        <v>0</v>
      </c>
      <c r="P1027" s="6">
        <v>103.27</v>
      </c>
      <c r="Q1027" s="6">
        <f t="shared" si="64"/>
        <v>196.33</v>
      </c>
      <c r="R1027" s="6">
        <f t="shared" si="65"/>
        <v>103.27</v>
      </c>
      <c r="S1027" s="6">
        <f t="shared" si="66"/>
        <v>93.060000000000016</v>
      </c>
      <c r="T1027" s="8">
        <f t="shared" si="67"/>
        <v>0.47399786074466466</v>
      </c>
      <c r="U1027" s="5">
        <f>YEAR(SalesDataTable[[#This Row],[Order Date]])</f>
        <v>2026</v>
      </c>
      <c r="V1027" s="8" t="str">
        <f>"Q"&amp;ROUNDUP(MONTH(SalesDataTable[[#This Row],[Order Date]])/3,0)</f>
        <v>Q2</v>
      </c>
      <c r="W1027" s="9">
        <f>MONTH(SalesDataTable[[#This Row],[Order Date]])</f>
        <v>6</v>
      </c>
      <c r="X1027" s="8" t="str">
        <f>TEXT(SalesDataTable[[#This Row],[Order Date]],"mmm")</f>
        <v>Jun</v>
      </c>
    </row>
    <row r="1028" spans="1:24" ht="15">
      <c r="A1028" s="2">
        <v>205</v>
      </c>
      <c r="B1028" s="3">
        <v>46181</v>
      </c>
      <c r="C1028" s="12">
        <f>MONTH(SalesDataTable[[#This Row],[Order Date]])</f>
        <v>6</v>
      </c>
      <c r="D1028" s="12" t="str">
        <f>TEXT(SalesDataTable[[#This Row],[Order Date]],"MMM")</f>
        <v>Jun</v>
      </c>
      <c r="E1028" s="15" t="str">
        <f>"Q"&amp;ROUNDUP(MONTH(SalesDataTable[[#This Row],[Order Date]])/3,0)</f>
        <v>Q2</v>
      </c>
      <c r="F1028" s="12">
        <f>YEAR(SalesDataTable[[#This Row],[Order Date]])</f>
        <v>2026</v>
      </c>
      <c r="G1028" s="4" t="s">
        <v>20</v>
      </c>
      <c r="H1028" s="4" t="s">
        <v>31</v>
      </c>
      <c r="I1028" s="4" t="s">
        <v>2</v>
      </c>
      <c r="J1028" s="4" t="s">
        <v>13</v>
      </c>
      <c r="K1028" s="4" t="s">
        <v>4</v>
      </c>
      <c r="L1028" s="4" t="s">
        <v>26</v>
      </c>
      <c r="M1028" s="9">
        <v>2</v>
      </c>
      <c r="N1028" s="6">
        <v>41.05</v>
      </c>
      <c r="O1028" s="7">
        <v>0</v>
      </c>
      <c r="P1028" s="6">
        <v>16.690000000000001</v>
      </c>
      <c r="Q1028" s="6">
        <f t="shared" si="64"/>
        <v>82.1</v>
      </c>
      <c r="R1028" s="6">
        <f t="shared" si="65"/>
        <v>33.380000000000003</v>
      </c>
      <c r="S1028" s="6">
        <f t="shared" si="66"/>
        <v>48.719999999999992</v>
      </c>
      <c r="T1028" s="8">
        <f t="shared" si="67"/>
        <v>0.59342265529841653</v>
      </c>
      <c r="U1028" s="5">
        <f>YEAR(SalesDataTable[[#This Row],[Order Date]])</f>
        <v>2026</v>
      </c>
      <c r="V1028" s="8" t="str">
        <f>"Q"&amp;ROUNDUP(MONTH(SalesDataTable[[#This Row],[Order Date]])/3,0)</f>
        <v>Q2</v>
      </c>
      <c r="W1028" s="9">
        <f>MONTH(SalesDataTable[[#This Row],[Order Date]])</f>
        <v>6</v>
      </c>
      <c r="X1028" s="8" t="str">
        <f>TEXT(SalesDataTable[[#This Row],[Order Date]],"mmm")</f>
        <v>Jun</v>
      </c>
    </row>
    <row r="1029" spans="1:24" ht="15">
      <c r="A1029" s="2">
        <v>896</v>
      </c>
      <c r="B1029" s="3">
        <v>46181</v>
      </c>
      <c r="C1029" s="12">
        <f>MONTH(SalesDataTable[[#This Row],[Order Date]])</f>
        <v>6</v>
      </c>
      <c r="D1029" s="12" t="str">
        <f>TEXT(SalesDataTable[[#This Row],[Order Date]],"MMM")</f>
        <v>Jun</v>
      </c>
      <c r="E1029" s="15" t="str">
        <f>"Q"&amp;ROUNDUP(MONTH(SalesDataTable[[#This Row],[Order Date]])/3,0)</f>
        <v>Q2</v>
      </c>
      <c r="F1029" s="12">
        <f>YEAR(SalesDataTable[[#This Row],[Order Date]])</f>
        <v>2026</v>
      </c>
      <c r="G1029" s="4" t="s">
        <v>20</v>
      </c>
      <c r="H1029" s="4" t="s">
        <v>33</v>
      </c>
      <c r="I1029" s="4" t="s">
        <v>2</v>
      </c>
      <c r="J1029" s="4" t="s">
        <v>13</v>
      </c>
      <c r="K1029" s="4" t="s">
        <v>34</v>
      </c>
      <c r="L1029" s="4" t="s">
        <v>38</v>
      </c>
      <c r="M1029" s="9">
        <v>1</v>
      </c>
      <c r="N1029" s="6">
        <v>123.09</v>
      </c>
      <c r="O1029" s="7">
        <v>0</v>
      </c>
      <c r="P1029" s="6">
        <v>68.03</v>
      </c>
      <c r="Q1029" s="6">
        <f t="shared" si="64"/>
        <v>123.09</v>
      </c>
      <c r="R1029" s="6">
        <f t="shared" si="65"/>
        <v>68.03</v>
      </c>
      <c r="S1029" s="6">
        <f t="shared" si="66"/>
        <v>55.06</v>
      </c>
      <c r="T1029" s="8">
        <f t="shared" si="67"/>
        <v>0.44731497278414167</v>
      </c>
      <c r="U1029" s="5">
        <f>YEAR(SalesDataTable[[#This Row],[Order Date]])</f>
        <v>2026</v>
      </c>
      <c r="V1029" s="8" t="str">
        <f>"Q"&amp;ROUNDUP(MONTH(SalesDataTable[[#This Row],[Order Date]])/3,0)</f>
        <v>Q2</v>
      </c>
      <c r="W1029" s="9">
        <f>MONTH(SalesDataTable[[#This Row],[Order Date]])</f>
        <v>6</v>
      </c>
      <c r="X1029" s="8" t="str">
        <f>TEXT(SalesDataTable[[#This Row],[Order Date]],"mmm")</f>
        <v>Jun</v>
      </c>
    </row>
    <row r="1030" spans="1:24" ht="15">
      <c r="A1030" s="2">
        <v>1697</v>
      </c>
      <c r="B1030" s="3">
        <v>46181</v>
      </c>
      <c r="C1030" s="12">
        <f>MONTH(SalesDataTable[[#This Row],[Order Date]])</f>
        <v>6</v>
      </c>
      <c r="D1030" s="12" t="str">
        <f>TEXT(SalesDataTable[[#This Row],[Order Date]],"MMM")</f>
        <v>Jun</v>
      </c>
      <c r="E1030" s="15" t="str">
        <f>"Q"&amp;ROUNDUP(MONTH(SalesDataTable[[#This Row],[Order Date]])/3,0)</f>
        <v>Q2</v>
      </c>
      <c r="F1030" s="12">
        <f>YEAR(SalesDataTable[[#This Row],[Order Date]])</f>
        <v>2026</v>
      </c>
      <c r="G1030" s="4" t="s">
        <v>6</v>
      </c>
      <c r="H1030" s="4" t="s">
        <v>43</v>
      </c>
      <c r="I1030" s="4" t="s">
        <v>2</v>
      </c>
      <c r="J1030" s="4" t="s">
        <v>16</v>
      </c>
      <c r="K1030" s="4" t="s">
        <v>9</v>
      </c>
      <c r="L1030" s="4" t="s">
        <v>17</v>
      </c>
      <c r="M1030" s="9">
        <v>2</v>
      </c>
      <c r="N1030" s="6">
        <v>141.09</v>
      </c>
      <c r="O1030" s="7">
        <v>0</v>
      </c>
      <c r="P1030" s="6">
        <v>81.69</v>
      </c>
      <c r="Q1030" s="6">
        <f t="shared" si="64"/>
        <v>282.18</v>
      </c>
      <c r="R1030" s="6">
        <f t="shared" si="65"/>
        <v>163.38</v>
      </c>
      <c r="S1030" s="6">
        <f t="shared" si="66"/>
        <v>118.80000000000001</v>
      </c>
      <c r="T1030" s="8">
        <f t="shared" si="67"/>
        <v>0.42100786731873274</v>
      </c>
      <c r="U1030" s="5">
        <f>YEAR(SalesDataTable[[#This Row],[Order Date]])</f>
        <v>2026</v>
      </c>
      <c r="V1030" s="8" t="str">
        <f>"Q"&amp;ROUNDUP(MONTH(SalesDataTable[[#This Row],[Order Date]])/3,0)</f>
        <v>Q2</v>
      </c>
      <c r="W1030" s="9">
        <f>MONTH(SalesDataTable[[#This Row],[Order Date]])</f>
        <v>6</v>
      </c>
      <c r="X1030" s="8" t="str">
        <f>TEXT(SalesDataTable[[#This Row],[Order Date]],"mmm")</f>
        <v>Jun</v>
      </c>
    </row>
    <row r="1031" spans="1:24" ht="15">
      <c r="A1031" s="2">
        <v>2159</v>
      </c>
      <c r="B1031" s="3">
        <v>46181</v>
      </c>
      <c r="C1031" s="12">
        <f>MONTH(SalesDataTable[[#This Row],[Order Date]])</f>
        <v>6</v>
      </c>
      <c r="D1031" s="12" t="str">
        <f>TEXT(SalesDataTable[[#This Row],[Order Date]],"MMM")</f>
        <v>Jun</v>
      </c>
      <c r="E1031" s="15" t="str">
        <f>"Q"&amp;ROUNDUP(MONTH(SalesDataTable[[#This Row],[Order Date]])/3,0)</f>
        <v>Q2</v>
      </c>
      <c r="F1031" s="12">
        <f>YEAR(SalesDataTable[[#This Row],[Order Date]])</f>
        <v>2026</v>
      </c>
      <c r="G1031" s="4" t="s">
        <v>11</v>
      </c>
      <c r="H1031" s="4" t="s">
        <v>39</v>
      </c>
      <c r="I1031" s="4" t="s">
        <v>19</v>
      </c>
      <c r="J1031" s="4" t="s">
        <v>13</v>
      </c>
      <c r="K1031" s="4" t="s">
        <v>9</v>
      </c>
      <c r="L1031" s="4" t="s">
        <v>37</v>
      </c>
      <c r="M1031" s="9">
        <v>1</v>
      </c>
      <c r="N1031" s="6">
        <v>157.04</v>
      </c>
      <c r="O1031" s="7">
        <v>0</v>
      </c>
      <c r="P1031" s="6">
        <v>77.540000000000006</v>
      </c>
      <c r="Q1031" s="6">
        <f t="shared" si="64"/>
        <v>157.04</v>
      </c>
      <c r="R1031" s="6">
        <f t="shared" si="65"/>
        <v>77.540000000000006</v>
      </c>
      <c r="S1031" s="6">
        <f t="shared" si="66"/>
        <v>79.499999999999986</v>
      </c>
      <c r="T1031" s="8">
        <f t="shared" si="67"/>
        <v>0.5062404482934284</v>
      </c>
      <c r="U1031" s="5">
        <f>YEAR(SalesDataTable[[#This Row],[Order Date]])</f>
        <v>2026</v>
      </c>
      <c r="V1031" s="8" t="str">
        <f>"Q"&amp;ROUNDUP(MONTH(SalesDataTable[[#This Row],[Order Date]])/3,0)</f>
        <v>Q2</v>
      </c>
      <c r="W1031" s="9">
        <f>MONTH(SalesDataTable[[#This Row],[Order Date]])</f>
        <v>6</v>
      </c>
      <c r="X1031" s="8" t="str">
        <f>TEXT(SalesDataTable[[#This Row],[Order Date]],"mmm")</f>
        <v>Jun</v>
      </c>
    </row>
    <row r="1032" spans="1:24" ht="15">
      <c r="A1032" s="2">
        <v>2772</v>
      </c>
      <c r="B1032" s="3">
        <v>46181</v>
      </c>
      <c r="C1032" s="12">
        <f>MONTH(SalesDataTable[[#This Row],[Order Date]])</f>
        <v>6</v>
      </c>
      <c r="D1032" s="12" t="str">
        <f>TEXT(SalesDataTable[[#This Row],[Order Date]],"MMM")</f>
        <v>Jun</v>
      </c>
      <c r="E1032" s="15" t="str">
        <f>"Q"&amp;ROUNDUP(MONTH(SalesDataTable[[#This Row],[Order Date]])/3,0)</f>
        <v>Q2</v>
      </c>
      <c r="F1032" s="12">
        <f>YEAR(SalesDataTable[[#This Row],[Order Date]])</f>
        <v>2026</v>
      </c>
      <c r="G1032" s="4" t="s">
        <v>20</v>
      </c>
      <c r="H1032" s="4" t="s">
        <v>31</v>
      </c>
      <c r="I1032" s="4" t="s">
        <v>19</v>
      </c>
      <c r="J1032" s="4" t="s">
        <v>13</v>
      </c>
      <c r="K1032" s="4" t="s">
        <v>14</v>
      </c>
      <c r="L1032" s="4" t="s">
        <v>44</v>
      </c>
      <c r="M1032" s="9">
        <v>6</v>
      </c>
      <c r="N1032" s="6">
        <v>136.46</v>
      </c>
      <c r="O1032" s="7">
        <v>0</v>
      </c>
      <c r="P1032" s="6">
        <v>68.61</v>
      </c>
      <c r="Q1032" s="6">
        <f t="shared" si="64"/>
        <v>818.76</v>
      </c>
      <c r="R1032" s="6">
        <f t="shared" si="65"/>
        <v>411.65999999999997</v>
      </c>
      <c r="S1032" s="6">
        <f t="shared" si="66"/>
        <v>407.1</v>
      </c>
      <c r="T1032" s="8">
        <f t="shared" si="67"/>
        <v>0.49721530118716112</v>
      </c>
      <c r="U1032" s="5">
        <f>YEAR(SalesDataTable[[#This Row],[Order Date]])</f>
        <v>2026</v>
      </c>
      <c r="V1032" s="8" t="str">
        <f>"Q"&amp;ROUNDUP(MONTH(SalesDataTable[[#This Row],[Order Date]])/3,0)</f>
        <v>Q2</v>
      </c>
      <c r="W1032" s="9">
        <f>MONTH(SalesDataTable[[#This Row],[Order Date]])</f>
        <v>6</v>
      </c>
      <c r="X1032" s="8" t="str">
        <f>TEXT(SalesDataTable[[#This Row],[Order Date]],"mmm")</f>
        <v>Jun</v>
      </c>
    </row>
    <row r="1033" spans="1:24" ht="15">
      <c r="A1033" s="2">
        <v>3091</v>
      </c>
      <c r="B1033" s="3">
        <v>46181</v>
      </c>
      <c r="C1033" s="12">
        <f>MONTH(SalesDataTable[[#This Row],[Order Date]])</f>
        <v>6</v>
      </c>
      <c r="D1033" s="12" t="str">
        <f>TEXT(SalesDataTable[[#This Row],[Order Date]],"MMM")</f>
        <v>Jun</v>
      </c>
      <c r="E1033" s="15" t="str">
        <f>"Q"&amp;ROUNDUP(MONTH(SalesDataTable[[#This Row],[Order Date]])/3,0)</f>
        <v>Q2</v>
      </c>
      <c r="F1033" s="12">
        <f>YEAR(SalesDataTable[[#This Row],[Order Date]])</f>
        <v>2026</v>
      </c>
      <c r="G1033" s="4" t="s">
        <v>0</v>
      </c>
      <c r="H1033" s="4" t="s">
        <v>1</v>
      </c>
      <c r="I1033" s="4" t="s">
        <v>2</v>
      </c>
      <c r="J1033" s="4" t="s">
        <v>13</v>
      </c>
      <c r="K1033" s="4" t="s">
        <v>34</v>
      </c>
      <c r="L1033" s="4" t="s">
        <v>42</v>
      </c>
      <c r="M1033" s="9">
        <v>1</v>
      </c>
      <c r="N1033" s="6">
        <v>36.1</v>
      </c>
      <c r="O1033" s="7">
        <v>0</v>
      </c>
      <c r="P1033" s="6">
        <v>13.65</v>
      </c>
      <c r="Q1033" s="6">
        <f t="shared" si="64"/>
        <v>36.1</v>
      </c>
      <c r="R1033" s="6">
        <f t="shared" si="65"/>
        <v>13.65</v>
      </c>
      <c r="S1033" s="6">
        <f t="shared" si="66"/>
        <v>22.450000000000003</v>
      </c>
      <c r="T1033" s="8">
        <f t="shared" si="67"/>
        <v>0.62188365650969535</v>
      </c>
      <c r="U1033" s="5">
        <f>YEAR(SalesDataTable[[#This Row],[Order Date]])</f>
        <v>2026</v>
      </c>
      <c r="V1033" s="8" t="str">
        <f>"Q"&amp;ROUNDUP(MONTH(SalesDataTable[[#This Row],[Order Date]])/3,0)</f>
        <v>Q2</v>
      </c>
      <c r="W1033" s="9">
        <f>MONTH(SalesDataTable[[#This Row],[Order Date]])</f>
        <v>6</v>
      </c>
      <c r="X1033" s="8" t="str">
        <f>TEXT(SalesDataTable[[#This Row],[Order Date]],"mmm")</f>
        <v>Jun</v>
      </c>
    </row>
    <row r="1034" spans="1:24" ht="15">
      <c r="A1034" s="2">
        <v>4241</v>
      </c>
      <c r="B1034" s="3">
        <v>46181</v>
      </c>
      <c r="C1034" s="12">
        <f>MONTH(SalesDataTable[[#This Row],[Order Date]])</f>
        <v>6</v>
      </c>
      <c r="D1034" s="12" t="str">
        <f>TEXT(SalesDataTable[[#This Row],[Order Date]],"MMM")</f>
        <v>Jun</v>
      </c>
      <c r="E1034" s="15" t="str">
        <f>"Q"&amp;ROUNDUP(MONTH(SalesDataTable[[#This Row],[Order Date]])/3,0)</f>
        <v>Q2</v>
      </c>
      <c r="F1034" s="12">
        <f>YEAR(SalesDataTable[[#This Row],[Order Date]])</f>
        <v>2026</v>
      </c>
      <c r="G1034" s="4" t="s">
        <v>20</v>
      </c>
      <c r="H1034" s="4" t="s">
        <v>47</v>
      </c>
      <c r="I1034" s="4" t="s">
        <v>2</v>
      </c>
      <c r="J1034" s="4" t="s">
        <v>13</v>
      </c>
      <c r="K1034" s="4" t="s">
        <v>9</v>
      </c>
      <c r="L1034" s="4" t="s">
        <v>10</v>
      </c>
      <c r="M1034" s="9">
        <v>3</v>
      </c>
      <c r="N1034" s="6">
        <v>92.73</v>
      </c>
      <c r="O1034" s="7">
        <v>0</v>
      </c>
      <c r="P1034" s="6">
        <v>44.68</v>
      </c>
      <c r="Q1034" s="6">
        <f t="shared" si="64"/>
        <v>278.19</v>
      </c>
      <c r="R1034" s="6">
        <f t="shared" si="65"/>
        <v>134.04</v>
      </c>
      <c r="S1034" s="6">
        <f t="shared" si="66"/>
        <v>144.15</v>
      </c>
      <c r="T1034" s="8">
        <f t="shared" si="67"/>
        <v>0.51817103418526911</v>
      </c>
      <c r="U1034" s="5">
        <f>YEAR(SalesDataTable[[#This Row],[Order Date]])</f>
        <v>2026</v>
      </c>
      <c r="V1034" s="8" t="str">
        <f>"Q"&amp;ROUNDUP(MONTH(SalesDataTable[[#This Row],[Order Date]])/3,0)</f>
        <v>Q2</v>
      </c>
      <c r="W1034" s="9">
        <f>MONTH(SalesDataTable[[#This Row],[Order Date]])</f>
        <v>6</v>
      </c>
      <c r="X1034" s="8" t="str">
        <f>TEXT(SalesDataTable[[#This Row],[Order Date]],"mmm")</f>
        <v>Jun</v>
      </c>
    </row>
    <row r="1035" spans="1:24" ht="15">
      <c r="A1035" s="2">
        <v>5185</v>
      </c>
      <c r="B1035" s="3">
        <v>46181</v>
      </c>
      <c r="C1035" s="12">
        <f>MONTH(SalesDataTable[[#This Row],[Order Date]])</f>
        <v>6</v>
      </c>
      <c r="D1035" s="12" t="str">
        <f>TEXT(SalesDataTable[[#This Row],[Order Date]],"MMM")</f>
        <v>Jun</v>
      </c>
      <c r="E1035" s="15" t="str">
        <f>"Q"&amp;ROUNDUP(MONTH(SalesDataTable[[#This Row],[Order Date]])/3,0)</f>
        <v>Q2</v>
      </c>
      <c r="F1035" s="12">
        <f>YEAR(SalesDataTable[[#This Row],[Order Date]])</f>
        <v>2026</v>
      </c>
      <c r="G1035" s="4" t="s">
        <v>6</v>
      </c>
      <c r="H1035" s="4" t="s">
        <v>43</v>
      </c>
      <c r="I1035" s="4" t="s">
        <v>2</v>
      </c>
      <c r="J1035" s="4" t="s">
        <v>13</v>
      </c>
      <c r="K1035" s="4" t="s">
        <v>14</v>
      </c>
      <c r="L1035" s="4" t="s">
        <v>48</v>
      </c>
      <c r="M1035" s="9">
        <v>3</v>
      </c>
      <c r="N1035" s="6">
        <v>164.31</v>
      </c>
      <c r="O1035" s="7">
        <v>0.05</v>
      </c>
      <c r="P1035" s="6">
        <v>86</v>
      </c>
      <c r="Q1035" s="6">
        <f t="shared" si="64"/>
        <v>468.2835</v>
      </c>
      <c r="R1035" s="6">
        <f t="shared" si="65"/>
        <v>258</v>
      </c>
      <c r="S1035" s="6">
        <f t="shared" si="66"/>
        <v>210.2835</v>
      </c>
      <c r="T1035" s="8">
        <f t="shared" si="67"/>
        <v>0.44905169624810615</v>
      </c>
      <c r="U1035" s="5">
        <f>YEAR(SalesDataTable[[#This Row],[Order Date]])</f>
        <v>2026</v>
      </c>
      <c r="V1035" s="8" t="str">
        <f>"Q"&amp;ROUNDUP(MONTH(SalesDataTable[[#This Row],[Order Date]])/3,0)</f>
        <v>Q2</v>
      </c>
      <c r="W1035" s="9">
        <f>MONTH(SalesDataTable[[#This Row],[Order Date]])</f>
        <v>6</v>
      </c>
      <c r="X1035" s="8" t="str">
        <f>TEXT(SalesDataTable[[#This Row],[Order Date]],"mmm")</f>
        <v>Jun</v>
      </c>
    </row>
    <row r="1036" spans="1:24" ht="15">
      <c r="A1036" s="2">
        <v>1437</v>
      </c>
      <c r="B1036" s="3">
        <v>46182</v>
      </c>
      <c r="C1036" s="12">
        <f>MONTH(SalesDataTable[[#This Row],[Order Date]])</f>
        <v>6</v>
      </c>
      <c r="D1036" s="12" t="str">
        <f>TEXT(SalesDataTable[[#This Row],[Order Date]],"MMM")</f>
        <v>Jun</v>
      </c>
      <c r="E1036" s="15" t="str">
        <f>"Q"&amp;ROUNDUP(MONTH(SalesDataTable[[#This Row],[Order Date]])/3,0)</f>
        <v>Q2</v>
      </c>
      <c r="F1036" s="12">
        <f>YEAR(SalesDataTable[[#This Row],[Order Date]])</f>
        <v>2026</v>
      </c>
      <c r="G1036" s="4" t="s">
        <v>20</v>
      </c>
      <c r="H1036" s="4" t="s">
        <v>33</v>
      </c>
      <c r="I1036" s="4" t="s">
        <v>28</v>
      </c>
      <c r="J1036" s="4" t="s">
        <v>13</v>
      </c>
      <c r="K1036" s="4" t="s">
        <v>14</v>
      </c>
      <c r="L1036" s="4" t="s">
        <v>15</v>
      </c>
      <c r="M1036" s="9">
        <v>2</v>
      </c>
      <c r="N1036" s="6">
        <v>36.85</v>
      </c>
      <c r="O1036" s="7">
        <v>0.1</v>
      </c>
      <c r="P1036" s="6">
        <v>13.92</v>
      </c>
      <c r="Q1036" s="6">
        <f t="shared" si="64"/>
        <v>66.33</v>
      </c>
      <c r="R1036" s="6">
        <f t="shared" si="65"/>
        <v>27.84</v>
      </c>
      <c r="S1036" s="6">
        <f t="shared" si="66"/>
        <v>38.489999999999995</v>
      </c>
      <c r="T1036" s="8">
        <f t="shared" si="67"/>
        <v>0.58028041610131154</v>
      </c>
      <c r="U1036" s="5">
        <f>YEAR(SalesDataTable[[#This Row],[Order Date]])</f>
        <v>2026</v>
      </c>
      <c r="V1036" s="8" t="str">
        <f>"Q"&amp;ROUNDUP(MONTH(SalesDataTable[[#This Row],[Order Date]])/3,0)</f>
        <v>Q2</v>
      </c>
      <c r="W1036" s="9">
        <f>MONTH(SalesDataTable[[#This Row],[Order Date]])</f>
        <v>6</v>
      </c>
      <c r="X1036" s="8" t="str">
        <f>TEXT(SalesDataTable[[#This Row],[Order Date]],"mmm")</f>
        <v>Jun</v>
      </c>
    </row>
    <row r="1037" spans="1:24" ht="15">
      <c r="A1037" s="2">
        <v>2316</v>
      </c>
      <c r="B1037" s="3">
        <v>46182</v>
      </c>
      <c r="C1037" s="12">
        <f>MONTH(SalesDataTable[[#This Row],[Order Date]])</f>
        <v>6</v>
      </c>
      <c r="D1037" s="12" t="str">
        <f>TEXT(SalesDataTable[[#This Row],[Order Date]],"MMM")</f>
        <v>Jun</v>
      </c>
      <c r="E1037" s="15" t="str">
        <f>"Q"&amp;ROUNDUP(MONTH(SalesDataTable[[#This Row],[Order Date]])/3,0)</f>
        <v>Q2</v>
      </c>
      <c r="F1037" s="12">
        <f>YEAR(SalesDataTable[[#This Row],[Order Date]])</f>
        <v>2026</v>
      </c>
      <c r="G1037" s="4" t="s">
        <v>6</v>
      </c>
      <c r="H1037" s="4" t="s">
        <v>41</v>
      </c>
      <c r="I1037" s="4" t="s">
        <v>28</v>
      </c>
      <c r="J1037" s="4" t="s">
        <v>13</v>
      </c>
      <c r="K1037" s="4" t="s">
        <v>34</v>
      </c>
      <c r="L1037" s="4" t="s">
        <v>42</v>
      </c>
      <c r="M1037" s="9">
        <v>1</v>
      </c>
      <c r="N1037" s="6">
        <v>35.619999999999997</v>
      </c>
      <c r="O1037" s="7">
        <v>0</v>
      </c>
      <c r="P1037" s="6">
        <v>14.05</v>
      </c>
      <c r="Q1037" s="6">
        <f t="shared" si="64"/>
        <v>35.619999999999997</v>
      </c>
      <c r="R1037" s="6">
        <f t="shared" si="65"/>
        <v>14.05</v>
      </c>
      <c r="S1037" s="6">
        <f t="shared" si="66"/>
        <v>21.569999999999997</v>
      </c>
      <c r="T1037" s="8">
        <f t="shared" si="67"/>
        <v>0.60555867490174053</v>
      </c>
      <c r="U1037" s="5">
        <f>YEAR(SalesDataTable[[#This Row],[Order Date]])</f>
        <v>2026</v>
      </c>
      <c r="V1037" s="8" t="str">
        <f>"Q"&amp;ROUNDUP(MONTH(SalesDataTable[[#This Row],[Order Date]])/3,0)</f>
        <v>Q2</v>
      </c>
      <c r="W1037" s="9">
        <f>MONTH(SalesDataTable[[#This Row],[Order Date]])</f>
        <v>6</v>
      </c>
      <c r="X1037" s="8" t="str">
        <f>TEXT(SalesDataTable[[#This Row],[Order Date]],"mmm")</f>
        <v>Jun</v>
      </c>
    </row>
    <row r="1038" spans="1:24" ht="15">
      <c r="A1038" s="2">
        <v>2329</v>
      </c>
      <c r="B1038" s="3">
        <v>46182</v>
      </c>
      <c r="C1038" s="12">
        <f>MONTH(SalesDataTable[[#This Row],[Order Date]])</f>
        <v>6</v>
      </c>
      <c r="D1038" s="12" t="str">
        <f>TEXT(SalesDataTable[[#This Row],[Order Date]],"MMM")</f>
        <v>Jun</v>
      </c>
      <c r="E1038" s="15" t="str">
        <f>"Q"&amp;ROUNDUP(MONTH(SalesDataTable[[#This Row],[Order Date]])/3,0)</f>
        <v>Q2</v>
      </c>
      <c r="F1038" s="12">
        <f>YEAR(SalesDataTable[[#This Row],[Order Date]])</f>
        <v>2026</v>
      </c>
      <c r="G1038" s="4" t="s">
        <v>20</v>
      </c>
      <c r="H1038" s="4" t="s">
        <v>33</v>
      </c>
      <c r="I1038" s="4" t="s">
        <v>2</v>
      </c>
      <c r="J1038" s="4" t="s">
        <v>13</v>
      </c>
      <c r="K1038" s="4" t="s">
        <v>9</v>
      </c>
      <c r="L1038" s="4" t="s">
        <v>37</v>
      </c>
      <c r="M1038" s="9">
        <v>3</v>
      </c>
      <c r="N1038" s="6">
        <v>157.43</v>
      </c>
      <c r="O1038" s="7">
        <v>0.15</v>
      </c>
      <c r="P1038" s="6">
        <v>77.56</v>
      </c>
      <c r="Q1038" s="6">
        <f t="shared" si="64"/>
        <v>401.44650000000001</v>
      </c>
      <c r="R1038" s="6">
        <f t="shared" si="65"/>
        <v>232.68</v>
      </c>
      <c r="S1038" s="6">
        <f t="shared" si="66"/>
        <v>168.76650000000001</v>
      </c>
      <c r="T1038" s="8">
        <f t="shared" si="67"/>
        <v>0.42039599299034863</v>
      </c>
      <c r="U1038" s="5">
        <f>YEAR(SalesDataTable[[#This Row],[Order Date]])</f>
        <v>2026</v>
      </c>
      <c r="V1038" s="8" t="str">
        <f>"Q"&amp;ROUNDUP(MONTH(SalesDataTable[[#This Row],[Order Date]])/3,0)</f>
        <v>Q2</v>
      </c>
      <c r="W1038" s="9">
        <f>MONTH(SalesDataTable[[#This Row],[Order Date]])</f>
        <v>6</v>
      </c>
      <c r="X1038" s="8" t="str">
        <f>TEXT(SalesDataTable[[#This Row],[Order Date]],"mmm")</f>
        <v>Jun</v>
      </c>
    </row>
    <row r="1039" spans="1:24" ht="15">
      <c r="A1039" s="2">
        <v>3036</v>
      </c>
      <c r="B1039" s="3">
        <v>46182</v>
      </c>
      <c r="C1039" s="12">
        <f>MONTH(SalesDataTable[[#This Row],[Order Date]])</f>
        <v>6</v>
      </c>
      <c r="D1039" s="12" t="str">
        <f>TEXT(SalesDataTable[[#This Row],[Order Date]],"MMM")</f>
        <v>Jun</v>
      </c>
      <c r="E1039" s="15" t="str">
        <f>"Q"&amp;ROUNDUP(MONTH(SalesDataTable[[#This Row],[Order Date]])/3,0)</f>
        <v>Q2</v>
      </c>
      <c r="F1039" s="12">
        <f>YEAR(SalesDataTable[[#This Row],[Order Date]])</f>
        <v>2026</v>
      </c>
      <c r="G1039" s="4" t="s">
        <v>6</v>
      </c>
      <c r="H1039" s="4" t="s">
        <v>43</v>
      </c>
      <c r="I1039" s="4" t="s">
        <v>19</v>
      </c>
      <c r="J1039" s="4" t="s">
        <v>13</v>
      </c>
      <c r="K1039" s="4" t="s">
        <v>4</v>
      </c>
      <c r="L1039" s="4" t="s">
        <v>5</v>
      </c>
      <c r="M1039" s="9">
        <v>1</v>
      </c>
      <c r="N1039" s="6">
        <v>81.2</v>
      </c>
      <c r="O1039" s="7">
        <v>0.1</v>
      </c>
      <c r="P1039" s="6">
        <v>41.64</v>
      </c>
      <c r="Q1039" s="6">
        <f t="shared" si="64"/>
        <v>73.08</v>
      </c>
      <c r="R1039" s="6">
        <f t="shared" si="65"/>
        <v>41.64</v>
      </c>
      <c r="S1039" s="6">
        <f t="shared" si="66"/>
        <v>31.439999999999998</v>
      </c>
      <c r="T1039" s="8">
        <f t="shared" si="67"/>
        <v>0.43021346469622329</v>
      </c>
      <c r="U1039" s="5">
        <f>YEAR(SalesDataTable[[#This Row],[Order Date]])</f>
        <v>2026</v>
      </c>
      <c r="V1039" s="8" t="str">
        <f>"Q"&amp;ROUNDUP(MONTH(SalesDataTable[[#This Row],[Order Date]])/3,0)</f>
        <v>Q2</v>
      </c>
      <c r="W1039" s="9">
        <f>MONTH(SalesDataTable[[#This Row],[Order Date]])</f>
        <v>6</v>
      </c>
      <c r="X1039" s="8" t="str">
        <f>TEXT(SalesDataTable[[#This Row],[Order Date]],"mmm")</f>
        <v>Jun</v>
      </c>
    </row>
    <row r="1040" spans="1:24" ht="15">
      <c r="A1040" s="2">
        <v>3429</v>
      </c>
      <c r="B1040" s="3">
        <v>46182</v>
      </c>
      <c r="C1040" s="12">
        <f>MONTH(SalesDataTable[[#This Row],[Order Date]])</f>
        <v>6</v>
      </c>
      <c r="D1040" s="12" t="str">
        <f>TEXT(SalesDataTable[[#This Row],[Order Date]],"MMM")</f>
        <v>Jun</v>
      </c>
      <c r="E1040" s="15" t="str">
        <f>"Q"&amp;ROUNDUP(MONTH(SalesDataTable[[#This Row],[Order Date]])/3,0)</f>
        <v>Q2</v>
      </c>
      <c r="F1040" s="12">
        <f>YEAR(SalesDataTable[[#This Row],[Order Date]])</f>
        <v>2026</v>
      </c>
      <c r="G1040" s="4" t="s">
        <v>20</v>
      </c>
      <c r="H1040" s="4" t="s">
        <v>47</v>
      </c>
      <c r="I1040" s="4" t="s">
        <v>2</v>
      </c>
      <c r="J1040" s="4" t="s">
        <v>3</v>
      </c>
      <c r="K1040" s="4" t="s">
        <v>9</v>
      </c>
      <c r="L1040" s="4" t="s">
        <v>10</v>
      </c>
      <c r="M1040" s="9">
        <v>4</v>
      </c>
      <c r="N1040" s="6">
        <v>93.58</v>
      </c>
      <c r="O1040" s="7">
        <v>0.1</v>
      </c>
      <c r="P1040" s="6">
        <v>44.56</v>
      </c>
      <c r="Q1040" s="6">
        <f t="shared" si="64"/>
        <v>336.88799999999998</v>
      </c>
      <c r="R1040" s="6">
        <f t="shared" si="65"/>
        <v>178.24</v>
      </c>
      <c r="S1040" s="6">
        <f t="shared" si="66"/>
        <v>158.64799999999997</v>
      </c>
      <c r="T1040" s="8">
        <f t="shared" si="67"/>
        <v>0.4709220868656645</v>
      </c>
      <c r="U1040" s="5">
        <f>YEAR(SalesDataTable[[#This Row],[Order Date]])</f>
        <v>2026</v>
      </c>
      <c r="V1040" s="8" t="str">
        <f>"Q"&amp;ROUNDUP(MONTH(SalesDataTable[[#This Row],[Order Date]])/3,0)</f>
        <v>Q2</v>
      </c>
      <c r="W1040" s="9">
        <f>MONTH(SalesDataTable[[#This Row],[Order Date]])</f>
        <v>6</v>
      </c>
      <c r="X1040" s="8" t="str">
        <f>TEXT(SalesDataTable[[#This Row],[Order Date]],"mmm")</f>
        <v>Jun</v>
      </c>
    </row>
    <row r="1041" spans="1:24" ht="15">
      <c r="A1041" s="2">
        <v>3615</v>
      </c>
      <c r="B1041" s="3">
        <v>46182</v>
      </c>
      <c r="C1041" s="12">
        <f>MONTH(SalesDataTable[[#This Row],[Order Date]])</f>
        <v>6</v>
      </c>
      <c r="D1041" s="12" t="str">
        <f>TEXT(SalesDataTable[[#This Row],[Order Date]],"MMM")</f>
        <v>Jun</v>
      </c>
      <c r="E1041" s="15" t="str">
        <f>"Q"&amp;ROUNDUP(MONTH(SalesDataTable[[#This Row],[Order Date]])/3,0)</f>
        <v>Q2</v>
      </c>
      <c r="F1041" s="12">
        <f>YEAR(SalesDataTable[[#This Row],[Order Date]])</f>
        <v>2026</v>
      </c>
      <c r="G1041" s="4" t="s">
        <v>6</v>
      </c>
      <c r="H1041" s="4" t="s">
        <v>49</v>
      </c>
      <c r="I1041" s="4" t="s">
        <v>2</v>
      </c>
      <c r="J1041" s="4" t="s">
        <v>13</v>
      </c>
      <c r="K1041" s="4" t="s">
        <v>9</v>
      </c>
      <c r="L1041" s="4" t="s">
        <v>37</v>
      </c>
      <c r="M1041" s="9">
        <v>4</v>
      </c>
      <c r="N1041" s="6">
        <v>155.22</v>
      </c>
      <c r="O1041" s="7">
        <v>0</v>
      </c>
      <c r="P1041" s="6">
        <v>77.209999999999994</v>
      </c>
      <c r="Q1041" s="6">
        <f t="shared" si="64"/>
        <v>620.88</v>
      </c>
      <c r="R1041" s="6">
        <f t="shared" si="65"/>
        <v>308.83999999999997</v>
      </c>
      <c r="S1041" s="6">
        <f t="shared" si="66"/>
        <v>312.04000000000002</v>
      </c>
      <c r="T1041" s="8">
        <f t="shared" si="67"/>
        <v>0.50257698750161062</v>
      </c>
      <c r="U1041" s="5">
        <f>YEAR(SalesDataTable[[#This Row],[Order Date]])</f>
        <v>2026</v>
      </c>
      <c r="V1041" s="8" t="str">
        <f>"Q"&amp;ROUNDUP(MONTH(SalesDataTable[[#This Row],[Order Date]])/3,0)</f>
        <v>Q2</v>
      </c>
      <c r="W1041" s="9">
        <f>MONTH(SalesDataTable[[#This Row],[Order Date]])</f>
        <v>6</v>
      </c>
      <c r="X1041" s="8" t="str">
        <f>TEXT(SalesDataTable[[#This Row],[Order Date]],"mmm")</f>
        <v>Jun</v>
      </c>
    </row>
    <row r="1042" spans="1:24" ht="15">
      <c r="A1042" s="2">
        <v>3661</v>
      </c>
      <c r="B1042" s="3">
        <v>46182</v>
      </c>
      <c r="C1042" s="12">
        <f>MONTH(SalesDataTable[[#This Row],[Order Date]])</f>
        <v>6</v>
      </c>
      <c r="D1042" s="12" t="str">
        <f>TEXT(SalesDataTable[[#This Row],[Order Date]],"MMM")</f>
        <v>Jun</v>
      </c>
      <c r="E1042" s="15" t="str">
        <f>"Q"&amp;ROUNDUP(MONTH(SalesDataTable[[#This Row],[Order Date]])/3,0)</f>
        <v>Q2</v>
      </c>
      <c r="F1042" s="12">
        <f>YEAR(SalesDataTable[[#This Row],[Order Date]])</f>
        <v>2026</v>
      </c>
      <c r="G1042" s="4" t="s">
        <v>20</v>
      </c>
      <c r="H1042" s="4" t="s">
        <v>33</v>
      </c>
      <c r="I1042" s="4" t="s">
        <v>2</v>
      </c>
      <c r="J1042" s="4" t="s">
        <v>13</v>
      </c>
      <c r="K1042" s="4" t="s">
        <v>4</v>
      </c>
      <c r="L1042" s="4" t="s">
        <v>30</v>
      </c>
      <c r="M1042" s="9">
        <v>4</v>
      </c>
      <c r="N1042" s="6">
        <v>100.33</v>
      </c>
      <c r="O1042" s="7">
        <v>0</v>
      </c>
      <c r="P1042" s="6">
        <v>49.99</v>
      </c>
      <c r="Q1042" s="6">
        <f t="shared" si="64"/>
        <v>401.32</v>
      </c>
      <c r="R1042" s="6">
        <f t="shared" si="65"/>
        <v>199.96</v>
      </c>
      <c r="S1042" s="6">
        <f t="shared" si="66"/>
        <v>201.35999999999999</v>
      </c>
      <c r="T1042" s="8">
        <f t="shared" si="67"/>
        <v>0.5017442439948171</v>
      </c>
      <c r="U1042" s="5">
        <f>YEAR(SalesDataTable[[#This Row],[Order Date]])</f>
        <v>2026</v>
      </c>
      <c r="V1042" s="8" t="str">
        <f>"Q"&amp;ROUNDUP(MONTH(SalesDataTable[[#This Row],[Order Date]])/3,0)</f>
        <v>Q2</v>
      </c>
      <c r="W1042" s="9">
        <f>MONTH(SalesDataTable[[#This Row],[Order Date]])</f>
        <v>6</v>
      </c>
      <c r="X1042" s="8" t="str">
        <f>TEXT(SalesDataTable[[#This Row],[Order Date]],"mmm")</f>
        <v>Jun</v>
      </c>
    </row>
    <row r="1043" spans="1:24" ht="15">
      <c r="A1043" s="2">
        <v>3831</v>
      </c>
      <c r="B1043" s="3">
        <v>46182</v>
      </c>
      <c r="C1043" s="12">
        <f>MONTH(SalesDataTable[[#This Row],[Order Date]])</f>
        <v>6</v>
      </c>
      <c r="D1043" s="12" t="str">
        <f>TEXT(SalesDataTable[[#This Row],[Order Date]],"MMM")</f>
        <v>Jun</v>
      </c>
      <c r="E1043" s="15" t="str">
        <f>"Q"&amp;ROUNDUP(MONTH(SalesDataTable[[#This Row],[Order Date]])/3,0)</f>
        <v>Q2</v>
      </c>
      <c r="F1043" s="12">
        <f>YEAR(SalesDataTable[[#This Row],[Order Date]])</f>
        <v>2026</v>
      </c>
      <c r="G1043" s="4" t="s">
        <v>11</v>
      </c>
      <c r="H1043" s="4" t="s">
        <v>18</v>
      </c>
      <c r="I1043" s="4" t="s">
        <v>2</v>
      </c>
      <c r="J1043" s="4" t="s">
        <v>16</v>
      </c>
      <c r="K1043" s="4" t="s">
        <v>14</v>
      </c>
      <c r="L1043" s="4" t="s">
        <v>44</v>
      </c>
      <c r="M1043" s="9">
        <v>2</v>
      </c>
      <c r="N1043" s="6">
        <v>134.28</v>
      </c>
      <c r="O1043" s="7">
        <v>0</v>
      </c>
      <c r="P1043" s="6">
        <v>69.12</v>
      </c>
      <c r="Q1043" s="6">
        <f t="shared" si="64"/>
        <v>268.56</v>
      </c>
      <c r="R1043" s="6">
        <f t="shared" si="65"/>
        <v>138.24</v>
      </c>
      <c r="S1043" s="6">
        <f t="shared" si="66"/>
        <v>130.32</v>
      </c>
      <c r="T1043" s="8">
        <f t="shared" si="67"/>
        <v>0.48525469168900803</v>
      </c>
      <c r="U1043" s="5">
        <f>YEAR(SalesDataTable[[#This Row],[Order Date]])</f>
        <v>2026</v>
      </c>
      <c r="V1043" s="8" t="str">
        <f>"Q"&amp;ROUNDUP(MONTH(SalesDataTable[[#This Row],[Order Date]])/3,0)</f>
        <v>Q2</v>
      </c>
      <c r="W1043" s="9">
        <f>MONTH(SalesDataTable[[#This Row],[Order Date]])</f>
        <v>6</v>
      </c>
      <c r="X1043" s="8" t="str">
        <f>TEXT(SalesDataTable[[#This Row],[Order Date]],"mmm")</f>
        <v>Jun</v>
      </c>
    </row>
    <row r="1044" spans="1:24" ht="15">
      <c r="A1044" s="2">
        <v>4394</v>
      </c>
      <c r="B1044" s="3">
        <v>46182</v>
      </c>
      <c r="C1044" s="12">
        <f>MONTH(SalesDataTable[[#This Row],[Order Date]])</f>
        <v>6</v>
      </c>
      <c r="D1044" s="12" t="str">
        <f>TEXT(SalesDataTable[[#This Row],[Order Date]],"MMM")</f>
        <v>Jun</v>
      </c>
      <c r="E1044" s="15" t="str">
        <f>"Q"&amp;ROUNDUP(MONTH(SalesDataTable[[#This Row],[Order Date]])/3,0)</f>
        <v>Q2</v>
      </c>
      <c r="F1044" s="12">
        <f>YEAR(SalesDataTable[[#This Row],[Order Date]])</f>
        <v>2026</v>
      </c>
      <c r="G1044" s="4" t="s">
        <v>11</v>
      </c>
      <c r="H1044" s="4" t="s">
        <v>12</v>
      </c>
      <c r="I1044" s="4" t="s">
        <v>2</v>
      </c>
      <c r="J1044" s="4" t="s">
        <v>13</v>
      </c>
      <c r="K1044" s="4" t="s">
        <v>34</v>
      </c>
      <c r="L1044" s="4" t="s">
        <v>45</v>
      </c>
      <c r="M1044" s="9">
        <v>2</v>
      </c>
      <c r="N1044" s="6">
        <v>51.16</v>
      </c>
      <c r="O1044" s="7">
        <v>0</v>
      </c>
      <c r="P1044" s="6">
        <v>21.57</v>
      </c>
      <c r="Q1044" s="6">
        <f t="shared" si="64"/>
        <v>102.32</v>
      </c>
      <c r="R1044" s="6">
        <f t="shared" si="65"/>
        <v>43.14</v>
      </c>
      <c r="S1044" s="6">
        <f t="shared" si="66"/>
        <v>59.179999999999993</v>
      </c>
      <c r="T1044" s="8">
        <f t="shared" si="67"/>
        <v>0.57838154808444098</v>
      </c>
      <c r="U1044" s="5">
        <f>YEAR(SalesDataTable[[#This Row],[Order Date]])</f>
        <v>2026</v>
      </c>
      <c r="V1044" s="8" t="str">
        <f>"Q"&amp;ROUNDUP(MONTH(SalesDataTable[[#This Row],[Order Date]])/3,0)</f>
        <v>Q2</v>
      </c>
      <c r="W1044" s="9">
        <f>MONTH(SalesDataTable[[#This Row],[Order Date]])</f>
        <v>6</v>
      </c>
      <c r="X1044" s="8" t="str">
        <f>TEXT(SalesDataTable[[#This Row],[Order Date]],"mmm")</f>
        <v>Jun</v>
      </c>
    </row>
    <row r="1045" spans="1:24" ht="15">
      <c r="A1045" s="2">
        <v>372</v>
      </c>
      <c r="B1045" s="3">
        <v>46183</v>
      </c>
      <c r="C1045" s="12">
        <f>MONTH(SalesDataTable[[#This Row],[Order Date]])</f>
        <v>6</v>
      </c>
      <c r="D1045" s="12" t="str">
        <f>TEXT(SalesDataTable[[#This Row],[Order Date]],"MMM")</f>
        <v>Jun</v>
      </c>
      <c r="E1045" s="15" t="str">
        <f>"Q"&amp;ROUNDUP(MONTH(SalesDataTable[[#This Row],[Order Date]])/3,0)</f>
        <v>Q2</v>
      </c>
      <c r="F1045" s="12">
        <f>YEAR(SalesDataTable[[#This Row],[Order Date]])</f>
        <v>2026</v>
      </c>
      <c r="G1045" s="4" t="s">
        <v>6</v>
      </c>
      <c r="H1045" s="4" t="s">
        <v>43</v>
      </c>
      <c r="I1045" s="4" t="s">
        <v>2</v>
      </c>
      <c r="J1045" s="4" t="s">
        <v>3</v>
      </c>
      <c r="K1045" s="4" t="s">
        <v>34</v>
      </c>
      <c r="L1045" s="4" t="s">
        <v>42</v>
      </c>
      <c r="M1045" s="9">
        <v>3</v>
      </c>
      <c r="N1045" s="6">
        <v>35.94</v>
      </c>
      <c r="O1045" s="7">
        <v>0.1</v>
      </c>
      <c r="P1045" s="6">
        <v>14.04</v>
      </c>
      <c r="Q1045" s="6">
        <f t="shared" si="64"/>
        <v>97.037999999999997</v>
      </c>
      <c r="R1045" s="6">
        <f t="shared" si="65"/>
        <v>42.12</v>
      </c>
      <c r="S1045" s="6">
        <f t="shared" si="66"/>
        <v>54.917999999999999</v>
      </c>
      <c r="T1045" s="8">
        <f t="shared" si="67"/>
        <v>0.56594323873121866</v>
      </c>
      <c r="U1045" s="5">
        <f>YEAR(SalesDataTable[[#This Row],[Order Date]])</f>
        <v>2026</v>
      </c>
      <c r="V1045" s="8" t="str">
        <f>"Q"&amp;ROUNDUP(MONTH(SalesDataTable[[#This Row],[Order Date]])/3,0)</f>
        <v>Q2</v>
      </c>
      <c r="W1045" s="9">
        <f>MONTH(SalesDataTable[[#This Row],[Order Date]])</f>
        <v>6</v>
      </c>
      <c r="X1045" s="8" t="str">
        <f>TEXT(SalesDataTable[[#This Row],[Order Date]],"mmm")</f>
        <v>Jun</v>
      </c>
    </row>
    <row r="1046" spans="1:24" ht="15">
      <c r="A1046" s="2">
        <v>532</v>
      </c>
      <c r="B1046" s="3">
        <v>46183</v>
      </c>
      <c r="C1046" s="12">
        <f>MONTH(SalesDataTable[[#This Row],[Order Date]])</f>
        <v>6</v>
      </c>
      <c r="D1046" s="12" t="str">
        <f>TEXT(SalesDataTable[[#This Row],[Order Date]],"MMM")</f>
        <v>Jun</v>
      </c>
      <c r="E1046" s="15" t="str">
        <f>"Q"&amp;ROUNDUP(MONTH(SalesDataTable[[#This Row],[Order Date]])/3,0)</f>
        <v>Q2</v>
      </c>
      <c r="F1046" s="12">
        <f>YEAR(SalesDataTable[[#This Row],[Order Date]])</f>
        <v>2026</v>
      </c>
      <c r="G1046" s="4" t="s">
        <v>11</v>
      </c>
      <c r="H1046" s="4" t="s">
        <v>39</v>
      </c>
      <c r="I1046" s="4" t="s">
        <v>19</v>
      </c>
      <c r="J1046" s="4" t="s">
        <v>3</v>
      </c>
      <c r="K1046" s="4" t="s">
        <v>9</v>
      </c>
      <c r="L1046" s="4" t="s">
        <v>17</v>
      </c>
      <c r="M1046" s="9">
        <v>1</v>
      </c>
      <c r="N1046" s="6">
        <v>145.34</v>
      </c>
      <c r="O1046" s="7">
        <v>0.05</v>
      </c>
      <c r="P1046" s="6">
        <v>77.89</v>
      </c>
      <c r="Q1046" s="6">
        <f t="shared" si="64"/>
        <v>138.07300000000001</v>
      </c>
      <c r="R1046" s="6">
        <f t="shared" si="65"/>
        <v>77.89</v>
      </c>
      <c r="S1046" s="6">
        <f t="shared" si="66"/>
        <v>60.183000000000007</v>
      </c>
      <c r="T1046" s="8">
        <f t="shared" si="67"/>
        <v>0.43587812244247609</v>
      </c>
      <c r="U1046" s="5">
        <f>YEAR(SalesDataTable[[#This Row],[Order Date]])</f>
        <v>2026</v>
      </c>
      <c r="V1046" s="8" t="str">
        <f>"Q"&amp;ROUNDUP(MONTH(SalesDataTable[[#This Row],[Order Date]])/3,0)</f>
        <v>Q2</v>
      </c>
      <c r="W1046" s="9">
        <f>MONTH(SalesDataTable[[#This Row],[Order Date]])</f>
        <v>6</v>
      </c>
      <c r="X1046" s="8" t="str">
        <f>TEXT(SalesDataTable[[#This Row],[Order Date]],"mmm")</f>
        <v>Jun</v>
      </c>
    </row>
    <row r="1047" spans="1:24" ht="15">
      <c r="A1047" s="2">
        <v>910</v>
      </c>
      <c r="B1047" s="3">
        <v>46183</v>
      </c>
      <c r="C1047" s="12">
        <f>MONTH(SalesDataTable[[#This Row],[Order Date]])</f>
        <v>6</v>
      </c>
      <c r="D1047" s="12" t="str">
        <f>TEXT(SalesDataTable[[#This Row],[Order Date]],"MMM")</f>
        <v>Jun</v>
      </c>
      <c r="E1047" s="15" t="str">
        <f>"Q"&amp;ROUNDUP(MONTH(SalesDataTable[[#This Row],[Order Date]])/3,0)</f>
        <v>Q2</v>
      </c>
      <c r="F1047" s="12">
        <f>YEAR(SalesDataTable[[#This Row],[Order Date]])</f>
        <v>2026</v>
      </c>
      <c r="G1047" s="4" t="s">
        <v>11</v>
      </c>
      <c r="H1047" s="4" t="s">
        <v>52</v>
      </c>
      <c r="I1047" s="4" t="s">
        <v>2</v>
      </c>
      <c r="J1047" s="4" t="s">
        <v>16</v>
      </c>
      <c r="K1047" s="4" t="s">
        <v>14</v>
      </c>
      <c r="L1047" s="4" t="s">
        <v>15</v>
      </c>
      <c r="M1047" s="9">
        <v>1</v>
      </c>
      <c r="N1047" s="6">
        <v>35.950000000000003</v>
      </c>
      <c r="O1047" s="7">
        <v>0.1</v>
      </c>
      <c r="P1047" s="6">
        <v>13.63</v>
      </c>
      <c r="Q1047" s="6">
        <f t="shared" si="64"/>
        <v>32.355000000000004</v>
      </c>
      <c r="R1047" s="6">
        <f t="shared" si="65"/>
        <v>13.63</v>
      </c>
      <c r="S1047" s="6">
        <f t="shared" si="66"/>
        <v>18.725000000000001</v>
      </c>
      <c r="T1047" s="8">
        <f t="shared" si="67"/>
        <v>0.57873589862463293</v>
      </c>
      <c r="U1047" s="5">
        <f>YEAR(SalesDataTable[[#This Row],[Order Date]])</f>
        <v>2026</v>
      </c>
      <c r="V1047" s="8" t="str">
        <f>"Q"&amp;ROUNDUP(MONTH(SalesDataTable[[#This Row],[Order Date]])/3,0)</f>
        <v>Q2</v>
      </c>
      <c r="W1047" s="9">
        <f>MONTH(SalesDataTable[[#This Row],[Order Date]])</f>
        <v>6</v>
      </c>
      <c r="X1047" s="8" t="str">
        <f>TEXT(SalesDataTable[[#This Row],[Order Date]],"mmm")</f>
        <v>Jun</v>
      </c>
    </row>
    <row r="1048" spans="1:24" ht="15">
      <c r="A1048" s="2">
        <v>938</v>
      </c>
      <c r="B1048" s="3">
        <v>46183</v>
      </c>
      <c r="C1048" s="12">
        <f>MONTH(SalesDataTable[[#This Row],[Order Date]])</f>
        <v>6</v>
      </c>
      <c r="D1048" s="12" t="str">
        <f>TEXT(SalesDataTable[[#This Row],[Order Date]],"MMM")</f>
        <v>Jun</v>
      </c>
      <c r="E1048" s="15" t="str">
        <f>"Q"&amp;ROUNDUP(MONTH(SalesDataTable[[#This Row],[Order Date]])/3,0)</f>
        <v>Q2</v>
      </c>
      <c r="F1048" s="12">
        <f>YEAR(SalesDataTable[[#This Row],[Order Date]])</f>
        <v>2026</v>
      </c>
      <c r="G1048" s="4" t="s">
        <v>20</v>
      </c>
      <c r="H1048" s="4" t="s">
        <v>47</v>
      </c>
      <c r="I1048" s="4" t="s">
        <v>19</v>
      </c>
      <c r="J1048" s="4" t="s">
        <v>16</v>
      </c>
      <c r="K1048" s="4" t="s">
        <v>34</v>
      </c>
      <c r="L1048" s="4" t="s">
        <v>45</v>
      </c>
      <c r="M1048" s="9">
        <v>1</v>
      </c>
      <c r="N1048" s="6">
        <v>51.09</v>
      </c>
      <c r="O1048" s="7">
        <v>0</v>
      </c>
      <c r="P1048" s="6">
        <v>22.4</v>
      </c>
      <c r="Q1048" s="6">
        <f t="shared" si="64"/>
        <v>51.09</v>
      </c>
      <c r="R1048" s="6">
        <f t="shared" si="65"/>
        <v>22.4</v>
      </c>
      <c r="S1048" s="6">
        <f t="shared" si="66"/>
        <v>28.690000000000005</v>
      </c>
      <c r="T1048" s="8">
        <f t="shared" si="67"/>
        <v>0.56155803484047762</v>
      </c>
      <c r="U1048" s="5">
        <f>YEAR(SalesDataTable[[#This Row],[Order Date]])</f>
        <v>2026</v>
      </c>
      <c r="V1048" s="8" t="str">
        <f>"Q"&amp;ROUNDUP(MONTH(SalesDataTable[[#This Row],[Order Date]])/3,0)</f>
        <v>Q2</v>
      </c>
      <c r="W1048" s="9">
        <f>MONTH(SalesDataTable[[#This Row],[Order Date]])</f>
        <v>6</v>
      </c>
      <c r="X1048" s="8" t="str">
        <f>TEXT(SalesDataTable[[#This Row],[Order Date]],"mmm")</f>
        <v>Jun</v>
      </c>
    </row>
    <row r="1049" spans="1:24" ht="15">
      <c r="A1049" s="2">
        <v>1079</v>
      </c>
      <c r="B1049" s="3">
        <v>46183</v>
      </c>
      <c r="C1049" s="12">
        <f>MONTH(SalesDataTable[[#This Row],[Order Date]])</f>
        <v>6</v>
      </c>
      <c r="D1049" s="12" t="str">
        <f>TEXT(SalesDataTable[[#This Row],[Order Date]],"MMM")</f>
        <v>Jun</v>
      </c>
      <c r="E1049" s="15" t="str">
        <f>"Q"&amp;ROUNDUP(MONTH(SalesDataTable[[#This Row],[Order Date]])/3,0)</f>
        <v>Q2</v>
      </c>
      <c r="F1049" s="12">
        <f>YEAR(SalesDataTable[[#This Row],[Order Date]])</f>
        <v>2026</v>
      </c>
      <c r="G1049" s="4" t="s">
        <v>6</v>
      </c>
      <c r="H1049" s="4" t="s">
        <v>49</v>
      </c>
      <c r="I1049" s="4" t="s">
        <v>19</v>
      </c>
      <c r="J1049" s="4" t="s">
        <v>3</v>
      </c>
      <c r="K1049" s="4" t="s">
        <v>23</v>
      </c>
      <c r="L1049" s="4" t="s">
        <v>29</v>
      </c>
      <c r="M1049" s="9">
        <v>2</v>
      </c>
      <c r="N1049" s="6">
        <v>198.69</v>
      </c>
      <c r="O1049" s="7">
        <v>0.15</v>
      </c>
      <c r="P1049" s="6">
        <v>104.25</v>
      </c>
      <c r="Q1049" s="6">
        <f t="shared" si="64"/>
        <v>337.77299999999997</v>
      </c>
      <c r="R1049" s="6">
        <f t="shared" si="65"/>
        <v>208.5</v>
      </c>
      <c r="S1049" s="6">
        <f t="shared" si="66"/>
        <v>129.27299999999997</v>
      </c>
      <c r="T1049" s="8">
        <f t="shared" si="67"/>
        <v>0.38272153191640534</v>
      </c>
      <c r="U1049" s="5">
        <f>YEAR(SalesDataTable[[#This Row],[Order Date]])</f>
        <v>2026</v>
      </c>
      <c r="V1049" s="8" t="str">
        <f>"Q"&amp;ROUNDUP(MONTH(SalesDataTable[[#This Row],[Order Date]])/3,0)</f>
        <v>Q2</v>
      </c>
      <c r="W1049" s="9">
        <f>MONTH(SalesDataTable[[#This Row],[Order Date]])</f>
        <v>6</v>
      </c>
      <c r="X1049" s="8" t="str">
        <f>TEXT(SalesDataTable[[#This Row],[Order Date]],"mmm")</f>
        <v>Jun</v>
      </c>
    </row>
    <row r="1050" spans="1:24" ht="15">
      <c r="A1050" s="2">
        <v>1662</v>
      </c>
      <c r="B1050" s="3">
        <v>46183</v>
      </c>
      <c r="C1050" s="12">
        <f>MONTH(SalesDataTable[[#This Row],[Order Date]])</f>
        <v>6</v>
      </c>
      <c r="D1050" s="12" t="str">
        <f>TEXT(SalesDataTable[[#This Row],[Order Date]],"MMM")</f>
        <v>Jun</v>
      </c>
      <c r="E1050" s="15" t="str">
        <f>"Q"&amp;ROUNDUP(MONTH(SalesDataTable[[#This Row],[Order Date]])/3,0)</f>
        <v>Q2</v>
      </c>
      <c r="F1050" s="12">
        <f>YEAR(SalesDataTable[[#This Row],[Order Date]])</f>
        <v>2026</v>
      </c>
      <c r="G1050" s="4" t="s">
        <v>6</v>
      </c>
      <c r="H1050" s="4" t="s">
        <v>27</v>
      </c>
      <c r="I1050" s="4" t="s">
        <v>19</v>
      </c>
      <c r="J1050" s="4" t="s">
        <v>13</v>
      </c>
      <c r="K1050" s="4" t="s">
        <v>4</v>
      </c>
      <c r="L1050" s="4" t="s">
        <v>5</v>
      </c>
      <c r="M1050" s="9">
        <v>3</v>
      </c>
      <c r="N1050" s="6">
        <v>83.45</v>
      </c>
      <c r="O1050" s="7">
        <v>0</v>
      </c>
      <c r="P1050" s="6">
        <v>43.73</v>
      </c>
      <c r="Q1050" s="6">
        <f t="shared" si="64"/>
        <v>250.35000000000002</v>
      </c>
      <c r="R1050" s="6">
        <f t="shared" si="65"/>
        <v>131.19</v>
      </c>
      <c r="S1050" s="6">
        <f t="shared" si="66"/>
        <v>119.16000000000003</v>
      </c>
      <c r="T1050" s="8">
        <f t="shared" si="67"/>
        <v>0.47597363690832839</v>
      </c>
      <c r="U1050" s="5">
        <f>YEAR(SalesDataTable[[#This Row],[Order Date]])</f>
        <v>2026</v>
      </c>
      <c r="V1050" s="8" t="str">
        <f>"Q"&amp;ROUNDUP(MONTH(SalesDataTable[[#This Row],[Order Date]])/3,0)</f>
        <v>Q2</v>
      </c>
      <c r="W1050" s="9">
        <f>MONTH(SalesDataTable[[#This Row],[Order Date]])</f>
        <v>6</v>
      </c>
      <c r="X1050" s="8" t="str">
        <f>TEXT(SalesDataTable[[#This Row],[Order Date]],"mmm")</f>
        <v>Jun</v>
      </c>
    </row>
    <row r="1051" spans="1:24" ht="15">
      <c r="A1051" s="2">
        <v>2748</v>
      </c>
      <c r="B1051" s="3">
        <v>46183</v>
      </c>
      <c r="C1051" s="12">
        <f>MONTH(SalesDataTable[[#This Row],[Order Date]])</f>
        <v>6</v>
      </c>
      <c r="D1051" s="12" t="str">
        <f>TEXT(SalesDataTable[[#This Row],[Order Date]],"MMM")</f>
        <v>Jun</v>
      </c>
      <c r="E1051" s="15" t="str">
        <f>"Q"&amp;ROUNDUP(MONTH(SalesDataTable[[#This Row],[Order Date]])/3,0)</f>
        <v>Q2</v>
      </c>
      <c r="F1051" s="12">
        <f>YEAR(SalesDataTable[[#This Row],[Order Date]])</f>
        <v>2026</v>
      </c>
      <c r="G1051" s="4" t="s">
        <v>11</v>
      </c>
      <c r="H1051" s="4" t="s">
        <v>12</v>
      </c>
      <c r="I1051" s="4" t="s">
        <v>2</v>
      </c>
      <c r="J1051" s="4" t="s">
        <v>13</v>
      </c>
      <c r="K1051" s="4" t="s">
        <v>34</v>
      </c>
      <c r="L1051" s="4" t="s">
        <v>35</v>
      </c>
      <c r="M1051" s="9">
        <v>2</v>
      </c>
      <c r="N1051" s="6">
        <v>40.86</v>
      </c>
      <c r="O1051" s="7">
        <v>0</v>
      </c>
      <c r="P1051" s="6">
        <v>14.59</v>
      </c>
      <c r="Q1051" s="6">
        <f t="shared" si="64"/>
        <v>81.72</v>
      </c>
      <c r="R1051" s="6">
        <f t="shared" si="65"/>
        <v>29.18</v>
      </c>
      <c r="S1051" s="6">
        <f t="shared" si="66"/>
        <v>52.54</v>
      </c>
      <c r="T1051" s="8">
        <f t="shared" si="67"/>
        <v>0.64292706803720023</v>
      </c>
      <c r="U1051" s="5">
        <f>YEAR(SalesDataTable[[#This Row],[Order Date]])</f>
        <v>2026</v>
      </c>
      <c r="V1051" s="8" t="str">
        <f>"Q"&amp;ROUNDUP(MONTH(SalesDataTable[[#This Row],[Order Date]])/3,0)</f>
        <v>Q2</v>
      </c>
      <c r="W1051" s="9">
        <f>MONTH(SalesDataTable[[#This Row],[Order Date]])</f>
        <v>6</v>
      </c>
      <c r="X1051" s="8" t="str">
        <f>TEXT(SalesDataTable[[#This Row],[Order Date]],"mmm")</f>
        <v>Jun</v>
      </c>
    </row>
    <row r="1052" spans="1:24" ht="15">
      <c r="A1052" s="2">
        <v>3354</v>
      </c>
      <c r="B1052" s="3">
        <v>46183</v>
      </c>
      <c r="C1052" s="12">
        <f>MONTH(SalesDataTable[[#This Row],[Order Date]])</f>
        <v>6</v>
      </c>
      <c r="D1052" s="12" t="str">
        <f>TEXT(SalesDataTable[[#This Row],[Order Date]],"MMM")</f>
        <v>Jun</v>
      </c>
      <c r="E1052" s="15" t="str">
        <f>"Q"&amp;ROUNDUP(MONTH(SalesDataTable[[#This Row],[Order Date]])/3,0)</f>
        <v>Q2</v>
      </c>
      <c r="F1052" s="12">
        <f>YEAR(SalesDataTable[[#This Row],[Order Date]])</f>
        <v>2026</v>
      </c>
      <c r="G1052" s="4" t="s">
        <v>6</v>
      </c>
      <c r="H1052" s="4" t="s">
        <v>27</v>
      </c>
      <c r="I1052" s="4" t="s">
        <v>19</v>
      </c>
      <c r="J1052" s="4" t="s">
        <v>13</v>
      </c>
      <c r="K1052" s="4" t="s">
        <v>23</v>
      </c>
      <c r="L1052" s="4" t="s">
        <v>40</v>
      </c>
      <c r="M1052" s="9">
        <v>1</v>
      </c>
      <c r="N1052" s="6">
        <v>82.21</v>
      </c>
      <c r="O1052" s="7">
        <v>0.05</v>
      </c>
      <c r="P1052" s="6">
        <v>39.04</v>
      </c>
      <c r="Q1052" s="6">
        <f t="shared" si="64"/>
        <v>78.099499999999992</v>
      </c>
      <c r="R1052" s="6">
        <f t="shared" si="65"/>
        <v>39.04</v>
      </c>
      <c r="S1052" s="6">
        <f t="shared" si="66"/>
        <v>39.059499999999993</v>
      </c>
      <c r="T1052" s="8">
        <f t="shared" si="67"/>
        <v>0.50012484074802011</v>
      </c>
      <c r="U1052" s="5">
        <f>YEAR(SalesDataTable[[#This Row],[Order Date]])</f>
        <v>2026</v>
      </c>
      <c r="V1052" s="8" t="str">
        <f>"Q"&amp;ROUNDUP(MONTH(SalesDataTable[[#This Row],[Order Date]])/3,0)</f>
        <v>Q2</v>
      </c>
      <c r="W1052" s="9">
        <f>MONTH(SalesDataTable[[#This Row],[Order Date]])</f>
        <v>6</v>
      </c>
      <c r="X1052" s="8" t="str">
        <f>TEXT(SalesDataTable[[#This Row],[Order Date]],"mmm")</f>
        <v>Jun</v>
      </c>
    </row>
    <row r="1053" spans="1:24" ht="15">
      <c r="A1053" s="2">
        <v>3532</v>
      </c>
      <c r="B1053" s="3">
        <v>46183</v>
      </c>
      <c r="C1053" s="12">
        <f>MONTH(SalesDataTable[[#This Row],[Order Date]])</f>
        <v>6</v>
      </c>
      <c r="D1053" s="12" t="str">
        <f>TEXT(SalesDataTable[[#This Row],[Order Date]],"MMM")</f>
        <v>Jun</v>
      </c>
      <c r="E1053" s="15" t="str">
        <f>"Q"&amp;ROUNDUP(MONTH(SalesDataTable[[#This Row],[Order Date]])/3,0)</f>
        <v>Q2</v>
      </c>
      <c r="F1053" s="12">
        <f>YEAR(SalesDataTable[[#This Row],[Order Date]])</f>
        <v>2026</v>
      </c>
      <c r="G1053" s="4" t="s">
        <v>11</v>
      </c>
      <c r="H1053" s="4" t="s">
        <v>39</v>
      </c>
      <c r="I1053" s="4" t="s">
        <v>28</v>
      </c>
      <c r="J1053" s="4" t="s">
        <v>16</v>
      </c>
      <c r="K1053" s="4" t="s">
        <v>34</v>
      </c>
      <c r="L1053" s="4" t="s">
        <v>42</v>
      </c>
      <c r="M1053" s="9">
        <v>1</v>
      </c>
      <c r="N1053" s="6">
        <v>35.93</v>
      </c>
      <c r="O1053" s="7">
        <v>0.1</v>
      </c>
      <c r="P1053" s="6">
        <v>13.52</v>
      </c>
      <c r="Q1053" s="6">
        <f t="shared" si="64"/>
        <v>32.337000000000003</v>
      </c>
      <c r="R1053" s="6">
        <f t="shared" si="65"/>
        <v>13.52</v>
      </c>
      <c r="S1053" s="6">
        <f t="shared" si="66"/>
        <v>18.817000000000004</v>
      </c>
      <c r="T1053" s="8">
        <f t="shared" si="67"/>
        <v>0.58190308315551853</v>
      </c>
      <c r="U1053" s="5">
        <f>YEAR(SalesDataTable[[#This Row],[Order Date]])</f>
        <v>2026</v>
      </c>
      <c r="V1053" s="8" t="str">
        <f>"Q"&amp;ROUNDUP(MONTH(SalesDataTable[[#This Row],[Order Date]])/3,0)</f>
        <v>Q2</v>
      </c>
      <c r="W1053" s="9">
        <f>MONTH(SalesDataTable[[#This Row],[Order Date]])</f>
        <v>6</v>
      </c>
      <c r="X1053" s="8" t="str">
        <f>TEXT(SalesDataTable[[#This Row],[Order Date]],"mmm")</f>
        <v>Jun</v>
      </c>
    </row>
    <row r="1054" spans="1:24" ht="15">
      <c r="A1054" s="2">
        <v>3636</v>
      </c>
      <c r="B1054" s="3">
        <v>46183</v>
      </c>
      <c r="C1054" s="12">
        <f>MONTH(SalesDataTable[[#This Row],[Order Date]])</f>
        <v>6</v>
      </c>
      <c r="D1054" s="12" t="str">
        <f>TEXT(SalesDataTable[[#This Row],[Order Date]],"MMM")</f>
        <v>Jun</v>
      </c>
      <c r="E1054" s="15" t="str">
        <f>"Q"&amp;ROUNDUP(MONTH(SalesDataTable[[#This Row],[Order Date]])/3,0)</f>
        <v>Q2</v>
      </c>
      <c r="F1054" s="12">
        <f>YEAR(SalesDataTable[[#This Row],[Order Date]])</f>
        <v>2026</v>
      </c>
      <c r="G1054" s="4" t="s">
        <v>0</v>
      </c>
      <c r="H1054" s="4" t="s">
        <v>1</v>
      </c>
      <c r="I1054" s="4" t="s">
        <v>28</v>
      </c>
      <c r="J1054" s="4" t="s">
        <v>13</v>
      </c>
      <c r="K1054" s="4" t="s">
        <v>14</v>
      </c>
      <c r="L1054" s="4" t="s">
        <v>48</v>
      </c>
      <c r="M1054" s="9">
        <v>2</v>
      </c>
      <c r="N1054" s="6">
        <v>164.77</v>
      </c>
      <c r="O1054" s="7">
        <v>0</v>
      </c>
      <c r="P1054" s="6">
        <v>89.07</v>
      </c>
      <c r="Q1054" s="6">
        <f t="shared" si="64"/>
        <v>329.54</v>
      </c>
      <c r="R1054" s="6">
        <f t="shared" si="65"/>
        <v>178.14</v>
      </c>
      <c r="S1054" s="6">
        <f t="shared" si="66"/>
        <v>151.40000000000003</v>
      </c>
      <c r="T1054" s="8">
        <f t="shared" si="67"/>
        <v>0.45942829398555568</v>
      </c>
      <c r="U1054" s="5">
        <f>YEAR(SalesDataTable[[#This Row],[Order Date]])</f>
        <v>2026</v>
      </c>
      <c r="V1054" s="8" t="str">
        <f>"Q"&amp;ROUNDUP(MONTH(SalesDataTable[[#This Row],[Order Date]])/3,0)</f>
        <v>Q2</v>
      </c>
      <c r="W1054" s="9">
        <f>MONTH(SalesDataTable[[#This Row],[Order Date]])</f>
        <v>6</v>
      </c>
      <c r="X1054" s="8" t="str">
        <f>TEXT(SalesDataTable[[#This Row],[Order Date]],"mmm")</f>
        <v>Jun</v>
      </c>
    </row>
    <row r="1055" spans="1:24" ht="15">
      <c r="A1055" s="2">
        <v>3810</v>
      </c>
      <c r="B1055" s="3">
        <v>46183</v>
      </c>
      <c r="C1055" s="12">
        <f>MONTH(SalesDataTable[[#This Row],[Order Date]])</f>
        <v>6</v>
      </c>
      <c r="D1055" s="12" t="str">
        <f>TEXT(SalesDataTable[[#This Row],[Order Date]],"MMM")</f>
        <v>Jun</v>
      </c>
      <c r="E1055" s="15" t="str">
        <f>"Q"&amp;ROUNDUP(MONTH(SalesDataTable[[#This Row],[Order Date]])/3,0)</f>
        <v>Q2</v>
      </c>
      <c r="F1055" s="12">
        <f>YEAR(SalesDataTable[[#This Row],[Order Date]])</f>
        <v>2026</v>
      </c>
      <c r="G1055" s="4" t="s">
        <v>11</v>
      </c>
      <c r="H1055" s="4" t="s">
        <v>12</v>
      </c>
      <c r="I1055" s="4" t="s">
        <v>8</v>
      </c>
      <c r="J1055" s="4" t="s">
        <v>16</v>
      </c>
      <c r="K1055" s="4" t="s">
        <v>14</v>
      </c>
      <c r="L1055" s="4" t="s">
        <v>32</v>
      </c>
      <c r="M1055" s="9">
        <v>4</v>
      </c>
      <c r="N1055" s="6">
        <v>47.36</v>
      </c>
      <c r="O1055" s="7">
        <v>0.1</v>
      </c>
      <c r="P1055" s="6">
        <v>18.87</v>
      </c>
      <c r="Q1055" s="6">
        <f t="shared" si="64"/>
        <v>170.49600000000001</v>
      </c>
      <c r="R1055" s="6">
        <f t="shared" si="65"/>
        <v>75.48</v>
      </c>
      <c r="S1055" s="6">
        <f t="shared" si="66"/>
        <v>95.016000000000005</v>
      </c>
      <c r="T1055" s="8">
        <f t="shared" si="67"/>
        <v>0.55729166666666663</v>
      </c>
      <c r="U1055" s="5">
        <f>YEAR(SalesDataTable[[#This Row],[Order Date]])</f>
        <v>2026</v>
      </c>
      <c r="V1055" s="8" t="str">
        <f>"Q"&amp;ROUNDUP(MONTH(SalesDataTable[[#This Row],[Order Date]])/3,0)</f>
        <v>Q2</v>
      </c>
      <c r="W1055" s="9">
        <f>MONTH(SalesDataTable[[#This Row],[Order Date]])</f>
        <v>6</v>
      </c>
      <c r="X1055" s="8" t="str">
        <f>TEXT(SalesDataTable[[#This Row],[Order Date]],"mmm")</f>
        <v>Jun</v>
      </c>
    </row>
    <row r="1056" spans="1:24" ht="15">
      <c r="A1056" s="2">
        <v>4137</v>
      </c>
      <c r="B1056" s="3">
        <v>46183</v>
      </c>
      <c r="C1056" s="12">
        <f>MONTH(SalesDataTable[[#This Row],[Order Date]])</f>
        <v>6</v>
      </c>
      <c r="D1056" s="12" t="str">
        <f>TEXT(SalesDataTable[[#This Row],[Order Date]],"MMM")</f>
        <v>Jun</v>
      </c>
      <c r="E1056" s="15" t="str">
        <f>"Q"&amp;ROUNDUP(MONTH(SalesDataTable[[#This Row],[Order Date]])/3,0)</f>
        <v>Q2</v>
      </c>
      <c r="F1056" s="12">
        <f>YEAR(SalesDataTable[[#This Row],[Order Date]])</f>
        <v>2026</v>
      </c>
      <c r="G1056" s="4" t="s">
        <v>20</v>
      </c>
      <c r="H1056" s="4" t="s">
        <v>33</v>
      </c>
      <c r="I1056" s="4" t="s">
        <v>2</v>
      </c>
      <c r="J1056" s="4" t="s">
        <v>3</v>
      </c>
      <c r="K1056" s="4" t="s">
        <v>9</v>
      </c>
      <c r="L1056" s="4" t="s">
        <v>10</v>
      </c>
      <c r="M1056" s="9">
        <v>1</v>
      </c>
      <c r="N1056" s="6">
        <v>90.7</v>
      </c>
      <c r="O1056" s="7">
        <v>0</v>
      </c>
      <c r="P1056" s="6">
        <v>44.18</v>
      </c>
      <c r="Q1056" s="6">
        <f t="shared" si="64"/>
        <v>90.7</v>
      </c>
      <c r="R1056" s="6">
        <f t="shared" si="65"/>
        <v>44.18</v>
      </c>
      <c r="S1056" s="6">
        <f t="shared" si="66"/>
        <v>46.52</v>
      </c>
      <c r="T1056" s="8">
        <f t="shared" si="67"/>
        <v>0.51289966923925034</v>
      </c>
      <c r="U1056" s="5">
        <f>YEAR(SalesDataTable[[#This Row],[Order Date]])</f>
        <v>2026</v>
      </c>
      <c r="V1056" s="8" t="str">
        <f>"Q"&amp;ROUNDUP(MONTH(SalesDataTable[[#This Row],[Order Date]])/3,0)</f>
        <v>Q2</v>
      </c>
      <c r="W1056" s="9">
        <f>MONTH(SalesDataTable[[#This Row],[Order Date]])</f>
        <v>6</v>
      </c>
      <c r="X1056" s="8" t="str">
        <f>TEXT(SalesDataTable[[#This Row],[Order Date]],"mmm")</f>
        <v>Jun</v>
      </c>
    </row>
    <row r="1057" spans="1:24" ht="15">
      <c r="A1057" s="2">
        <v>4303</v>
      </c>
      <c r="B1057" s="3">
        <v>46183</v>
      </c>
      <c r="C1057" s="12">
        <f>MONTH(SalesDataTable[[#This Row],[Order Date]])</f>
        <v>6</v>
      </c>
      <c r="D1057" s="12" t="str">
        <f>TEXT(SalesDataTable[[#This Row],[Order Date]],"MMM")</f>
        <v>Jun</v>
      </c>
      <c r="E1057" s="15" t="str">
        <f>"Q"&amp;ROUNDUP(MONTH(SalesDataTable[[#This Row],[Order Date]])/3,0)</f>
        <v>Q2</v>
      </c>
      <c r="F1057" s="12">
        <f>YEAR(SalesDataTable[[#This Row],[Order Date]])</f>
        <v>2026</v>
      </c>
      <c r="G1057" s="4" t="s">
        <v>11</v>
      </c>
      <c r="H1057" s="4" t="s">
        <v>39</v>
      </c>
      <c r="I1057" s="4" t="s">
        <v>28</v>
      </c>
      <c r="J1057" s="4" t="s">
        <v>3</v>
      </c>
      <c r="K1057" s="4" t="s">
        <v>14</v>
      </c>
      <c r="L1057" s="4" t="s">
        <v>32</v>
      </c>
      <c r="M1057" s="9">
        <v>1</v>
      </c>
      <c r="N1057" s="6">
        <v>45.59</v>
      </c>
      <c r="O1057" s="7">
        <v>0</v>
      </c>
      <c r="P1057" s="6">
        <v>18.57</v>
      </c>
      <c r="Q1057" s="6">
        <f t="shared" si="64"/>
        <v>45.59</v>
      </c>
      <c r="R1057" s="6">
        <f t="shared" si="65"/>
        <v>18.57</v>
      </c>
      <c r="S1057" s="6">
        <f t="shared" si="66"/>
        <v>27.020000000000003</v>
      </c>
      <c r="T1057" s="8">
        <f t="shared" si="67"/>
        <v>0.59267383198069756</v>
      </c>
      <c r="U1057" s="5">
        <f>YEAR(SalesDataTable[[#This Row],[Order Date]])</f>
        <v>2026</v>
      </c>
      <c r="V1057" s="8" t="str">
        <f>"Q"&amp;ROUNDUP(MONTH(SalesDataTable[[#This Row],[Order Date]])/3,0)</f>
        <v>Q2</v>
      </c>
      <c r="W1057" s="9">
        <f>MONTH(SalesDataTable[[#This Row],[Order Date]])</f>
        <v>6</v>
      </c>
      <c r="X1057" s="8" t="str">
        <f>TEXT(SalesDataTable[[#This Row],[Order Date]],"mmm")</f>
        <v>Jun</v>
      </c>
    </row>
    <row r="1058" spans="1:24" ht="15">
      <c r="A1058" s="2">
        <v>4991</v>
      </c>
      <c r="B1058" s="3">
        <v>46183</v>
      </c>
      <c r="C1058" s="12">
        <f>MONTH(SalesDataTable[[#This Row],[Order Date]])</f>
        <v>6</v>
      </c>
      <c r="D1058" s="12" t="str">
        <f>TEXT(SalesDataTable[[#This Row],[Order Date]],"MMM")</f>
        <v>Jun</v>
      </c>
      <c r="E1058" s="15" t="str">
        <f>"Q"&amp;ROUNDUP(MONTH(SalesDataTable[[#This Row],[Order Date]])/3,0)</f>
        <v>Q2</v>
      </c>
      <c r="F1058" s="12">
        <f>YEAR(SalesDataTable[[#This Row],[Order Date]])</f>
        <v>2026</v>
      </c>
      <c r="G1058" s="4" t="s">
        <v>20</v>
      </c>
      <c r="H1058" s="4" t="s">
        <v>21</v>
      </c>
      <c r="I1058" s="4" t="s">
        <v>2</v>
      </c>
      <c r="J1058" s="4" t="s">
        <v>13</v>
      </c>
      <c r="K1058" s="4" t="s">
        <v>9</v>
      </c>
      <c r="L1058" s="4" t="s">
        <v>17</v>
      </c>
      <c r="M1058" s="9">
        <v>3</v>
      </c>
      <c r="N1058" s="6">
        <v>146.55000000000001</v>
      </c>
      <c r="O1058" s="7">
        <v>0.1</v>
      </c>
      <c r="P1058" s="6">
        <v>79.59</v>
      </c>
      <c r="Q1058" s="6">
        <f t="shared" si="64"/>
        <v>395.68500000000006</v>
      </c>
      <c r="R1058" s="6">
        <f t="shared" si="65"/>
        <v>238.77</v>
      </c>
      <c r="S1058" s="6">
        <f t="shared" si="66"/>
        <v>156.91500000000005</v>
      </c>
      <c r="T1058" s="8">
        <f t="shared" si="67"/>
        <v>0.39656544978960545</v>
      </c>
      <c r="U1058" s="5">
        <f>YEAR(SalesDataTable[[#This Row],[Order Date]])</f>
        <v>2026</v>
      </c>
      <c r="V1058" s="8" t="str">
        <f>"Q"&amp;ROUNDUP(MONTH(SalesDataTable[[#This Row],[Order Date]])/3,0)</f>
        <v>Q2</v>
      </c>
      <c r="W1058" s="9">
        <f>MONTH(SalesDataTable[[#This Row],[Order Date]])</f>
        <v>6</v>
      </c>
      <c r="X1058" s="8" t="str">
        <f>TEXT(SalesDataTable[[#This Row],[Order Date]],"mmm")</f>
        <v>Jun</v>
      </c>
    </row>
    <row r="1059" spans="1:24" ht="15">
      <c r="A1059" s="2">
        <v>39</v>
      </c>
      <c r="B1059" s="3">
        <v>46184</v>
      </c>
      <c r="C1059" s="12">
        <f>MONTH(SalesDataTable[[#This Row],[Order Date]])</f>
        <v>6</v>
      </c>
      <c r="D1059" s="12" t="str">
        <f>TEXT(SalesDataTable[[#This Row],[Order Date]],"MMM")</f>
        <v>Jun</v>
      </c>
      <c r="E1059" s="15" t="str">
        <f>"Q"&amp;ROUNDUP(MONTH(SalesDataTable[[#This Row],[Order Date]])/3,0)</f>
        <v>Q2</v>
      </c>
      <c r="F1059" s="12">
        <f>YEAR(SalesDataTable[[#This Row],[Order Date]])</f>
        <v>2026</v>
      </c>
      <c r="G1059" s="4" t="s">
        <v>20</v>
      </c>
      <c r="H1059" s="4" t="s">
        <v>33</v>
      </c>
      <c r="I1059" s="4" t="s">
        <v>28</v>
      </c>
      <c r="J1059" s="4" t="s">
        <v>16</v>
      </c>
      <c r="K1059" s="4" t="s">
        <v>4</v>
      </c>
      <c r="L1059" s="4" t="s">
        <v>26</v>
      </c>
      <c r="M1059" s="9">
        <v>4</v>
      </c>
      <c r="N1059" s="6">
        <v>40.33</v>
      </c>
      <c r="O1059" s="7">
        <v>0.1</v>
      </c>
      <c r="P1059" s="6">
        <v>17.170000000000002</v>
      </c>
      <c r="Q1059" s="6">
        <f t="shared" si="64"/>
        <v>145.18799999999999</v>
      </c>
      <c r="R1059" s="6">
        <f t="shared" si="65"/>
        <v>68.680000000000007</v>
      </c>
      <c r="S1059" s="6">
        <f t="shared" si="66"/>
        <v>76.507999999999981</v>
      </c>
      <c r="T1059" s="8">
        <f t="shared" si="67"/>
        <v>0.52695815081136177</v>
      </c>
      <c r="U1059" s="5">
        <f>YEAR(SalesDataTable[[#This Row],[Order Date]])</f>
        <v>2026</v>
      </c>
      <c r="V1059" s="8" t="str">
        <f>"Q"&amp;ROUNDUP(MONTH(SalesDataTable[[#This Row],[Order Date]])/3,0)</f>
        <v>Q2</v>
      </c>
      <c r="W1059" s="9">
        <f>MONTH(SalesDataTable[[#This Row],[Order Date]])</f>
        <v>6</v>
      </c>
      <c r="X1059" s="8" t="str">
        <f>TEXT(SalesDataTable[[#This Row],[Order Date]],"mmm")</f>
        <v>Jun</v>
      </c>
    </row>
    <row r="1060" spans="1:24" ht="15">
      <c r="A1060" s="2">
        <v>206</v>
      </c>
      <c r="B1060" s="3">
        <v>46184</v>
      </c>
      <c r="C1060" s="12">
        <f>MONTH(SalesDataTable[[#This Row],[Order Date]])</f>
        <v>6</v>
      </c>
      <c r="D1060" s="12" t="str">
        <f>TEXT(SalesDataTable[[#This Row],[Order Date]],"MMM")</f>
        <v>Jun</v>
      </c>
      <c r="E1060" s="15" t="str">
        <f>"Q"&amp;ROUNDUP(MONTH(SalesDataTable[[#This Row],[Order Date]])/3,0)</f>
        <v>Q2</v>
      </c>
      <c r="F1060" s="12">
        <f>YEAR(SalesDataTable[[#This Row],[Order Date]])</f>
        <v>2026</v>
      </c>
      <c r="G1060" s="4" t="s">
        <v>0</v>
      </c>
      <c r="H1060" s="4" t="s">
        <v>1</v>
      </c>
      <c r="I1060" s="4" t="s">
        <v>19</v>
      </c>
      <c r="J1060" s="4" t="s">
        <v>13</v>
      </c>
      <c r="K1060" s="4" t="s">
        <v>4</v>
      </c>
      <c r="L1060" s="4" t="s">
        <v>22</v>
      </c>
      <c r="M1060" s="9">
        <v>2</v>
      </c>
      <c r="N1060" s="6">
        <v>51.83</v>
      </c>
      <c r="O1060" s="7">
        <v>0.1</v>
      </c>
      <c r="P1060" s="6">
        <v>23.1</v>
      </c>
      <c r="Q1060" s="6">
        <f t="shared" si="64"/>
        <v>93.293999999999997</v>
      </c>
      <c r="R1060" s="6">
        <f t="shared" si="65"/>
        <v>46.2</v>
      </c>
      <c r="S1060" s="6">
        <f t="shared" si="66"/>
        <v>47.093999999999994</v>
      </c>
      <c r="T1060" s="8">
        <f t="shared" si="67"/>
        <v>0.50479130490706792</v>
      </c>
      <c r="U1060" s="5">
        <f>YEAR(SalesDataTable[[#This Row],[Order Date]])</f>
        <v>2026</v>
      </c>
      <c r="V1060" s="8" t="str">
        <f>"Q"&amp;ROUNDUP(MONTH(SalesDataTable[[#This Row],[Order Date]])/3,0)</f>
        <v>Q2</v>
      </c>
      <c r="W1060" s="9">
        <f>MONTH(SalesDataTable[[#This Row],[Order Date]])</f>
        <v>6</v>
      </c>
      <c r="X1060" s="8" t="str">
        <f>TEXT(SalesDataTable[[#This Row],[Order Date]],"mmm")</f>
        <v>Jun</v>
      </c>
    </row>
    <row r="1061" spans="1:24" ht="15">
      <c r="A1061" s="2">
        <v>397</v>
      </c>
      <c r="B1061" s="3">
        <v>46184</v>
      </c>
      <c r="C1061" s="12">
        <f>MONTH(SalesDataTable[[#This Row],[Order Date]])</f>
        <v>6</v>
      </c>
      <c r="D1061" s="12" t="str">
        <f>TEXT(SalesDataTable[[#This Row],[Order Date]],"MMM")</f>
        <v>Jun</v>
      </c>
      <c r="E1061" s="15" t="str">
        <f>"Q"&amp;ROUNDUP(MONTH(SalesDataTable[[#This Row],[Order Date]])/3,0)</f>
        <v>Q2</v>
      </c>
      <c r="F1061" s="12">
        <f>YEAR(SalesDataTable[[#This Row],[Order Date]])</f>
        <v>2026</v>
      </c>
      <c r="G1061" s="4" t="s">
        <v>20</v>
      </c>
      <c r="H1061" s="4" t="s">
        <v>33</v>
      </c>
      <c r="I1061" s="4" t="s">
        <v>2</v>
      </c>
      <c r="J1061" s="4" t="s">
        <v>16</v>
      </c>
      <c r="K1061" s="4" t="s">
        <v>23</v>
      </c>
      <c r="L1061" s="4" t="s">
        <v>51</v>
      </c>
      <c r="M1061" s="9">
        <v>2</v>
      </c>
      <c r="N1061" s="6">
        <v>121.19</v>
      </c>
      <c r="O1061" s="7">
        <v>0.05</v>
      </c>
      <c r="P1061" s="6">
        <v>58.91</v>
      </c>
      <c r="Q1061" s="6">
        <f t="shared" si="64"/>
        <v>230.261</v>
      </c>
      <c r="R1061" s="6">
        <f t="shared" si="65"/>
        <v>117.82</v>
      </c>
      <c r="S1061" s="6">
        <f t="shared" si="66"/>
        <v>112.441</v>
      </c>
      <c r="T1061" s="8">
        <f t="shared" si="67"/>
        <v>0.48831977625390321</v>
      </c>
      <c r="U1061" s="5">
        <f>YEAR(SalesDataTable[[#This Row],[Order Date]])</f>
        <v>2026</v>
      </c>
      <c r="V1061" s="8" t="str">
        <f>"Q"&amp;ROUNDUP(MONTH(SalesDataTable[[#This Row],[Order Date]])/3,0)</f>
        <v>Q2</v>
      </c>
      <c r="W1061" s="9">
        <f>MONTH(SalesDataTable[[#This Row],[Order Date]])</f>
        <v>6</v>
      </c>
      <c r="X1061" s="8" t="str">
        <f>TEXT(SalesDataTable[[#This Row],[Order Date]],"mmm")</f>
        <v>Jun</v>
      </c>
    </row>
    <row r="1062" spans="1:24" ht="15">
      <c r="A1062" s="2">
        <v>763</v>
      </c>
      <c r="B1062" s="3">
        <v>46184</v>
      </c>
      <c r="C1062" s="12">
        <f>MONTH(SalesDataTable[[#This Row],[Order Date]])</f>
        <v>6</v>
      </c>
      <c r="D1062" s="12" t="str">
        <f>TEXT(SalesDataTable[[#This Row],[Order Date]],"MMM")</f>
        <v>Jun</v>
      </c>
      <c r="E1062" s="15" t="str">
        <f>"Q"&amp;ROUNDUP(MONTH(SalesDataTable[[#This Row],[Order Date]])/3,0)</f>
        <v>Q2</v>
      </c>
      <c r="F1062" s="12">
        <f>YEAR(SalesDataTable[[#This Row],[Order Date]])</f>
        <v>2026</v>
      </c>
      <c r="G1062" s="4" t="s">
        <v>20</v>
      </c>
      <c r="H1062" s="4" t="s">
        <v>47</v>
      </c>
      <c r="I1062" s="4" t="s">
        <v>19</v>
      </c>
      <c r="J1062" s="4" t="s">
        <v>13</v>
      </c>
      <c r="K1062" s="4" t="s">
        <v>9</v>
      </c>
      <c r="L1062" s="4" t="s">
        <v>37</v>
      </c>
      <c r="M1062" s="9">
        <v>1</v>
      </c>
      <c r="N1062" s="6">
        <v>154.09</v>
      </c>
      <c r="O1062" s="7">
        <v>0</v>
      </c>
      <c r="P1062" s="6">
        <v>77.37</v>
      </c>
      <c r="Q1062" s="6">
        <f t="shared" si="64"/>
        <v>154.09</v>
      </c>
      <c r="R1062" s="6">
        <f t="shared" si="65"/>
        <v>77.37</v>
      </c>
      <c r="S1062" s="6">
        <f t="shared" si="66"/>
        <v>76.72</v>
      </c>
      <c r="T1062" s="8">
        <f t="shared" si="67"/>
        <v>0.49789084301382308</v>
      </c>
      <c r="U1062" s="5">
        <f>YEAR(SalesDataTable[[#This Row],[Order Date]])</f>
        <v>2026</v>
      </c>
      <c r="V1062" s="8" t="str">
        <f>"Q"&amp;ROUNDUP(MONTH(SalesDataTable[[#This Row],[Order Date]])/3,0)</f>
        <v>Q2</v>
      </c>
      <c r="W1062" s="9">
        <f>MONTH(SalesDataTable[[#This Row],[Order Date]])</f>
        <v>6</v>
      </c>
      <c r="X1062" s="8" t="str">
        <f>TEXT(SalesDataTable[[#This Row],[Order Date]],"mmm")</f>
        <v>Jun</v>
      </c>
    </row>
    <row r="1063" spans="1:24" ht="15">
      <c r="A1063" s="2">
        <v>1059</v>
      </c>
      <c r="B1063" s="3">
        <v>46184</v>
      </c>
      <c r="C1063" s="12">
        <f>MONTH(SalesDataTable[[#This Row],[Order Date]])</f>
        <v>6</v>
      </c>
      <c r="D1063" s="12" t="str">
        <f>TEXT(SalesDataTable[[#This Row],[Order Date]],"MMM")</f>
        <v>Jun</v>
      </c>
      <c r="E1063" s="15" t="str">
        <f>"Q"&amp;ROUNDUP(MONTH(SalesDataTable[[#This Row],[Order Date]])/3,0)</f>
        <v>Q2</v>
      </c>
      <c r="F1063" s="12">
        <f>YEAR(SalesDataTable[[#This Row],[Order Date]])</f>
        <v>2026</v>
      </c>
      <c r="G1063" s="4" t="s">
        <v>0</v>
      </c>
      <c r="H1063" s="4" t="s">
        <v>1</v>
      </c>
      <c r="I1063" s="4" t="s">
        <v>2</v>
      </c>
      <c r="J1063" s="4" t="s">
        <v>13</v>
      </c>
      <c r="K1063" s="4" t="s">
        <v>4</v>
      </c>
      <c r="L1063" s="4" t="s">
        <v>5</v>
      </c>
      <c r="M1063" s="9">
        <v>1</v>
      </c>
      <c r="N1063" s="6">
        <v>80.64</v>
      </c>
      <c r="O1063" s="7">
        <v>0.05</v>
      </c>
      <c r="P1063" s="6">
        <v>43.85</v>
      </c>
      <c r="Q1063" s="6">
        <f t="shared" si="64"/>
        <v>76.60799999999999</v>
      </c>
      <c r="R1063" s="6">
        <f t="shared" si="65"/>
        <v>43.85</v>
      </c>
      <c r="S1063" s="6">
        <f t="shared" si="66"/>
        <v>32.757999999999988</v>
      </c>
      <c r="T1063" s="8">
        <f t="shared" si="67"/>
        <v>0.42760547201336668</v>
      </c>
      <c r="U1063" s="5">
        <f>YEAR(SalesDataTable[[#This Row],[Order Date]])</f>
        <v>2026</v>
      </c>
      <c r="V1063" s="8" t="str">
        <f>"Q"&amp;ROUNDUP(MONTH(SalesDataTable[[#This Row],[Order Date]])/3,0)</f>
        <v>Q2</v>
      </c>
      <c r="W1063" s="9">
        <f>MONTH(SalesDataTable[[#This Row],[Order Date]])</f>
        <v>6</v>
      </c>
      <c r="X1063" s="8" t="str">
        <f>TEXT(SalesDataTable[[#This Row],[Order Date]],"mmm")</f>
        <v>Jun</v>
      </c>
    </row>
    <row r="1064" spans="1:24" ht="15">
      <c r="A1064" s="2">
        <v>1332</v>
      </c>
      <c r="B1064" s="3">
        <v>46184</v>
      </c>
      <c r="C1064" s="12">
        <f>MONTH(SalesDataTable[[#This Row],[Order Date]])</f>
        <v>6</v>
      </c>
      <c r="D1064" s="12" t="str">
        <f>TEXT(SalesDataTable[[#This Row],[Order Date]],"MMM")</f>
        <v>Jun</v>
      </c>
      <c r="E1064" s="15" t="str">
        <f>"Q"&amp;ROUNDUP(MONTH(SalesDataTable[[#This Row],[Order Date]])/3,0)</f>
        <v>Q2</v>
      </c>
      <c r="F1064" s="12">
        <f>YEAR(SalesDataTable[[#This Row],[Order Date]])</f>
        <v>2026</v>
      </c>
      <c r="G1064" s="4" t="s">
        <v>6</v>
      </c>
      <c r="H1064" s="4" t="s">
        <v>43</v>
      </c>
      <c r="I1064" s="4" t="s">
        <v>28</v>
      </c>
      <c r="J1064" s="4" t="s">
        <v>3</v>
      </c>
      <c r="K1064" s="4" t="s">
        <v>9</v>
      </c>
      <c r="L1064" s="4" t="s">
        <v>10</v>
      </c>
      <c r="M1064" s="9">
        <v>1</v>
      </c>
      <c r="N1064" s="6">
        <v>94.01</v>
      </c>
      <c r="O1064" s="7">
        <v>0.15</v>
      </c>
      <c r="P1064" s="6">
        <v>46.12</v>
      </c>
      <c r="Q1064" s="6">
        <f t="shared" si="64"/>
        <v>79.908500000000004</v>
      </c>
      <c r="R1064" s="6">
        <f t="shared" si="65"/>
        <v>46.12</v>
      </c>
      <c r="S1064" s="6">
        <f t="shared" si="66"/>
        <v>33.788500000000006</v>
      </c>
      <c r="T1064" s="8">
        <f t="shared" si="67"/>
        <v>0.42283987310486376</v>
      </c>
      <c r="U1064" s="5">
        <f>YEAR(SalesDataTable[[#This Row],[Order Date]])</f>
        <v>2026</v>
      </c>
      <c r="V1064" s="8" t="str">
        <f>"Q"&amp;ROUNDUP(MONTH(SalesDataTable[[#This Row],[Order Date]])/3,0)</f>
        <v>Q2</v>
      </c>
      <c r="W1064" s="9">
        <f>MONTH(SalesDataTable[[#This Row],[Order Date]])</f>
        <v>6</v>
      </c>
      <c r="X1064" s="8" t="str">
        <f>TEXT(SalesDataTable[[#This Row],[Order Date]],"mmm")</f>
        <v>Jun</v>
      </c>
    </row>
    <row r="1065" spans="1:24" ht="15">
      <c r="A1065" s="2">
        <v>1447</v>
      </c>
      <c r="B1065" s="3">
        <v>46184</v>
      </c>
      <c r="C1065" s="12">
        <f>MONTH(SalesDataTable[[#This Row],[Order Date]])</f>
        <v>6</v>
      </c>
      <c r="D1065" s="12" t="str">
        <f>TEXT(SalesDataTable[[#This Row],[Order Date]],"MMM")</f>
        <v>Jun</v>
      </c>
      <c r="E1065" s="15" t="str">
        <f>"Q"&amp;ROUNDUP(MONTH(SalesDataTable[[#This Row],[Order Date]])/3,0)</f>
        <v>Q2</v>
      </c>
      <c r="F1065" s="12">
        <f>YEAR(SalesDataTable[[#This Row],[Order Date]])</f>
        <v>2026</v>
      </c>
      <c r="G1065" s="4" t="s">
        <v>6</v>
      </c>
      <c r="H1065" s="4" t="s">
        <v>27</v>
      </c>
      <c r="I1065" s="4" t="s">
        <v>2</v>
      </c>
      <c r="J1065" s="4" t="s">
        <v>3</v>
      </c>
      <c r="K1065" s="4" t="s">
        <v>4</v>
      </c>
      <c r="L1065" s="4" t="s">
        <v>22</v>
      </c>
      <c r="M1065" s="9">
        <v>1</v>
      </c>
      <c r="N1065" s="6">
        <v>51.09</v>
      </c>
      <c r="O1065" s="7">
        <v>0</v>
      </c>
      <c r="P1065" s="6">
        <v>22.78</v>
      </c>
      <c r="Q1065" s="6">
        <f t="shared" si="64"/>
        <v>51.09</v>
      </c>
      <c r="R1065" s="6">
        <f t="shared" si="65"/>
        <v>22.78</v>
      </c>
      <c r="S1065" s="6">
        <f t="shared" si="66"/>
        <v>28.310000000000002</v>
      </c>
      <c r="T1065" s="8">
        <f t="shared" si="67"/>
        <v>0.55412018007437858</v>
      </c>
      <c r="U1065" s="5">
        <f>YEAR(SalesDataTable[[#This Row],[Order Date]])</f>
        <v>2026</v>
      </c>
      <c r="V1065" s="8" t="str">
        <f>"Q"&amp;ROUNDUP(MONTH(SalesDataTable[[#This Row],[Order Date]])/3,0)</f>
        <v>Q2</v>
      </c>
      <c r="W1065" s="9">
        <f>MONTH(SalesDataTable[[#This Row],[Order Date]])</f>
        <v>6</v>
      </c>
      <c r="X1065" s="8" t="str">
        <f>TEXT(SalesDataTable[[#This Row],[Order Date]],"mmm")</f>
        <v>Jun</v>
      </c>
    </row>
    <row r="1066" spans="1:24" ht="15">
      <c r="A1066" s="2">
        <v>2990</v>
      </c>
      <c r="B1066" s="3">
        <v>46184</v>
      </c>
      <c r="C1066" s="12">
        <f>MONTH(SalesDataTable[[#This Row],[Order Date]])</f>
        <v>6</v>
      </c>
      <c r="D1066" s="12" t="str">
        <f>TEXT(SalesDataTable[[#This Row],[Order Date]],"MMM")</f>
        <v>Jun</v>
      </c>
      <c r="E1066" s="15" t="str">
        <f>"Q"&amp;ROUNDUP(MONTH(SalesDataTable[[#This Row],[Order Date]])/3,0)</f>
        <v>Q2</v>
      </c>
      <c r="F1066" s="12">
        <f>YEAR(SalesDataTable[[#This Row],[Order Date]])</f>
        <v>2026</v>
      </c>
      <c r="G1066" s="4" t="s">
        <v>6</v>
      </c>
      <c r="H1066" s="4" t="s">
        <v>27</v>
      </c>
      <c r="I1066" s="4" t="s">
        <v>28</v>
      </c>
      <c r="J1066" s="4" t="s">
        <v>3</v>
      </c>
      <c r="K1066" s="4" t="s">
        <v>9</v>
      </c>
      <c r="L1066" s="4" t="s">
        <v>17</v>
      </c>
      <c r="M1066" s="9">
        <v>1</v>
      </c>
      <c r="N1066" s="6">
        <v>146.66</v>
      </c>
      <c r="O1066" s="7">
        <v>0</v>
      </c>
      <c r="P1066" s="6">
        <v>78.709999999999994</v>
      </c>
      <c r="Q1066" s="6">
        <f t="shared" si="64"/>
        <v>146.66</v>
      </c>
      <c r="R1066" s="6">
        <f t="shared" si="65"/>
        <v>78.709999999999994</v>
      </c>
      <c r="S1066" s="6">
        <f t="shared" si="66"/>
        <v>67.95</v>
      </c>
      <c r="T1066" s="8">
        <f t="shared" si="67"/>
        <v>0.4633165143870176</v>
      </c>
      <c r="U1066" s="5">
        <f>YEAR(SalesDataTable[[#This Row],[Order Date]])</f>
        <v>2026</v>
      </c>
      <c r="V1066" s="8" t="str">
        <f>"Q"&amp;ROUNDUP(MONTH(SalesDataTable[[#This Row],[Order Date]])/3,0)</f>
        <v>Q2</v>
      </c>
      <c r="W1066" s="9">
        <f>MONTH(SalesDataTable[[#This Row],[Order Date]])</f>
        <v>6</v>
      </c>
      <c r="X1066" s="8" t="str">
        <f>TEXT(SalesDataTable[[#This Row],[Order Date]],"mmm")</f>
        <v>Jun</v>
      </c>
    </row>
    <row r="1067" spans="1:24" ht="15">
      <c r="A1067" s="2">
        <v>3769</v>
      </c>
      <c r="B1067" s="3">
        <v>46184</v>
      </c>
      <c r="C1067" s="12">
        <f>MONTH(SalesDataTable[[#This Row],[Order Date]])</f>
        <v>6</v>
      </c>
      <c r="D1067" s="12" t="str">
        <f>TEXT(SalesDataTable[[#This Row],[Order Date]],"MMM")</f>
        <v>Jun</v>
      </c>
      <c r="E1067" s="15" t="str">
        <f>"Q"&amp;ROUNDUP(MONTH(SalesDataTable[[#This Row],[Order Date]])/3,0)</f>
        <v>Q2</v>
      </c>
      <c r="F1067" s="12">
        <f>YEAR(SalesDataTable[[#This Row],[Order Date]])</f>
        <v>2026</v>
      </c>
      <c r="G1067" s="4" t="s">
        <v>6</v>
      </c>
      <c r="H1067" s="4" t="s">
        <v>43</v>
      </c>
      <c r="I1067" s="4" t="s">
        <v>19</v>
      </c>
      <c r="J1067" s="4" t="s">
        <v>13</v>
      </c>
      <c r="K1067" s="4" t="s">
        <v>23</v>
      </c>
      <c r="L1067" s="4" t="s">
        <v>29</v>
      </c>
      <c r="M1067" s="9">
        <v>2</v>
      </c>
      <c r="N1067" s="6">
        <v>199.03</v>
      </c>
      <c r="O1067" s="7">
        <v>0</v>
      </c>
      <c r="P1067" s="6">
        <v>104.7</v>
      </c>
      <c r="Q1067" s="6">
        <f t="shared" si="64"/>
        <v>398.06</v>
      </c>
      <c r="R1067" s="6">
        <f t="shared" si="65"/>
        <v>209.4</v>
      </c>
      <c r="S1067" s="6">
        <f t="shared" si="66"/>
        <v>188.66</v>
      </c>
      <c r="T1067" s="8">
        <f t="shared" si="67"/>
        <v>0.47394865095714211</v>
      </c>
      <c r="U1067" s="5">
        <f>YEAR(SalesDataTable[[#This Row],[Order Date]])</f>
        <v>2026</v>
      </c>
      <c r="V1067" s="8" t="str">
        <f>"Q"&amp;ROUNDUP(MONTH(SalesDataTable[[#This Row],[Order Date]])/3,0)</f>
        <v>Q2</v>
      </c>
      <c r="W1067" s="9">
        <f>MONTH(SalesDataTable[[#This Row],[Order Date]])</f>
        <v>6</v>
      </c>
      <c r="X1067" s="8" t="str">
        <f>TEXT(SalesDataTable[[#This Row],[Order Date]],"mmm")</f>
        <v>Jun</v>
      </c>
    </row>
    <row r="1068" spans="1:24" ht="15">
      <c r="A1068" s="2">
        <v>4152</v>
      </c>
      <c r="B1068" s="3">
        <v>46184</v>
      </c>
      <c r="C1068" s="12">
        <f>MONTH(SalesDataTable[[#This Row],[Order Date]])</f>
        <v>6</v>
      </c>
      <c r="D1068" s="12" t="str">
        <f>TEXT(SalesDataTable[[#This Row],[Order Date]],"MMM")</f>
        <v>Jun</v>
      </c>
      <c r="E1068" s="15" t="str">
        <f>"Q"&amp;ROUNDUP(MONTH(SalesDataTable[[#This Row],[Order Date]])/3,0)</f>
        <v>Q2</v>
      </c>
      <c r="F1068" s="12">
        <f>YEAR(SalesDataTable[[#This Row],[Order Date]])</f>
        <v>2026</v>
      </c>
      <c r="G1068" s="4" t="s">
        <v>11</v>
      </c>
      <c r="H1068" s="4" t="s">
        <v>12</v>
      </c>
      <c r="I1068" s="4" t="s">
        <v>2</v>
      </c>
      <c r="J1068" s="4" t="s">
        <v>3</v>
      </c>
      <c r="K1068" s="4" t="s">
        <v>4</v>
      </c>
      <c r="L1068" s="4" t="s">
        <v>26</v>
      </c>
      <c r="M1068" s="9">
        <v>5</v>
      </c>
      <c r="N1068" s="6">
        <v>41.18</v>
      </c>
      <c r="O1068" s="7">
        <v>0.05</v>
      </c>
      <c r="P1068" s="6">
        <v>16.87</v>
      </c>
      <c r="Q1068" s="6">
        <f t="shared" si="64"/>
        <v>195.60499999999999</v>
      </c>
      <c r="R1068" s="6">
        <f t="shared" si="65"/>
        <v>84.350000000000009</v>
      </c>
      <c r="S1068" s="6">
        <f t="shared" si="66"/>
        <v>111.25499999999998</v>
      </c>
      <c r="T1068" s="8">
        <f t="shared" si="67"/>
        <v>0.56877380435060443</v>
      </c>
      <c r="U1068" s="5">
        <f>YEAR(SalesDataTable[[#This Row],[Order Date]])</f>
        <v>2026</v>
      </c>
      <c r="V1068" s="8" t="str">
        <f>"Q"&amp;ROUNDUP(MONTH(SalesDataTable[[#This Row],[Order Date]])/3,0)</f>
        <v>Q2</v>
      </c>
      <c r="W1068" s="9">
        <f>MONTH(SalesDataTable[[#This Row],[Order Date]])</f>
        <v>6</v>
      </c>
      <c r="X1068" s="8" t="str">
        <f>TEXT(SalesDataTable[[#This Row],[Order Date]],"mmm")</f>
        <v>Jun</v>
      </c>
    </row>
    <row r="1069" spans="1:24" ht="15">
      <c r="A1069" s="2">
        <v>4242</v>
      </c>
      <c r="B1069" s="3">
        <v>46184</v>
      </c>
      <c r="C1069" s="12">
        <f>MONTH(SalesDataTable[[#This Row],[Order Date]])</f>
        <v>6</v>
      </c>
      <c r="D1069" s="12" t="str">
        <f>TEXT(SalesDataTable[[#This Row],[Order Date]],"MMM")</f>
        <v>Jun</v>
      </c>
      <c r="E1069" s="15" t="str">
        <f>"Q"&amp;ROUNDUP(MONTH(SalesDataTable[[#This Row],[Order Date]])/3,0)</f>
        <v>Q2</v>
      </c>
      <c r="F1069" s="12">
        <f>YEAR(SalesDataTable[[#This Row],[Order Date]])</f>
        <v>2026</v>
      </c>
      <c r="G1069" s="4" t="s">
        <v>6</v>
      </c>
      <c r="H1069" s="4" t="s">
        <v>43</v>
      </c>
      <c r="I1069" s="4" t="s">
        <v>19</v>
      </c>
      <c r="J1069" s="4" t="s">
        <v>16</v>
      </c>
      <c r="K1069" s="4" t="s">
        <v>9</v>
      </c>
      <c r="L1069" s="4" t="s">
        <v>17</v>
      </c>
      <c r="M1069" s="9">
        <v>2</v>
      </c>
      <c r="N1069" s="6">
        <v>141.18</v>
      </c>
      <c r="O1069" s="7">
        <v>0</v>
      </c>
      <c r="P1069" s="6">
        <v>78.66</v>
      </c>
      <c r="Q1069" s="6">
        <f t="shared" si="64"/>
        <v>282.36</v>
      </c>
      <c r="R1069" s="6">
        <f t="shared" si="65"/>
        <v>157.32</v>
      </c>
      <c r="S1069" s="6">
        <f t="shared" si="66"/>
        <v>125.04000000000002</v>
      </c>
      <c r="T1069" s="8">
        <f t="shared" si="67"/>
        <v>0.44283892902677441</v>
      </c>
      <c r="U1069" s="5">
        <f>YEAR(SalesDataTable[[#This Row],[Order Date]])</f>
        <v>2026</v>
      </c>
      <c r="V1069" s="8" t="str">
        <f>"Q"&amp;ROUNDUP(MONTH(SalesDataTable[[#This Row],[Order Date]])/3,0)</f>
        <v>Q2</v>
      </c>
      <c r="W1069" s="9">
        <f>MONTH(SalesDataTable[[#This Row],[Order Date]])</f>
        <v>6</v>
      </c>
      <c r="X1069" s="8" t="str">
        <f>TEXT(SalesDataTable[[#This Row],[Order Date]],"mmm")</f>
        <v>Jun</v>
      </c>
    </row>
    <row r="1070" spans="1:24" ht="15">
      <c r="A1070" s="2">
        <v>4780</v>
      </c>
      <c r="B1070" s="3">
        <v>46184</v>
      </c>
      <c r="C1070" s="12">
        <f>MONTH(SalesDataTable[[#This Row],[Order Date]])</f>
        <v>6</v>
      </c>
      <c r="D1070" s="12" t="str">
        <f>TEXT(SalesDataTable[[#This Row],[Order Date]],"MMM")</f>
        <v>Jun</v>
      </c>
      <c r="E1070" s="15" t="str">
        <f>"Q"&amp;ROUNDUP(MONTH(SalesDataTable[[#This Row],[Order Date]])/3,0)</f>
        <v>Q2</v>
      </c>
      <c r="F1070" s="12">
        <f>YEAR(SalesDataTable[[#This Row],[Order Date]])</f>
        <v>2026</v>
      </c>
      <c r="G1070" s="4" t="s">
        <v>6</v>
      </c>
      <c r="H1070" s="4" t="s">
        <v>43</v>
      </c>
      <c r="I1070" s="4" t="s">
        <v>19</v>
      </c>
      <c r="J1070" s="4" t="s">
        <v>3</v>
      </c>
      <c r="K1070" s="4" t="s">
        <v>4</v>
      </c>
      <c r="L1070" s="4" t="s">
        <v>5</v>
      </c>
      <c r="M1070" s="9">
        <v>1</v>
      </c>
      <c r="N1070" s="6">
        <v>82.47</v>
      </c>
      <c r="O1070" s="7">
        <v>0.1</v>
      </c>
      <c r="P1070" s="6">
        <v>42.73</v>
      </c>
      <c r="Q1070" s="6">
        <f t="shared" si="64"/>
        <v>74.222999999999999</v>
      </c>
      <c r="R1070" s="6">
        <f t="shared" si="65"/>
        <v>42.73</v>
      </c>
      <c r="S1070" s="6">
        <f t="shared" si="66"/>
        <v>31.493000000000002</v>
      </c>
      <c r="T1070" s="8">
        <f t="shared" si="67"/>
        <v>0.42430243994449163</v>
      </c>
      <c r="U1070" s="5">
        <f>YEAR(SalesDataTable[[#This Row],[Order Date]])</f>
        <v>2026</v>
      </c>
      <c r="V1070" s="8" t="str">
        <f>"Q"&amp;ROUNDUP(MONTH(SalesDataTable[[#This Row],[Order Date]])/3,0)</f>
        <v>Q2</v>
      </c>
      <c r="W1070" s="9">
        <f>MONTH(SalesDataTable[[#This Row],[Order Date]])</f>
        <v>6</v>
      </c>
      <c r="X1070" s="8" t="str">
        <f>TEXT(SalesDataTable[[#This Row],[Order Date]],"mmm")</f>
        <v>Jun</v>
      </c>
    </row>
    <row r="1071" spans="1:24" ht="15">
      <c r="A1071" s="2">
        <v>63</v>
      </c>
      <c r="B1071" s="3">
        <v>46185</v>
      </c>
      <c r="C1071" s="12">
        <f>MONTH(SalesDataTable[[#This Row],[Order Date]])</f>
        <v>6</v>
      </c>
      <c r="D1071" s="12" t="str">
        <f>TEXT(SalesDataTable[[#This Row],[Order Date]],"MMM")</f>
        <v>Jun</v>
      </c>
      <c r="E1071" s="15" t="str">
        <f>"Q"&amp;ROUNDUP(MONTH(SalesDataTable[[#This Row],[Order Date]])/3,0)</f>
        <v>Q2</v>
      </c>
      <c r="F1071" s="12">
        <f>YEAR(SalesDataTable[[#This Row],[Order Date]])</f>
        <v>2026</v>
      </c>
      <c r="G1071" s="4" t="s">
        <v>6</v>
      </c>
      <c r="H1071" s="4" t="s">
        <v>7</v>
      </c>
      <c r="I1071" s="4" t="s">
        <v>28</v>
      </c>
      <c r="J1071" s="4" t="s">
        <v>3</v>
      </c>
      <c r="K1071" s="4" t="s">
        <v>14</v>
      </c>
      <c r="L1071" s="4" t="s">
        <v>48</v>
      </c>
      <c r="M1071" s="9">
        <v>1</v>
      </c>
      <c r="N1071" s="6">
        <v>166.91</v>
      </c>
      <c r="O1071" s="7">
        <v>0</v>
      </c>
      <c r="P1071" s="6">
        <v>85.58</v>
      </c>
      <c r="Q1071" s="6">
        <f t="shared" si="64"/>
        <v>166.91</v>
      </c>
      <c r="R1071" s="6">
        <f t="shared" si="65"/>
        <v>85.58</v>
      </c>
      <c r="S1071" s="6">
        <f t="shared" si="66"/>
        <v>81.33</v>
      </c>
      <c r="T1071" s="8">
        <f t="shared" si="67"/>
        <v>0.48726858786172189</v>
      </c>
      <c r="U1071" s="5">
        <f>YEAR(SalesDataTable[[#This Row],[Order Date]])</f>
        <v>2026</v>
      </c>
      <c r="V1071" s="8" t="str">
        <f>"Q"&amp;ROUNDUP(MONTH(SalesDataTable[[#This Row],[Order Date]])/3,0)</f>
        <v>Q2</v>
      </c>
      <c r="W1071" s="9">
        <f>MONTH(SalesDataTable[[#This Row],[Order Date]])</f>
        <v>6</v>
      </c>
      <c r="X1071" s="8" t="str">
        <f>TEXT(SalesDataTable[[#This Row],[Order Date]],"mmm")</f>
        <v>Jun</v>
      </c>
    </row>
    <row r="1072" spans="1:24" ht="15">
      <c r="A1072" s="2">
        <v>190</v>
      </c>
      <c r="B1072" s="3">
        <v>46185</v>
      </c>
      <c r="C1072" s="12">
        <f>MONTH(SalesDataTable[[#This Row],[Order Date]])</f>
        <v>6</v>
      </c>
      <c r="D1072" s="12" t="str">
        <f>TEXT(SalesDataTable[[#This Row],[Order Date]],"MMM")</f>
        <v>Jun</v>
      </c>
      <c r="E1072" s="15" t="str">
        <f>"Q"&amp;ROUNDUP(MONTH(SalesDataTable[[#This Row],[Order Date]])/3,0)</f>
        <v>Q2</v>
      </c>
      <c r="F1072" s="12">
        <f>YEAR(SalesDataTable[[#This Row],[Order Date]])</f>
        <v>2026</v>
      </c>
      <c r="G1072" s="4" t="s">
        <v>0</v>
      </c>
      <c r="H1072" s="4" t="s">
        <v>1</v>
      </c>
      <c r="I1072" s="4" t="s">
        <v>19</v>
      </c>
      <c r="J1072" s="4" t="s">
        <v>16</v>
      </c>
      <c r="K1072" s="4" t="s">
        <v>14</v>
      </c>
      <c r="L1072" s="4" t="s">
        <v>32</v>
      </c>
      <c r="M1072" s="9">
        <v>1</v>
      </c>
      <c r="N1072" s="6">
        <v>45.99</v>
      </c>
      <c r="O1072" s="7">
        <v>0</v>
      </c>
      <c r="P1072" s="6">
        <v>18.579999999999998</v>
      </c>
      <c r="Q1072" s="6">
        <f t="shared" si="64"/>
        <v>45.99</v>
      </c>
      <c r="R1072" s="6">
        <f t="shared" si="65"/>
        <v>18.579999999999998</v>
      </c>
      <c r="S1072" s="6">
        <f t="shared" si="66"/>
        <v>27.410000000000004</v>
      </c>
      <c r="T1072" s="8">
        <f t="shared" si="67"/>
        <v>0.59599913024570561</v>
      </c>
      <c r="U1072" s="5">
        <f>YEAR(SalesDataTable[[#This Row],[Order Date]])</f>
        <v>2026</v>
      </c>
      <c r="V1072" s="8" t="str">
        <f>"Q"&amp;ROUNDUP(MONTH(SalesDataTable[[#This Row],[Order Date]])/3,0)</f>
        <v>Q2</v>
      </c>
      <c r="W1072" s="9">
        <f>MONTH(SalesDataTable[[#This Row],[Order Date]])</f>
        <v>6</v>
      </c>
      <c r="X1072" s="8" t="str">
        <f>TEXT(SalesDataTable[[#This Row],[Order Date]],"mmm")</f>
        <v>Jun</v>
      </c>
    </row>
    <row r="1073" spans="1:24" ht="15">
      <c r="A1073" s="2">
        <v>268</v>
      </c>
      <c r="B1073" s="3">
        <v>46185</v>
      </c>
      <c r="C1073" s="12">
        <f>MONTH(SalesDataTable[[#This Row],[Order Date]])</f>
        <v>6</v>
      </c>
      <c r="D1073" s="12" t="str">
        <f>TEXT(SalesDataTable[[#This Row],[Order Date]],"MMM")</f>
        <v>Jun</v>
      </c>
      <c r="E1073" s="15" t="str">
        <f>"Q"&amp;ROUNDUP(MONTH(SalesDataTable[[#This Row],[Order Date]])/3,0)</f>
        <v>Q2</v>
      </c>
      <c r="F1073" s="12">
        <f>YEAR(SalesDataTable[[#This Row],[Order Date]])</f>
        <v>2026</v>
      </c>
      <c r="G1073" s="4" t="s">
        <v>20</v>
      </c>
      <c r="H1073" s="4" t="s">
        <v>47</v>
      </c>
      <c r="I1073" s="4" t="s">
        <v>19</v>
      </c>
      <c r="J1073" s="4" t="s">
        <v>16</v>
      </c>
      <c r="K1073" s="4" t="s">
        <v>34</v>
      </c>
      <c r="L1073" s="4" t="s">
        <v>42</v>
      </c>
      <c r="M1073" s="9">
        <v>1</v>
      </c>
      <c r="N1073" s="6">
        <v>37.01</v>
      </c>
      <c r="O1073" s="7">
        <v>0.05</v>
      </c>
      <c r="P1073" s="6">
        <v>14.18</v>
      </c>
      <c r="Q1073" s="6">
        <f t="shared" si="64"/>
        <v>35.159499999999994</v>
      </c>
      <c r="R1073" s="6">
        <f t="shared" si="65"/>
        <v>14.18</v>
      </c>
      <c r="S1073" s="6">
        <f t="shared" si="66"/>
        <v>20.979499999999994</v>
      </c>
      <c r="T1073" s="8">
        <f t="shared" si="67"/>
        <v>0.59669506107879799</v>
      </c>
      <c r="U1073" s="5">
        <f>YEAR(SalesDataTable[[#This Row],[Order Date]])</f>
        <v>2026</v>
      </c>
      <c r="V1073" s="8" t="str">
        <f>"Q"&amp;ROUNDUP(MONTH(SalesDataTable[[#This Row],[Order Date]])/3,0)</f>
        <v>Q2</v>
      </c>
      <c r="W1073" s="9">
        <f>MONTH(SalesDataTable[[#This Row],[Order Date]])</f>
        <v>6</v>
      </c>
      <c r="X1073" s="8" t="str">
        <f>TEXT(SalesDataTable[[#This Row],[Order Date]],"mmm")</f>
        <v>Jun</v>
      </c>
    </row>
    <row r="1074" spans="1:24" ht="15">
      <c r="A1074" s="2">
        <v>691</v>
      </c>
      <c r="B1074" s="3">
        <v>46185</v>
      </c>
      <c r="C1074" s="12">
        <f>MONTH(SalesDataTable[[#This Row],[Order Date]])</f>
        <v>6</v>
      </c>
      <c r="D1074" s="12" t="str">
        <f>TEXT(SalesDataTable[[#This Row],[Order Date]],"MMM")</f>
        <v>Jun</v>
      </c>
      <c r="E1074" s="15" t="str">
        <f>"Q"&amp;ROUNDUP(MONTH(SalesDataTable[[#This Row],[Order Date]])/3,0)</f>
        <v>Q2</v>
      </c>
      <c r="F1074" s="12">
        <f>YEAR(SalesDataTable[[#This Row],[Order Date]])</f>
        <v>2026</v>
      </c>
      <c r="G1074" s="4" t="s">
        <v>20</v>
      </c>
      <c r="H1074" s="4" t="s">
        <v>33</v>
      </c>
      <c r="I1074" s="4" t="s">
        <v>28</v>
      </c>
      <c r="J1074" s="4" t="s">
        <v>16</v>
      </c>
      <c r="K1074" s="4" t="s">
        <v>9</v>
      </c>
      <c r="L1074" s="4" t="s">
        <v>17</v>
      </c>
      <c r="M1074" s="9">
        <v>5</v>
      </c>
      <c r="N1074" s="6">
        <v>140.9</v>
      </c>
      <c r="O1074" s="7">
        <v>0</v>
      </c>
      <c r="P1074" s="6">
        <v>80.16</v>
      </c>
      <c r="Q1074" s="6">
        <f t="shared" si="64"/>
        <v>704.5</v>
      </c>
      <c r="R1074" s="6">
        <f t="shared" si="65"/>
        <v>400.79999999999995</v>
      </c>
      <c r="S1074" s="6">
        <f t="shared" si="66"/>
        <v>303.70000000000005</v>
      </c>
      <c r="T1074" s="8">
        <f t="shared" si="67"/>
        <v>0.43108587650816188</v>
      </c>
      <c r="U1074" s="5">
        <f>YEAR(SalesDataTable[[#This Row],[Order Date]])</f>
        <v>2026</v>
      </c>
      <c r="V1074" s="8" t="str">
        <f>"Q"&amp;ROUNDUP(MONTH(SalesDataTable[[#This Row],[Order Date]])/3,0)</f>
        <v>Q2</v>
      </c>
      <c r="W1074" s="9">
        <f>MONTH(SalesDataTable[[#This Row],[Order Date]])</f>
        <v>6</v>
      </c>
      <c r="X1074" s="8" t="str">
        <f>TEXT(SalesDataTable[[#This Row],[Order Date]],"mmm")</f>
        <v>Jun</v>
      </c>
    </row>
    <row r="1075" spans="1:24" ht="15">
      <c r="A1075" s="2">
        <v>810</v>
      </c>
      <c r="B1075" s="3">
        <v>46185</v>
      </c>
      <c r="C1075" s="12">
        <f>MONTH(SalesDataTable[[#This Row],[Order Date]])</f>
        <v>6</v>
      </c>
      <c r="D1075" s="12" t="str">
        <f>TEXT(SalesDataTable[[#This Row],[Order Date]],"MMM")</f>
        <v>Jun</v>
      </c>
      <c r="E1075" s="15" t="str">
        <f>"Q"&amp;ROUNDUP(MONTH(SalesDataTable[[#This Row],[Order Date]])/3,0)</f>
        <v>Q2</v>
      </c>
      <c r="F1075" s="12">
        <f>YEAR(SalesDataTable[[#This Row],[Order Date]])</f>
        <v>2026</v>
      </c>
      <c r="G1075" s="4" t="s">
        <v>6</v>
      </c>
      <c r="H1075" s="4" t="s">
        <v>43</v>
      </c>
      <c r="I1075" s="4" t="s">
        <v>19</v>
      </c>
      <c r="J1075" s="4" t="s">
        <v>13</v>
      </c>
      <c r="K1075" s="4" t="s">
        <v>34</v>
      </c>
      <c r="L1075" s="4" t="s">
        <v>42</v>
      </c>
      <c r="M1075" s="9">
        <v>3</v>
      </c>
      <c r="N1075" s="6">
        <v>36.659999999999997</v>
      </c>
      <c r="O1075" s="7">
        <v>0</v>
      </c>
      <c r="P1075" s="6">
        <v>13.55</v>
      </c>
      <c r="Q1075" s="6">
        <f t="shared" si="64"/>
        <v>109.97999999999999</v>
      </c>
      <c r="R1075" s="6">
        <f t="shared" si="65"/>
        <v>40.650000000000006</v>
      </c>
      <c r="S1075" s="6">
        <f t="shared" si="66"/>
        <v>69.329999999999984</v>
      </c>
      <c r="T1075" s="8">
        <f t="shared" si="67"/>
        <v>0.63038734315330047</v>
      </c>
      <c r="U1075" s="5">
        <f>YEAR(SalesDataTable[[#This Row],[Order Date]])</f>
        <v>2026</v>
      </c>
      <c r="V1075" s="8" t="str">
        <f>"Q"&amp;ROUNDUP(MONTH(SalesDataTable[[#This Row],[Order Date]])/3,0)</f>
        <v>Q2</v>
      </c>
      <c r="W1075" s="9">
        <f>MONTH(SalesDataTable[[#This Row],[Order Date]])</f>
        <v>6</v>
      </c>
      <c r="X1075" s="8" t="str">
        <f>TEXT(SalesDataTable[[#This Row],[Order Date]],"mmm")</f>
        <v>Jun</v>
      </c>
    </row>
    <row r="1076" spans="1:24" ht="15">
      <c r="A1076" s="2">
        <v>855</v>
      </c>
      <c r="B1076" s="3">
        <v>46185</v>
      </c>
      <c r="C1076" s="12">
        <f>MONTH(SalesDataTable[[#This Row],[Order Date]])</f>
        <v>6</v>
      </c>
      <c r="D1076" s="12" t="str">
        <f>TEXT(SalesDataTable[[#This Row],[Order Date]],"MMM")</f>
        <v>Jun</v>
      </c>
      <c r="E1076" s="15" t="str">
        <f>"Q"&amp;ROUNDUP(MONTH(SalesDataTable[[#This Row],[Order Date]])/3,0)</f>
        <v>Q2</v>
      </c>
      <c r="F1076" s="12">
        <f>YEAR(SalesDataTable[[#This Row],[Order Date]])</f>
        <v>2026</v>
      </c>
      <c r="G1076" s="4" t="s">
        <v>6</v>
      </c>
      <c r="H1076" s="4" t="s">
        <v>27</v>
      </c>
      <c r="I1076" s="4" t="s">
        <v>2</v>
      </c>
      <c r="J1076" s="4" t="s">
        <v>16</v>
      </c>
      <c r="K1076" s="4" t="s">
        <v>14</v>
      </c>
      <c r="L1076" s="4" t="s">
        <v>15</v>
      </c>
      <c r="M1076" s="9">
        <v>1</v>
      </c>
      <c r="N1076" s="6">
        <v>36.299999999999997</v>
      </c>
      <c r="O1076" s="7">
        <v>0.1</v>
      </c>
      <c r="P1076" s="6">
        <v>13.69</v>
      </c>
      <c r="Q1076" s="6">
        <f t="shared" si="64"/>
        <v>32.67</v>
      </c>
      <c r="R1076" s="6">
        <f t="shared" si="65"/>
        <v>13.69</v>
      </c>
      <c r="S1076" s="6">
        <f t="shared" si="66"/>
        <v>18.980000000000004</v>
      </c>
      <c r="T1076" s="8">
        <f t="shared" si="67"/>
        <v>0.58096112641567199</v>
      </c>
      <c r="U1076" s="5">
        <f>YEAR(SalesDataTable[[#This Row],[Order Date]])</f>
        <v>2026</v>
      </c>
      <c r="V1076" s="8" t="str">
        <f>"Q"&amp;ROUNDUP(MONTH(SalesDataTable[[#This Row],[Order Date]])/3,0)</f>
        <v>Q2</v>
      </c>
      <c r="W1076" s="9">
        <f>MONTH(SalesDataTable[[#This Row],[Order Date]])</f>
        <v>6</v>
      </c>
      <c r="X1076" s="8" t="str">
        <f>TEXT(SalesDataTable[[#This Row],[Order Date]],"mmm")</f>
        <v>Jun</v>
      </c>
    </row>
    <row r="1077" spans="1:24" ht="15">
      <c r="A1077" s="2">
        <v>1612</v>
      </c>
      <c r="B1077" s="3">
        <v>46185</v>
      </c>
      <c r="C1077" s="12">
        <f>MONTH(SalesDataTable[[#This Row],[Order Date]])</f>
        <v>6</v>
      </c>
      <c r="D1077" s="12" t="str">
        <f>TEXT(SalesDataTable[[#This Row],[Order Date]],"MMM")</f>
        <v>Jun</v>
      </c>
      <c r="E1077" s="15" t="str">
        <f>"Q"&amp;ROUNDUP(MONTH(SalesDataTable[[#This Row],[Order Date]])/3,0)</f>
        <v>Q2</v>
      </c>
      <c r="F1077" s="12">
        <f>YEAR(SalesDataTable[[#This Row],[Order Date]])</f>
        <v>2026</v>
      </c>
      <c r="G1077" s="4" t="s">
        <v>11</v>
      </c>
      <c r="H1077" s="4" t="s">
        <v>52</v>
      </c>
      <c r="I1077" s="4" t="s">
        <v>2</v>
      </c>
      <c r="J1077" s="4" t="s">
        <v>13</v>
      </c>
      <c r="K1077" s="4" t="s">
        <v>23</v>
      </c>
      <c r="L1077" s="4" t="s">
        <v>51</v>
      </c>
      <c r="M1077" s="9">
        <v>2</v>
      </c>
      <c r="N1077" s="6">
        <v>120.64</v>
      </c>
      <c r="O1077" s="7">
        <v>0</v>
      </c>
      <c r="P1077" s="6">
        <v>61.66</v>
      </c>
      <c r="Q1077" s="6">
        <f t="shared" si="64"/>
        <v>241.28</v>
      </c>
      <c r="R1077" s="6">
        <f t="shared" si="65"/>
        <v>123.32</v>
      </c>
      <c r="S1077" s="6">
        <f t="shared" si="66"/>
        <v>117.96000000000001</v>
      </c>
      <c r="T1077" s="8">
        <f t="shared" si="67"/>
        <v>0.48889257294429711</v>
      </c>
      <c r="U1077" s="5">
        <f>YEAR(SalesDataTable[[#This Row],[Order Date]])</f>
        <v>2026</v>
      </c>
      <c r="V1077" s="8" t="str">
        <f>"Q"&amp;ROUNDUP(MONTH(SalesDataTable[[#This Row],[Order Date]])/3,0)</f>
        <v>Q2</v>
      </c>
      <c r="W1077" s="9">
        <f>MONTH(SalesDataTable[[#This Row],[Order Date]])</f>
        <v>6</v>
      </c>
      <c r="X1077" s="8" t="str">
        <f>TEXT(SalesDataTable[[#This Row],[Order Date]],"mmm")</f>
        <v>Jun</v>
      </c>
    </row>
    <row r="1078" spans="1:24" ht="15">
      <c r="A1078" s="2">
        <v>1704</v>
      </c>
      <c r="B1078" s="3">
        <v>46185</v>
      </c>
      <c r="C1078" s="12">
        <f>MONTH(SalesDataTable[[#This Row],[Order Date]])</f>
        <v>6</v>
      </c>
      <c r="D1078" s="12" t="str">
        <f>TEXT(SalesDataTable[[#This Row],[Order Date]],"MMM")</f>
        <v>Jun</v>
      </c>
      <c r="E1078" s="15" t="str">
        <f>"Q"&amp;ROUNDUP(MONTH(SalesDataTable[[#This Row],[Order Date]])/3,0)</f>
        <v>Q2</v>
      </c>
      <c r="F1078" s="12">
        <f>YEAR(SalesDataTable[[#This Row],[Order Date]])</f>
        <v>2026</v>
      </c>
      <c r="G1078" s="4" t="s">
        <v>11</v>
      </c>
      <c r="H1078" s="4" t="s">
        <v>52</v>
      </c>
      <c r="I1078" s="4" t="s">
        <v>2</v>
      </c>
      <c r="J1078" s="4" t="s">
        <v>3</v>
      </c>
      <c r="K1078" s="4" t="s">
        <v>14</v>
      </c>
      <c r="L1078" s="4" t="s">
        <v>32</v>
      </c>
      <c r="M1078" s="9">
        <v>1</v>
      </c>
      <c r="N1078" s="6">
        <v>47.07</v>
      </c>
      <c r="O1078" s="7">
        <v>0</v>
      </c>
      <c r="P1078" s="6">
        <v>18.7</v>
      </c>
      <c r="Q1078" s="6">
        <f t="shared" si="64"/>
        <v>47.07</v>
      </c>
      <c r="R1078" s="6">
        <f t="shared" si="65"/>
        <v>18.7</v>
      </c>
      <c r="S1078" s="6">
        <f t="shared" si="66"/>
        <v>28.37</v>
      </c>
      <c r="T1078" s="8">
        <f t="shared" si="67"/>
        <v>0.60271935415338862</v>
      </c>
      <c r="U1078" s="5">
        <f>YEAR(SalesDataTable[[#This Row],[Order Date]])</f>
        <v>2026</v>
      </c>
      <c r="V1078" s="8" t="str">
        <f>"Q"&amp;ROUNDUP(MONTH(SalesDataTable[[#This Row],[Order Date]])/3,0)</f>
        <v>Q2</v>
      </c>
      <c r="W1078" s="9">
        <f>MONTH(SalesDataTable[[#This Row],[Order Date]])</f>
        <v>6</v>
      </c>
      <c r="X1078" s="8" t="str">
        <f>TEXT(SalesDataTable[[#This Row],[Order Date]],"mmm")</f>
        <v>Jun</v>
      </c>
    </row>
    <row r="1079" spans="1:24" ht="15">
      <c r="A1079" s="2">
        <v>1857</v>
      </c>
      <c r="B1079" s="3">
        <v>46185</v>
      </c>
      <c r="C1079" s="12">
        <f>MONTH(SalesDataTable[[#This Row],[Order Date]])</f>
        <v>6</v>
      </c>
      <c r="D1079" s="12" t="str">
        <f>TEXT(SalesDataTable[[#This Row],[Order Date]],"MMM")</f>
        <v>Jun</v>
      </c>
      <c r="E1079" s="15" t="str">
        <f>"Q"&amp;ROUNDUP(MONTH(SalesDataTable[[#This Row],[Order Date]])/3,0)</f>
        <v>Q2</v>
      </c>
      <c r="F1079" s="12">
        <f>YEAR(SalesDataTable[[#This Row],[Order Date]])</f>
        <v>2026</v>
      </c>
      <c r="G1079" s="4" t="s">
        <v>11</v>
      </c>
      <c r="H1079" s="4" t="s">
        <v>18</v>
      </c>
      <c r="I1079" s="4" t="s">
        <v>28</v>
      </c>
      <c r="J1079" s="4" t="s">
        <v>16</v>
      </c>
      <c r="K1079" s="4" t="s">
        <v>9</v>
      </c>
      <c r="L1079" s="4" t="s">
        <v>37</v>
      </c>
      <c r="M1079" s="9">
        <v>2</v>
      </c>
      <c r="N1079" s="6">
        <v>154.94</v>
      </c>
      <c r="O1079" s="7">
        <v>0.05</v>
      </c>
      <c r="P1079" s="6">
        <v>77.260000000000005</v>
      </c>
      <c r="Q1079" s="6">
        <f t="shared" si="64"/>
        <v>294.38599999999997</v>
      </c>
      <c r="R1079" s="6">
        <f t="shared" si="65"/>
        <v>154.52000000000001</v>
      </c>
      <c r="S1079" s="6">
        <f t="shared" si="66"/>
        <v>139.86599999999996</v>
      </c>
      <c r="T1079" s="8">
        <f t="shared" si="67"/>
        <v>0.47511090880680457</v>
      </c>
      <c r="U1079" s="5">
        <f>YEAR(SalesDataTable[[#This Row],[Order Date]])</f>
        <v>2026</v>
      </c>
      <c r="V1079" s="8" t="str">
        <f>"Q"&amp;ROUNDUP(MONTH(SalesDataTable[[#This Row],[Order Date]])/3,0)</f>
        <v>Q2</v>
      </c>
      <c r="W1079" s="9">
        <f>MONTH(SalesDataTable[[#This Row],[Order Date]])</f>
        <v>6</v>
      </c>
      <c r="X1079" s="8" t="str">
        <f>TEXT(SalesDataTable[[#This Row],[Order Date]],"mmm")</f>
        <v>Jun</v>
      </c>
    </row>
    <row r="1080" spans="1:24" ht="15">
      <c r="A1080" s="2">
        <v>1888</v>
      </c>
      <c r="B1080" s="3">
        <v>46185</v>
      </c>
      <c r="C1080" s="12">
        <f>MONTH(SalesDataTable[[#This Row],[Order Date]])</f>
        <v>6</v>
      </c>
      <c r="D1080" s="12" t="str">
        <f>TEXT(SalesDataTable[[#This Row],[Order Date]],"MMM")</f>
        <v>Jun</v>
      </c>
      <c r="E1080" s="15" t="str">
        <f>"Q"&amp;ROUNDUP(MONTH(SalesDataTable[[#This Row],[Order Date]])/3,0)</f>
        <v>Q2</v>
      </c>
      <c r="F1080" s="12">
        <f>YEAR(SalesDataTable[[#This Row],[Order Date]])</f>
        <v>2026</v>
      </c>
      <c r="G1080" s="4" t="s">
        <v>6</v>
      </c>
      <c r="H1080" s="4" t="s">
        <v>43</v>
      </c>
      <c r="I1080" s="4" t="s">
        <v>2</v>
      </c>
      <c r="J1080" s="4" t="s">
        <v>3</v>
      </c>
      <c r="K1080" s="4" t="s">
        <v>14</v>
      </c>
      <c r="L1080" s="4" t="s">
        <v>32</v>
      </c>
      <c r="M1080" s="9">
        <v>1</v>
      </c>
      <c r="N1080" s="6">
        <v>45.97</v>
      </c>
      <c r="O1080" s="7">
        <v>0.05</v>
      </c>
      <c r="P1080" s="6">
        <v>18.41</v>
      </c>
      <c r="Q1080" s="6">
        <f t="shared" si="64"/>
        <v>43.671499999999995</v>
      </c>
      <c r="R1080" s="6">
        <f t="shared" si="65"/>
        <v>18.41</v>
      </c>
      <c r="S1080" s="6">
        <f t="shared" si="66"/>
        <v>25.261499999999995</v>
      </c>
      <c r="T1080" s="8">
        <f t="shared" si="67"/>
        <v>0.57844360738696854</v>
      </c>
      <c r="U1080" s="5">
        <f>YEAR(SalesDataTable[[#This Row],[Order Date]])</f>
        <v>2026</v>
      </c>
      <c r="V1080" s="8" t="str">
        <f>"Q"&amp;ROUNDUP(MONTH(SalesDataTable[[#This Row],[Order Date]])/3,0)</f>
        <v>Q2</v>
      </c>
      <c r="W1080" s="9">
        <f>MONTH(SalesDataTable[[#This Row],[Order Date]])</f>
        <v>6</v>
      </c>
      <c r="X1080" s="8" t="str">
        <f>TEXT(SalesDataTable[[#This Row],[Order Date]],"mmm")</f>
        <v>Jun</v>
      </c>
    </row>
    <row r="1081" spans="1:24" ht="15">
      <c r="A1081" s="2">
        <v>2683</v>
      </c>
      <c r="B1081" s="3">
        <v>46185</v>
      </c>
      <c r="C1081" s="12">
        <f>MONTH(SalesDataTable[[#This Row],[Order Date]])</f>
        <v>6</v>
      </c>
      <c r="D1081" s="12" t="str">
        <f>TEXT(SalesDataTable[[#This Row],[Order Date]],"MMM")</f>
        <v>Jun</v>
      </c>
      <c r="E1081" s="15" t="str">
        <f>"Q"&amp;ROUNDUP(MONTH(SalesDataTable[[#This Row],[Order Date]])/3,0)</f>
        <v>Q2</v>
      </c>
      <c r="F1081" s="12">
        <f>YEAR(SalesDataTable[[#This Row],[Order Date]])</f>
        <v>2026</v>
      </c>
      <c r="G1081" s="4" t="s">
        <v>20</v>
      </c>
      <c r="H1081" s="4" t="s">
        <v>33</v>
      </c>
      <c r="I1081" s="4" t="s">
        <v>2</v>
      </c>
      <c r="J1081" s="4" t="s">
        <v>3</v>
      </c>
      <c r="K1081" s="4" t="s">
        <v>23</v>
      </c>
      <c r="L1081" s="4" t="s">
        <v>29</v>
      </c>
      <c r="M1081" s="9">
        <v>1</v>
      </c>
      <c r="N1081" s="6">
        <v>198.64</v>
      </c>
      <c r="O1081" s="7">
        <v>0.05</v>
      </c>
      <c r="P1081" s="6">
        <v>101.89</v>
      </c>
      <c r="Q1081" s="6">
        <f t="shared" si="64"/>
        <v>188.70799999999997</v>
      </c>
      <c r="R1081" s="6">
        <f t="shared" si="65"/>
        <v>101.89</v>
      </c>
      <c r="S1081" s="6">
        <f t="shared" si="66"/>
        <v>86.817999999999969</v>
      </c>
      <c r="T1081" s="8">
        <f t="shared" si="67"/>
        <v>0.46006528605040581</v>
      </c>
      <c r="U1081" s="5">
        <f>YEAR(SalesDataTable[[#This Row],[Order Date]])</f>
        <v>2026</v>
      </c>
      <c r="V1081" s="8" t="str">
        <f>"Q"&amp;ROUNDUP(MONTH(SalesDataTable[[#This Row],[Order Date]])/3,0)</f>
        <v>Q2</v>
      </c>
      <c r="W1081" s="9">
        <f>MONTH(SalesDataTable[[#This Row],[Order Date]])</f>
        <v>6</v>
      </c>
      <c r="X1081" s="8" t="str">
        <f>TEXT(SalesDataTable[[#This Row],[Order Date]],"mmm")</f>
        <v>Jun</v>
      </c>
    </row>
    <row r="1082" spans="1:24" ht="15">
      <c r="A1082" s="2">
        <v>4211</v>
      </c>
      <c r="B1082" s="3">
        <v>46185</v>
      </c>
      <c r="C1082" s="12">
        <f>MONTH(SalesDataTable[[#This Row],[Order Date]])</f>
        <v>6</v>
      </c>
      <c r="D1082" s="12" t="str">
        <f>TEXT(SalesDataTable[[#This Row],[Order Date]],"MMM")</f>
        <v>Jun</v>
      </c>
      <c r="E1082" s="15" t="str">
        <f>"Q"&amp;ROUNDUP(MONTH(SalesDataTable[[#This Row],[Order Date]])/3,0)</f>
        <v>Q2</v>
      </c>
      <c r="F1082" s="12">
        <f>YEAR(SalesDataTable[[#This Row],[Order Date]])</f>
        <v>2026</v>
      </c>
      <c r="G1082" s="4" t="s">
        <v>11</v>
      </c>
      <c r="H1082" s="4" t="s">
        <v>18</v>
      </c>
      <c r="I1082" s="4" t="s">
        <v>2</v>
      </c>
      <c r="J1082" s="4" t="s">
        <v>13</v>
      </c>
      <c r="K1082" s="4" t="s">
        <v>14</v>
      </c>
      <c r="L1082" s="4" t="s">
        <v>48</v>
      </c>
      <c r="M1082" s="9">
        <v>5</v>
      </c>
      <c r="N1082" s="6">
        <v>168.57</v>
      </c>
      <c r="O1082" s="7">
        <v>0</v>
      </c>
      <c r="P1082" s="6">
        <v>88.65</v>
      </c>
      <c r="Q1082" s="6">
        <f t="shared" si="64"/>
        <v>842.84999999999991</v>
      </c>
      <c r="R1082" s="6">
        <f t="shared" si="65"/>
        <v>443.25</v>
      </c>
      <c r="S1082" s="6">
        <f t="shared" si="66"/>
        <v>399.59999999999991</v>
      </c>
      <c r="T1082" s="8">
        <f t="shared" si="67"/>
        <v>0.47410571276027758</v>
      </c>
      <c r="U1082" s="5">
        <f>YEAR(SalesDataTable[[#This Row],[Order Date]])</f>
        <v>2026</v>
      </c>
      <c r="V1082" s="8" t="str">
        <f>"Q"&amp;ROUNDUP(MONTH(SalesDataTable[[#This Row],[Order Date]])/3,0)</f>
        <v>Q2</v>
      </c>
      <c r="W1082" s="9">
        <f>MONTH(SalesDataTable[[#This Row],[Order Date]])</f>
        <v>6</v>
      </c>
      <c r="X1082" s="8" t="str">
        <f>TEXT(SalesDataTable[[#This Row],[Order Date]],"mmm")</f>
        <v>Jun</v>
      </c>
    </row>
    <row r="1083" spans="1:24" ht="15">
      <c r="A1083" s="2">
        <v>4353</v>
      </c>
      <c r="B1083" s="3">
        <v>46185</v>
      </c>
      <c r="C1083" s="12">
        <f>MONTH(SalesDataTable[[#This Row],[Order Date]])</f>
        <v>6</v>
      </c>
      <c r="D1083" s="12" t="str">
        <f>TEXT(SalesDataTable[[#This Row],[Order Date]],"MMM")</f>
        <v>Jun</v>
      </c>
      <c r="E1083" s="15" t="str">
        <f>"Q"&amp;ROUNDUP(MONTH(SalesDataTable[[#This Row],[Order Date]])/3,0)</f>
        <v>Q2</v>
      </c>
      <c r="F1083" s="12">
        <f>YEAR(SalesDataTable[[#This Row],[Order Date]])</f>
        <v>2026</v>
      </c>
      <c r="G1083" s="4" t="s">
        <v>6</v>
      </c>
      <c r="H1083" s="4" t="s">
        <v>27</v>
      </c>
      <c r="I1083" s="4" t="s">
        <v>19</v>
      </c>
      <c r="J1083" s="4" t="s">
        <v>13</v>
      </c>
      <c r="K1083" s="4" t="s">
        <v>14</v>
      </c>
      <c r="L1083" s="4" t="s">
        <v>15</v>
      </c>
      <c r="M1083" s="9">
        <v>1</v>
      </c>
      <c r="N1083" s="6">
        <v>36.65</v>
      </c>
      <c r="O1083" s="7">
        <v>0</v>
      </c>
      <c r="P1083" s="6">
        <v>13.97</v>
      </c>
      <c r="Q1083" s="6">
        <f t="shared" si="64"/>
        <v>36.65</v>
      </c>
      <c r="R1083" s="6">
        <f t="shared" si="65"/>
        <v>13.97</v>
      </c>
      <c r="S1083" s="6">
        <f t="shared" si="66"/>
        <v>22.68</v>
      </c>
      <c r="T1083" s="8">
        <f t="shared" si="67"/>
        <v>0.61882673942701227</v>
      </c>
      <c r="U1083" s="5">
        <f>YEAR(SalesDataTable[[#This Row],[Order Date]])</f>
        <v>2026</v>
      </c>
      <c r="V1083" s="8" t="str">
        <f>"Q"&amp;ROUNDUP(MONTH(SalesDataTable[[#This Row],[Order Date]])/3,0)</f>
        <v>Q2</v>
      </c>
      <c r="W1083" s="9">
        <f>MONTH(SalesDataTable[[#This Row],[Order Date]])</f>
        <v>6</v>
      </c>
      <c r="X1083" s="8" t="str">
        <f>TEXT(SalesDataTable[[#This Row],[Order Date]],"mmm")</f>
        <v>Jun</v>
      </c>
    </row>
    <row r="1084" spans="1:24" ht="15">
      <c r="A1084" s="2">
        <v>5020</v>
      </c>
      <c r="B1084" s="3">
        <v>46185</v>
      </c>
      <c r="C1084" s="12">
        <f>MONTH(SalesDataTable[[#This Row],[Order Date]])</f>
        <v>6</v>
      </c>
      <c r="D1084" s="12" t="str">
        <f>TEXT(SalesDataTable[[#This Row],[Order Date]],"MMM")</f>
        <v>Jun</v>
      </c>
      <c r="E1084" s="15" t="str">
        <f>"Q"&amp;ROUNDUP(MONTH(SalesDataTable[[#This Row],[Order Date]])/3,0)</f>
        <v>Q2</v>
      </c>
      <c r="F1084" s="12">
        <f>YEAR(SalesDataTable[[#This Row],[Order Date]])</f>
        <v>2026</v>
      </c>
      <c r="G1084" s="4" t="s">
        <v>11</v>
      </c>
      <c r="H1084" s="4" t="s">
        <v>25</v>
      </c>
      <c r="I1084" s="4" t="s">
        <v>19</v>
      </c>
      <c r="J1084" s="4" t="s">
        <v>3</v>
      </c>
      <c r="K1084" s="4" t="s">
        <v>14</v>
      </c>
      <c r="L1084" s="4" t="s">
        <v>15</v>
      </c>
      <c r="M1084" s="9">
        <v>2</v>
      </c>
      <c r="N1084" s="6">
        <v>35.450000000000003</v>
      </c>
      <c r="O1084" s="7">
        <v>0.05</v>
      </c>
      <c r="P1084" s="6">
        <v>13.39</v>
      </c>
      <c r="Q1084" s="6">
        <f t="shared" si="64"/>
        <v>67.355000000000004</v>
      </c>
      <c r="R1084" s="6">
        <f t="shared" si="65"/>
        <v>26.78</v>
      </c>
      <c r="S1084" s="6">
        <f t="shared" si="66"/>
        <v>40.575000000000003</v>
      </c>
      <c r="T1084" s="8">
        <f t="shared" si="67"/>
        <v>0.60240516665429444</v>
      </c>
      <c r="U1084" s="5">
        <f>YEAR(SalesDataTable[[#This Row],[Order Date]])</f>
        <v>2026</v>
      </c>
      <c r="V1084" s="8" t="str">
        <f>"Q"&amp;ROUNDUP(MONTH(SalesDataTable[[#This Row],[Order Date]])/3,0)</f>
        <v>Q2</v>
      </c>
      <c r="W1084" s="9">
        <f>MONTH(SalesDataTable[[#This Row],[Order Date]])</f>
        <v>6</v>
      </c>
      <c r="X1084" s="8" t="str">
        <f>TEXT(SalesDataTable[[#This Row],[Order Date]],"mmm")</f>
        <v>Jun</v>
      </c>
    </row>
    <row r="1085" spans="1:24" ht="15">
      <c r="A1085" s="2">
        <v>564</v>
      </c>
      <c r="B1085" s="3">
        <v>46186</v>
      </c>
      <c r="C1085" s="12">
        <f>MONTH(SalesDataTable[[#This Row],[Order Date]])</f>
        <v>6</v>
      </c>
      <c r="D1085" s="12" t="str">
        <f>TEXT(SalesDataTable[[#This Row],[Order Date]],"MMM")</f>
        <v>Jun</v>
      </c>
      <c r="E1085" s="15" t="str">
        <f>"Q"&amp;ROUNDUP(MONTH(SalesDataTable[[#This Row],[Order Date]])/3,0)</f>
        <v>Q2</v>
      </c>
      <c r="F1085" s="12">
        <f>YEAR(SalesDataTable[[#This Row],[Order Date]])</f>
        <v>2026</v>
      </c>
      <c r="G1085" s="4" t="s">
        <v>11</v>
      </c>
      <c r="H1085" s="4" t="s">
        <v>25</v>
      </c>
      <c r="I1085" s="4" t="s">
        <v>19</v>
      </c>
      <c r="J1085" s="4" t="s">
        <v>13</v>
      </c>
      <c r="K1085" s="4" t="s">
        <v>14</v>
      </c>
      <c r="L1085" s="4" t="s">
        <v>32</v>
      </c>
      <c r="M1085" s="9">
        <v>3</v>
      </c>
      <c r="N1085" s="6">
        <v>45.82</v>
      </c>
      <c r="O1085" s="7">
        <v>0.1</v>
      </c>
      <c r="P1085" s="6">
        <v>18.61</v>
      </c>
      <c r="Q1085" s="6">
        <f t="shared" si="64"/>
        <v>123.71400000000001</v>
      </c>
      <c r="R1085" s="6">
        <f t="shared" si="65"/>
        <v>55.83</v>
      </c>
      <c r="S1085" s="6">
        <f t="shared" si="66"/>
        <v>67.884000000000015</v>
      </c>
      <c r="T1085" s="8">
        <f t="shared" si="67"/>
        <v>0.54871720258014456</v>
      </c>
      <c r="U1085" s="5">
        <f>YEAR(SalesDataTable[[#This Row],[Order Date]])</f>
        <v>2026</v>
      </c>
      <c r="V1085" s="8" t="str">
        <f>"Q"&amp;ROUNDUP(MONTH(SalesDataTable[[#This Row],[Order Date]])/3,0)</f>
        <v>Q2</v>
      </c>
      <c r="W1085" s="9">
        <f>MONTH(SalesDataTable[[#This Row],[Order Date]])</f>
        <v>6</v>
      </c>
      <c r="X1085" s="8" t="str">
        <f>TEXT(SalesDataTable[[#This Row],[Order Date]],"mmm")</f>
        <v>Jun</v>
      </c>
    </row>
    <row r="1086" spans="1:24" ht="15">
      <c r="A1086" s="2">
        <v>736</v>
      </c>
      <c r="B1086" s="3">
        <v>46186</v>
      </c>
      <c r="C1086" s="12">
        <f>MONTH(SalesDataTable[[#This Row],[Order Date]])</f>
        <v>6</v>
      </c>
      <c r="D1086" s="12" t="str">
        <f>TEXT(SalesDataTable[[#This Row],[Order Date]],"MMM")</f>
        <v>Jun</v>
      </c>
      <c r="E1086" s="15" t="str">
        <f>"Q"&amp;ROUNDUP(MONTH(SalesDataTable[[#This Row],[Order Date]])/3,0)</f>
        <v>Q2</v>
      </c>
      <c r="F1086" s="12">
        <f>YEAR(SalesDataTable[[#This Row],[Order Date]])</f>
        <v>2026</v>
      </c>
      <c r="G1086" s="4" t="s">
        <v>20</v>
      </c>
      <c r="H1086" s="4" t="s">
        <v>47</v>
      </c>
      <c r="I1086" s="4" t="s">
        <v>19</v>
      </c>
      <c r="J1086" s="4" t="s">
        <v>16</v>
      </c>
      <c r="K1086" s="4" t="s">
        <v>9</v>
      </c>
      <c r="L1086" s="4" t="s">
        <v>37</v>
      </c>
      <c r="M1086" s="9">
        <v>1</v>
      </c>
      <c r="N1086" s="6">
        <v>152.78</v>
      </c>
      <c r="O1086" s="7">
        <v>0</v>
      </c>
      <c r="P1086" s="6">
        <v>78.540000000000006</v>
      </c>
      <c r="Q1086" s="6">
        <f t="shared" si="64"/>
        <v>152.78</v>
      </c>
      <c r="R1086" s="6">
        <f t="shared" si="65"/>
        <v>78.540000000000006</v>
      </c>
      <c r="S1086" s="6">
        <f t="shared" si="66"/>
        <v>74.239999999999995</v>
      </c>
      <c r="T1086" s="8">
        <f t="shared" si="67"/>
        <v>0.48592747741851022</v>
      </c>
      <c r="U1086" s="5">
        <f>YEAR(SalesDataTable[[#This Row],[Order Date]])</f>
        <v>2026</v>
      </c>
      <c r="V1086" s="8" t="str">
        <f>"Q"&amp;ROUNDUP(MONTH(SalesDataTable[[#This Row],[Order Date]])/3,0)</f>
        <v>Q2</v>
      </c>
      <c r="W1086" s="9">
        <f>MONTH(SalesDataTable[[#This Row],[Order Date]])</f>
        <v>6</v>
      </c>
      <c r="X1086" s="8" t="str">
        <f>TEXT(SalesDataTable[[#This Row],[Order Date]],"mmm")</f>
        <v>Jun</v>
      </c>
    </row>
    <row r="1087" spans="1:24" ht="15">
      <c r="A1087" s="2">
        <v>1300</v>
      </c>
      <c r="B1087" s="3">
        <v>46186</v>
      </c>
      <c r="C1087" s="12">
        <f>MONTH(SalesDataTable[[#This Row],[Order Date]])</f>
        <v>6</v>
      </c>
      <c r="D1087" s="12" t="str">
        <f>TEXT(SalesDataTable[[#This Row],[Order Date]],"MMM")</f>
        <v>Jun</v>
      </c>
      <c r="E1087" s="15" t="str">
        <f>"Q"&amp;ROUNDUP(MONTH(SalesDataTable[[#This Row],[Order Date]])/3,0)</f>
        <v>Q2</v>
      </c>
      <c r="F1087" s="12">
        <f>YEAR(SalesDataTable[[#This Row],[Order Date]])</f>
        <v>2026</v>
      </c>
      <c r="G1087" s="4" t="s">
        <v>6</v>
      </c>
      <c r="H1087" s="4" t="s">
        <v>27</v>
      </c>
      <c r="I1087" s="4" t="s">
        <v>2</v>
      </c>
      <c r="J1087" s="4" t="s">
        <v>13</v>
      </c>
      <c r="K1087" s="4" t="s">
        <v>4</v>
      </c>
      <c r="L1087" s="4" t="s">
        <v>22</v>
      </c>
      <c r="M1087" s="9">
        <v>1</v>
      </c>
      <c r="N1087" s="6">
        <v>49.76</v>
      </c>
      <c r="O1087" s="7">
        <v>0.05</v>
      </c>
      <c r="P1087" s="6">
        <v>22.58</v>
      </c>
      <c r="Q1087" s="6">
        <f t="shared" si="64"/>
        <v>47.271999999999998</v>
      </c>
      <c r="R1087" s="6">
        <f t="shared" si="65"/>
        <v>22.58</v>
      </c>
      <c r="S1087" s="6">
        <f t="shared" si="66"/>
        <v>24.692</v>
      </c>
      <c r="T1087" s="8">
        <f t="shared" si="67"/>
        <v>0.52233880521238796</v>
      </c>
      <c r="U1087" s="5">
        <f>YEAR(SalesDataTable[[#This Row],[Order Date]])</f>
        <v>2026</v>
      </c>
      <c r="V1087" s="8" t="str">
        <f>"Q"&amp;ROUNDUP(MONTH(SalesDataTable[[#This Row],[Order Date]])/3,0)</f>
        <v>Q2</v>
      </c>
      <c r="W1087" s="9">
        <f>MONTH(SalesDataTable[[#This Row],[Order Date]])</f>
        <v>6</v>
      </c>
      <c r="X1087" s="8" t="str">
        <f>TEXT(SalesDataTable[[#This Row],[Order Date]],"mmm")</f>
        <v>Jun</v>
      </c>
    </row>
    <row r="1088" spans="1:24" ht="15">
      <c r="A1088" s="2">
        <v>1948</v>
      </c>
      <c r="B1088" s="3">
        <v>46186</v>
      </c>
      <c r="C1088" s="12">
        <f>MONTH(SalesDataTable[[#This Row],[Order Date]])</f>
        <v>6</v>
      </c>
      <c r="D1088" s="12" t="str">
        <f>TEXT(SalesDataTable[[#This Row],[Order Date]],"MMM")</f>
        <v>Jun</v>
      </c>
      <c r="E1088" s="15" t="str">
        <f>"Q"&amp;ROUNDUP(MONTH(SalesDataTable[[#This Row],[Order Date]])/3,0)</f>
        <v>Q2</v>
      </c>
      <c r="F1088" s="12">
        <f>YEAR(SalesDataTable[[#This Row],[Order Date]])</f>
        <v>2026</v>
      </c>
      <c r="G1088" s="4" t="s">
        <v>20</v>
      </c>
      <c r="H1088" s="4" t="s">
        <v>33</v>
      </c>
      <c r="I1088" s="4" t="s">
        <v>19</v>
      </c>
      <c r="J1088" s="4" t="s">
        <v>13</v>
      </c>
      <c r="K1088" s="4" t="s">
        <v>9</v>
      </c>
      <c r="L1088" s="4" t="s">
        <v>37</v>
      </c>
      <c r="M1088" s="9">
        <v>1</v>
      </c>
      <c r="N1088" s="6">
        <v>157.6</v>
      </c>
      <c r="O1088" s="7">
        <v>0.05</v>
      </c>
      <c r="P1088" s="6">
        <v>79.34</v>
      </c>
      <c r="Q1088" s="6">
        <f t="shared" si="64"/>
        <v>149.72</v>
      </c>
      <c r="R1088" s="6">
        <f t="shared" si="65"/>
        <v>79.34</v>
      </c>
      <c r="S1088" s="6">
        <f t="shared" si="66"/>
        <v>70.38</v>
      </c>
      <c r="T1088" s="8">
        <f t="shared" si="67"/>
        <v>0.47007747795885652</v>
      </c>
      <c r="U1088" s="5">
        <f>YEAR(SalesDataTable[[#This Row],[Order Date]])</f>
        <v>2026</v>
      </c>
      <c r="V1088" s="8" t="str">
        <f>"Q"&amp;ROUNDUP(MONTH(SalesDataTable[[#This Row],[Order Date]])/3,0)</f>
        <v>Q2</v>
      </c>
      <c r="W1088" s="9">
        <f>MONTH(SalesDataTable[[#This Row],[Order Date]])</f>
        <v>6</v>
      </c>
      <c r="X1088" s="8" t="str">
        <f>TEXT(SalesDataTable[[#This Row],[Order Date]],"mmm")</f>
        <v>Jun</v>
      </c>
    </row>
    <row r="1089" spans="1:24" ht="15">
      <c r="A1089" s="2">
        <v>2272</v>
      </c>
      <c r="B1089" s="3">
        <v>46186</v>
      </c>
      <c r="C1089" s="12">
        <f>MONTH(SalesDataTable[[#This Row],[Order Date]])</f>
        <v>6</v>
      </c>
      <c r="D1089" s="12" t="str">
        <f>TEXT(SalesDataTable[[#This Row],[Order Date]],"MMM")</f>
        <v>Jun</v>
      </c>
      <c r="E1089" s="15" t="str">
        <f>"Q"&amp;ROUNDUP(MONTH(SalesDataTable[[#This Row],[Order Date]])/3,0)</f>
        <v>Q2</v>
      </c>
      <c r="F1089" s="12">
        <f>YEAR(SalesDataTable[[#This Row],[Order Date]])</f>
        <v>2026</v>
      </c>
      <c r="G1089" s="4" t="s">
        <v>20</v>
      </c>
      <c r="H1089" s="4" t="s">
        <v>33</v>
      </c>
      <c r="I1089" s="4" t="s">
        <v>2</v>
      </c>
      <c r="J1089" s="4" t="s">
        <v>3</v>
      </c>
      <c r="K1089" s="4" t="s">
        <v>34</v>
      </c>
      <c r="L1089" s="4" t="s">
        <v>38</v>
      </c>
      <c r="M1089" s="9">
        <v>1</v>
      </c>
      <c r="N1089" s="6">
        <v>125.01</v>
      </c>
      <c r="O1089" s="7">
        <v>0.15</v>
      </c>
      <c r="P1089" s="6">
        <v>70.39</v>
      </c>
      <c r="Q1089" s="6">
        <f t="shared" si="64"/>
        <v>106.2585</v>
      </c>
      <c r="R1089" s="6">
        <f t="shared" si="65"/>
        <v>70.39</v>
      </c>
      <c r="S1089" s="6">
        <f t="shared" si="66"/>
        <v>35.868499999999997</v>
      </c>
      <c r="T1089" s="8">
        <f t="shared" si="67"/>
        <v>0.33755887764272974</v>
      </c>
      <c r="U1089" s="5">
        <f>YEAR(SalesDataTable[[#This Row],[Order Date]])</f>
        <v>2026</v>
      </c>
      <c r="V1089" s="8" t="str">
        <f>"Q"&amp;ROUNDUP(MONTH(SalesDataTable[[#This Row],[Order Date]])/3,0)</f>
        <v>Q2</v>
      </c>
      <c r="W1089" s="9">
        <f>MONTH(SalesDataTable[[#This Row],[Order Date]])</f>
        <v>6</v>
      </c>
      <c r="X1089" s="8" t="str">
        <f>TEXT(SalesDataTable[[#This Row],[Order Date]],"mmm")</f>
        <v>Jun</v>
      </c>
    </row>
    <row r="1090" spans="1:24" ht="15">
      <c r="A1090" s="2">
        <v>2680</v>
      </c>
      <c r="B1090" s="3">
        <v>46186</v>
      </c>
      <c r="C1090" s="12">
        <f>MONTH(SalesDataTable[[#This Row],[Order Date]])</f>
        <v>6</v>
      </c>
      <c r="D1090" s="12" t="str">
        <f>TEXT(SalesDataTable[[#This Row],[Order Date]],"MMM")</f>
        <v>Jun</v>
      </c>
      <c r="E1090" s="15" t="str">
        <f>"Q"&amp;ROUNDUP(MONTH(SalesDataTable[[#This Row],[Order Date]])/3,0)</f>
        <v>Q2</v>
      </c>
      <c r="F1090" s="12">
        <f>YEAR(SalesDataTable[[#This Row],[Order Date]])</f>
        <v>2026</v>
      </c>
      <c r="G1090" s="4" t="s">
        <v>6</v>
      </c>
      <c r="H1090" s="4" t="s">
        <v>49</v>
      </c>
      <c r="I1090" s="4" t="s">
        <v>2</v>
      </c>
      <c r="J1090" s="4" t="s">
        <v>3</v>
      </c>
      <c r="K1090" s="4" t="s">
        <v>9</v>
      </c>
      <c r="L1090" s="4" t="s">
        <v>10</v>
      </c>
      <c r="M1090" s="9">
        <v>1</v>
      </c>
      <c r="N1090" s="6">
        <v>93.59</v>
      </c>
      <c r="O1090" s="7">
        <v>0.15</v>
      </c>
      <c r="P1090" s="6">
        <v>46.48</v>
      </c>
      <c r="Q1090" s="6">
        <f t="shared" ref="Q1090:Q1153" si="68">M1090*N1090*(1-O1090)</f>
        <v>79.551500000000004</v>
      </c>
      <c r="R1090" s="6">
        <f t="shared" ref="R1090:R1153" si="69">M1090*P1090</f>
        <v>46.48</v>
      </c>
      <c r="S1090" s="6">
        <f t="shared" ref="S1090:S1153" si="70">Q1090-R1090</f>
        <v>33.071500000000007</v>
      </c>
      <c r="T1090" s="8">
        <f t="shared" ref="T1090:T1153" si="71">IFERROR(S1090/Q1090,0)</f>
        <v>0.41572440494522422</v>
      </c>
      <c r="U1090" s="5">
        <f>YEAR(SalesDataTable[[#This Row],[Order Date]])</f>
        <v>2026</v>
      </c>
      <c r="V1090" s="8" t="str">
        <f>"Q"&amp;ROUNDUP(MONTH(SalesDataTable[[#This Row],[Order Date]])/3,0)</f>
        <v>Q2</v>
      </c>
      <c r="W1090" s="9">
        <f>MONTH(SalesDataTable[[#This Row],[Order Date]])</f>
        <v>6</v>
      </c>
      <c r="X1090" s="8" t="str">
        <f>TEXT(SalesDataTable[[#This Row],[Order Date]],"mmm")</f>
        <v>Jun</v>
      </c>
    </row>
    <row r="1091" spans="1:24" ht="15">
      <c r="A1091" s="2">
        <v>4178</v>
      </c>
      <c r="B1091" s="3">
        <v>46186</v>
      </c>
      <c r="C1091" s="12">
        <f>MONTH(SalesDataTable[[#This Row],[Order Date]])</f>
        <v>6</v>
      </c>
      <c r="D1091" s="12" t="str">
        <f>TEXT(SalesDataTable[[#This Row],[Order Date]],"MMM")</f>
        <v>Jun</v>
      </c>
      <c r="E1091" s="15" t="str">
        <f>"Q"&amp;ROUNDUP(MONTH(SalesDataTable[[#This Row],[Order Date]])/3,0)</f>
        <v>Q2</v>
      </c>
      <c r="F1091" s="12">
        <f>YEAR(SalesDataTable[[#This Row],[Order Date]])</f>
        <v>2026</v>
      </c>
      <c r="G1091" s="4" t="s">
        <v>11</v>
      </c>
      <c r="H1091" s="4" t="s">
        <v>12</v>
      </c>
      <c r="I1091" s="4" t="s">
        <v>19</v>
      </c>
      <c r="J1091" s="4" t="s">
        <v>3</v>
      </c>
      <c r="K1091" s="4" t="s">
        <v>9</v>
      </c>
      <c r="L1091" s="4" t="s">
        <v>17</v>
      </c>
      <c r="M1091" s="9">
        <v>4</v>
      </c>
      <c r="N1091" s="6">
        <v>143.9</v>
      </c>
      <c r="O1091" s="7">
        <v>0.05</v>
      </c>
      <c r="P1091" s="6">
        <v>79.709999999999994</v>
      </c>
      <c r="Q1091" s="6">
        <f t="shared" si="68"/>
        <v>546.82000000000005</v>
      </c>
      <c r="R1091" s="6">
        <f t="shared" si="69"/>
        <v>318.83999999999997</v>
      </c>
      <c r="S1091" s="6">
        <f t="shared" si="70"/>
        <v>227.98000000000008</v>
      </c>
      <c r="T1091" s="8">
        <f t="shared" si="71"/>
        <v>0.41691964448996022</v>
      </c>
      <c r="U1091" s="5">
        <f>YEAR(SalesDataTable[[#This Row],[Order Date]])</f>
        <v>2026</v>
      </c>
      <c r="V1091" s="8" t="str">
        <f>"Q"&amp;ROUNDUP(MONTH(SalesDataTable[[#This Row],[Order Date]])/3,0)</f>
        <v>Q2</v>
      </c>
      <c r="W1091" s="9">
        <f>MONTH(SalesDataTable[[#This Row],[Order Date]])</f>
        <v>6</v>
      </c>
      <c r="X1091" s="8" t="str">
        <f>TEXT(SalesDataTable[[#This Row],[Order Date]],"mmm")</f>
        <v>Jun</v>
      </c>
    </row>
    <row r="1092" spans="1:24" ht="15">
      <c r="A1092" s="2">
        <v>4272</v>
      </c>
      <c r="B1092" s="3">
        <v>46186</v>
      </c>
      <c r="C1092" s="12">
        <f>MONTH(SalesDataTable[[#This Row],[Order Date]])</f>
        <v>6</v>
      </c>
      <c r="D1092" s="12" t="str">
        <f>TEXT(SalesDataTable[[#This Row],[Order Date]],"MMM")</f>
        <v>Jun</v>
      </c>
      <c r="E1092" s="15" t="str">
        <f>"Q"&amp;ROUNDUP(MONTH(SalesDataTable[[#This Row],[Order Date]])/3,0)</f>
        <v>Q2</v>
      </c>
      <c r="F1092" s="12">
        <f>YEAR(SalesDataTable[[#This Row],[Order Date]])</f>
        <v>2026</v>
      </c>
      <c r="G1092" s="4" t="s">
        <v>20</v>
      </c>
      <c r="H1092" s="4" t="s">
        <v>31</v>
      </c>
      <c r="I1092" s="4" t="s">
        <v>28</v>
      </c>
      <c r="J1092" s="4" t="s">
        <v>3</v>
      </c>
      <c r="K1092" s="4" t="s">
        <v>23</v>
      </c>
      <c r="L1092" s="4" t="s">
        <v>29</v>
      </c>
      <c r="M1092" s="9">
        <v>4</v>
      </c>
      <c r="N1092" s="6">
        <v>190.97</v>
      </c>
      <c r="O1092" s="7">
        <v>0</v>
      </c>
      <c r="P1092" s="6">
        <v>103.36</v>
      </c>
      <c r="Q1092" s="6">
        <f t="shared" si="68"/>
        <v>763.88</v>
      </c>
      <c r="R1092" s="6">
        <f t="shared" si="69"/>
        <v>413.44</v>
      </c>
      <c r="S1092" s="6">
        <f t="shared" si="70"/>
        <v>350.44</v>
      </c>
      <c r="T1092" s="8">
        <f t="shared" si="71"/>
        <v>0.45876315651673039</v>
      </c>
      <c r="U1092" s="5">
        <f>YEAR(SalesDataTable[[#This Row],[Order Date]])</f>
        <v>2026</v>
      </c>
      <c r="V1092" s="8" t="str">
        <f>"Q"&amp;ROUNDUP(MONTH(SalesDataTable[[#This Row],[Order Date]])/3,0)</f>
        <v>Q2</v>
      </c>
      <c r="W1092" s="9">
        <f>MONTH(SalesDataTable[[#This Row],[Order Date]])</f>
        <v>6</v>
      </c>
      <c r="X1092" s="8" t="str">
        <f>TEXT(SalesDataTable[[#This Row],[Order Date]],"mmm")</f>
        <v>Jun</v>
      </c>
    </row>
    <row r="1093" spans="1:24" ht="15">
      <c r="A1093" s="2">
        <v>4713</v>
      </c>
      <c r="B1093" s="3">
        <v>46186</v>
      </c>
      <c r="C1093" s="12">
        <f>MONTH(SalesDataTable[[#This Row],[Order Date]])</f>
        <v>6</v>
      </c>
      <c r="D1093" s="12" t="str">
        <f>TEXT(SalesDataTable[[#This Row],[Order Date]],"MMM")</f>
        <v>Jun</v>
      </c>
      <c r="E1093" s="15" t="str">
        <f>"Q"&amp;ROUNDUP(MONTH(SalesDataTable[[#This Row],[Order Date]])/3,0)</f>
        <v>Q2</v>
      </c>
      <c r="F1093" s="12">
        <f>YEAR(SalesDataTable[[#This Row],[Order Date]])</f>
        <v>2026</v>
      </c>
      <c r="G1093" s="4" t="s">
        <v>20</v>
      </c>
      <c r="H1093" s="4" t="s">
        <v>47</v>
      </c>
      <c r="I1093" s="4" t="s">
        <v>19</v>
      </c>
      <c r="J1093" s="4" t="s">
        <v>16</v>
      </c>
      <c r="K1093" s="4" t="s">
        <v>34</v>
      </c>
      <c r="L1093" s="4" t="s">
        <v>42</v>
      </c>
      <c r="M1093" s="9">
        <v>1</v>
      </c>
      <c r="N1093" s="6">
        <v>35.78</v>
      </c>
      <c r="O1093" s="7">
        <v>0</v>
      </c>
      <c r="P1093" s="6">
        <v>14</v>
      </c>
      <c r="Q1093" s="6">
        <f t="shared" si="68"/>
        <v>35.78</v>
      </c>
      <c r="R1093" s="6">
        <f t="shared" si="69"/>
        <v>14</v>
      </c>
      <c r="S1093" s="6">
        <f t="shared" si="70"/>
        <v>21.78</v>
      </c>
      <c r="T1093" s="8">
        <f t="shared" si="71"/>
        <v>0.60871995528228062</v>
      </c>
      <c r="U1093" s="5">
        <f>YEAR(SalesDataTable[[#This Row],[Order Date]])</f>
        <v>2026</v>
      </c>
      <c r="V1093" s="8" t="str">
        <f>"Q"&amp;ROUNDUP(MONTH(SalesDataTable[[#This Row],[Order Date]])/3,0)</f>
        <v>Q2</v>
      </c>
      <c r="W1093" s="9">
        <f>MONTH(SalesDataTable[[#This Row],[Order Date]])</f>
        <v>6</v>
      </c>
      <c r="X1093" s="8" t="str">
        <f>TEXT(SalesDataTable[[#This Row],[Order Date]],"mmm")</f>
        <v>Jun</v>
      </c>
    </row>
    <row r="1094" spans="1:24" ht="15">
      <c r="A1094" s="2">
        <v>5166</v>
      </c>
      <c r="B1094" s="3">
        <v>46186</v>
      </c>
      <c r="C1094" s="12">
        <f>MONTH(SalesDataTable[[#This Row],[Order Date]])</f>
        <v>6</v>
      </c>
      <c r="D1094" s="12" t="str">
        <f>TEXT(SalesDataTable[[#This Row],[Order Date]],"MMM")</f>
        <v>Jun</v>
      </c>
      <c r="E1094" s="15" t="str">
        <f>"Q"&amp;ROUNDUP(MONTH(SalesDataTable[[#This Row],[Order Date]])/3,0)</f>
        <v>Q2</v>
      </c>
      <c r="F1094" s="12">
        <f>YEAR(SalesDataTable[[#This Row],[Order Date]])</f>
        <v>2026</v>
      </c>
      <c r="G1094" s="4" t="s">
        <v>20</v>
      </c>
      <c r="H1094" s="4" t="s">
        <v>31</v>
      </c>
      <c r="I1094" s="4" t="s">
        <v>28</v>
      </c>
      <c r="J1094" s="4" t="s">
        <v>13</v>
      </c>
      <c r="K1094" s="4" t="s">
        <v>23</v>
      </c>
      <c r="L1094" s="4" t="s">
        <v>51</v>
      </c>
      <c r="M1094" s="9">
        <v>3</v>
      </c>
      <c r="N1094" s="6">
        <v>125.25</v>
      </c>
      <c r="O1094" s="7">
        <v>0.05</v>
      </c>
      <c r="P1094" s="6">
        <v>58.95</v>
      </c>
      <c r="Q1094" s="6">
        <f t="shared" si="68"/>
        <v>356.96249999999998</v>
      </c>
      <c r="R1094" s="6">
        <f t="shared" si="69"/>
        <v>176.85000000000002</v>
      </c>
      <c r="S1094" s="6">
        <f t="shared" si="70"/>
        <v>180.11249999999995</v>
      </c>
      <c r="T1094" s="8">
        <f t="shared" si="71"/>
        <v>0.50456980775291516</v>
      </c>
      <c r="U1094" s="5">
        <f>YEAR(SalesDataTable[[#This Row],[Order Date]])</f>
        <v>2026</v>
      </c>
      <c r="V1094" s="8" t="str">
        <f>"Q"&amp;ROUNDUP(MONTH(SalesDataTable[[#This Row],[Order Date]])/3,0)</f>
        <v>Q2</v>
      </c>
      <c r="W1094" s="9">
        <f>MONTH(SalesDataTable[[#This Row],[Order Date]])</f>
        <v>6</v>
      </c>
      <c r="X1094" s="8" t="str">
        <f>TEXT(SalesDataTable[[#This Row],[Order Date]],"mmm")</f>
        <v>Jun</v>
      </c>
    </row>
    <row r="1095" spans="1:24" ht="15">
      <c r="A1095" s="2">
        <v>486</v>
      </c>
      <c r="B1095" s="3">
        <v>46187</v>
      </c>
      <c r="C1095" s="12">
        <f>MONTH(SalesDataTable[[#This Row],[Order Date]])</f>
        <v>6</v>
      </c>
      <c r="D1095" s="12" t="str">
        <f>TEXT(SalesDataTable[[#This Row],[Order Date]],"MMM")</f>
        <v>Jun</v>
      </c>
      <c r="E1095" s="15" t="str">
        <f>"Q"&amp;ROUNDUP(MONTH(SalesDataTable[[#This Row],[Order Date]])/3,0)</f>
        <v>Q2</v>
      </c>
      <c r="F1095" s="12">
        <f>YEAR(SalesDataTable[[#This Row],[Order Date]])</f>
        <v>2026</v>
      </c>
      <c r="G1095" s="4" t="s">
        <v>0</v>
      </c>
      <c r="H1095" s="4" t="s">
        <v>36</v>
      </c>
      <c r="I1095" s="4" t="s">
        <v>8</v>
      </c>
      <c r="J1095" s="4" t="s">
        <v>16</v>
      </c>
      <c r="K1095" s="4" t="s">
        <v>9</v>
      </c>
      <c r="L1095" s="4" t="s">
        <v>46</v>
      </c>
      <c r="M1095" s="9">
        <v>8</v>
      </c>
      <c r="N1095" s="6">
        <v>72.36</v>
      </c>
      <c r="O1095" s="7">
        <v>0.1</v>
      </c>
      <c r="P1095" s="6">
        <v>32.229999999999997</v>
      </c>
      <c r="Q1095" s="6">
        <f t="shared" si="68"/>
        <v>520.99199999999996</v>
      </c>
      <c r="R1095" s="6">
        <f t="shared" si="69"/>
        <v>257.83999999999997</v>
      </c>
      <c r="S1095" s="6">
        <f t="shared" si="70"/>
        <v>263.15199999999999</v>
      </c>
      <c r="T1095" s="8">
        <f t="shared" si="71"/>
        <v>0.5050979669553467</v>
      </c>
      <c r="U1095" s="5">
        <f>YEAR(SalesDataTable[[#This Row],[Order Date]])</f>
        <v>2026</v>
      </c>
      <c r="V1095" s="8" t="str">
        <f>"Q"&amp;ROUNDUP(MONTH(SalesDataTable[[#This Row],[Order Date]])/3,0)</f>
        <v>Q2</v>
      </c>
      <c r="W1095" s="9">
        <f>MONTH(SalesDataTable[[#This Row],[Order Date]])</f>
        <v>6</v>
      </c>
      <c r="X1095" s="8" t="str">
        <f>TEXT(SalesDataTable[[#This Row],[Order Date]],"mmm")</f>
        <v>Jun</v>
      </c>
    </row>
    <row r="1096" spans="1:24" ht="15">
      <c r="A1096" s="2">
        <v>1507</v>
      </c>
      <c r="B1096" s="3">
        <v>46187</v>
      </c>
      <c r="C1096" s="12">
        <f>MONTH(SalesDataTable[[#This Row],[Order Date]])</f>
        <v>6</v>
      </c>
      <c r="D1096" s="12" t="str">
        <f>TEXT(SalesDataTable[[#This Row],[Order Date]],"MMM")</f>
        <v>Jun</v>
      </c>
      <c r="E1096" s="15" t="str">
        <f>"Q"&amp;ROUNDUP(MONTH(SalesDataTable[[#This Row],[Order Date]])/3,0)</f>
        <v>Q2</v>
      </c>
      <c r="F1096" s="12">
        <f>YEAR(SalesDataTable[[#This Row],[Order Date]])</f>
        <v>2026</v>
      </c>
      <c r="G1096" s="4" t="s">
        <v>0</v>
      </c>
      <c r="H1096" s="4" t="s">
        <v>50</v>
      </c>
      <c r="I1096" s="4" t="s">
        <v>19</v>
      </c>
      <c r="J1096" s="4" t="s">
        <v>3</v>
      </c>
      <c r="K1096" s="4" t="s">
        <v>14</v>
      </c>
      <c r="L1096" s="4" t="s">
        <v>48</v>
      </c>
      <c r="M1096" s="9">
        <v>1</v>
      </c>
      <c r="N1096" s="6">
        <v>162.51</v>
      </c>
      <c r="O1096" s="7">
        <v>0</v>
      </c>
      <c r="P1096" s="6">
        <v>88.29</v>
      </c>
      <c r="Q1096" s="6">
        <f t="shared" si="68"/>
        <v>162.51</v>
      </c>
      <c r="R1096" s="6">
        <f t="shared" si="69"/>
        <v>88.29</v>
      </c>
      <c r="S1096" s="6">
        <f t="shared" si="70"/>
        <v>74.219999999999985</v>
      </c>
      <c r="T1096" s="8">
        <f t="shared" si="71"/>
        <v>0.45671035628576695</v>
      </c>
      <c r="U1096" s="5">
        <f>YEAR(SalesDataTable[[#This Row],[Order Date]])</f>
        <v>2026</v>
      </c>
      <c r="V1096" s="8" t="str">
        <f>"Q"&amp;ROUNDUP(MONTH(SalesDataTable[[#This Row],[Order Date]])/3,0)</f>
        <v>Q2</v>
      </c>
      <c r="W1096" s="9">
        <f>MONTH(SalesDataTable[[#This Row],[Order Date]])</f>
        <v>6</v>
      </c>
      <c r="X1096" s="8" t="str">
        <f>TEXT(SalesDataTable[[#This Row],[Order Date]],"mmm")</f>
        <v>Jun</v>
      </c>
    </row>
    <row r="1097" spans="1:24" ht="15">
      <c r="A1097" s="2">
        <v>1821</v>
      </c>
      <c r="B1097" s="3">
        <v>46187</v>
      </c>
      <c r="C1097" s="12">
        <f>MONTH(SalesDataTable[[#This Row],[Order Date]])</f>
        <v>6</v>
      </c>
      <c r="D1097" s="12" t="str">
        <f>TEXT(SalesDataTable[[#This Row],[Order Date]],"MMM")</f>
        <v>Jun</v>
      </c>
      <c r="E1097" s="15" t="str">
        <f>"Q"&amp;ROUNDUP(MONTH(SalesDataTable[[#This Row],[Order Date]])/3,0)</f>
        <v>Q2</v>
      </c>
      <c r="F1097" s="12">
        <f>YEAR(SalesDataTable[[#This Row],[Order Date]])</f>
        <v>2026</v>
      </c>
      <c r="G1097" s="4" t="s">
        <v>0</v>
      </c>
      <c r="H1097" s="4" t="s">
        <v>50</v>
      </c>
      <c r="I1097" s="4" t="s">
        <v>19</v>
      </c>
      <c r="J1097" s="4" t="s">
        <v>16</v>
      </c>
      <c r="K1097" s="4" t="s">
        <v>9</v>
      </c>
      <c r="L1097" s="4" t="s">
        <v>46</v>
      </c>
      <c r="M1097" s="9">
        <v>3</v>
      </c>
      <c r="N1097" s="6">
        <v>70.52</v>
      </c>
      <c r="O1097" s="7">
        <v>0</v>
      </c>
      <c r="P1097" s="6">
        <v>33.119999999999997</v>
      </c>
      <c r="Q1097" s="6">
        <f t="shared" si="68"/>
        <v>211.56</v>
      </c>
      <c r="R1097" s="6">
        <f t="shared" si="69"/>
        <v>99.359999999999985</v>
      </c>
      <c r="S1097" s="6">
        <f t="shared" si="70"/>
        <v>112.20000000000002</v>
      </c>
      <c r="T1097" s="8">
        <f t="shared" si="71"/>
        <v>0.53034600113442998</v>
      </c>
      <c r="U1097" s="5">
        <f>YEAR(SalesDataTable[[#This Row],[Order Date]])</f>
        <v>2026</v>
      </c>
      <c r="V1097" s="8" t="str">
        <f>"Q"&amp;ROUNDUP(MONTH(SalesDataTable[[#This Row],[Order Date]])/3,0)</f>
        <v>Q2</v>
      </c>
      <c r="W1097" s="9">
        <f>MONTH(SalesDataTable[[#This Row],[Order Date]])</f>
        <v>6</v>
      </c>
      <c r="X1097" s="8" t="str">
        <f>TEXT(SalesDataTable[[#This Row],[Order Date]],"mmm")</f>
        <v>Jun</v>
      </c>
    </row>
    <row r="1098" spans="1:24" ht="15">
      <c r="A1098" s="2">
        <v>2588</v>
      </c>
      <c r="B1098" s="3">
        <v>46187</v>
      </c>
      <c r="C1098" s="12">
        <f>MONTH(SalesDataTable[[#This Row],[Order Date]])</f>
        <v>6</v>
      </c>
      <c r="D1098" s="12" t="str">
        <f>TEXT(SalesDataTable[[#This Row],[Order Date]],"MMM")</f>
        <v>Jun</v>
      </c>
      <c r="E1098" s="15" t="str">
        <f>"Q"&amp;ROUNDUP(MONTH(SalesDataTable[[#This Row],[Order Date]])/3,0)</f>
        <v>Q2</v>
      </c>
      <c r="F1098" s="12">
        <f>YEAR(SalesDataTable[[#This Row],[Order Date]])</f>
        <v>2026</v>
      </c>
      <c r="G1098" s="4" t="s">
        <v>20</v>
      </c>
      <c r="H1098" s="4" t="s">
        <v>33</v>
      </c>
      <c r="I1098" s="4" t="s">
        <v>28</v>
      </c>
      <c r="J1098" s="4" t="s">
        <v>3</v>
      </c>
      <c r="K1098" s="4" t="s">
        <v>9</v>
      </c>
      <c r="L1098" s="4" t="s">
        <v>10</v>
      </c>
      <c r="M1098" s="9">
        <v>1</v>
      </c>
      <c r="N1098" s="6">
        <v>90.28</v>
      </c>
      <c r="O1098" s="7">
        <v>0</v>
      </c>
      <c r="P1098" s="6">
        <v>46.04</v>
      </c>
      <c r="Q1098" s="6">
        <f t="shared" si="68"/>
        <v>90.28</v>
      </c>
      <c r="R1098" s="6">
        <f t="shared" si="69"/>
        <v>46.04</v>
      </c>
      <c r="S1098" s="6">
        <f t="shared" si="70"/>
        <v>44.24</v>
      </c>
      <c r="T1098" s="8">
        <f t="shared" si="71"/>
        <v>0.4900310146211786</v>
      </c>
      <c r="U1098" s="5">
        <f>YEAR(SalesDataTable[[#This Row],[Order Date]])</f>
        <v>2026</v>
      </c>
      <c r="V1098" s="8" t="str">
        <f>"Q"&amp;ROUNDUP(MONTH(SalesDataTable[[#This Row],[Order Date]])/3,0)</f>
        <v>Q2</v>
      </c>
      <c r="W1098" s="9">
        <f>MONTH(SalesDataTable[[#This Row],[Order Date]])</f>
        <v>6</v>
      </c>
      <c r="X1098" s="8" t="str">
        <f>TEXT(SalesDataTable[[#This Row],[Order Date]],"mmm")</f>
        <v>Jun</v>
      </c>
    </row>
    <row r="1099" spans="1:24" ht="15">
      <c r="A1099" s="2">
        <v>2815</v>
      </c>
      <c r="B1099" s="3">
        <v>46187</v>
      </c>
      <c r="C1099" s="12">
        <f>MONTH(SalesDataTable[[#This Row],[Order Date]])</f>
        <v>6</v>
      </c>
      <c r="D1099" s="12" t="str">
        <f>TEXT(SalesDataTable[[#This Row],[Order Date]],"MMM")</f>
        <v>Jun</v>
      </c>
      <c r="E1099" s="15" t="str">
        <f>"Q"&amp;ROUNDUP(MONTH(SalesDataTable[[#This Row],[Order Date]])/3,0)</f>
        <v>Q2</v>
      </c>
      <c r="F1099" s="12">
        <f>YEAR(SalesDataTable[[#This Row],[Order Date]])</f>
        <v>2026</v>
      </c>
      <c r="G1099" s="4" t="s">
        <v>20</v>
      </c>
      <c r="H1099" s="4" t="s">
        <v>47</v>
      </c>
      <c r="I1099" s="4" t="s">
        <v>28</v>
      </c>
      <c r="J1099" s="4" t="s">
        <v>13</v>
      </c>
      <c r="K1099" s="4" t="s">
        <v>23</v>
      </c>
      <c r="L1099" s="4" t="s">
        <v>24</v>
      </c>
      <c r="M1099" s="9">
        <v>2</v>
      </c>
      <c r="N1099" s="6">
        <v>342.25</v>
      </c>
      <c r="O1099" s="7">
        <v>0</v>
      </c>
      <c r="P1099" s="6">
        <v>196.86</v>
      </c>
      <c r="Q1099" s="6">
        <f t="shared" si="68"/>
        <v>684.5</v>
      </c>
      <c r="R1099" s="6">
        <f t="shared" si="69"/>
        <v>393.72</v>
      </c>
      <c r="S1099" s="6">
        <f t="shared" si="70"/>
        <v>290.77999999999997</v>
      </c>
      <c r="T1099" s="8">
        <f t="shared" si="71"/>
        <v>0.42480642804967128</v>
      </c>
      <c r="U1099" s="5">
        <f>YEAR(SalesDataTable[[#This Row],[Order Date]])</f>
        <v>2026</v>
      </c>
      <c r="V1099" s="8" t="str">
        <f>"Q"&amp;ROUNDUP(MONTH(SalesDataTable[[#This Row],[Order Date]])/3,0)</f>
        <v>Q2</v>
      </c>
      <c r="W1099" s="9">
        <f>MONTH(SalesDataTable[[#This Row],[Order Date]])</f>
        <v>6</v>
      </c>
      <c r="X1099" s="8" t="str">
        <f>TEXT(SalesDataTable[[#This Row],[Order Date]],"mmm")</f>
        <v>Jun</v>
      </c>
    </row>
    <row r="1100" spans="1:24" ht="15">
      <c r="A1100" s="2">
        <v>3258</v>
      </c>
      <c r="B1100" s="3">
        <v>46187</v>
      </c>
      <c r="C1100" s="12">
        <f>MONTH(SalesDataTable[[#This Row],[Order Date]])</f>
        <v>6</v>
      </c>
      <c r="D1100" s="12" t="str">
        <f>TEXT(SalesDataTable[[#This Row],[Order Date]],"MMM")</f>
        <v>Jun</v>
      </c>
      <c r="E1100" s="15" t="str">
        <f>"Q"&amp;ROUNDUP(MONTH(SalesDataTable[[#This Row],[Order Date]])/3,0)</f>
        <v>Q2</v>
      </c>
      <c r="F1100" s="12">
        <f>YEAR(SalesDataTable[[#This Row],[Order Date]])</f>
        <v>2026</v>
      </c>
      <c r="G1100" s="4" t="s">
        <v>6</v>
      </c>
      <c r="H1100" s="4" t="s">
        <v>7</v>
      </c>
      <c r="I1100" s="4" t="s">
        <v>2</v>
      </c>
      <c r="J1100" s="4" t="s">
        <v>16</v>
      </c>
      <c r="K1100" s="4" t="s">
        <v>4</v>
      </c>
      <c r="L1100" s="4" t="s">
        <v>22</v>
      </c>
      <c r="M1100" s="9">
        <v>6</v>
      </c>
      <c r="N1100" s="6">
        <v>50.92</v>
      </c>
      <c r="O1100" s="7">
        <v>0.05</v>
      </c>
      <c r="P1100" s="6">
        <v>22.87</v>
      </c>
      <c r="Q1100" s="6">
        <f t="shared" si="68"/>
        <v>290.24399999999997</v>
      </c>
      <c r="R1100" s="6">
        <f t="shared" si="69"/>
        <v>137.22</v>
      </c>
      <c r="S1100" s="6">
        <f t="shared" si="70"/>
        <v>153.02399999999997</v>
      </c>
      <c r="T1100" s="8">
        <f t="shared" si="71"/>
        <v>0.52722536899987593</v>
      </c>
      <c r="U1100" s="5">
        <f>YEAR(SalesDataTable[[#This Row],[Order Date]])</f>
        <v>2026</v>
      </c>
      <c r="V1100" s="8" t="str">
        <f>"Q"&amp;ROUNDUP(MONTH(SalesDataTable[[#This Row],[Order Date]])/3,0)</f>
        <v>Q2</v>
      </c>
      <c r="W1100" s="9">
        <f>MONTH(SalesDataTable[[#This Row],[Order Date]])</f>
        <v>6</v>
      </c>
      <c r="X1100" s="8" t="str">
        <f>TEXT(SalesDataTable[[#This Row],[Order Date]],"mmm")</f>
        <v>Jun</v>
      </c>
    </row>
    <row r="1101" spans="1:24" ht="15">
      <c r="A1101" s="2">
        <v>3361</v>
      </c>
      <c r="B1101" s="3">
        <v>46187</v>
      </c>
      <c r="C1101" s="12">
        <f>MONTH(SalesDataTable[[#This Row],[Order Date]])</f>
        <v>6</v>
      </c>
      <c r="D1101" s="12" t="str">
        <f>TEXT(SalesDataTable[[#This Row],[Order Date]],"MMM")</f>
        <v>Jun</v>
      </c>
      <c r="E1101" s="15" t="str">
        <f>"Q"&amp;ROUNDUP(MONTH(SalesDataTable[[#This Row],[Order Date]])/3,0)</f>
        <v>Q2</v>
      </c>
      <c r="F1101" s="12">
        <f>YEAR(SalesDataTable[[#This Row],[Order Date]])</f>
        <v>2026</v>
      </c>
      <c r="G1101" s="4" t="s">
        <v>0</v>
      </c>
      <c r="H1101" s="4" t="s">
        <v>1</v>
      </c>
      <c r="I1101" s="4" t="s">
        <v>19</v>
      </c>
      <c r="J1101" s="4" t="s">
        <v>3</v>
      </c>
      <c r="K1101" s="4" t="s">
        <v>14</v>
      </c>
      <c r="L1101" s="4" t="s">
        <v>15</v>
      </c>
      <c r="M1101" s="9">
        <v>5</v>
      </c>
      <c r="N1101" s="6">
        <v>36.72</v>
      </c>
      <c r="O1101" s="7">
        <v>0.15</v>
      </c>
      <c r="P1101" s="6">
        <v>13.2</v>
      </c>
      <c r="Q1101" s="6">
        <f t="shared" si="68"/>
        <v>156.06</v>
      </c>
      <c r="R1101" s="6">
        <f t="shared" si="69"/>
        <v>66</v>
      </c>
      <c r="S1101" s="6">
        <f t="shared" si="70"/>
        <v>90.06</v>
      </c>
      <c r="T1101" s="8">
        <f t="shared" si="71"/>
        <v>0.57708573625528647</v>
      </c>
      <c r="U1101" s="5">
        <f>YEAR(SalesDataTable[[#This Row],[Order Date]])</f>
        <v>2026</v>
      </c>
      <c r="V1101" s="8" t="str">
        <f>"Q"&amp;ROUNDUP(MONTH(SalesDataTable[[#This Row],[Order Date]])/3,0)</f>
        <v>Q2</v>
      </c>
      <c r="W1101" s="9">
        <f>MONTH(SalesDataTable[[#This Row],[Order Date]])</f>
        <v>6</v>
      </c>
      <c r="X1101" s="8" t="str">
        <f>TEXT(SalesDataTable[[#This Row],[Order Date]],"mmm")</f>
        <v>Jun</v>
      </c>
    </row>
    <row r="1102" spans="1:24" ht="15">
      <c r="A1102" s="2">
        <v>3629</v>
      </c>
      <c r="B1102" s="3">
        <v>46187</v>
      </c>
      <c r="C1102" s="12">
        <f>MONTH(SalesDataTable[[#This Row],[Order Date]])</f>
        <v>6</v>
      </c>
      <c r="D1102" s="12" t="str">
        <f>TEXT(SalesDataTable[[#This Row],[Order Date]],"MMM")</f>
        <v>Jun</v>
      </c>
      <c r="E1102" s="15" t="str">
        <f>"Q"&amp;ROUNDUP(MONTH(SalesDataTable[[#This Row],[Order Date]])/3,0)</f>
        <v>Q2</v>
      </c>
      <c r="F1102" s="12">
        <f>YEAR(SalesDataTable[[#This Row],[Order Date]])</f>
        <v>2026</v>
      </c>
      <c r="G1102" s="4" t="s">
        <v>0</v>
      </c>
      <c r="H1102" s="4" t="s">
        <v>50</v>
      </c>
      <c r="I1102" s="4" t="s">
        <v>2</v>
      </c>
      <c r="J1102" s="4" t="s">
        <v>13</v>
      </c>
      <c r="K1102" s="4" t="s">
        <v>23</v>
      </c>
      <c r="L1102" s="4" t="s">
        <v>24</v>
      </c>
      <c r="M1102" s="9">
        <v>4</v>
      </c>
      <c r="N1102" s="6">
        <v>348.96</v>
      </c>
      <c r="O1102" s="7">
        <v>0.15</v>
      </c>
      <c r="P1102" s="6">
        <v>197.02</v>
      </c>
      <c r="Q1102" s="6">
        <f t="shared" si="68"/>
        <v>1186.4639999999999</v>
      </c>
      <c r="R1102" s="6">
        <f t="shared" si="69"/>
        <v>788.08</v>
      </c>
      <c r="S1102" s="6">
        <f t="shared" si="70"/>
        <v>398.3839999999999</v>
      </c>
      <c r="T1102" s="8">
        <f t="shared" si="71"/>
        <v>0.3357741996385899</v>
      </c>
      <c r="U1102" s="5">
        <f>YEAR(SalesDataTable[[#This Row],[Order Date]])</f>
        <v>2026</v>
      </c>
      <c r="V1102" s="8" t="str">
        <f>"Q"&amp;ROUNDUP(MONTH(SalesDataTable[[#This Row],[Order Date]])/3,0)</f>
        <v>Q2</v>
      </c>
      <c r="W1102" s="9">
        <f>MONTH(SalesDataTable[[#This Row],[Order Date]])</f>
        <v>6</v>
      </c>
      <c r="X1102" s="8" t="str">
        <f>TEXT(SalesDataTable[[#This Row],[Order Date]],"mmm")</f>
        <v>Jun</v>
      </c>
    </row>
    <row r="1103" spans="1:24" ht="15">
      <c r="A1103" s="2">
        <v>3750</v>
      </c>
      <c r="B1103" s="3">
        <v>46187</v>
      </c>
      <c r="C1103" s="12">
        <f>MONTH(SalesDataTable[[#This Row],[Order Date]])</f>
        <v>6</v>
      </c>
      <c r="D1103" s="12" t="str">
        <f>TEXT(SalesDataTable[[#This Row],[Order Date]],"MMM")</f>
        <v>Jun</v>
      </c>
      <c r="E1103" s="15" t="str">
        <f>"Q"&amp;ROUNDUP(MONTH(SalesDataTable[[#This Row],[Order Date]])/3,0)</f>
        <v>Q2</v>
      </c>
      <c r="F1103" s="12">
        <f>YEAR(SalesDataTable[[#This Row],[Order Date]])</f>
        <v>2026</v>
      </c>
      <c r="G1103" s="4" t="s">
        <v>0</v>
      </c>
      <c r="H1103" s="4" t="s">
        <v>1</v>
      </c>
      <c r="I1103" s="4" t="s">
        <v>2</v>
      </c>
      <c r="J1103" s="4" t="s">
        <v>3</v>
      </c>
      <c r="K1103" s="4" t="s">
        <v>9</v>
      </c>
      <c r="L1103" s="4" t="s">
        <v>46</v>
      </c>
      <c r="M1103" s="9">
        <v>1</v>
      </c>
      <c r="N1103" s="6">
        <v>71.28</v>
      </c>
      <c r="O1103" s="7">
        <v>0</v>
      </c>
      <c r="P1103" s="6">
        <v>31.92</v>
      </c>
      <c r="Q1103" s="6">
        <f t="shared" si="68"/>
        <v>71.28</v>
      </c>
      <c r="R1103" s="6">
        <f t="shared" si="69"/>
        <v>31.92</v>
      </c>
      <c r="S1103" s="6">
        <f t="shared" si="70"/>
        <v>39.36</v>
      </c>
      <c r="T1103" s="8">
        <f t="shared" si="71"/>
        <v>0.55218855218855212</v>
      </c>
      <c r="U1103" s="5">
        <f>YEAR(SalesDataTable[[#This Row],[Order Date]])</f>
        <v>2026</v>
      </c>
      <c r="V1103" s="8" t="str">
        <f>"Q"&amp;ROUNDUP(MONTH(SalesDataTable[[#This Row],[Order Date]])/3,0)</f>
        <v>Q2</v>
      </c>
      <c r="W1103" s="9">
        <f>MONTH(SalesDataTable[[#This Row],[Order Date]])</f>
        <v>6</v>
      </c>
      <c r="X1103" s="8" t="str">
        <f>TEXT(SalesDataTable[[#This Row],[Order Date]],"mmm")</f>
        <v>Jun</v>
      </c>
    </row>
    <row r="1104" spans="1:24" ht="15">
      <c r="A1104" s="2">
        <v>5088</v>
      </c>
      <c r="B1104" s="3">
        <v>46187</v>
      </c>
      <c r="C1104" s="12">
        <f>MONTH(SalesDataTable[[#This Row],[Order Date]])</f>
        <v>6</v>
      </c>
      <c r="D1104" s="12" t="str">
        <f>TEXT(SalesDataTable[[#This Row],[Order Date]],"MMM")</f>
        <v>Jun</v>
      </c>
      <c r="E1104" s="15" t="str">
        <f>"Q"&amp;ROUNDUP(MONTH(SalesDataTable[[#This Row],[Order Date]])/3,0)</f>
        <v>Q2</v>
      </c>
      <c r="F1104" s="12">
        <f>YEAR(SalesDataTable[[#This Row],[Order Date]])</f>
        <v>2026</v>
      </c>
      <c r="G1104" s="4" t="s">
        <v>6</v>
      </c>
      <c r="H1104" s="4" t="s">
        <v>43</v>
      </c>
      <c r="I1104" s="4" t="s">
        <v>2</v>
      </c>
      <c r="J1104" s="4" t="s">
        <v>13</v>
      </c>
      <c r="K1104" s="4" t="s">
        <v>14</v>
      </c>
      <c r="L1104" s="4" t="s">
        <v>48</v>
      </c>
      <c r="M1104" s="9">
        <v>1</v>
      </c>
      <c r="N1104" s="6">
        <v>160.99</v>
      </c>
      <c r="O1104" s="7">
        <v>0.05</v>
      </c>
      <c r="P1104" s="6">
        <v>89.15</v>
      </c>
      <c r="Q1104" s="6">
        <f t="shared" si="68"/>
        <v>152.94050000000001</v>
      </c>
      <c r="R1104" s="6">
        <f t="shared" si="69"/>
        <v>89.15</v>
      </c>
      <c r="S1104" s="6">
        <f t="shared" si="70"/>
        <v>63.790500000000009</v>
      </c>
      <c r="T1104" s="8">
        <f t="shared" si="71"/>
        <v>0.41709357560619981</v>
      </c>
      <c r="U1104" s="5">
        <f>YEAR(SalesDataTable[[#This Row],[Order Date]])</f>
        <v>2026</v>
      </c>
      <c r="V1104" s="8" t="str">
        <f>"Q"&amp;ROUNDUP(MONTH(SalesDataTable[[#This Row],[Order Date]])/3,0)</f>
        <v>Q2</v>
      </c>
      <c r="W1104" s="9">
        <f>MONTH(SalesDataTable[[#This Row],[Order Date]])</f>
        <v>6</v>
      </c>
      <c r="X1104" s="8" t="str">
        <f>TEXT(SalesDataTable[[#This Row],[Order Date]],"mmm")</f>
        <v>Jun</v>
      </c>
    </row>
    <row r="1105" spans="1:24" ht="15">
      <c r="A1105" s="2">
        <v>1450</v>
      </c>
      <c r="B1105" s="3">
        <v>46188</v>
      </c>
      <c r="C1105" s="12">
        <f>MONTH(SalesDataTable[[#This Row],[Order Date]])</f>
        <v>6</v>
      </c>
      <c r="D1105" s="12" t="str">
        <f>TEXT(SalesDataTable[[#This Row],[Order Date]],"MMM")</f>
        <v>Jun</v>
      </c>
      <c r="E1105" s="15" t="str">
        <f>"Q"&amp;ROUNDUP(MONTH(SalesDataTable[[#This Row],[Order Date]])/3,0)</f>
        <v>Q2</v>
      </c>
      <c r="F1105" s="12">
        <f>YEAR(SalesDataTable[[#This Row],[Order Date]])</f>
        <v>2026</v>
      </c>
      <c r="G1105" s="4" t="s">
        <v>6</v>
      </c>
      <c r="H1105" s="4" t="s">
        <v>49</v>
      </c>
      <c r="I1105" s="4" t="s">
        <v>2</v>
      </c>
      <c r="J1105" s="4" t="s">
        <v>3</v>
      </c>
      <c r="K1105" s="4" t="s">
        <v>34</v>
      </c>
      <c r="L1105" s="4" t="s">
        <v>38</v>
      </c>
      <c r="M1105" s="9">
        <v>1</v>
      </c>
      <c r="N1105" s="6">
        <v>124.19</v>
      </c>
      <c r="O1105" s="7">
        <v>0.05</v>
      </c>
      <c r="P1105" s="6">
        <v>67.209999999999994</v>
      </c>
      <c r="Q1105" s="6">
        <f t="shared" si="68"/>
        <v>117.98049999999999</v>
      </c>
      <c r="R1105" s="6">
        <f t="shared" si="69"/>
        <v>67.209999999999994</v>
      </c>
      <c r="S1105" s="6">
        <f t="shared" si="70"/>
        <v>50.770499999999998</v>
      </c>
      <c r="T1105" s="8">
        <f t="shared" si="71"/>
        <v>0.43032958836417884</v>
      </c>
      <c r="U1105" s="5">
        <f>YEAR(SalesDataTable[[#This Row],[Order Date]])</f>
        <v>2026</v>
      </c>
      <c r="V1105" s="8" t="str">
        <f>"Q"&amp;ROUNDUP(MONTH(SalesDataTable[[#This Row],[Order Date]])/3,0)</f>
        <v>Q2</v>
      </c>
      <c r="W1105" s="9">
        <f>MONTH(SalesDataTable[[#This Row],[Order Date]])</f>
        <v>6</v>
      </c>
      <c r="X1105" s="8" t="str">
        <f>TEXT(SalesDataTable[[#This Row],[Order Date]],"mmm")</f>
        <v>Jun</v>
      </c>
    </row>
    <row r="1106" spans="1:24" ht="15">
      <c r="A1106" s="2">
        <v>2330</v>
      </c>
      <c r="B1106" s="3">
        <v>46188</v>
      </c>
      <c r="C1106" s="12">
        <f>MONTH(SalesDataTable[[#This Row],[Order Date]])</f>
        <v>6</v>
      </c>
      <c r="D1106" s="12" t="str">
        <f>TEXT(SalesDataTable[[#This Row],[Order Date]],"MMM")</f>
        <v>Jun</v>
      </c>
      <c r="E1106" s="15" t="str">
        <f>"Q"&amp;ROUNDUP(MONTH(SalesDataTable[[#This Row],[Order Date]])/3,0)</f>
        <v>Q2</v>
      </c>
      <c r="F1106" s="12">
        <f>YEAR(SalesDataTable[[#This Row],[Order Date]])</f>
        <v>2026</v>
      </c>
      <c r="G1106" s="4" t="s">
        <v>6</v>
      </c>
      <c r="H1106" s="4" t="s">
        <v>7</v>
      </c>
      <c r="I1106" s="4" t="s">
        <v>2</v>
      </c>
      <c r="J1106" s="4" t="s">
        <v>13</v>
      </c>
      <c r="K1106" s="4" t="s">
        <v>14</v>
      </c>
      <c r="L1106" s="4" t="s">
        <v>15</v>
      </c>
      <c r="M1106" s="9">
        <v>2</v>
      </c>
      <c r="N1106" s="6">
        <v>36.11</v>
      </c>
      <c r="O1106" s="7">
        <v>0.05</v>
      </c>
      <c r="P1106" s="6">
        <v>13.29</v>
      </c>
      <c r="Q1106" s="6">
        <f t="shared" si="68"/>
        <v>68.608999999999995</v>
      </c>
      <c r="R1106" s="6">
        <f t="shared" si="69"/>
        <v>26.58</v>
      </c>
      <c r="S1106" s="6">
        <f t="shared" si="70"/>
        <v>42.028999999999996</v>
      </c>
      <c r="T1106" s="8">
        <f t="shared" si="71"/>
        <v>0.6125872698917052</v>
      </c>
      <c r="U1106" s="5">
        <f>YEAR(SalesDataTable[[#This Row],[Order Date]])</f>
        <v>2026</v>
      </c>
      <c r="V1106" s="8" t="str">
        <f>"Q"&amp;ROUNDUP(MONTH(SalesDataTable[[#This Row],[Order Date]])/3,0)</f>
        <v>Q2</v>
      </c>
      <c r="W1106" s="9">
        <f>MONTH(SalesDataTable[[#This Row],[Order Date]])</f>
        <v>6</v>
      </c>
      <c r="X1106" s="8" t="str">
        <f>TEXT(SalesDataTable[[#This Row],[Order Date]],"mmm")</f>
        <v>Jun</v>
      </c>
    </row>
    <row r="1107" spans="1:24" ht="15">
      <c r="A1107" s="2">
        <v>4655</v>
      </c>
      <c r="B1107" s="3">
        <v>46188</v>
      </c>
      <c r="C1107" s="12">
        <f>MONTH(SalesDataTable[[#This Row],[Order Date]])</f>
        <v>6</v>
      </c>
      <c r="D1107" s="12" t="str">
        <f>TEXT(SalesDataTable[[#This Row],[Order Date]],"MMM")</f>
        <v>Jun</v>
      </c>
      <c r="E1107" s="15" t="str">
        <f>"Q"&amp;ROUNDUP(MONTH(SalesDataTable[[#This Row],[Order Date]])/3,0)</f>
        <v>Q2</v>
      </c>
      <c r="F1107" s="12">
        <f>YEAR(SalesDataTable[[#This Row],[Order Date]])</f>
        <v>2026</v>
      </c>
      <c r="G1107" s="4" t="s">
        <v>0</v>
      </c>
      <c r="H1107" s="4" t="s">
        <v>1</v>
      </c>
      <c r="I1107" s="4" t="s">
        <v>8</v>
      </c>
      <c r="J1107" s="4" t="s">
        <v>16</v>
      </c>
      <c r="K1107" s="4" t="s">
        <v>34</v>
      </c>
      <c r="L1107" s="4" t="s">
        <v>35</v>
      </c>
      <c r="M1107" s="9">
        <v>4</v>
      </c>
      <c r="N1107" s="6">
        <v>40.909999999999997</v>
      </c>
      <c r="O1107" s="7">
        <v>0.05</v>
      </c>
      <c r="P1107" s="6">
        <v>14.42</v>
      </c>
      <c r="Q1107" s="6">
        <f t="shared" si="68"/>
        <v>155.45799999999997</v>
      </c>
      <c r="R1107" s="6">
        <f t="shared" si="69"/>
        <v>57.68</v>
      </c>
      <c r="S1107" s="6">
        <f t="shared" si="70"/>
        <v>97.777999999999963</v>
      </c>
      <c r="T1107" s="8">
        <f t="shared" si="71"/>
        <v>0.62896730949838531</v>
      </c>
      <c r="U1107" s="5">
        <f>YEAR(SalesDataTable[[#This Row],[Order Date]])</f>
        <v>2026</v>
      </c>
      <c r="V1107" s="8" t="str">
        <f>"Q"&amp;ROUNDUP(MONTH(SalesDataTable[[#This Row],[Order Date]])/3,0)</f>
        <v>Q2</v>
      </c>
      <c r="W1107" s="9">
        <f>MONTH(SalesDataTable[[#This Row],[Order Date]])</f>
        <v>6</v>
      </c>
      <c r="X1107" s="8" t="str">
        <f>TEXT(SalesDataTable[[#This Row],[Order Date]],"mmm")</f>
        <v>Jun</v>
      </c>
    </row>
    <row r="1108" spans="1:24" ht="15">
      <c r="A1108" s="2">
        <v>137</v>
      </c>
      <c r="B1108" s="3">
        <v>46189</v>
      </c>
      <c r="C1108" s="12">
        <f>MONTH(SalesDataTable[[#This Row],[Order Date]])</f>
        <v>6</v>
      </c>
      <c r="D1108" s="12" t="str">
        <f>TEXT(SalesDataTable[[#This Row],[Order Date]],"MMM")</f>
        <v>Jun</v>
      </c>
      <c r="E1108" s="15" t="str">
        <f>"Q"&amp;ROUNDUP(MONTH(SalesDataTable[[#This Row],[Order Date]])/3,0)</f>
        <v>Q2</v>
      </c>
      <c r="F1108" s="12">
        <f>YEAR(SalesDataTable[[#This Row],[Order Date]])</f>
        <v>2026</v>
      </c>
      <c r="G1108" s="4" t="s">
        <v>6</v>
      </c>
      <c r="H1108" s="4" t="s">
        <v>27</v>
      </c>
      <c r="I1108" s="4" t="s">
        <v>2</v>
      </c>
      <c r="J1108" s="4" t="s">
        <v>3</v>
      </c>
      <c r="K1108" s="4" t="s">
        <v>9</v>
      </c>
      <c r="L1108" s="4" t="s">
        <v>17</v>
      </c>
      <c r="M1108" s="9">
        <v>5</v>
      </c>
      <c r="N1108" s="6">
        <v>141.66999999999999</v>
      </c>
      <c r="O1108" s="7">
        <v>0.1</v>
      </c>
      <c r="P1108" s="6">
        <v>80.59</v>
      </c>
      <c r="Q1108" s="6">
        <f t="shared" si="68"/>
        <v>637.51499999999999</v>
      </c>
      <c r="R1108" s="6">
        <f t="shared" si="69"/>
        <v>402.95000000000005</v>
      </c>
      <c r="S1108" s="6">
        <f t="shared" si="70"/>
        <v>234.56499999999994</v>
      </c>
      <c r="T1108" s="8">
        <f t="shared" si="71"/>
        <v>0.36793644071119885</v>
      </c>
      <c r="U1108" s="5">
        <f>YEAR(SalesDataTable[[#This Row],[Order Date]])</f>
        <v>2026</v>
      </c>
      <c r="V1108" s="8" t="str">
        <f>"Q"&amp;ROUNDUP(MONTH(SalesDataTable[[#This Row],[Order Date]])/3,0)</f>
        <v>Q2</v>
      </c>
      <c r="W1108" s="9">
        <f>MONTH(SalesDataTable[[#This Row],[Order Date]])</f>
        <v>6</v>
      </c>
      <c r="X1108" s="8" t="str">
        <f>TEXT(SalesDataTable[[#This Row],[Order Date]],"mmm")</f>
        <v>Jun</v>
      </c>
    </row>
    <row r="1109" spans="1:24" ht="15">
      <c r="A1109" s="2">
        <v>141</v>
      </c>
      <c r="B1109" s="3">
        <v>46189</v>
      </c>
      <c r="C1109" s="12">
        <f>MONTH(SalesDataTable[[#This Row],[Order Date]])</f>
        <v>6</v>
      </c>
      <c r="D1109" s="12" t="str">
        <f>TEXT(SalesDataTable[[#This Row],[Order Date]],"MMM")</f>
        <v>Jun</v>
      </c>
      <c r="E1109" s="15" t="str">
        <f>"Q"&amp;ROUNDUP(MONTH(SalesDataTable[[#This Row],[Order Date]])/3,0)</f>
        <v>Q2</v>
      </c>
      <c r="F1109" s="12">
        <f>YEAR(SalesDataTable[[#This Row],[Order Date]])</f>
        <v>2026</v>
      </c>
      <c r="G1109" s="4" t="s">
        <v>20</v>
      </c>
      <c r="H1109" s="4" t="s">
        <v>31</v>
      </c>
      <c r="I1109" s="4" t="s">
        <v>2</v>
      </c>
      <c r="J1109" s="4" t="s">
        <v>3</v>
      </c>
      <c r="K1109" s="4" t="s">
        <v>14</v>
      </c>
      <c r="L1109" s="4" t="s">
        <v>32</v>
      </c>
      <c r="M1109" s="9">
        <v>1</v>
      </c>
      <c r="N1109" s="6">
        <v>47.53</v>
      </c>
      <c r="O1109" s="7">
        <v>0.05</v>
      </c>
      <c r="P1109" s="6">
        <v>18.5</v>
      </c>
      <c r="Q1109" s="6">
        <f t="shared" si="68"/>
        <v>45.153500000000001</v>
      </c>
      <c r="R1109" s="6">
        <f t="shared" si="69"/>
        <v>18.5</v>
      </c>
      <c r="S1109" s="6">
        <f t="shared" si="70"/>
        <v>26.653500000000001</v>
      </c>
      <c r="T1109" s="8">
        <f t="shared" si="71"/>
        <v>0.59028646727274736</v>
      </c>
      <c r="U1109" s="5">
        <f>YEAR(SalesDataTable[[#This Row],[Order Date]])</f>
        <v>2026</v>
      </c>
      <c r="V1109" s="8" t="str">
        <f>"Q"&amp;ROUNDUP(MONTH(SalesDataTable[[#This Row],[Order Date]])/3,0)</f>
        <v>Q2</v>
      </c>
      <c r="W1109" s="9">
        <f>MONTH(SalesDataTable[[#This Row],[Order Date]])</f>
        <v>6</v>
      </c>
      <c r="X1109" s="8" t="str">
        <f>TEXT(SalesDataTable[[#This Row],[Order Date]],"mmm")</f>
        <v>Jun</v>
      </c>
    </row>
    <row r="1110" spans="1:24" ht="15">
      <c r="A1110" s="2">
        <v>335</v>
      </c>
      <c r="B1110" s="3">
        <v>46189</v>
      </c>
      <c r="C1110" s="12">
        <f>MONTH(SalesDataTable[[#This Row],[Order Date]])</f>
        <v>6</v>
      </c>
      <c r="D1110" s="12" t="str">
        <f>TEXT(SalesDataTable[[#This Row],[Order Date]],"MMM")</f>
        <v>Jun</v>
      </c>
      <c r="E1110" s="15" t="str">
        <f>"Q"&amp;ROUNDUP(MONTH(SalesDataTable[[#This Row],[Order Date]])/3,0)</f>
        <v>Q2</v>
      </c>
      <c r="F1110" s="12">
        <f>YEAR(SalesDataTable[[#This Row],[Order Date]])</f>
        <v>2026</v>
      </c>
      <c r="G1110" s="4" t="s">
        <v>20</v>
      </c>
      <c r="H1110" s="4" t="s">
        <v>33</v>
      </c>
      <c r="I1110" s="4" t="s">
        <v>2</v>
      </c>
      <c r="J1110" s="4" t="s">
        <v>3</v>
      </c>
      <c r="K1110" s="4" t="s">
        <v>14</v>
      </c>
      <c r="L1110" s="4" t="s">
        <v>48</v>
      </c>
      <c r="M1110" s="9">
        <v>3</v>
      </c>
      <c r="N1110" s="6">
        <v>163.65</v>
      </c>
      <c r="O1110" s="7">
        <v>0.15</v>
      </c>
      <c r="P1110" s="6">
        <v>85.8</v>
      </c>
      <c r="Q1110" s="6">
        <f t="shared" si="68"/>
        <v>417.3075</v>
      </c>
      <c r="R1110" s="6">
        <f t="shared" si="69"/>
        <v>257.39999999999998</v>
      </c>
      <c r="S1110" s="6">
        <f t="shared" si="70"/>
        <v>159.90750000000003</v>
      </c>
      <c r="T1110" s="8">
        <f t="shared" si="71"/>
        <v>0.38318865584730688</v>
      </c>
      <c r="U1110" s="5">
        <f>YEAR(SalesDataTable[[#This Row],[Order Date]])</f>
        <v>2026</v>
      </c>
      <c r="V1110" s="8" t="str">
        <f>"Q"&amp;ROUNDUP(MONTH(SalesDataTable[[#This Row],[Order Date]])/3,0)</f>
        <v>Q2</v>
      </c>
      <c r="W1110" s="9">
        <f>MONTH(SalesDataTable[[#This Row],[Order Date]])</f>
        <v>6</v>
      </c>
      <c r="X1110" s="8" t="str">
        <f>TEXT(SalesDataTable[[#This Row],[Order Date]],"mmm")</f>
        <v>Jun</v>
      </c>
    </row>
    <row r="1111" spans="1:24" ht="15">
      <c r="A1111" s="2">
        <v>498</v>
      </c>
      <c r="B1111" s="3">
        <v>46189</v>
      </c>
      <c r="C1111" s="12">
        <f>MONTH(SalesDataTable[[#This Row],[Order Date]])</f>
        <v>6</v>
      </c>
      <c r="D1111" s="12" t="str">
        <f>TEXT(SalesDataTable[[#This Row],[Order Date]],"MMM")</f>
        <v>Jun</v>
      </c>
      <c r="E1111" s="15" t="str">
        <f>"Q"&amp;ROUNDUP(MONTH(SalesDataTable[[#This Row],[Order Date]])/3,0)</f>
        <v>Q2</v>
      </c>
      <c r="F1111" s="12">
        <f>YEAR(SalesDataTable[[#This Row],[Order Date]])</f>
        <v>2026</v>
      </c>
      <c r="G1111" s="4" t="s">
        <v>0</v>
      </c>
      <c r="H1111" s="4" t="s">
        <v>50</v>
      </c>
      <c r="I1111" s="4" t="s">
        <v>8</v>
      </c>
      <c r="J1111" s="4" t="s">
        <v>16</v>
      </c>
      <c r="K1111" s="4" t="s">
        <v>14</v>
      </c>
      <c r="L1111" s="4" t="s">
        <v>44</v>
      </c>
      <c r="M1111" s="9">
        <v>5</v>
      </c>
      <c r="N1111" s="6">
        <v>130.94999999999999</v>
      </c>
      <c r="O1111" s="7">
        <v>0.15</v>
      </c>
      <c r="P1111" s="6">
        <v>68.47</v>
      </c>
      <c r="Q1111" s="6">
        <f t="shared" si="68"/>
        <v>556.53750000000002</v>
      </c>
      <c r="R1111" s="6">
        <f t="shared" si="69"/>
        <v>342.35</v>
      </c>
      <c r="S1111" s="6">
        <f t="shared" si="70"/>
        <v>214.1875</v>
      </c>
      <c r="T1111" s="8">
        <f t="shared" si="71"/>
        <v>0.38485726478449339</v>
      </c>
      <c r="U1111" s="5">
        <f>YEAR(SalesDataTable[[#This Row],[Order Date]])</f>
        <v>2026</v>
      </c>
      <c r="V1111" s="8" t="str">
        <f>"Q"&amp;ROUNDUP(MONTH(SalesDataTable[[#This Row],[Order Date]])/3,0)</f>
        <v>Q2</v>
      </c>
      <c r="W1111" s="9">
        <f>MONTH(SalesDataTable[[#This Row],[Order Date]])</f>
        <v>6</v>
      </c>
      <c r="X1111" s="8" t="str">
        <f>TEXT(SalesDataTable[[#This Row],[Order Date]],"mmm")</f>
        <v>Jun</v>
      </c>
    </row>
    <row r="1112" spans="1:24" ht="15">
      <c r="A1112" s="2">
        <v>2611</v>
      </c>
      <c r="B1112" s="3">
        <v>46189</v>
      </c>
      <c r="C1112" s="12">
        <f>MONTH(SalesDataTable[[#This Row],[Order Date]])</f>
        <v>6</v>
      </c>
      <c r="D1112" s="12" t="str">
        <f>TEXT(SalesDataTable[[#This Row],[Order Date]],"MMM")</f>
        <v>Jun</v>
      </c>
      <c r="E1112" s="15" t="str">
        <f>"Q"&amp;ROUNDUP(MONTH(SalesDataTable[[#This Row],[Order Date]])/3,0)</f>
        <v>Q2</v>
      </c>
      <c r="F1112" s="12">
        <f>YEAR(SalesDataTable[[#This Row],[Order Date]])</f>
        <v>2026</v>
      </c>
      <c r="G1112" s="4" t="s">
        <v>20</v>
      </c>
      <c r="H1112" s="4" t="s">
        <v>47</v>
      </c>
      <c r="I1112" s="4" t="s">
        <v>2</v>
      </c>
      <c r="J1112" s="4" t="s">
        <v>3</v>
      </c>
      <c r="K1112" s="4" t="s">
        <v>14</v>
      </c>
      <c r="L1112" s="4" t="s">
        <v>48</v>
      </c>
      <c r="M1112" s="9">
        <v>5</v>
      </c>
      <c r="N1112" s="6">
        <v>160.82</v>
      </c>
      <c r="O1112" s="7">
        <v>0</v>
      </c>
      <c r="P1112" s="6">
        <v>90.14</v>
      </c>
      <c r="Q1112" s="6">
        <f t="shared" si="68"/>
        <v>804.09999999999991</v>
      </c>
      <c r="R1112" s="6">
        <f t="shared" si="69"/>
        <v>450.7</v>
      </c>
      <c r="S1112" s="6">
        <f t="shared" si="70"/>
        <v>353.39999999999992</v>
      </c>
      <c r="T1112" s="8">
        <f t="shared" si="71"/>
        <v>0.43949757492849145</v>
      </c>
      <c r="U1112" s="5">
        <f>YEAR(SalesDataTable[[#This Row],[Order Date]])</f>
        <v>2026</v>
      </c>
      <c r="V1112" s="8" t="str">
        <f>"Q"&amp;ROUNDUP(MONTH(SalesDataTable[[#This Row],[Order Date]])/3,0)</f>
        <v>Q2</v>
      </c>
      <c r="W1112" s="9">
        <f>MONTH(SalesDataTable[[#This Row],[Order Date]])</f>
        <v>6</v>
      </c>
      <c r="X1112" s="8" t="str">
        <f>TEXT(SalesDataTable[[#This Row],[Order Date]],"mmm")</f>
        <v>Jun</v>
      </c>
    </row>
    <row r="1113" spans="1:24" ht="15">
      <c r="A1113" s="2">
        <v>3197</v>
      </c>
      <c r="B1113" s="3">
        <v>46189</v>
      </c>
      <c r="C1113" s="12">
        <f>MONTH(SalesDataTable[[#This Row],[Order Date]])</f>
        <v>6</v>
      </c>
      <c r="D1113" s="12" t="str">
        <f>TEXT(SalesDataTable[[#This Row],[Order Date]],"MMM")</f>
        <v>Jun</v>
      </c>
      <c r="E1113" s="15" t="str">
        <f>"Q"&amp;ROUNDUP(MONTH(SalesDataTable[[#This Row],[Order Date]])/3,0)</f>
        <v>Q2</v>
      </c>
      <c r="F1113" s="12">
        <f>YEAR(SalesDataTable[[#This Row],[Order Date]])</f>
        <v>2026</v>
      </c>
      <c r="G1113" s="4" t="s">
        <v>6</v>
      </c>
      <c r="H1113" s="4" t="s">
        <v>43</v>
      </c>
      <c r="I1113" s="4" t="s">
        <v>19</v>
      </c>
      <c r="J1113" s="4" t="s">
        <v>13</v>
      </c>
      <c r="K1113" s="4" t="s">
        <v>4</v>
      </c>
      <c r="L1113" s="4" t="s">
        <v>26</v>
      </c>
      <c r="M1113" s="9">
        <v>3</v>
      </c>
      <c r="N1113" s="6">
        <v>40.51</v>
      </c>
      <c r="O1113" s="7">
        <v>0</v>
      </c>
      <c r="P1113" s="6">
        <v>16.940000000000001</v>
      </c>
      <c r="Q1113" s="6">
        <f t="shared" si="68"/>
        <v>121.53</v>
      </c>
      <c r="R1113" s="6">
        <f t="shared" si="69"/>
        <v>50.820000000000007</v>
      </c>
      <c r="S1113" s="6">
        <f t="shared" si="70"/>
        <v>70.709999999999994</v>
      </c>
      <c r="T1113" s="8">
        <f t="shared" si="71"/>
        <v>0.58183164650703523</v>
      </c>
      <c r="U1113" s="5">
        <f>YEAR(SalesDataTable[[#This Row],[Order Date]])</f>
        <v>2026</v>
      </c>
      <c r="V1113" s="8" t="str">
        <f>"Q"&amp;ROUNDUP(MONTH(SalesDataTable[[#This Row],[Order Date]])/3,0)</f>
        <v>Q2</v>
      </c>
      <c r="W1113" s="9">
        <f>MONTH(SalesDataTable[[#This Row],[Order Date]])</f>
        <v>6</v>
      </c>
      <c r="X1113" s="8" t="str">
        <f>TEXT(SalesDataTable[[#This Row],[Order Date]],"mmm")</f>
        <v>Jun</v>
      </c>
    </row>
    <row r="1114" spans="1:24" ht="15">
      <c r="A1114" s="2">
        <v>4668</v>
      </c>
      <c r="B1114" s="3">
        <v>46189</v>
      </c>
      <c r="C1114" s="12">
        <f>MONTH(SalesDataTable[[#This Row],[Order Date]])</f>
        <v>6</v>
      </c>
      <c r="D1114" s="12" t="str">
        <f>TEXT(SalesDataTable[[#This Row],[Order Date]],"MMM")</f>
        <v>Jun</v>
      </c>
      <c r="E1114" s="15" t="str">
        <f>"Q"&amp;ROUNDUP(MONTH(SalesDataTable[[#This Row],[Order Date]])/3,0)</f>
        <v>Q2</v>
      </c>
      <c r="F1114" s="12">
        <f>YEAR(SalesDataTable[[#This Row],[Order Date]])</f>
        <v>2026</v>
      </c>
      <c r="G1114" s="4" t="s">
        <v>6</v>
      </c>
      <c r="H1114" s="4" t="s">
        <v>41</v>
      </c>
      <c r="I1114" s="4" t="s">
        <v>2</v>
      </c>
      <c r="J1114" s="4" t="s">
        <v>16</v>
      </c>
      <c r="K1114" s="4" t="s">
        <v>4</v>
      </c>
      <c r="L1114" s="4" t="s">
        <v>5</v>
      </c>
      <c r="M1114" s="9">
        <v>1</v>
      </c>
      <c r="N1114" s="6">
        <v>81.08</v>
      </c>
      <c r="O1114" s="7">
        <v>0</v>
      </c>
      <c r="P1114" s="6">
        <v>41.52</v>
      </c>
      <c r="Q1114" s="6">
        <f t="shared" si="68"/>
        <v>81.08</v>
      </c>
      <c r="R1114" s="6">
        <f t="shared" si="69"/>
        <v>41.52</v>
      </c>
      <c r="S1114" s="6">
        <f t="shared" si="70"/>
        <v>39.559999999999995</v>
      </c>
      <c r="T1114" s="8">
        <f t="shared" si="71"/>
        <v>0.48791317217562896</v>
      </c>
      <c r="U1114" s="5">
        <f>YEAR(SalesDataTable[[#This Row],[Order Date]])</f>
        <v>2026</v>
      </c>
      <c r="V1114" s="8" t="str">
        <f>"Q"&amp;ROUNDUP(MONTH(SalesDataTable[[#This Row],[Order Date]])/3,0)</f>
        <v>Q2</v>
      </c>
      <c r="W1114" s="9">
        <f>MONTH(SalesDataTable[[#This Row],[Order Date]])</f>
        <v>6</v>
      </c>
      <c r="X1114" s="8" t="str">
        <f>TEXT(SalesDataTable[[#This Row],[Order Date]],"mmm")</f>
        <v>Jun</v>
      </c>
    </row>
    <row r="1115" spans="1:24" ht="15">
      <c r="A1115" s="2">
        <v>4994</v>
      </c>
      <c r="B1115" s="3">
        <v>46189</v>
      </c>
      <c r="C1115" s="12">
        <f>MONTH(SalesDataTable[[#This Row],[Order Date]])</f>
        <v>6</v>
      </c>
      <c r="D1115" s="12" t="str">
        <f>TEXT(SalesDataTable[[#This Row],[Order Date]],"MMM")</f>
        <v>Jun</v>
      </c>
      <c r="E1115" s="15" t="str">
        <f>"Q"&amp;ROUNDUP(MONTH(SalesDataTable[[#This Row],[Order Date]])/3,0)</f>
        <v>Q2</v>
      </c>
      <c r="F1115" s="12">
        <f>YEAR(SalesDataTable[[#This Row],[Order Date]])</f>
        <v>2026</v>
      </c>
      <c r="G1115" s="4" t="s">
        <v>11</v>
      </c>
      <c r="H1115" s="4" t="s">
        <v>39</v>
      </c>
      <c r="I1115" s="4" t="s">
        <v>8</v>
      </c>
      <c r="J1115" s="4" t="s">
        <v>16</v>
      </c>
      <c r="K1115" s="4" t="s">
        <v>9</v>
      </c>
      <c r="L1115" s="4" t="s">
        <v>37</v>
      </c>
      <c r="M1115" s="9">
        <v>4</v>
      </c>
      <c r="N1115" s="6">
        <v>150.43</v>
      </c>
      <c r="O1115" s="7">
        <v>0.1</v>
      </c>
      <c r="P1115" s="6">
        <v>77.650000000000006</v>
      </c>
      <c r="Q1115" s="6">
        <f t="shared" si="68"/>
        <v>541.548</v>
      </c>
      <c r="R1115" s="6">
        <f t="shared" si="69"/>
        <v>310.60000000000002</v>
      </c>
      <c r="S1115" s="6">
        <f t="shared" si="70"/>
        <v>230.94799999999998</v>
      </c>
      <c r="T1115" s="8">
        <f t="shared" si="71"/>
        <v>0.42645896577957998</v>
      </c>
      <c r="U1115" s="5">
        <f>YEAR(SalesDataTable[[#This Row],[Order Date]])</f>
        <v>2026</v>
      </c>
      <c r="V1115" s="8" t="str">
        <f>"Q"&amp;ROUNDUP(MONTH(SalesDataTable[[#This Row],[Order Date]])/3,0)</f>
        <v>Q2</v>
      </c>
      <c r="W1115" s="9">
        <f>MONTH(SalesDataTable[[#This Row],[Order Date]])</f>
        <v>6</v>
      </c>
      <c r="X1115" s="8" t="str">
        <f>TEXT(SalesDataTable[[#This Row],[Order Date]],"mmm")</f>
        <v>Jun</v>
      </c>
    </row>
    <row r="1116" spans="1:24" ht="15">
      <c r="A1116" s="2">
        <v>512</v>
      </c>
      <c r="B1116" s="3">
        <v>46190</v>
      </c>
      <c r="C1116" s="12">
        <f>MONTH(SalesDataTable[[#This Row],[Order Date]])</f>
        <v>6</v>
      </c>
      <c r="D1116" s="12" t="str">
        <f>TEXT(SalesDataTable[[#This Row],[Order Date]],"MMM")</f>
        <v>Jun</v>
      </c>
      <c r="E1116" s="15" t="str">
        <f>"Q"&amp;ROUNDUP(MONTH(SalesDataTable[[#This Row],[Order Date]])/3,0)</f>
        <v>Q2</v>
      </c>
      <c r="F1116" s="12">
        <f>YEAR(SalesDataTable[[#This Row],[Order Date]])</f>
        <v>2026</v>
      </c>
      <c r="G1116" s="4" t="s">
        <v>6</v>
      </c>
      <c r="H1116" s="4" t="s">
        <v>43</v>
      </c>
      <c r="I1116" s="4" t="s">
        <v>28</v>
      </c>
      <c r="J1116" s="4" t="s">
        <v>3</v>
      </c>
      <c r="K1116" s="4" t="s">
        <v>23</v>
      </c>
      <c r="L1116" s="4" t="s">
        <v>29</v>
      </c>
      <c r="M1116" s="9">
        <v>1</v>
      </c>
      <c r="N1116" s="6">
        <v>192.42</v>
      </c>
      <c r="O1116" s="7">
        <v>0</v>
      </c>
      <c r="P1116" s="6">
        <v>103.31</v>
      </c>
      <c r="Q1116" s="6">
        <f t="shared" si="68"/>
        <v>192.42</v>
      </c>
      <c r="R1116" s="6">
        <f t="shared" si="69"/>
        <v>103.31</v>
      </c>
      <c r="S1116" s="6">
        <f t="shared" si="70"/>
        <v>89.109999999999985</v>
      </c>
      <c r="T1116" s="8">
        <f t="shared" si="71"/>
        <v>0.46310154869556175</v>
      </c>
      <c r="U1116" s="5">
        <f>YEAR(SalesDataTable[[#This Row],[Order Date]])</f>
        <v>2026</v>
      </c>
      <c r="V1116" s="8" t="str">
        <f>"Q"&amp;ROUNDUP(MONTH(SalesDataTable[[#This Row],[Order Date]])/3,0)</f>
        <v>Q2</v>
      </c>
      <c r="W1116" s="9">
        <f>MONTH(SalesDataTable[[#This Row],[Order Date]])</f>
        <v>6</v>
      </c>
      <c r="X1116" s="8" t="str">
        <f>TEXT(SalesDataTable[[#This Row],[Order Date]],"mmm")</f>
        <v>Jun</v>
      </c>
    </row>
    <row r="1117" spans="1:24" ht="15">
      <c r="A1117" s="2">
        <v>717</v>
      </c>
      <c r="B1117" s="3">
        <v>46190</v>
      </c>
      <c r="C1117" s="12">
        <f>MONTH(SalesDataTable[[#This Row],[Order Date]])</f>
        <v>6</v>
      </c>
      <c r="D1117" s="12" t="str">
        <f>TEXT(SalesDataTable[[#This Row],[Order Date]],"MMM")</f>
        <v>Jun</v>
      </c>
      <c r="E1117" s="15" t="str">
        <f>"Q"&amp;ROUNDUP(MONTH(SalesDataTable[[#This Row],[Order Date]])/3,0)</f>
        <v>Q2</v>
      </c>
      <c r="F1117" s="12">
        <f>YEAR(SalesDataTable[[#This Row],[Order Date]])</f>
        <v>2026</v>
      </c>
      <c r="G1117" s="4" t="s">
        <v>20</v>
      </c>
      <c r="H1117" s="4" t="s">
        <v>31</v>
      </c>
      <c r="I1117" s="4" t="s">
        <v>8</v>
      </c>
      <c r="J1117" s="4" t="s">
        <v>16</v>
      </c>
      <c r="K1117" s="4" t="s">
        <v>23</v>
      </c>
      <c r="L1117" s="4" t="s">
        <v>24</v>
      </c>
      <c r="M1117" s="9">
        <v>10</v>
      </c>
      <c r="N1117" s="6">
        <v>333.14</v>
      </c>
      <c r="O1117" s="7">
        <v>0.15</v>
      </c>
      <c r="P1117" s="6">
        <v>194.52</v>
      </c>
      <c r="Q1117" s="6">
        <f t="shared" si="68"/>
        <v>2831.6899999999996</v>
      </c>
      <c r="R1117" s="6">
        <f t="shared" si="69"/>
        <v>1945.2</v>
      </c>
      <c r="S1117" s="6">
        <f t="shared" si="70"/>
        <v>886.48999999999955</v>
      </c>
      <c r="T1117" s="8">
        <f t="shared" si="71"/>
        <v>0.31306039856057677</v>
      </c>
      <c r="U1117" s="5">
        <f>YEAR(SalesDataTable[[#This Row],[Order Date]])</f>
        <v>2026</v>
      </c>
      <c r="V1117" s="8" t="str">
        <f>"Q"&amp;ROUNDUP(MONTH(SalesDataTable[[#This Row],[Order Date]])/3,0)</f>
        <v>Q2</v>
      </c>
      <c r="W1117" s="9">
        <f>MONTH(SalesDataTable[[#This Row],[Order Date]])</f>
        <v>6</v>
      </c>
      <c r="X1117" s="8" t="str">
        <f>TEXT(SalesDataTable[[#This Row],[Order Date]],"mmm")</f>
        <v>Jun</v>
      </c>
    </row>
    <row r="1118" spans="1:24" ht="15">
      <c r="A1118" s="2">
        <v>952</v>
      </c>
      <c r="B1118" s="3">
        <v>46190</v>
      </c>
      <c r="C1118" s="12">
        <f>MONTH(SalesDataTable[[#This Row],[Order Date]])</f>
        <v>6</v>
      </c>
      <c r="D1118" s="12" t="str">
        <f>TEXT(SalesDataTable[[#This Row],[Order Date]],"MMM")</f>
        <v>Jun</v>
      </c>
      <c r="E1118" s="15" t="str">
        <f>"Q"&amp;ROUNDUP(MONTH(SalesDataTable[[#This Row],[Order Date]])/3,0)</f>
        <v>Q2</v>
      </c>
      <c r="F1118" s="12">
        <f>YEAR(SalesDataTable[[#This Row],[Order Date]])</f>
        <v>2026</v>
      </c>
      <c r="G1118" s="4" t="s">
        <v>0</v>
      </c>
      <c r="H1118" s="4" t="s">
        <v>1</v>
      </c>
      <c r="I1118" s="4" t="s">
        <v>2</v>
      </c>
      <c r="J1118" s="4" t="s">
        <v>16</v>
      </c>
      <c r="K1118" s="4" t="s">
        <v>23</v>
      </c>
      <c r="L1118" s="4" t="s">
        <v>40</v>
      </c>
      <c r="M1118" s="9">
        <v>1</v>
      </c>
      <c r="N1118" s="6">
        <v>79.900000000000006</v>
      </c>
      <c r="O1118" s="7">
        <v>0.05</v>
      </c>
      <c r="P1118" s="6">
        <v>40.19</v>
      </c>
      <c r="Q1118" s="6">
        <f t="shared" si="68"/>
        <v>75.905000000000001</v>
      </c>
      <c r="R1118" s="6">
        <f t="shared" si="69"/>
        <v>40.19</v>
      </c>
      <c r="S1118" s="6">
        <f t="shared" si="70"/>
        <v>35.715000000000003</v>
      </c>
      <c r="T1118" s="8">
        <f t="shared" si="71"/>
        <v>0.47052236348066667</v>
      </c>
      <c r="U1118" s="5">
        <f>YEAR(SalesDataTable[[#This Row],[Order Date]])</f>
        <v>2026</v>
      </c>
      <c r="V1118" s="8" t="str">
        <f>"Q"&amp;ROUNDUP(MONTH(SalesDataTable[[#This Row],[Order Date]])/3,0)</f>
        <v>Q2</v>
      </c>
      <c r="W1118" s="9">
        <f>MONTH(SalesDataTable[[#This Row],[Order Date]])</f>
        <v>6</v>
      </c>
      <c r="X1118" s="8" t="str">
        <f>TEXT(SalesDataTable[[#This Row],[Order Date]],"mmm")</f>
        <v>Jun</v>
      </c>
    </row>
    <row r="1119" spans="1:24" ht="15">
      <c r="A1119" s="2">
        <v>1081</v>
      </c>
      <c r="B1119" s="3">
        <v>46190</v>
      </c>
      <c r="C1119" s="12">
        <f>MONTH(SalesDataTable[[#This Row],[Order Date]])</f>
        <v>6</v>
      </c>
      <c r="D1119" s="12" t="str">
        <f>TEXT(SalesDataTable[[#This Row],[Order Date]],"MMM")</f>
        <v>Jun</v>
      </c>
      <c r="E1119" s="15" t="str">
        <f>"Q"&amp;ROUNDUP(MONTH(SalesDataTable[[#This Row],[Order Date]])/3,0)</f>
        <v>Q2</v>
      </c>
      <c r="F1119" s="12">
        <f>YEAR(SalesDataTable[[#This Row],[Order Date]])</f>
        <v>2026</v>
      </c>
      <c r="G1119" s="4" t="s">
        <v>20</v>
      </c>
      <c r="H1119" s="4" t="s">
        <v>47</v>
      </c>
      <c r="I1119" s="4" t="s">
        <v>2</v>
      </c>
      <c r="J1119" s="4" t="s">
        <v>3</v>
      </c>
      <c r="K1119" s="4" t="s">
        <v>4</v>
      </c>
      <c r="L1119" s="4" t="s">
        <v>22</v>
      </c>
      <c r="M1119" s="9">
        <v>1</v>
      </c>
      <c r="N1119" s="6">
        <v>51.12</v>
      </c>
      <c r="O1119" s="7">
        <v>0</v>
      </c>
      <c r="P1119" s="6">
        <v>22.43</v>
      </c>
      <c r="Q1119" s="6">
        <f t="shared" si="68"/>
        <v>51.12</v>
      </c>
      <c r="R1119" s="6">
        <f t="shared" si="69"/>
        <v>22.43</v>
      </c>
      <c r="S1119" s="6">
        <f t="shared" si="70"/>
        <v>28.689999999999998</v>
      </c>
      <c r="T1119" s="8">
        <f t="shared" si="71"/>
        <v>0.56122848200312991</v>
      </c>
      <c r="U1119" s="5">
        <f>YEAR(SalesDataTable[[#This Row],[Order Date]])</f>
        <v>2026</v>
      </c>
      <c r="V1119" s="8" t="str">
        <f>"Q"&amp;ROUNDUP(MONTH(SalesDataTable[[#This Row],[Order Date]])/3,0)</f>
        <v>Q2</v>
      </c>
      <c r="W1119" s="9">
        <f>MONTH(SalesDataTable[[#This Row],[Order Date]])</f>
        <v>6</v>
      </c>
      <c r="X1119" s="8" t="str">
        <f>TEXT(SalesDataTable[[#This Row],[Order Date]],"mmm")</f>
        <v>Jun</v>
      </c>
    </row>
    <row r="1120" spans="1:24" ht="15">
      <c r="A1120" s="2">
        <v>2043</v>
      </c>
      <c r="B1120" s="3">
        <v>46190</v>
      </c>
      <c r="C1120" s="12">
        <f>MONTH(SalesDataTable[[#This Row],[Order Date]])</f>
        <v>6</v>
      </c>
      <c r="D1120" s="12" t="str">
        <f>TEXT(SalesDataTable[[#This Row],[Order Date]],"MMM")</f>
        <v>Jun</v>
      </c>
      <c r="E1120" s="15" t="str">
        <f>"Q"&amp;ROUNDUP(MONTH(SalesDataTable[[#This Row],[Order Date]])/3,0)</f>
        <v>Q2</v>
      </c>
      <c r="F1120" s="12">
        <f>YEAR(SalesDataTable[[#This Row],[Order Date]])</f>
        <v>2026</v>
      </c>
      <c r="G1120" s="4" t="s">
        <v>6</v>
      </c>
      <c r="H1120" s="4" t="s">
        <v>27</v>
      </c>
      <c r="I1120" s="4" t="s">
        <v>2</v>
      </c>
      <c r="J1120" s="4" t="s">
        <v>13</v>
      </c>
      <c r="K1120" s="4" t="s">
        <v>9</v>
      </c>
      <c r="L1120" s="4" t="s">
        <v>10</v>
      </c>
      <c r="M1120" s="9">
        <v>2</v>
      </c>
      <c r="N1120" s="6">
        <v>90.33</v>
      </c>
      <c r="O1120" s="7">
        <v>0</v>
      </c>
      <c r="P1120" s="6">
        <v>46.3</v>
      </c>
      <c r="Q1120" s="6">
        <f t="shared" si="68"/>
        <v>180.66</v>
      </c>
      <c r="R1120" s="6">
        <f t="shared" si="69"/>
        <v>92.6</v>
      </c>
      <c r="S1120" s="6">
        <f t="shared" si="70"/>
        <v>88.06</v>
      </c>
      <c r="T1120" s="8">
        <f t="shared" si="71"/>
        <v>0.48743496069965686</v>
      </c>
      <c r="U1120" s="5">
        <f>YEAR(SalesDataTable[[#This Row],[Order Date]])</f>
        <v>2026</v>
      </c>
      <c r="V1120" s="8" t="str">
        <f>"Q"&amp;ROUNDUP(MONTH(SalesDataTable[[#This Row],[Order Date]])/3,0)</f>
        <v>Q2</v>
      </c>
      <c r="W1120" s="9">
        <f>MONTH(SalesDataTable[[#This Row],[Order Date]])</f>
        <v>6</v>
      </c>
      <c r="X1120" s="8" t="str">
        <f>TEXT(SalesDataTable[[#This Row],[Order Date]],"mmm")</f>
        <v>Jun</v>
      </c>
    </row>
    <row r="1121" spans="1:24" ht="15">
      <c r="A1121" s="2">
        <v>4040</v>
      </c>
      <c r="B1121" s="3">
        <v>46190</v>
      </c>
      <c r="C1121" s="12">
        <f>MONTH(SalesDataTable[[#This Row],[Order Date]])</f>
        <v>6</v>
      </c>
      <c r="D1121" s="12" t="str">
        <f>TEXT(SalesDataTable[[#This Row],[Order Date]],"MMM")</f>
        <v>Jun</v>
      </c>
      <c r="E1121" s="15" t="str">
        <f>"Q"&amp;ROUNDUP(MONTH(SalesDataTable[[#This Row],[Order Date]])/3,0)</f>
        <v>Q2</v>
      </c>
      <c r="F1121" s="12">
        <f>YEAR(SalesDataTable[[#This Row],[Order Date]])</f>
        <v>2026</v>
      </c>
      <c r="G1121" s="4" t="s">
        <v>20</v>
      </c>
      <c r="H1121" s="4" t="s">
        <v>31</v>
      </c>
      <c r="I1121" s="4" t="s">
        <v>2</v>
      </c>
      <c r="J1121" s="4" t="s">
        <v>16</v>
      </c>
      <c r="K1121" s="4" t="s">
        <v>14</v>
      </c>
      <c r="L1121" s="4" t="s">
        <v>15</v>
      </c>
      <c r="M1121" s="9">
        <v>2</v>
      </c>
      <c r="N1121" s="6">
        <v>36.799999999999997</v>
      </c>
      <c r="O1121" s="7">
        <v>0.05</v>
      </c>
      <c r="P1121" s="6">
        <v>13.94</v>
      </c>
      <c r="Q1121" s="6">
        <f t="shared" si="68"/>
        <v>69.919999999999987</v>
      </c>
      <c r="R1121" s="6">
        <f t="shared" si="69"/>
        <v>27.88</v>
      </c>
      <c r="S1121" s="6">
        <f t="shared" si="70"/>
        <v>42.039999999999992</v>
      </c>
      <c r="T1121" s="8">
        <f t="shared" si="71"/>
        <v>0.60125858123569798</v>
      </c>
      <c r="U1121" s="5">
        <f>YEAR(SalesDataTable[[#This Row],[Order Date]])</f>
        <v>2026</v>
      </c>
      <c r="V1121" s="8" t="str">
        <f>"Q"&amp;ROUNDUP(MONTH(SalesDataTable[[#This Row],[Order Date]])/3,0)</f>
        <v>Q2</v>
      </c>
      <c r="W1121" s="9">
        <f>MONTH(SalesDataTable[[#This Row],[Order Date]])</f>
        <v>6</v>
      </c>
      <c r="X1121" s="8" t="str">
        <f>TEXT(SalesDataTable[[#This Row],[Order Date]],"mmm")</f>
        <v>Jun</v>
      </c>
    </row>
    <row r="1122" spans="1:24" ht="15">
      <c r="A1122" s="2">
        <v>2295</v>
      </c>
      <c r="B1122" s="3">
        <v>46191</v>
      </c>
      <c r="C1122" s="12">
        <f>MONTH(SalesDataTable[[#This Row],[Order Date]])</f>
        <v>6</v>
      </c>
      <c r="D1122" s="12" t="str">
        <f>TEXT(SalesDataTable[[#This Row],[Order Date]],"MMM")</f>
        <v>Jun</v>
      </c>
      <c r="E1122" s="15" t="str">
        <f>"Q"&amp;ROUNDUP(MONTH(SalesDataTable[[#This Row],[Order Date]])/3,0)</f>
        <v>Q2</v>
      </c>
      <c r="F1122" s="12">
        <f>YEAR(SalesDataTable[[#This Row],[Order Date]])</f>
        <v>2026</v>
      </c>
      <c r="G1122" s="4" t="s">
        <v>6</v>
      </c>
      <c r="H1122" s="4" t="s">
        <v>41</v>
      </c>
      <c r="I1122" s="4" t="s">
        <v>28</v>
      </c>
      <c r="J1122" s="4" t="s">
        <v>13</v>
      </c>
      <c r="K1122" s="4" t="s">
        <v>14</v>
      </c>
      <c r="L1122" s="4" t="s">
        <v>32</v>
      </c>
      <c r="M1122" s="9">
        <v>1</v>
      </c>
      <c r="N1122" s="6">
        <v>45.7</v>
      </c>
      <c r="O1122" s="7">
        <v>0.1</v>
      </c>
      <c r="P1122" s="6">
        <v>18.600000000000001</v>
      </c>
      <c r="Q1122" s="6">
        <f t="shared" si="68"/>
        <v>41.13</v>
      </c>
      <c r="R1122" s="6">
        <f t="shared" si="69"/>
        <v>18.600000000000001</v>
      </c>
      <c r="S1122" s="6">
        <f t="shared" si="70"/>
        <v>22.53</v>
      </c>
      <c r="T1122" s="8">
        <f t="shared" si="71"/>
        <v>0.5477753464624362</v>
      </c>
      <c r="U1122" s="5">
        <f>YEAR(SalesDataTable[[#This Row],[Order Date]])</f>
        <v>2026</v>
      </c>
      <c r="V1122" s="8" t="str">
        <f>"Q"&amp;ROUNDUP(MONTH(SalesDataTable[[#This Row],[Order Date]])/3,0)</f>
        <v>Q2</v>
      </c>
      <c r="W1122" s="9">
        <f>MONTH(SalesDataTable[[#This Row],[Order Date]])</f>
        <v>6</v>
      </c>
      <c r="X1122" s="8" t="str">
        <f>TEXT(SalesDataTable[[#This Row],[Order Date]],"mmm")</f>
        <v>Jun</v>
      </c>
    </row>
    <row r="1123" spans="1:24" ht="15">
      <c r="A1123" s="2">
        <v>2670</v>
      </c>
      <c r="B1123" s="3">
        <v>46191</v>
      </c>
      <c r="C1123" s="12">
        <f>MONTH(SalesDataTable[[#This Row],[Order Date]])</f>
        <v>6</v>
      </c>
      <c r="D1123" s="12" t="str">
        <f>TEXT(SalesDataTable[[#This Row],[Order Date]],"MMM")</f>
        <v>Jun</v>
      </c>
      <c r="E1123" s="15" t="str">
        <f>"Q"&amp;ROUNDUP(MONTH(SalesDataTable[[#This Row],[Order Date]])/3,0)</f>
        <v>Q2</v>
      </c>
      <c r="F1123" s="12">
        <f>YEAR(SalesDataTable[[#This Row],[Order Date]])</f>
        <v>2026</v>
      </c>
      <c r="G1123" s="4" t="s">
        <v>11</v>
      </c>
      <c r="H1123" s="4" t="s">
        <v>25</v>
      </c>
      <c r="I1123" s="4" t="s">
        <v>28</v>
      </c>
      <c r="J1123" s="4" t="s">
        <v>3</v>
      </c>
      <c r="K1123" s="4" t="s">
        <v>14</v>
      </c>
      <c r="L1123" s="4" t="s">
        <v>48</v>
      </c>
      <c r="M1123" s="9">
        <v>3</v>
      </c>
      <c r="N1123" s="6">
        <v>162.30000000000001</v>
      </c>
      <c r="O1123" s="7">
        <v>0.1</v>
      </c>
      <c r="P1123" s="6">
        <v>86.43</v>
      </c>
      <c r="Q1123" s="6">
        <f t="shared" si="68"/>
        <v>438.21000000000004</v>
      </c>
      <c r="R1123" s="6">
        <f t="shared" si="69"/>
        <v>259.29000000000002</v>
      </c>
      <c r="S1123" s="6">
        <f t="shared" si="70"/>
        <v>178.92000000000002</v>
      </c>
      <c r="T1123" s="8">
        <f t="shared" si="71"/>
        <v>0.40829739166153217</v>
      </c>
      <c r="U1123" s="5">
        <f>YEAR(SalesDataTable[[#This Row],[Order Date]])</f>
        <v>2026</v>
      </c>
      <c r="V1123" s="8" t="str">
        <f>"Q"&amp;ROUNDUP(MONTH(SalesDataTable[[#This Row],[Order Date]])/3,0)</f>
        <v>Q2</v>
      </c>
      <c r="W1123" s="9">
        <f>MONTH(SalesDataTable[[#This Row],[Order Date]])</f>
        <v>6</v>
      </c>
      <c r="X1123" s="8" t="str">
        <f>TEXT(SalesDataTable[[#This Row],[Order Date]],"mmm")</f>
        <v>Jun</v>
      </c>
    </row>
    <row r="1124" spans="1:24" ht="15">
      <c r="A1124" s="2">
        <v>2777</v>
      </c>
      <c r="B1124" s="3">
        <v>46191</v>
      </c>
      <c r="C1124" s="12">
        <f>MONTH(SalesDataTable[[#This Row],[Order Date]])</f>
        <v>6</v>
      </c>
      <c r="D1124" s="12" t="str">
        <f>TEXT(SalesDataTable[[#This Row],[Order Date]],"MMM")</f>
        <v>Jun</v>
      </c>
      <c r="E1124" s="15" t="str">
        <f>"Q"&amp;ROUNDUP(MONTH(SalesDataTable[[#This Row],[Order Date]])/3,0)</f>
        <v>Q2</v>
      </c>
      <c r="F1124" s="12">
        <f>YEAR(SalesDataTable[[#This Row],[Order Date]])</f>
        <v>2026</v>
      </c>
      <c r="G1124" s="4" t="s">
        <v>6</v>
      </c>
      <c r="H1124" s="4" t="s">
        <v>49</v>
      </c>
      <c r="I1124" s="4" t="s">
        <v>8</v>
      </c>
      <c r="J1124" s="4" t="s">
        <v>16</v>
      </c>
      <c r="K1124" s="4" t="s">
        <v>9</v>
      </c>
      <c r="L1124" s="4" t="s">
        <v>46</v>
      </c>
      <c r="M1124" s="9">
        <v>5</v>
      </c>
      <c r="N1124" s="6">
        <v>72.37</v>
      </c>
      <c r="O1124" s="7">
        <v>0.2</v>
      </c>
      <c r="P1124" s="6">
        <v>32.840000000000003</v>
      </c>
      <c r="Q1124" s="6">
        <f t="shared" si="68"/>
        <v>289.48</v>
      </c>
      <c r="R1124" s="6">
        <f t="shared" si="69"/>
        <v>164.20000000000002</v>
      </c>
      <c r="S1124" s="6">
        <f t="shared" si="70"/>
        <v>125.28</v>
      </c>
      <c r="T1124" s="8">
        <f t="shared" si="71"/>
        <v>0.43277601215973466</v>
      </c>
      <c r="U1124" s="5">
        <f>YEAR(SalesDataTable[[#This Row],[Order Date]])</f>
        <v>2026</v>
      </c>
      <c r="V1124" s="8" t="str">
        <f>"Q"&amp;ROUNDUP(MONTH(SalesDataTable[[#This Row],[Order Date]])/3,0)</f>
        <v>Q2</v>
      </c>
      <c r="W1124" s="9">
        <f>MONTH(SalesDataTable[[#This Row],[Order Date]])</f>
        <v>6</v>
      </c>
      <c r="X1124" s="8" t="str">
        <f>TEXT(SalesDataTable[[#This Row],[Order Date]],"mmm")</f>
        <v>Jun</v>
      </c>
    </row>
    <row r="1125" spans="1:24" ht="15">
      <c r="A1125" s="2">
        <v>2780</v>
      </c>
      <c r="B1125" s="3">
        <v>46191</v>
      </c>
      <c r="C1125" s="12">
        <f>MONTH(SalesDataTable[[#This Row],[Order Date]])</f>
        <v>6</v>
      </c>
      <c r="D1125" s="12" t="str">
        <f>TEXT(SalesDataTable[[#This Row],[Order Date]],"MMM")</f>
        <v>Jun</v>
      </c>
      <c r="E1125" s="15" t="str">
        <f>"Q"&amp;ROUNDUP(MONTH(SalesDataTable[[#This Row],[Order Date]])/3,0)</f>
        <v>Q2</v>
      </c>
      <c r="F1125" s="12">
        <f>YEAR(SalesDataTable[[#This Row],[Order Date]])</f>
        <v>2026</v>
      </c>
      <c r="G1125" s="4" t="s">
        <v>11</v>
      </c>
      <c r="H1125" s="4" t="s">
        <v>18</v>
      </c>
      <c r="I1125" s="4" t="s">
        <v>2</v>
      </c>
      <c r="J1125" s="4" t="s">
        <v>13</v>
      </c>
      <c r="K1125" s="4" t="s">
        <v>34</v>
      </c>
      <c r="L1125" s="4" t="s">
        <v>42</v>
      </c>
      <c r="M1125" s="9">
        <v>2</v>
      </c>
      <c r="N1125" s="6">
        <v>35.61</v>
      </c>
      <c r="O1125" s="7">
        <v>0.15</v>
      </c>
      <c r="P1125" s="6">
        <v>13.96</v>
      </c>
      <c r="Q1125" s="6">
        <f t="shared" si="68"/>
        <v>60.536999999999999</v>
      </c>
      <c r="R1125" s="6">
        <f t="shared" si="69"/>
        <v>27.92</v>
      </c>
      <c r="S1125" s="6">
        <f t="shared" si="70"/>
        <v>32.616999999999997</v>
      </c>
      <c r="T1125" s="8">
        <f t="shared" si="71"/>
        <v>0.53879445628293432</v>
      </c>
      <c r="U1125" s="5">
        <f>YEAR(SalesDataTable[[#This Row],[Order Date]])</f>
        <v>2026</v>
      </c>
      <c r="V1125" s="8" t="str">
        <f>"Q"&amp;ROUNDUP(MONTH(SalesDataTable[[#This Row],[Order Date]])/3,0)</f>
        <v>Q2</v>
      </c>
      <c r="W1125" s="9">
        <f>MONTH(SalesDataTable[[#This Row],[Order Date]])</f>
        <v>6</v>
      </c>
      <c r="X1125" s="8" t="str">
        <f>TEXT(SalesDataTable[[#This Row],[Order Date]],"mmm")</f>
        <v>Jun</v>
      </c>
    </row>
    <row r="1126" spans="1:24" ht="15">
      <c r="A1126" s="2">
        <v>3209</v>
      </c>
      <c r="B1126" s="3">
        <v>46191</v>
      </c>
      <c r="C1126" s="12">
        <f>MONTH(SalesDataTable[[#This Row],[Order Date]])</f>
        <v>6</v>
      </c>
      <c r="D1126" s="12" t="str">
        <f>TEXT(SalesDataTable[[#This Row],[Order Date]],"MMM")</f>
        <v>Jun</v>
      </c>
      <c r="E1126" s="15" t="str">
        <f>"Q"&amp;ROUNDUP(MONTH(SalesDataTable[[#This Row],[Order Date]])/3,0)</f>
        <v>Q2</v>
      </c>
      <c r="F1126" s="12">
        <f>YEAR(SalesDataTable[[#This Row],[Order Date]])</f>
        <v>2026</v>
      </c>
      <c r="G1126" s="4" t="s">
        <v>20</v>
      </c>
      <c r="H1126" s="4" t="s">
        <v>47</v>
      </c>
      <c r="I1126" s="4" t="s">
        <v>2</v>
      </c>
      <c r="J1126" s="4" t="s">
        <v>3</v>
      </c>
      <c r="K1126" s="4" t="s">
        <v>14</v>
      </c>
      <c r="L1126" s="4" t="s">
        <v>44</v>
      </c>
      <c r="M1126" s="9">
        <v>2</v>
      </c>
      <c r="N1126" s="6">
        <v>133.12</v>
      </c>
      <c r="O1126" s="7">
        <v>0</v>
      </c>
      <c r="P1126" s="6">
        <v>67.02</v>
      </c>
      <c r="Q1126" s="6">
        <f t="shared" si="68"/>
        <v>266.24</v>
      </c>
      <c r="R1126" s="6">
        <f t="shared" si="69"/>
        <v>134.04</v>
      </c>
      <c r="S1126" s="6">
        <f t="shared" si="70"/>
        <v>132.20000000000002</v>
      </c>
      <c r="T1126" s="8">
        <f t="shared" si="71"/>
        <v>0.4965444711538462</v>
      </c>
      <c r="U1126" s="5">
        <f>YEAR(SalesDataTable[[#This Row],[Order Date]])</f>
        <v>2026</v>
      </c>
      <c r="V1126" s="8" t="str">
        <f>"Q"&amp;ROUNDUP(MONTH(SalesDataTable[[#This Row],[Order Date]])/3,0)</f>
        <v>Q2</v>
      </c>
      <c r="W1126" s="9">
        <f>MONTH(SalesDataTable[[#This Row],[Order Date]])</f>
        <v>6</v>
      </c>
      <c r="X1126" s="8" t="str">
        <f>TEXT(SalesDataTable[[#This Row],[Order Date]],"mmm")</f>
        <v>Jun</v>
      </c>
    </row>
    <row r="1127" spans="1:24" ht="15">
      <c r="A1127" s="2">
        <v>3414</v>
      </c>
      <c r="B1127" s="3">
        <v>46191</v>
      </c>
      <c r="C1127" s="12">
        <f>MONTH(SalesDataTable[[#This Row],[Order Date]])</f>
        <v>6</v>
      </c>
      <c r="D1127" s="12" t="str">
        <f>TEXT(SalesDataTable[[#This Row],[Order Date]],"MMM")</f>
        <v>Jun</v>
      </c>
      <c r="E1127" s="15" t="str">
        <f>"Q"&amp;ROUNDUP(MONTH(SalesDataTable[[#This Row],[Order Date]])/3,0)</f>
        <v>Q2</v>
      </c>
      <c r="F1127" s="12">
        <f>YEAR(SalesDataTable[[#This Row],[Order Date]])</f>
        <v>2026</v>
      </c>
      <c r="G1127" s="4" t="s">
        <v>0</v>
      </c>
      <c r="H1127" s="4" t="s">
        <v>50</v>
      </c>
      <c r="I1127" s="4" t="s">
        <v>28</v>
      </c>
      <c r="J1127" s="4" t="s">
        <v>3</v>
      </c>
      <c r="K1127" s="4" t="s">
        <v>4</v>
      </c>
      <c r="L1127" s="4" t="s">
        <v>22</v>
      </c>
      <c r="M1127" s="9">
        <v>1</v>
      </c>
      <c r="N1127" s="6">
        <v>51.23</v>
      </c>
      <c r="O1127" s="7">
        <v>0.05</v>
      </c>
      <c r="P1127" s="6">
        <v>23.12</v>
      </c>
      <c r="Q1127" s="6">
        <f t="shared" si="68"/>
        <v>48.668499999999995</v>
      </c>
      <c r="R1127" s="6">
        <f t="shared" si="69"/>
        <v>23.12</v>
      </c>
      <c r="S1127" s="6">
        <f t="shared" si="70"/>
        <v>25.548499999999994</v>
      </c>
      <c r="T1127" s="8">
        <f t="shared" si="71"/>
        <v>0.5249494025909982</v>
      </c>
      <c r="U1127" s="5">
        <f>YEAR(SalesDataTable[[#This Row],[Order Date]])</f>
        <v>2026</v>
      </c>
      <c r="V1127" s="8" t="str">
        <f>"Q"&amp;ROUNDUP(MONTH(SalesDataTable[[#This Row],[Order Date]])/3,0)</f>
        <v>Q2</v>
      </c>
      <c r="W1127" s="9">
        <f>MONTH(SalesDataTable[[#This Row],[Order Date]])</f>
        <v>6</v>
      </c>
      <c r="X1127" s="8" t="str">
        <f>TEXT(SalesDataTable[[#This Row],[Order Date]],"mmm")</f>
        <v>Jun</v>
      </c>
    </row>
    <row r="1128" spans="1:24" ht="15">
      <c r="A1128" s="2">
        <v>3846</v>
      </c>
      <c r="B1128" s="3">
        <v>46191</v>
      </c>
      <c r="C1128" s="12">
        <f>MONTH(SalesDataTable[[#This Row],[Order Date]])</f>
        <v>6</v>
      </c>
      <c r="D1128" s="12" t="str">
        <f>TEXT(SalesDataTable[[#This Row],[Order Date]],"MMM")</f>
        <v>Jun</v>
      </c>
      <c r="E1128" s="15" t="str">
        <f>"Q"&amp;ROUNDUP(MONTH(SalesDataTable[[#This Row],[Order Date]])/3,0)</f>
        <v>Q2</v>
      </c>
      <c r="F1128" s="12">
        <f>YEAR(SalesDataTable[[#This Row],[Order Date]])</f>
        <v>2026</v>
      </c>
      <c r="G1128" s="4" t="s">
        <v>6</v>
      </c>
      <c r="H1128" s="4" t="s">
        <v>43</v>
      </c>
      <c r="I1128" s="4" t="s">
        <v>2</v>
      </c>
      <c r="J1128" s="4" t="s">
        <v>16</v>
      </c>
      <c r="K1128" s="4" t="s">
        <v>9</v>
      </c>
      <c r="L1128" s="4" t="s">
        <v>10</v>
      </c>
      <c r="M1128" s="9">
        <v>1</v>
      </c>
      <c r="N1128" s="6">
        <v>93.5</v>
      </c>
      <c r="O1128" s="7">
        <v>0</v>
      </c>
      <c r="P1128" s="6">
        <v>46.63</v>
      </c>
      <c r="Q1128" s="6">
        <f t="shared" si="68"/>
        <v>93.5</v>
      </c>
      <c r="R1128" s="6">
        <f t="shared" si="69"/>
        <v>46.63</v>
      </c>
      <c r="S1128" s="6">
        <f t="shared" si="70"/>
        <v>46.87</v>
      </c>
      <c r="T1128" s="8">
        <f t="shared" si="71"/>
        <v>0.50128342245989299</v>
      </c>
      <c r="U1128" s="5">
        <f>YEAR(SalesDataTable[[#This Row],[Order Date]])</f>
        <v>2026</v>
      </c>
      <c r="V1128" s="8" t="str">
        <f>"Q"&amp;ROUNDUP(MONTH(SalesDataTable[[#This Row],[Order Date]])/3,0)</f>
        <v>Q2</v>
      </c>
      <c r="W1128" s="9">
        <f>MONTH(SalesDataTable[[#This Row],[Order Date]])</f>
        <v>6</v>
      </c>
      <c r="X1128" s="8" t="str">
        <f>TEXT(SalesDataTable[[#This Row],[Order Date]],"mmm")</f>
        <v>Jun</v>
      </c>
    </row>
    <row r="1129" spans="1:24" ht="15">
      <c r="A1129" s="2">
        <v>4120</v>
      </c>
      <c r="B1129" s="3">
        <v>46191</v>
      </c>
      <c r="C1129" s="12">
        <f>MONTH(SalesDataTable[[#This Row],[Order Date]])</f>
        <v>6</v>
      </c>
      <c r="D1129" s="12" t="str">
        <f>TEXT(SalesDataTable[[#This Row],[Order Date]],"MMM")</f>
        <v>Jun</v>
      </c>
      <c r="E1129" s="15" t="str">
        <f>"Q"&amp;ROUNDUP(MONTH(SalesDataTable[[#This Row],[Order Date]])/3,0)</f>
        <v>Q2</v>
      </c>
      <c r="F1129" s="12">
        <f>YEAR(SalesDataTable[[#This Row],[Order Date]])</f>
        <v>2026</v>
      </c>
      <c r="G1129" s="4" t="s">
        <v>20</v>
      </c>
      <c r="H1129" s="4" t="s">
        <v>21</v>
      </c>
      <c r="I1129" s="4" t="s">
        <v>19</v>
      </c>
      <c r="J1129" s="4" t="s">
        <v>3</v>
      </c>
      <c r="K1129" s="4" t="s">
        <v>34</v>
      </c>
      <c r="L1129" s="4" t="s">
        <v>35</v>
      </c>
      <c r="M1129" s="9">
        <v>3</v>
      </c>
      <c r="N1129" s="6">
        <v>41.16</v>
      </c>
      <c r="O1129" s="7">
        <v>0</v>
      </c>
      <c r="P1129" s="6">
        <v>14.79</v>
      </c>
      <c r="Q1129" s="6">
        <f t="shared" si="68"/>
        <v>123.47999999999999</v>
      </c>
      <c r="R1129" s="6">
        <f t="shared" si="69"/>
        <v>44.37</v>
      </c>
      <c r="S1129" s="6">
        <f t="shared" si="70"/>
        <v>79.109999999999985</v>
      </c>
      <c r="T1129" s="8">
        <f t="shared" si="71"/>
        <v>0.64067055393586003</v>
      </c>
      <c r="U1129" s="5">
        <f>YEAR(SalesDataTable[[#This Row],[Order Date]])</f>
        <v>2026</v>
      </c>
      <c r="V1129" s="8" t="str">
        <f>"Q"&amp;ROUNDUP(MONTH(SalesDataTable[[#This Row],[Order Date]])/3,0)</f>
        <v>Q2</v>
      </c>
      <c r="W1129" s="9">
        <f>MONTH(SalesDataTable[[#This Row],[Order Date]])</f>
        <v>6</v>
      </c>
      <c r="X1129" s="8" t="str">
        <f>TEXT(SalesDataTable[[#This Row],[Order Date]],"mmm")</f>
        <v>Jun</v>
      </c>
    </row>
    <row r="1130" spans="1:24" ht="15">
      <c r="A1130" s="2">
        <v>4217</v>
      </c>
      <c r="B1130" s="3">
        <v>46191</v>
      </c>
      <c r="C1130" s="12">
        <f>MONTH(SalesDataTable[[#This Row],[Order Date]])</f>
        <v>6</v>
      </c>
      <c r="D1130" s="12" t="str">
        <f>TEXT(SalesDataTable[[#This Row],[Order Date]],"MMM")</f>
        <v>Jun</v>
      </c>
      <c r="E1130" s="15" t="str">
        <f>"Q"&amp;ROUNDUP(MONTH(SalesDataTable[[#This Row],[Order Date]])/3,0)</f>
        <v>Q2</v>
      </c>
      <c r="F1130" s="12">
        <f>YEAR(SalesDataTable[[#This Row],[Order Date]])</f>
        <v>2026</v>
      </c>
      <c r="G1130" s="4" t="s">
        <v>6</v>
      </c>
      <c r="H1130" s="4" t="s">
        <v>43</v>
      </c>
      <c r="I1130" s="4" t="s">
        <v>28</v>
      </c>
      <c r="J1130" s="4" t="s">
        <v>13</v>
      </c>
      <c r="K1130" s="4" t="s">
        <v>34</v>
      </c>
      <c r="L1130" s="4" t="s">
        <v>35</v>
      </c>
      <c r="M1130" s="9">
        <v>1</v>
      </c>
      <c r="N1130" s="6">
        <v>39.74</v>
      </c>
      <c r="O1130" s="7">
        <v>0.05</v>
      </c>
      <c r="P1130" s="6">
        <v>14.39</v>
      </c>
      <c r="Q1130" s="6">
        <f t="shared" si="68"/>
        <v>37.753</v>
      </c>
      <c r="R1130" s="6">
        <f t="shared" si="69"/>
        <v>14.39</v>
      </c>
      <c r="S1130" s="6">
        <f t="shared" si="70"/>
        <v>23.363</v>
      </c>
      <c r="T1130" s="8">
        <f t="shared" si="71"/>
        <v>0.6188382380208195</v>
      </c>
      <c r="U1130" s="5">
        <f>YEAR(SalesDataTable[[#This Row],[Order Date]])</f>
        <v>2026</v>
      </c>
      <c r="V1130" s="8" t="str">
        <f>"Q"&amp;ROUNDUP(MONTH(SalesDataTable[[#This Row],[Order Date]])/3,0)</f>
        <v>Q2</v>
      </c>
      <c r="W1130" s="9">
        <f>MONTH(SalesDataTable[[#This Row],[Order Date]])</f>
        <v>6</v>
      </c>
      <c r="X1130" s="8" t="str">
        <f>TEXT(SalesDataTable[[#This Row],[Order Date]],"mmm")</f>
        <v>Jun</v>
      </c>
    </row>
    <row r="1131" spans="1:24" ht="15">
      <c r="A1131" s="2">
        <v>4786</v>
      </c>
      <c r="B1131" s="3">
        <v>46191</v>
      </c>
      <c r="C1131" s="12">
        <f>MONTH(SalesDataTable[[#This Row],[Order Date]])</f>
        <v>6</v>
      </c>
      <c r="D1131" s="12" t="str">
        <f>TEXT(SalesDataTable[[#This Row],[Order Date]],"MMM")</f>
        <v>Jun</v>
      </c>
      <c r="E1131" s="15" t="str">
        <f>"Q"&amp;ROUNDUP(MONTH(SalesDataTable[[#This Row],[Order Date]])/3,0)</f>
        <v>Q2</v>
      </c>
      <c r="F1131" s="12">
        <f>YEAR(SalesDataTable[[#This Row],[Order Date]])</f>
        <v>2026</v>
      </c>
      <c r="G1131" s="4" t="s">
        <v>20</v>
      </c>
      <c r="H1131" s="4" t="s">
        <v>31</v>
      </c>
      <c r="I1131" s="4" t="s">
        <v>2</v>
      </c>
      <c r="J1131" s="4" t="s">
        <v>3</v>
      </c>
      <c r="K1131" s="4" t="s">
        <v>14</v>
      </c>
      <c r="L1131" s="4" t="s">
        <v>32</v>
      </c>
      <c r="M1131" s="9">
        <v>3</v>
      </c>
      <c r="N1131" s="6">
        <v>46.79</v>
      </c>
      <c r="O1131" s="7">
        <v>0.1</v>
      </c>
      <c r="P1131" s="6">
        <v>18.25</v>
      </c>
      <c r="Q1131" s="6">
        <f t="shared" si="68"/>
        <v>126.33300000000001</v>
      </c>
      <c r="R1131" s="6">
        <f t="shared" si="69"/>
        <v>54.75</v>
      </c>
      <c r="S1131" s="6">
        <f t="shared" si="70"/>
        <v>71.583000000000013</v>
      </c>
      <c r="T1131" s="8">
        <f t="shared" si="71"/>
        <v>0.56662154781411034</v>
      </c>
      <c r="U1131" s="5">
        <f>YEAR(SalesDataTable[[#This Row],[Order Date]])</f>
        <v>2026</v>
      </c>
      <c r="V1131" s="8" t="str">
        <f>"Q"&amp;ROUNDUP(MONTH(SalesDataTable[[#This Row],[Order Date]])/3,0)</f>
        <v>Q2</v>
      </c>
      <c r="W1131" s="9">
        <f>MONTH(SalesDataTable[[#This Row],[Order Date]])</f>
        <v>6</v>
      </c>
      <c r="X1131" s="8" t="str">
        <f>TEXT(SalesDataTable[[#This Row],[Order Date]],"mmm")</f>
        <v>Jun</v>
      </c>
    </row>
    <row r="1132" spans="1:24" ht="15">
      <c r="A1132" s="2">
        <v>23</v>
      </c>
      <c r="B1132" s="3">
        <v>46192</v>
      </c>
      <c r="C1132" s="12">
        <f>MONTH(SalesDataTable[[#This Row],[Order Date]])</f>
        <v>6</v>
      </c>
      <c r="D1132" s="12" t="str">
        <f>TEXT(SalesDataTable[[#This Row],[Order Date]],"MMM")</f>
        <v>Jun</v>
      </c>
      <c r="E1132" s="15" t="str">
        <f>"Q"&amp;ROUNDUP(MONTH(SalesDataTable[[#This Row],[Order Date]])/3,0)</f>
        <v>Q2</v>
      </c>
      <c r="F1132" s="12">
        <f>YEAR(SalesDataTable[[#This Row],[Order Date]])</f>
        <v>2026</v>
      </c>
      <c r="G1132" s="4" t="s">
        <v>20</v>
      </c>
      <c r="H1132" s="4" t="s">
        <v>47</v>
      </c>
      <c r="I1132" s="4" t="s">
        <v>8</v>
      </c>
      <c r="J1132" s="4" t="s">
        <v>16</v>
      </c>
      <c r="K1132" s="4" t="s">
        <v>9</v>
      </c>
      <c r="L1132" s="4" t="s">
        <v>10</v>
      </c>
      <c r="M1132" s="9">
        <v>4</v>
      </c>
      <c r="N1132" s="6">
        <v>91.74</v>
      </c>
      <c r="O1132" s="7">
        <v>0.2</v>
      </c>
      <c r="P1132" s="6">
        <v>44.74</v>
      </c>
      <c r="Q1132" s="6">
        <f t="shared" si="68"/>
        <v>293.56799999999998</v>
      </c>
      <c r="R1132" s="6">
        <f t="shared" si="69"/>
        <v>178.96</v>
      </c>
      <c r="S1132" s="6">
        <f t="shared" si="70"/>
        <v>114.60799999999998</v>
      </c>
      <c r="T1132" s="8">
        <f t="shared" si="71"/>
        <v>0.39039677349029861</v>
      </c>
      <c r="U1132" s="5">
        <f>YEAR(SalesDataTable[[#This Row],[Order Date]])</f>
        <v>2026</v>
      </c>
      <c r="V1132" s="8" t="str">
        <f>"Q"&amp;ROUNDUP(MONTH(SalesDataTable[[#This Row],[Order Date]])/3,0)</f>
        <v>Q2</v>
      </c>
      <c r="W1132" s="9">
        <f>MONTH(SalesDataTable[[#This Row],[Order Date]])</f>
        <v>6</v>
      </c>
      <c r="X1132" s="8" t="str">
        <f>TEXT(SalesDataTable[[#This Row],[Order Date]],"mmm")</f>
        <v>Jun</v>
      </c>
    </row>
    <row r="1133" spans="1:24" ht="15">
      <c r="A1133" s="2">
        <v>99</v>
      </c>
      <c r="B1133" s="3">
        <v>46192</v>
      </c>
      <c r="C1133" s="12">
        <f>MONTH(SalesDataTable[[#This Row],[Order Date]])</f>
        <v>6</v>
      </c>
      <c r="D1133" s="12" t="str">
        <f>TEXT(SalesDataTable[[#This Row],[Order Date]],"MMM")</f>
        <v>Jun</v>
      </c>
      <c r="E1133" s="15" t="str">
        <f>"Q"&amp;ROUNDUP(MONTH(SalesDataTable[[#This Row],[Order Date]])/3,0)</f>
        <v>Q2</v>
      </c>
      <c r="F1133" s="12">
        <f>YEAR(SalesDataTable[[#This Row],[Order Date]])</f>
        <v>2026</v>
      </c>
      <c r="G1133" s="4" t="s">
        <v>20</v>
      </c>
      <c r="H1133" s="4" t="s">
        <v>47</v>
      </c>
      <c r="I1133" s="4" t="s">
        <v>2</v>
      </c>
      <c r="J1133" s="4" t="s">
        <v>13</v>
      </c>
      <c r="K1133" s="4" t="s">
        <v>34</v>
      </c>
      <c r="L1133" s="4" t="s">
        <v>42</v>
      </c>
      <c r="M1133" s="9">
        <v>1</v>
      </c>
      <c r="N1133" s="6">
        <v>36.28</v>
      </c>
      <c r="O1133" s="7">
        <v>0.1</v>
      </c>
      <c r="P1133" s="6">
        <v>13.8</v>
      </c>
      <c r="Q1133" s="6">
        <f t="shared" si="68"/>
        <v>32.652000000000001</v>
      </c>
      <c r="R1133" s="6">
        <f t="shared" si="69"/>
        <v>13.8</v>
      </c>
      <c r="S1133" s="6">
        <f t="shared" si="70"/>
        <v>18.852</v>
      </c>
      <c r="T1133" s="8">
        <f t="shared" si="71"/>
        <v>0.5773612642410878</v>
      </c>
      <c r="U1133" s="5">
        <f>YEAR(SalesDataTable[[#This Row],[Order Date]])</f>
        <v>2026</v>
      </c>
      <c r="V1133" s="8" t="str">
        <f>"Q"&amp;ROUNDUP(MONTH(SalesDataTable[[#This Row],[Order Date]])/3,0)</f>
        <v>Q2</v>
      </c>
      <c r="W1133" s="9">
        <f>MONTH(SalesDataTable[[#This Row],[Order Date]])</f>
        <v>6</v>
      </c>
      <c r="X1133" s="8" t="str">
        <f>TEXT(SalesDataTable[[#This Row],[Order Date]],"mmm")</f>
        <v>Jun</v>
      </c>
    </row>
    <row r="1134" spans="1:24" ht="15">
      <c r="A1134" s="2">
        <v>269</v>
      </c>
      <c r="B1134" s="3">
        <v>46192</v>
      </c>
      <c r="C1134" s="12">
        <f>MONTH(SalesDataTable[[#This Row],[Order Date]])</f>
        <v>6</v>
      </c>
      <c r="D1134" s="12" t="str">
        <f>TEXT(SalesDataTable[[#This Row],[Order Date]],"MMM")</f>
        <v>Jun</v>
      </c>
      <c r="E1134" s="15" t="str">
        <f>"Q"&amp;ROUNDUP(MONTH(SalesDataTable[[#This Row],[Order Date]])/3,0)</f>
        <v>Q2</v>
      </c>
      <c r="F1134" s="12">
        <f>YEAR(SalesDataTable[[#This Row],[Order Date]])</f>
        <v>2026</v>
      </c>
      <c r="G1134" s="4" t="s">
        <v>20</v>
      </c>
      <c r="H1134" s="4" t="s">
        <v>47</v>
      </c>
      <c r="I1134" s="4" t="s">
        <v>8</v>
      </c>
      <c r="J1134" s="4" t="s">
        <v>3</v>
      </c>
      <c r="K1134" s="4" t="s">
        <v>9</v>
      </c>
      <c r="L1134" s="4" t="s">
        <v>46</v>
      </c>
      <c r="M1134" s="9">
        <v>3</v>
      </c>
      <c r="N1134" s="6">
        <v>73.02</v>
      </c>
      <c r="O1134" s="7">
        <v>0.1</v>
      </c>
      <c r="P1134" s="6">
        <v>32.69</v>
      </c>
      <c r="Q1134" s="6">
        <f t="shared" si="68"/>
        <v>197.154</v>
      </c>
      <c r="R1134" s="6">
        <f t="shared" si="69"/>
        <v>98.07</v>
      </c>
      <c r="S1134" s="6">
        <f t="shared" si="70"/>
        <v>99.084000000000003</v>
      </c>
      <c r="T1134" s="8">
        <f t="shared" si="71"/>
        <v>0.50257159377948202</v>
      </c>
      <c r="U1134" s="5">
        <f>YEAR(SalesDataTable[[#This Row],[Order Date]])</f>
        <v>2026</v>
      </c>
      <c r="V1134" s="8" t="str">
        <f>"Q"&amp;ROUNDUP(MONTH(SalesDataTable[[#This Row],[Order Date]])/3,0)</f>
        <v>Q2</v>
      </c>
      <c r="W1134" s="9">
        <f>MONTH(SalesDataTable[[#This Row],[Order Date]])</f>
        <v>6</v>
      </c>
      <c r="X1134" s="8" t="str">
        <f>TEXT(SalesDataTable[[#This Row],[Order Date]],"mmm")</f>
        <v>Jun</v>
      </c>
    </row>
    <row r="1135" spans="1:24" ht="15">
      <c r="A1135" s="2">
        <v>1772</v>
      </c>
      <c r="B1135" s="3">
        <v>46192</v>
      </c>
      <c r="C1135" s="12">
        <f>MONTH(SalesDataTable[[#This Row],[Order Date]])</f>
        <v>6</v>
      </c>
      <c r="D1135" s="12" t="str">
        <f>TEXT(SalesDataTable[[#This Row],[Order Date]],"MMM")</f>
        <v>Jun</v>
      </c>
      <c r="E1135" s="15" t="str">
        <f>"Q"&amp;ROUNDUP(MONTH(SalesDataTable[[#This Row],[Order Date]])/3,0)</f>
        <v>Q2</v>
      </c>
      <c r="F1135" s="12">
        <f>YEAR(SalesDataTable[[#This Row],[Order Date]])</f>
        <v>2026</v>
      </c>
      <c r="G1135" s="4" t="s">
        <v>20</v>
      </c>
      <c r="H1135" s="4" t="s">
        <v>21</v>
      </c>
      <c r="I1135" s="4" t="s">
        <v>2</v>
      </c>
      <c r="J1135" s="4" t="s">
        <v>13</v>
      </c>
      <c r="K1135" s="4" t="s">
        <v>9</v>
      </c>
      <c r="L1135" s="4" t="s">
        <v>37</v>
      </c>
      <c r="M1135" s="9">
        <v>4</v>
      </c>
      <c r="N1135" s="6">
        <v>153.38</v>
      </c>
      <c r="O1135" s="7">
        <v>0</v>
      </c>
      <c r="P1135" s="6">
        <v>76.92</v>
      </c>
      <c r="Q1135" s="6">
        <f t="shared" si="68"/>
        <v>613.52</v>
      </c>
      <c r="R1135" s="6">
        <f t="shared" si="69"/>
        <v>307.68</v>
      </c>
      <c r="S1135" s="6">
        <f t="shared" si="70"/>
        <v>305.83999999999997</v>
      </c>
      <c r="T1135" s="8">
        <f t="shared" si="71"/>
        <v>0.49850045638283996</v>
      </c>
      <c r="U1135" s="5">
        <f>YEAR(SalesDataTable[[#This Row],[Order Date]])</f>
        <v>2026</v>
      </c>
      <c r="V1135" s="8" t="str">
        <f>"Q"&amp;ROUNDUP(MONTH(SalesDataTable[[#This Row],[Order Date]])/3,0)</f>
        <v>Q2</v>
      </c>
      <c r="W1135" s="9">
        <f>MONTH(SalesDataTable[[#This Row],[Order Date]])</f>
        <v>6</v>
      </c>
      <c r="X1135" s="8" t="str">
        <f>TEXT(SalesDataTable[[#This Row],[Order Date]],"mmm")</f>
        <v>Jun</v>
      </c>
    </row>
    <row r="1136" spans="1:24" ht="15">
      <c r="A1136" s="2">
        <v>1906</v>
      </c>
      <c r="B1136" s="3">
        <v>46192</v>
      </c>
      <c r="C1136" s="12">
        <f>MONTH(SalesDataTable[[#This Row],[Order Date]])</f>
        <v>6</v>
      </c>
      <c r="D1136" s="12" t="str">
        <f>TEXT(SalesDataTable[[#This Row],[Order Date]],"MMM")</f>
        <v>Jun</v>
      </c>
      <c r="E1136" s="15" t="str">
        <f>"Q"&amp;ROUNDUP(MONTH(SalesDataTable[[#This Row],[Order Date]])/3,0)</f>
        <v>Q2</v>
      </c>
      <c r="F1136" s="12">
        <f>YEAR(SalesDataTable[[#This Row],[Order Date]])</f>
        <v>2026</v>
      </c>
      <c r="G1136" s="4" t="s">
        <v>20</v>
      </c>
      <c r="H1136" s="4" t="s">
        <v>33</v>
      </c>
      <c r="I1136" s="4" t="s">
        <v>28</v>
      </c>
      <c r="J1136" s="4" t="s">
        <v>3</v>
      </c>
      <c r="K1136" s="4" t="s">
        <v>23</v>
      </c>
      <c r="L1136" s="4" t="s">
        <v>51</v>
      </c>
      <c r="M1136" s="9">
        <v>2</v>
      </c>
      <c r="N1136" s="6">
        <v>125.5</v>
      </c>
      <c r="O1136" s="7">
        <v>0</v>
      </c>
      <c r="P1136" s="6">
        <v>61.67</v>
      </c>
      <c r="Q1136" s="6">
        <f t="shared" si="68"/>
        <v>251</v>
      </c>
      <c r="R1136" s="6">
        <f t="shared" si="69"/>
        <v>123.34</v>
      </c>
      <c r="S1136" s="6">
        <f t="shared" si="70"/>
        <v>127.66</v>
      </c>
      <c r="T1136" s="8">
        <f t="shared" si="71"/>
        <v>0.50860557768924297</v>
      </c>
      <c r="U1136" s="5">
        <f>YEAR(SalesDataTable[[#This Row],[Order Date]])</f>
        <v>2026</v>
      </c>
      <c r="V1136" s="8" t="str">
        <f>"Q"&amp;ROUNDUP(MONTH(SalesDataTable[[#This Row],[Order Date]])/3,0)</f>
        <v>Q2</v>
      </c>
      <c r="W1136" s="9">
        <f>MONTH(SalesDataTable[[#This Row],[Order Date]])</f>
        <v>6</v>
      </c>
      <c r="X1136" s="8" t="str">
        <f>TEXT(SalesDataTable[[#This Row],[Order Date]],"mmm")</f>
        <v>Jun</v>
      </c>
    </row>
    <row r="1137" spans="1:24" ht="15">
      <c r="A1137" s="2">
        <v>2473</v>
      </c>
      <c r="B1137" s="3">
        <v>46192</v>
      </c>
      <c r="C1137" s="12">
        <f>MONTH(SalesDataTable[[#This Row],[Order Date]])</f>
        <v>6</v>
      </c>
      <c r="D1137" s="12" t="str">
        <f>TEXT(SalesDataTable[[#This Row],[Order Date]],"MMM")</f>
        <v>Jun</v>
      </c>
      <c r="E1137" s="15" t="str">
        <f>"Q"&amp;ROUNDUP(MONTH(SalesDataTable[[#This Row],[Order Date]])/3,0)</f>
        <v>Q2</v>
      </c>
      <c r="F1137" s="12">
        <f>YEAR(SalesDataTable[[#This Row],[Order Date]])</f>
        <v>2026</v>
      </c>
      <c r="G1137" s="4" t="s">
        <v>0</v>
      </c>
      <c r="H1137" s="4" t="s">
        <v>1</v>
      </c>
      <c r="I1137" s="4" t="s">
        <v>8</v>
      </c>
      <c r="J1137" s="4" t="s">
        <v>3</v>
      </c>
      <c r="K1137" s="4" t="s">
        <v>4</v>
      </c>
      <c r="L1137" s="4" t="s">
        <v>5</v>
      </c>
      <c r="M1137" s="9">
        <v>3</v>
      </c>
      <c r="N1137" s="6">
        <v>80.75</v>
      </c>
      <c r="O1137" s="7">
        <v>0.15</v>
      </c>
      <c r="P1137" s="6">
        <v>42.81</v>
      </c>
      <c r="Q1137" s="6">
        <f t="shared" si="68"/>
        <v>205.91249999999999</v>
      </c>
      <c r="R1137" s="6">
        <f t="shared" si="69"/>
        <v>128.43</v>
      </c>
      <c r="S1137" s="6">
        <f t="shared" si="70"/>
        <v>77.482499999999987</v>
      </c>
      <c r="T1137" s="8">
        <f t="shared" si="71"/>
        <v>0.37628847204516475</v>
      </c>
      <c r="U1137" s="5">
        <f>YEAR(SalesDataTable[[#This Row],[Order Date]])</f>
        <v>2026</v>
      </c>
      <c r="V1137" s="8" t="str">
        <f>"Q"&amp;ROUNDUP(MONTH(SalesDataTable[[#This Row],[Order Date]])/3,0)</f>
        <v>Q2</v>
      </c>
      <c r="W1137" s="9">
        <f>MONTH(SalesDataTable[[#This Row],[Order Date]])</f>
        <v>6</v>
      </c>
      <c r="X1137" s="8" t="str">
        <f>TEXT(SalesDataTable[[#This Row],[Order Date]],"mmm")</f>
        <v>Jun</v>
      </c>
    </row>
    <row r="1138" spans="1:24" ht="15">
      <c r="A1138" s="2">
        <v>2549</v>
      </c>
      <c r="B1138" s="3">
        <v>46192</v>
      </c>
      <c r="C1138" s="12">
        <f>MONTH(SalesDataTable[[#This Row],[Order Date]])</f>
        <v>6</v>
      </c>
      <c r="D1138" s="12" t="str">
        <f>TEXT(SalesDataTable[[#This Row],[Order Date]],"MMM")</f>
        <v>Jun</v>
      </c>
      <c r="E1138" s="15" t="str">
        <f>"Q"&amp;ROUNDUP(MONTH(SalesDataTable[[#This Row],[Order Date]])/3,0)</f>
        <v>Q2</v>
      </c>
      <c r="F1138" s="12">
        <f>YEAR(SalesDataTable[[#This Row],[Order Date]])</f>
        <v>2026</v>
      </c>
      <c r="G1138" s="4" t="s">
        <v>20</v>
      </c>
      <c r="H1138" s="4" t="s">
        <v>47</v>
      </c>
      <c r="I1138" s="4" t="s">
        <v>8</v>
      </c>
      <c r="J1138" s="4" t="s">
        <v>3</v>
      </c>
      <c r="K1138" s="4" t="s">
        <v>34</v>
      </c>
      <c r="L1138" s="4" t="s">
        <v>42</v>
      </c>
      <c r="M1138" s="9">
        <v>8</v>
      </c>
      <c r="N1138" s="6">
        <v>36.15</v>
      </c>
      <c r="O1138" s="7">
        <v>0.05</v>
      </c>
      <c r="P1138" s="6">
        <v>13.55</v>
      </c>
      <c r="Q1138" s="6">
        <f t="shared" si="68"/>
        <v>274.73999999999995</v>
      </c>
      <c r="R1138" s="6">
        <f t="shared" si="69"/>
        <v>108.4</v>
      </c>
      <c r="S1138" s="6">
        <f t="shared" si="70"/>
        <v>166.33999999999995</v>
      </c>
      <c r="T1138" s="8">
        <f t="shared" si="71"/>
        <v>0.60544514814005956</v>
      </c>
      <c r="U1138" s="5">
        <f>YEAR(SalesDataTable[[#This Row],[Order Date]])</f>
        <v>2026</v>
      </c>
      <c r="V1138" s="8" t="str">
        <f>"Q"&amp;ROUNDUP(MONTH(SalesDataTable[[#This Row],[Order Date]])/3,0)</f>
        <v>Q2</v>
      </c>
      <c r="W1138" s="9">
        <f>MONTH(SalesDataTable[[#This Row],[Order Date]])</f>
        <v>6</v>
      </c>
      <c r="X1138" s="8" t="str">
        <f>TEXT(SalesDataTable[[#This Row],[Order Date]],"mmm")</f>
        <v>Jun</v>
      </c>
    </row>
    <row r="1139" spans="1:24" ht="15">
      <c r="A1139" s="2">
        <v>3341</v>
      </c>
      <c r="B1139" s="3">
        <v>46192</v>
      </c>
      <c r="C1139" s="12">
        <f>MONTH(SalesDataTable[[#This Row],[Order Date]])</f>
        <v>6</v>
      </c>
      <c r="D1139" s="12" t="str">
        <f>TEXT(SalesDataTable[[#This Row],[Order Date]],"MMM")</f>
        <v>Jun</v>
      </c>
      <c r="E1139" s="15" t="str">
        <f>"Q"&amp;ROUNDUP(MONTH(SalesDataTable[[#This Row],[Order Date]])/3,0)</f>
        <v>Q2</v>
      </c>
      <c r="F1139" s="12">
        <f>YEAR(SalesDataTable[[#This Row],[Order Date]])</f>
        <v>2026</v>
      </c>
      <c r="G1139" s="4" t="s">
        <v>0</v>
      </c>
      <c r="H1139" s="4" t="s">
        <v>50</v>
      </c>
      <c r="I1139" s="4" t="s">
        <v>2</v>
      </c>
      <c r="J1139" s="4" t="s">
        <v>13</v>
      </c>
      <c r="K1139" s="4" t="s">
        <v>9</v>
      </c>
      <c r="L1139" s="4" t="s">
        <v>17</v>
      </c>
      <c r="M1139" s="9">
        <v>2</v>
      </c>
      <c r="N1139" s="6">
        <v>143.1</v>
      </c>
      <c r="O1139" s="7">
        <v>0</v>
      </c>
      <c r="P1139" s="6">
        <v>78.11</v>
      </c>
      <c r="Q1139" s="6">
        <f t="shared" si="68"/>
        <v>286.2</v>
      </c>
      <c r="R1139" s="6">
        <f t="shared" si="69"/>
        <v>156.22</v>
      </c>
      <c r="S1139" s="6">
        <f t="shared" si="70"/>
        <v>129.97999999999999</v>
      </c>
      <c r="T1139" s="8">
        <f t="shared" si="71"/>
        <v>0.45415793151642209</v>
      </c>
      <c r="U1139" s="5">
        <f>YEAR(SalesDataTable[[#This Row],[Order Date]])</f>
        <v>2026</v>
      </c>
      <c r="V1139" s="8" t="str">
        <f>"Q"&amp;ROUNDUP(MONTH(SalesDataTable[[#This Row],[Order Date]])/3,0)</f>
        <v>Q2</v>
      </c>
      <c r="W1139" s="9">
        <f>MONTH(SalesDataTable[[#This Row],[Order Date]])</f>
        <v>6</v>
      </c>
      <c r="X1139" s="8" t="str">
        <f>TEXT(SalesDataTable[[#This Row],[Order Date]],"mmm")</f>
        <v>Jun</v>
      </c>
    </row>
    <row r="1140" spans="1:24" ht="15">
      <c r="A1140" s="2">
        <v>3351</v>
      </c>
      <c r="B1140" s="3">
        <v>46192</v>
      </c>
      <c r="C1140" s="12">
        <f>MONTH(SalesDataTable[[#This Row],[Order Date]])</f>
        <v>6</v>
      </c>
      <c r="D1140" s="12" t="str">
        <f>TEXT(SalesDataTable[[#This Row],[Order Date]],"MMM")</f>
        <v>Jun</v>
      </c>
      <c r="E1140" s="15" t="str">
        <f>"Q"&amp;ROUNDUP(MONTH(SalesDataTable[[#This Row],[Order Date]])/3,0)</f>
        <v>Q2</v>
      </c>
      <c r="F1140" s="12">
        <f>YEAR(SalesDataTable[[#This Row],[Order Date]])</f>
        <v>2026</v>
      </c>
      <c r="G1140" s="4" t="s">
        <v>6</v>
      </c>
      <c r="H1140" s="4" t="s">
        <v>7</v>
      </c>
      <c r="I1140" s="4" t="s">
        <v>28</v>
      </c>
      <c r="J1140" s="4" t="s">
        <v>13</v>
      </c>
      <c r="K1140" s="4" t="s">
        <v>23</v>
      </c>
      <c r="L1140" s="4" t="s">
        <v>51</v>
      </c>
      <c r="M1140" s="9">
        <v>4</v>
      </c>
      <c r="N1140" s="6">
        <v>123.89</v>
      </c>
      <c r="O1140" s="7">
        <v>0</v>
      </c>
      <c r="P1140" s="6">
        <v>59.42</v>
      </c>
      <c r="Q1140" s="6">
        <f t="shared" si="68"/>
        <v>495.56</v>
      </c>
      <c r="R1140" s="6">
        <f t="shared" si="69"/>
        <v>237.68</v>
      </c>
      <c r="S1140" s="6">
        <f t="shared" si="70"/>
        <v>257.88</v>
      </c>
      <c r="T1140" s="8">
        <f t="shared" si="71"/>
        <v>0.5203809831301961</v>
      </c>
      <c r="U1140" s="5">
        <f>YEAR(SalesDataTable[[#This Row],[Order Date]])</f>
        <v>2026</v>
      </c>
      <c r="V1140" s="8" t="str">
        <f>"Q"&amp;ROUNDUP(MONTH(SalesDataTable[[#This Row],[Order Date]])/3,0)</f>
        <v>Q2</v>
      </c>
      <c r="W1140" s="9">
        <f>MONTH(SalesDataTable[[#This Row],[Order Date]])</f>
        <v>6</v>
      </c>
      <c r="X1140" s="8" t="str">
        <f>TEXT(SalesDataTable[[#This Row],[Order Date]],"mmm")</f>
        <v>Jun</v>
      </c>
    </row>
    <row r="1141" spans="1:24" ht="15">
      <c r="A1141" s="2">
        <v>3366</v>
      </c>
      <c r="B1141" s="3">
        <v>46192</v>
      </c>
      <c r="C1141" s="12">
        <f>MONTH(SalesDataTable[[#This Row],[Order Date]])</f>
        <v>6</v>
      </c>
      <c r="D1141" s="12" t="str">
        <f>TEXT(SalesDataTable[[#This Row],[Order Date]],"MMM")</f>
        <v>Jun</v>
      </c>
      <c r="E1141" s="15" t="str">
        <f>"Q"&amp;ROUNDUP(MONTH(SalesDataTable[[#This Row],[Order Date]])/3,0)</f>
        <v>Q2</v>
      </c>
      <c r="F1141" s="12">
        <f>YEAR(SalesDataTable[[#This Row],[Order Date]])</f>
        <v>2026</v>
      </c>
      <c r="G1141" s="4" t="s">
        <v>6</v>
      </c>
      <c r="H1141" s="4" t="s">
        <v>41</v>
      </c>
      <c r="I1141" s="4" t="s">
        <v>2</v>
      </c>
      <c r="J1141" s="4" t="s">
        <v>16</v>
      </c>
      <c r="K1141" s="4" t="s">
        <v>14</v>
      </c>
      <c r="L1141" s="4" t="s">
        <v>44</v>
      </c>
      <c r="M1141" s="9">
        <v>1</v>
      </c>
      <c r="N1141" s="6">
        <v>135.41999999999999</v>
      </c>
      <c r="O1141" s="7">
        <v>0.05</v>
      </c>
      <c r="P1141" s="6">
        <v>68.180000000000007</v>
      </c>
      <c r="Q1141" s="6">
        <f t="shared" si="68"/>
        <v>128.64899999999997</v>
      </c>
      <c r="R1141" s="6">
        <f t="shared" si="69"/>
        <v>68.180000000000007</v>
      </c>
      <c r="S1141" s="6">
        <f t="shared" si="70"/>
        <v>60.468999999999966</v>
      </c>
      <c r="T1141" s="8">
        <f t="shared" si="71"/>
        <v>0.47003085915941811</v>
      </c>
      <c r="U1141" s="5">
        <f>YEAR(SalesDataTable[[#This Row],[Order Date]])</f>
        <v>2026</v>
      </c>
      <c r="V1141" s="8" t="str">
        <f>"Q"&amp;ROUNDUP(MONTH(SalesDataTable[[#This Row],[Order Date]])/3,0)</f>
        <v>Q2</v>
      </c>
      <c r="W1141" s="9">
        <f>MONTH(SalesDataTable[[#This Row],[Order Date]])</f>
        <v>6</v>
      </c>
      <c r="X1141" s="8" t="str">
        <f>TEXT(SalesDataTable[[#This Row],[Order Date]],"mmm")</f>
        <v>Jun</v>
      </c>
    </row>
    <row r="1142" spans="1:24" ht="15">
      <c r="A1142" s="2">
        <v>3691</v>
      </c>
      <c r="B1142" s="3">
        <v>46192</v>
      </c>
      <c r="C1142" s="12">
        <f>MONTH(SalesDataTable[[#This Row],[Order Date]])</f>
        <v>6</v>
      </c>
      <c r="D1142" s="12" t="str">
        <f>TEXT(SalesDataTable[[#This Row],[Order Date]],"MMM")</f>
        <v>Jun</v>
      </c>
      <c r="E1142" s="15" t="str">
        <f>"Q"&amp;ROUNDUP(MONTH(SalesDataTable[[#This Row],[Order Date]])/3,0)</f>
        <v>Q2</v>
      </c>
      <c r="F1142" s="12">
        <f>YEAR(SalesDataTable[[#This Row],[Order Date]])</f>
        <v>2026</v>
      </c>
      <c r="G1142" s="4" t="s">
        <v>6</v>
      </c>
      <c r="H1142" s="4" t="s">
        <v>27</v>
      </c>
      <c r="I1142" s="4" t="s">
        <v>19</v>
      </c>
      <c r="J1142" s="4" t="s">
        <v>3</v>
      </c>
      <c r="K1142" s="4" t="s">
        <v>9</v>
      </c>
      <c r="L1142" s="4" t="s">
        <v>10</v>
      </c>
      <c r="M1142" s="9">
        <v>1</v>
      </c>
      <c r="N1142" s="6">
        <v>93.48</v>
      </c>
      <c r="O1142" s="7">
        <v>0.05</v>
      </c>
      <c r="P1142" s="6">
        <v>44.31</v>
      </c>
      <c r="Q1142" s="6">
        <f t="shared" si="68"/>
        <v>88.805999999999997</v>
      </c>
      <c r="R1142" s="6">
        <f t="shared" si="69"/>
        <v>44.31</v>
      </c>
      <c r="S1142" s="6">
        <f t="shared" si="70"/>
        <v>44.495999999999995</v>
      </c>
      <c r="T1142" s="8">
        <f t="shared" si="71"/>
        <v>0.50104722653874734</v>
      </c>
      <c r="U1142" s="5">
        <f>YEAR(SalesDataTable[[#This Row],[Order Date]])</f>
        <v>2026</v>
      </c>
      <c r="V1142" s="8" t="str">
        <f>"Q"&amp;ROUNDUP(MONTH(SalesDataTable[[#This Row],[Order Date]])/3,0)</f>
        <v>Q2</v>
      </c>
      <c r="W1142" s="9">
        <f>MONTH(SalesDataTable[[#This Row],[Order Date]])</f>
        <v>6</v>
      </c>
      <c r="X1142" s="8" t="str">
        <f>TEXT(SalesDataTable[[#This Row],[Order Date]],"mmm")</f>
        <v>Jun</v>
      </c>
    </row>
    <row r="1143" spans="1:24" ht="15">
      <c r="A1143" s="2">
        <v>3909</v>
      </c>
      <c r="B1143" s="3">
        <v>46192</v>
      </c>
      <c r="C1143" s="12">
        <f>MONTH(SalesDataTable[[#This Row],[Order Date]])</f>
        <v>6</v>
      </c>
      <c r="D1143" s="12" t="str">
        <f>TEXT(SalesDataTable[[#This Row],[Order Date]],"MMM")</f>
        <v>Jun</v>
      </c>
      <c r="E1143" s="15" t="str">
        <f>"Q"&amp;ROUNDUP(MONTH(SalesDataTable[[#This Row],[Order Date]])/3,0)</f>
        <v>Q2</v>
      </c>
      <c r="F1143" s="12">
        <f>YEAR(SalesDataTable[[#This Row],[Order Date]])</f>
        <v>2026</v>
      </c>
      <c r="G1143" s="4" t="s">
        <v>6</v>
      </c>
      <c r="H1143" s="4" t="s">
        <v>7</v>
      </c>
      <c r="I1143" s="4" t="s">
        <v>28</v>
      </c>
      <c r="J1143" s="4" t="s">
        <v>3</v>
      </c>
      <c r="K1143" s="4" t="s">
        <v>9</v>
      </c>
      <c r="L1143" s="4" t="s">
        <v>37</v>
      </c>
      <c r="M1143" s="9">
        <v>1</v>
      </c>
      <c r="N1143" s="6">
        <v>156.05000000000001</v>
      </c>
      <c r="O1143" s="7">
        <v>0.05</v>
      </c>
      <c r="P1143" s="6">
        <v>81.28</v>
      </c>
      <c r="Q1143" s="6">
        <f t="shared" si="68"/>
        <v>148.2475</v>
      </c>
      <c r="R1143" s="6">
        <f t="shared" si="69"/>
        <v>81.28</v>
      </c>
      <c r="S1143" s="6">
        <f t="shared" si="70"/>
        <v>66.967500000000001</v>
      </c>
      <c r="T1143" s="8">
        <f t="shared" si="71"/>
        <v>0.45172768512116562</v>
      </c>
      <c r="U1143" s="5">
        <f>YEAR(SalesDataTable[[#This Row],[Order Date]])</f>
        <v>2026</v>
      </c>
      <c r="V1143" s="8" t="str">
        <f>"Q"&amp;ROUNDUP(MONTH(SalesDataTable[[#This Row],[Order Date]])/3,0)</f>
        <v>Q2</v>
      </c>
      <c r="W1143" s="9">
        <f>MONTH(SalesDataTable[[#This Row],[Order Date]])</f>
        <v>6</v>
      </c>
      <c r="X1143" s="8" t="str">
        <f>TEXT(SalesDataTable[[#This Row],[Order Date]],"mmm")</f>
        <v>Jun</v>
      </c>
    </row>
    <row r="1144" spans="1:24" ht="15">
      <c r="A1144" s="2">
        <v>4862</v>
      </c>
      <c r="B1144" s="3">
        <v>46192</v>
      </c>
      <c r="C1144" s="12">
        <f>MONTH(SalesDataTable[[#This Row],[Order Date]])</f>
        <v>6</v>
      </c>
      <c r="D1144" s="12" t="str">
        <f>TEXT(SalesDataTable[[#This Row],[Order Date]],"MMM")</f>
        <v>Jun</v>
      </c>
      <c r="E1144" s="15" t="str">
        <f>"Q"&amp;ROUNDUP(MONTH(SalesDataTable[[#This Row],[Order Date]])/3,0)</f>
        <v>Q2</v>
      </c>
      <c r="F1144" s="12">
        <f>YEAR(SalesDataTable[[#This Row],[Order Date]])</f>
        <v>2026</v>
      </c>
      <c r="G1144" s="4" t="s">
        <v>6</v>
      </c>
      <c r="H1144" s="4" t="s">
        <v>27</v>
      </c>
      <c r="I1144" s="4" t="s">
        <v>2</v>
      </c>
      <c r="J1144" s="4" t="s">
        <v>3</v>
      </c>
      <c r="K1144" s="4" t="s">
        <v>34</v>
      </c>
      <c r="L1144" s="4" t="s">
        <v>42</v>
      </c>
      <c r="M1144" s="9">
        <v>1</v>
      </c>
      <c r="N1144" s="6">
        <v>36.74</v>
      </c>
      <c r="O1144" s="7">
        <v>0</v>
      </c>
      <c r="P1144" s="6">
        <v>14.15</v>
      </c>
      <c r="Q1144" s="6">
        <f t="shared" si="68"/>
        <v>36.74</v>
      </c>
      <c r="R1144" s="6">
        <f t="shared" si="69"/>
        <v>14.15</v>
      </c>
      <c r="S1144" s="6">
        <f t="shared" si="70"/>
        <v>22.590000000000003</v>
      </c>
      <c r="T1144" s="8">
        <f t="shared" si="71"/>
        <v>0.61486118671747425</v>
      </c>
      <c r="U1144" s="5">
        <f>YEAR(SalesDataTable[[#This Row],[Order Date]])</f>
        <v>2026</v>
      </c>
      <c r="V1144" s="8" t="str">
        <f>"Q"&amp;ROUNDUP(MONTH(SalesDataTable[[#This Row],[Order Date]])/3,0)</f>
        <v>Q2</v>
      </c>
      <c r="W1144" s="9">
        <f>MONTH(SalesDataTable[[#This Row],[Order Date]])</f>
        <v>6</v>
      </c>
      <c r="X1144" s="8" t="str">
        <f>TEXT(SalesDataTable[[#This Row],[Order Date]],"mmm")</f>
        <v>Jun</v>
      </c>
    </row>
    <row r="1145" spans="1:24" ht="15">
      <c r="A1145" s="2">
        <v>5096</v>
      </c>
      <c r="B1145" s="3">
        <v>46192</v>
      </c>
      <c r="C1145" s="12">
        <f>MONTH(SalesDataTable[[#This Row],[Order Date]])</f>
        <v>6</v>
      </c>
      <c r="D1145" s="12" t="str">
        <f>TEXT(SalesDataTable[[#This Row],[Order Date]],"MMM")</f>
        <v>Jun</v>
      </c>
      <c r="E1145" s="15" t="str">
        <f>"Q"&amp;ROUNDUP(MONTH(SalesDataTable[[#This Row],[Order Date]])/3,0)</f>
        <v>Q2</v>
      </c>
      <c r="F1145" s="12">
        <f>YEAR(SalesDataTable[[#This Row],[Order Date]])</f>
        <v>2026</v>
      </c>
      <c r="G1145" s="4" t="s">
        <v>0</v>
      </c>
      <c r="H1145" s="4" t="s">
        <v>50</v>
      </c>
      <c r="I1145" s="4" t="s">
        <v>2</v>
      </c>
      <c r="J1145" s="4" t="s">
        <v>3</v>
      </c>
      <c r="K1145" s="4" t="s">
        <v>23</v>
      </c>
      <c r="L1145" s="4" t="s">
        <v>29</v>
      </c>
      <c r="M1145" s="9">
        <v>2</v>
      </c>
      <c r="N1145" s="6">
        <v>199.28</v>
      </c>
      <c r="O1145" s="7">
        <v>0</v>
      </c>
      <c r="P1145" s="6">
        <v>102.85</v>
      </c>
      <c r="Q1145" s="6">
        <f t="shared" si="68"/>
        <v>398.56</v>
      </c>
      <c r="R1145" s="6">
        <f t="shared" si="69"/>
        <v>205.7</v>
      </c>
      <c r="S1145" s="6">
        <f t="shared" si="70"/>
        <v>192.86</v>
      </c>
      <c r="T1145" s="8">
        <f t="shared" si="71"/>
        <v>0.48389201124046571</v>
      </c>
      <c r="U1145" s="5">
        <f>YEAR(SalesDataTable[[#This Row],[Order Date]])</f>
        <v>2026</v>
      </c>
      <c r="V1145" s="8" t="str">
        <f>"Q"&amp;ROUNDUP(MONTH(SalesDataTable[[#This Row],[Order Date]])/3,0)</f>
        <v>Q2</v>
      </c>
      <c r="W1145" s="9">
        <f>MONTH(SalesDataTable[[#This Row],[Order Date]])</f>
        <v>6</v>
      </c>
      <c r="X1145" s="8" t="str">
        <f>TEXT(SalesDataTable[[#This Row],[Order Date]],"mmm")</f>
        <v>Jun</v>
      </c>
    </row>
    <row r="1146" spans="1:24" ht="15">
      <c r="A1146" s="2">
        <v>5112</v>
      </c>
      <c r="B1146" s="3">
        <v>46192</v>
      </c>
      <c r="C1146" s="12">
        <f>MONTH(SalesDataTable[[#This Row],[Order Date]])</f>
        <v>6</v>
      </c>
      <c r="D1146" s="12" t="str">
        <f>TEXT(SalesDataTable[[#This Row],[Order Date]],"MMM")</f>
        <v>Jun</v>
      </c>
      <c r="E1146" s="15" t="str">
        <f>"Q"&amp;ROUNDUP(MONTH(SalesDataTable[[#This Row],[Order Date]])/3,0)</f>
        <v>Q2</v>
      </c>
      <c r="F1146" s="12">
        <f>YEAR(SalesDataTable[[#This Row],[Order Date]])</f>
        <v>2026</v>
      </c>
      <c r="G1146" s="4" t="s">
        <v>0</v>
      </c>
      <c r="H1146" s="4" t="s">
        <v>1</v>
      </c>
      <c r="I1146" s="4" t="s">
        <v>28</v>
      </c>
      <c r="J1146" s="4" t="s">
        <v>3</v>
      </c>
      <c r="K1146" s="4" t="s">
        <v>34</v>
      </c>
      <c r="L1146" s="4" t="s">
        <v>42</v>
      </c>
      <c r="M1146" s="9">
        <v>2</v>
      </c>
      <c r="N1146" s="6">
        <v>37.04</v>
      </c>
      <c r="O1146" s="7">
        <v>0.05</v>
      </c>
      <c r="P1146" s="6">
        <v>13.76</v>
      </c>
      <c r="Q1146" s="6">
        <f t="shared" si="68"/>
        <v>70.375999999999991</v>
      </c>
      <c r="R1146" s="6">
        <f t="shared" si="69"/>
        <v>27.52</v>
      </c>
      <c r="S1146" s="6">
        <f t="shared" si="70"/>
        <v>42.855999999999995</v>
      </c>
      <c r="T1146" s="8">
        <f t="shared" si="71"/>
        <v>0.60895759918153913</v>
      </c>
      <c r="U1146" s="5">
        <f>YEAR(SalesDataTable[[#This Row],[Order Date]])</f>
        <v>2026</v>
      </c>
      <c r="V1146" s="8" t="str">
        <f>"Q"&amp;ROUNDUP(MONTH(SalesDataTable[[#This Row],[Order Date]])/3,0)</f>
        <v>Q2</v>
      </c>
      <c r="W1146" s="9">
        <f>MONTH(SalesDataTable[[#This Row],[Order Date]])</f>
        <v>6</v>
      </c>
      <c r="X1146" s="8" t="str">
        <f>TEXT(SalesDataTable[[#This Row],[Order Date]],"mmm")</f>
        <v>Jun</v>
      </c>
    </row>
    <row r="1147" spans="1:24" ht="15">
      <c r="A1147" s="2">
        <v>501</v>
      </c>
      <c r="B1147" s="3">
        <v>46193</v>
      </c>
      <c r="C1147" s="12">
        <f>MONTH(SalesDataTable[[#This Row],[Order Date]])</f>
        <v>6</v>
      </c>
      <c r="D1147" s="12" t="str">
        <f>TEXT(SalesDataTable[[#This Row],[Order Date]],"MMM")</f>
        <v>Jun</v>
      </c>
      <c r="E1147" s="15" t="str">
        <f>"Q"&amp;ROUNDUP(MONTH(SalesDataTable[[#This Row],[Order Date]])/3,0)</f>
        <v>Q2</v>
      </c>
      <c r="F1147" s="12">
        <f>YEAR(SalesDataTable[[#This Row],[Order Date]])</f>
        <v>2026</v>
      </c>
      <c r="G1147" s="4" t="s">
        <v>20</v>
      </c>
      <c r="H1147" s="4" t="s">
        <v>21</v>
      </c>
      <c r="I1147" s="4" t="s">
        <v>2</v>
      </c>
      <c r="J1147" s="4" t="s">
        <v>13</v>
      </c>
      <c r="K1147" s="4" t="s">
        <v>23</v>
      </c>
      <c r="L1147" s="4" t="s">
        <v>40</v>
      </c>
      <c r="M1147" s="9">
        <v>2</v>
      </c>
      <c r="N1147" s="6">
        <v>80.95</v>
      </c>
      <c r="O1147" s="7">
        <v>0.1</v>
      </c>
      <c r="P1147" s="6">
        <v>39.44</v>
      </c>
      <c r="Q1147" s="6">
        <f t="shared" si="68"/>
        <v>145.71</v>
      </c>
      <c r="R1147" s="6">
        <f t="shared" si="69"/>
        <v>78.88</v>
      </c>
      <c r="S1147" s="6">
        <f t="shared" si="70"/>
        <v>66.830000000000013</v>
      </c>
      <c r="T1147" s="8">
        <f t="shared" si="71"/>
        <v>0.45865074462974409</v>
      </c>
      <c r="U1147" s="5">
        <f>YEAR(SalesDataTable[[#This Row],[Order Date]])</f>
        <v>2026</v>
      </c>
      <c r="V1147" s="8" t="str">
        <f>"Q"&amp;ROUNDUP(MONTH(SalesDataTable[[#This Row],[Order Date]])/3,0)</f>
        <v>Q2</v>
      </c>
      <c r="W1147" s="9">
        <f>MONTH(SalesDataTable[[#This Row],[Order Date]])</f>
        <v>6</v>
      </c>
      <c r="X1147" s="8" t="str">
        <f>TEXT(SalesDataTable[[#This Row],[Order Date]],"mmm")</f>
        <v>Jun</v>
      </c>
    </row>
    <row r="1148" spans="1:24" ht="15">
      <c r="A1148" s="2">
        <v>540</v>
      </c>
      <c r="B1148" s="3">
        <v>46193</v>
      </c>
      <c r="C1148" s="12">
        <f>MONTH(SalesDataTable[[#This Row],[Order Date]])</f>
        <v>6</v>
      </c>
      <c r="D1148" s="12" t="str">
        <f>TEXT(SalesDataTable[[#This Row],[Order Date]],"MMM")</f>
        <v>Jun</v>
      </c>
      <c r="E1148" s="15" t="str">
        <f>"Q"&amp;ROUNDUP(MONTH(SalesDataTable[[#This Row],[Order Date]])/3,0)</f>
        <v>Q2</v>
      </c>
      <c r="F1148" s="12">
        <f>YEAR(SalesDataTable[[#This Row],[Order Date]])</f>
        <v>2026</v>
      </c>
      <c r="G1148" s="4" t="s">
        <v>0</v>
      </c>
      <c r="H1148" s="4" t="s">
        <v>36</v>
      </c>
      <c r="I1148" s="4" t="s">
        <v>28</v>
      </c>
      <c r="J1148" s="4" t="s">
        <v>3</v>
      </c>
      <c r="K1148" s="4" t="s">
        <v>9</v>
      </c>
      <c r="L1148" s="4" t="s">
        <v>37</v>
      </c>
      <c r="M1148" s="9">
        <v>1</v>
      </c>
      <c r="N1148" s="6">
        <v>151.46</v>
      </c>
      <c r="O1148" s="7">
        <v>0.05</v>
      </c>
      <c r="P1148" s="6">
        <v>77.98</v>
      </c>
      <c r="Q1148" s="6">
        <f t="shared" si="68"/>
        <v>143.887</v>
      </c>
      <c r="R1148" s="6">
        <f t="shared" si="69"/>
        <v>77.98</v>
      </c>
      <c r="S1148" s="6">
        <f t="shared" si="70"/>
        <v>65.906999999999996</v>
      </c>
      <c r="T1148" s="8">
        <f t="shared" si="71"/>
        <v>0.45804693961233467</v>
      </c>
      <c r="U1148" s="5">
        <f>YEAR(SalesDataTable[[#This Row],[Order Date]])</f>
        <v>2026</v>
      </c>
      <c r="V1148" s="8" t="str">
        <f>"Q"&amp;ROUNDUP(MONTH(SalesDataTable[[#This Row],[Order Date]])/3,0)</f>
        <v>Q2</v>
      </c>
      <c r="W1148" s="9">
        <f>MONTH(SalesDataTable[[#This Row],[Order Date]])</f>
        <v>6</v>
      </c>
      <c r="X1148" s="8" t="str">
        <f>TEXT(SalesDataTable[[#This Row],[Order Date]],"mmm")</f>
        <v>Jun</v>
      </c>
    </row>
    <row r="1149" spans="1:24" ht="15">
      <c r="A1149" s="2">
        <v>2255</v>
      </c>
      <c r="B1149" s="3">
        <v>46193</v>
      </c>
      <c r="C1149" s="12">
        <f>MONTH(SalesDataTable[[#This Row],[Order Date]])</f>
        <v>6</v>
      </c>
      <c r="D1149" s="12" t="str">
        <f>TEXT(SalesDataTable[[#This Row],[Order Date]],"MMM")</f>
        <v>Jun</v>
      </c>
      <c r="E1149" s="15" t="str">
        <f>"Q"&amp;ROUNDUP(MONTH(SalesDataTable[[#This Row],[Order Date]])/3,0)</f>
        <v>Q2</v>
      </c>
      <c r="F1149" s="12">
        <f>YEAR(SalesDataTable[[#This Row],[Order Date]])</f>
        <v>2026</v>
      </c>
      <c r="G1149" s="4" t="s">
        <v>0</v>
      </c>
      <c r="H1149" s="4" t="s">
        <v>36</v>
      </c>
      <c r="I1149" s="4" t="s">
        <v>2</v>
      </c>
      <c r="J1149" s="4" t="s">
        <v>16</v>
      </c>
      <c r="K1149" s="4" t="s">
        <v>9</v>
      </c>
      <c r="L1149" s="4" t="s">
        <v>10</v>
      </c>
      <c r="M1149" s="9">
        <v>5</v>
      </c>
      <c r="N1149" s="6">
        <v>90.1</v>
      </c>
      <c r="O1149" s="7">
        <v>0</v>
      </c>
      <c r="P1149" s="6">
        <v>44.32</v>
      </c>
      <c r="Q1149" s="6">
        <f t="shared" si="68"/>
        <v>450.5</v>
      </c>
      <c r="R1149" s="6">
        <f t="shared" si="69"/>
        <v>221.6</v>
      </c>
      <c r="S1149" s="6">
        <f t="shared" si="70"/>
        <v>228.9</v>
      </c>
      <c r="T1149" s="8">
        <f t="shared" si="71"/>
        <v>0.50810210876803552</v>
      </c>
      <c r="U1149" s="5">
        <f>YEAR(SalesDataTable[[#This Row],[Order Date]])</f>
        <v>2026</v>
      </c>
      <c r="V1149" s="8" t="str">
        <f>"Q"&amp;ROUNDUP(MONTH(SalesDataTable[[#This Row],[Order Date]])/3,0)</f>
        <v>Q2</v>
      </c>
      <c r="W1149" s="9">
        <f>MONTH(SalesDataTable[[#This Row],[Order Date]])</f>
        <v>6</v>
      </c>
      <c r="X1149" s="8" t="str">
        <f>TEXT(SalesDataTable[[#This Row],[Order Date]],"mmm")</f>
        <v>Jun</v>
      </c>
    </row>
    <row r="1150" spans="1:24" ht="15">
      <c r="A1150" s="2">
        <v>3126</v>
      </c>
      <c r="B1150" s="3">
        <v>46193</v>
      </c>
      <c r="C1150" s="12">
        <f>MONTH(SalesDataTable[[#This Row],[Order Date]])</f>
        <v>6</v>
      </c>
      <c r="D1150" s="12" t="str">
        <f>TEXT(SalesDataTable[[#This Row],[Order Date]],"MMM")</f>
        <v>Jun</v>
      </c>
      <c r="E1150" s="15" t="str">
        <f>"Q"&amp;ROUNDUP(MONTH(SalesDataTable[[#This Row],[Order Date]])/3,0)</f>
        <v>Q2</v>
      </c>
      <c r="F1150" s="12">
        <f>YEAR(SalesDataTable[[#This Row],[Order Date]])</f>
        <v>2026</v>
      </c>
      <c r="G1150" s="4" t="s">
        <v>0</v>
      </c>
      <c r="H1150" s="4" t="s">
        <v>1</v>
      </c>
      <c r="I1150" s="4" t="s">
        <v>28</v>
      </c>
      <c r="J1150" s="4" t="s">
        <v>16</v>
      </c>
      <c r="K1150" s="4" t="s">
        <v>9</v>
      </c>
      <c r="L1150" s="4" t="s">
        <v>37</v>
      </c>
      <c r="M1150" s="9">
        <v>1</v>
      </c>
      <c r="N1150" s="6">
        <v>155.69</v>
      </c>
      <c r="O1150" s="7">
        <v>0.1</v>
      </c>
      <c r="P1150" s="6">
        <v>79.42</v>
      </c>
      <c r="Q1150" s="6">
        <f t="shared" si="68"/>
        <v>140.12100000000001</v>
      </c>
      <c r="R1150" s="6">
        <f t="shared" si="69"/>
        <v>79.42</v>
      </c>
      <c r="S1150" s="6">
        <f t="shared" si="70"/>
        <v>60.701000000000008</v>
      </c>
      <c r="T1150" s="8">
        <f t="shared" si="71"/>
        <v>0.43320415926235184</v>
      </c>
      <c r="U1150" s="5">
        <f>YEAR(SalesDataTable[[#This Row],[Order Date]])</f>
        <v>2026</v>
      </c>
      <c r="V1150" s="8" t="str">
        <f>"Q"&amp;ROUNDUP(MONTH(SalesDataTable[[#This Row],[Order Date]])/3,0)</f>
        <v>Q2</v>
      </c>
      <c r="W1150" s="9">
        <f>MONTH(SalesDataTable[[#This Row],[Order Date]])</f>
        <v>6</v>
      </c>
      <c r="X1150" s="8" t="str">
        <f>TEXT(SalesDataTable[[#This Row],[Order Date]],"mmm")</f>
        <v>Jun</v>
      </c>
    </row>
    <row r="1151" spans="1:24" ht="15">
      <c r="A1151" s="2">
        <v>3223</v>
      </c>
      <c r="B1151" s="3">
        <v>46193</v>
      </c>
      <c r="C1151" s="12">
        <f>MONTH(SalesDataTable[[#This Row],[Order Date]])</f>
        <v>6</v>
      </c>
      <c r="D1151" s="12" t="str">
        <f>TEXT(SalesDataTable[[#This Row],[Order Date]],"MMM")</f>
        <v>Jun</v>
      </c>
      <c r="E1151" s="15" t="str">
        <f>"Q"&amp;ROUNDUP(MONTH(SalesDataTable[[#This Row],[Order Date]])/3,0)</f>
        <v>Q2</v>
      </c>
      <c r="F1151" s="12">
        <f>YEAR(SalesDataTable[[#This Row],[Order Date]])</f>
        <v>2026</v>
      </c>
      <c r="G1151" s="4" t="s">
        <v>6</v>
      </c>
      <c r="H1151" s="4" t="s">
        <v>49</v>
      </c>
      <c r="I1151" s="4" t="s">
        <v>19</v>
      </c>
      <c r="J1151" s="4" t="s">
        <v>3</v>
      </c>
      <c r="K1151" s="4" t="s">
        <v>34</v>
      </c>
      <c r="L1151" s="4" t="s">
        <v>45</v>
      </c>
      <c r="M1151" s="9">
        <v>1</v>
      </c>
      <c r="N1151" s="6">
        <v>50.11</v>
      </c>
      <c r="O1151" s="7">
        <v>0.05</v>
      </c>
      <c r="P1151" s="6">
        <v>21.38</v>
      </c>
      <c r="Q1151" s="6">
        <f t="shared" si="68"/>
        <v>47.604499999999994</v>
      </c>
      <c r="R1151" s="6">
        <f t="shared" si="69"/>
        <v>21.38</v>
      </c>
      <c r="S1151" s="6">
        <f t="shared" si="70"/>
        <v>26.224499999999995</v>
      </c>
      <c r="T1151" s="8">
        <f t="shared" si="71"/>
        <v>0.55088279469377888</v>
      </c>
      <c r="U1151" s="5">
        <f>YEAR(SalesDataTable[[#This Row],[Order Date]])</f>
        <v>2026</v>
      </c>
      <c r="V1151" s="8" t="str">
        <f>"Q"&amp;ROUNDUP(MONTH(SalesDataTable[[#This Row],[Order Date]])/3,0)</f>
        <v>Q2</v>
      </c>
      <c r="W1151" s="9">
        <f>MONTH(SalesDataTable[[#This Row],[Order Date]])</f>
        <v>6</v>
      </c>
      <c r="X1151" s="8" t="str">
        <f>TEXT(SalesDataTable[[#This Row],[Order Date]],"mmm")</f>
        <v>Jun</v>
      </c>
    </row>
    <row r="1152" spans="1:24" ht="15">
      <c r="A1152" s="2">
        <v>3260</v>
      </c>
      <c r="B1152" s="3">
        <v>46193</v>
      </c>
      <c r="C1152" s="12">
        <f>MONTH(SalesDataTable[[#This Row],[Order Date]])</f>
        <v>6</v>
      </c>
      <c r="D1152" s="12" t="str">
        <f>TEXT(SalesDataTable[[#This Row],[Order Date]],"MMM")</f>
        <v>Jun</v>
      </c>
      <c r="E1152" s="15" t="str">
        <f>"Q"&amp;ROUNDUP(MONTH(SalesDataTable[[#This Row],[Order Date]])/3,0)</f>
        <v>Q2</v>
      </c>
      <c r="F1152" s="12">
        <f>YEAR(SalesDataTable[[#This Row],[Order Date]])</f>
        <v>2026</v>
      </c>
      <c r="G1152" s="4" t="s">
        <v>11</v>
      </c>
      <c r="H1152" s="4" t="s">
        <v>12</v>
      </c>
      <c r="I1152" s="4" t="s">
        <v>19</v>
      </c>
      <c r="J1152" s="4" t="s">
        <v>3</v>
      </c>
      <c r="K1152" s="4" t="s">
        <v>9</v>
      </c>
      <c r="L1152" s="4" t="s">
        <v>17</v>
      </c>
      <c r="M1152" s="9">
        <v>1</v>
      </c>
      <c r="N1152" s="6">
        <v>142.55000000000001</v>
      </c>
      <c r="O1152" s="7">
        <v>0.1</v>
      </c>
      <c r="P1152" s="6">
        <v>79.709999999999994</v>
      </c>
      <c r="Q1152" s="6">
        <f t="shared" si="68"/>
        <v>128.29500000000002</v>
      </c>
      <c r="R1152" s="6">
        <f t="shared" si="69"/>
        <v>79.709999999999994</v>
      </c>
      <c r="S1152" s="6">
        <f t="shared" si="70"/>
        <v>48.585000000000022</v>
      </c>
      <c r="T1152" s="8">
        <f t="shared" si="71"/>
        <v>0.37869753302934656</v>
      </c>
      <c r="U1152" s="5">
        <f>YEAR(SalesDataTable[[#This Row],[Order Date]])</f>
        <v>2026</v>
      </c>
      <c r="V1152" s="8" t="str">
        <f>"Q"&amp;ROUNDUP(MONTH(SalesDataTable[[#This Row],[Order Date]])/3,0)</f>
        <v>Q2</v>
      </c>
      <c r="W1152" s="9">
        <f>MONTH(SalesDataTable[[#This Row],[Order Date]])</f>
        <v>6</v>
      </c>
      <c r="X1152" s="8" t="str">
        <f>TEXT(SalesDataTable[[#This Row],[Order Date]],"mmm")</f>
        <v>Jun</v>
      </c>
    </row>
    <row r="1153" spans="1:24" ht="15">
      <c r="A1153" s="2">
        <v>3404</v>
      </c>
      <c r="B1153" s="3">
        <v>46193</v>
      </c>
      <c r="C1153" s="12">
        <f>MONTH(SalesDataTable[[#This Row],[Order Date]])</f>
        <v>6</v>
      </c>
      <c r="D1153" s="12" t="str">
        <f>TEXT(SalesDataTable[[#This Row],[Order Date]],"MMM")</f>
        <v>Jun</v>
      </c>
      <c r="E1153" s="15" t="str">
        <f>"Q"&amp;ROUNDUP(MONTH(SalesDataTable[[#This Row],[Order Date]])/3,0)</f>
        <v>Q2</v>
      </c>
      <c r="F1153" s="12">
        <f>YEAR(SalesDataTable[[#This Row],[Order Date]])</f>
        <v>2026</v>
      </c>
      <c r="G1153" s="4" t="s">
        <v>20</v>
      </c>
      <c r="H1153" s="4" t="s">
        <v>33</v>
      </c>
      <c r="I1153" s="4" t="s">
        <v>2</v>
      </c>
      <c r="J1153" s="4" t="s">
        <v>13</v>
      </c>
      <c r="K1153" s="4" t="s">
        <v>23</v>
      </c>
      <c r="L1153" s="4" t="s">
        <v>29</v>
      </c>
      <c r="M1153" s="9">
        <v>3</v>
      </c>
      <c r="N1153" s="6">
        <v>191.11</v>
      </c>
      <c r="O1153" s="7">
        <v>0.05</v>
      </c>
      <c r="P1153" s="6">
        <v>102.82</v>
      </c>
      <c r="Q1153" s="6">
        <f t="shared" si="68"/>
        <v>544.6635</v>
      </c>
      <c r="R1153" s="6">
        <f t="shared" si="69"/>
        <v>308.45999999999998</v>
      </c>
      <c r="S1153" s="6">
        <f t="shared" si="70"/>
        <v>236.20350000000002</v>
      </c>
      <c r="T1153" s="8">
        <f t="shared" si="71"/>
        <v>0.43366867800026992</v>
      </c>
      <c r="U1153" s="5">
        <f>YEAR(SalesDataTable[[#This Row],[Order Date]])</f>
        <v>2026</v>
      </c>
      <c r="V1153" s="8" t="str">
        <f>"Q"&amp;ROUNDUP(MONTH(SalesDataTable[[#This Row],[Order Date]])/3,0)</f>
        <v>Q2</v>
      </c>
      <c r="W1153" s="9">
        <f>MONTH(SalesDataTable[[#This Row],[Order Date]])</f>
        <v>6</v>
      </c>
      <c r="X1153" s="8" t="str">
        <f>TEXT(SalesDataTable[[#This Row],[Order Date]],"mmm")</f>
        <v>Jun</v>
      </c>
    </row>
    <row r="1154" spans="1:24" ht="15">
      <c r="A1154" s="2">
        <v>4267</v>
      </c>
      <c r="B1154" s="3">
        <v>46193</v>
      </c>
      <c r="C1154" s="12">
        <f>MONTH(SalesDataTable[[#This Row],[Order Date]])</f>
        <v>6</v>
      </c>
      <c r="D1154" s="12" t="str">
        <f>TEXT(SalesDataTable[[#This Row],[Order Date]],"MMM")</f>
        <v>Jun</v>
      </c>
      <c r="E1154" s="15" t="str">
        <f>"Q"&amp;ROUNDUP(MONTH(SalesDataTable[[#This Row],[Order Date]])/3,0)</f>
        <v>Q2</v>
      </c>
      <c r="F1154" s="12">
        <f>YEAR(SalesDataTable[[#This Row],[Order Date]])</f>
        <v>2026</v>
      </c>
      <c r="G1154" s="4" t="s">
        <v>20</v>
      </c>
      <c r="H1154" s="4" t="s">
        <v>47</v>
      </c>
      <c r="I1154" s="4" t="s">
        <v>8</v>
      </c>
      <c r="J1154" s="4" t="s">
        <v>16</v>
      </c>
      <c r="K1154" s="4" t="s">
        <v>4</v>
      </c>
      <c r="L1154" s="4" t="s">
        <v>26</v>
      </c>
      <c r="M1154" s="9">
        <v>6</v>
      </c>
      <c r="N1154" s="6">
        <v>40.229999999999997</v>
      </c>
      <c r="O1154" s="7">
        <v>0.15</v>
      </c>
      <c r="P1154" s="6">
        <v>17.079999999999998</v>
      </c>
      <c r="Q1154" s="6">
        <f t="shared" ref="Q1154:Q1217" si="72">M1154*N1154*(1-O1154)</f>
        <v>205.173</v>
      </c>
      <c r="R1154" s="6">
        <f t="shared" ref="R1154:R1217" si="73">M1154*P1154</f>
        <v>102.47999999999999</v>
      </c>
      <c r="S1154" s="6">
        <f t="shared" ref="S1154:S1217" si="74">Q1154-R1154</f>
        <v>102.69300000000001</v>
      </c>
      <c r="T1154" s="8">
        <f t="shared" ref="T1154:T1217" si="75">IFERROR(S1154/Q1154,0)</f>
        <v>0.50051907414718322</v>
      </c>
      <c r="U1154" s="5">
        <f>YEAR(SalesDataTable[[#This Row],[Order Date]])</f>
        <v>2026</v>
      </c>
      <c r="V1154" s="8" t="str">
        <f>"Q"&amp;ROUNDUP(MONTH(SalesDataTable[[#This Row],[Order Date]])/3,0)</f>
        <v>Q2</v>
      </c>
      <c r="W1154" s="9">
        <f>MONTH(SalesDataTable[[#This Row],[Order Date]])</f>
        <v>6</v>
      </c>
      <c r="X1154" s="8" t="str">
        <f>TEXT(SalesDataTable[[#This Row],[Order Date]],"mmm")</f>
        <v>Jun</v>
      </c>
    </row>
    <row r="1155" spans="1:24" ht="15">
      <c r="A1155" s="2">
        <v>5082</v>
      </c>
      <c r="B1155" s="3">
        <v>46193</v>
      </c>
      <c r="C1155" s="12">
        <f>MONTH(SalesDataTable[[#This Row],[Order Date]])</f>
        <v>6</v>
      </c>
      <c r="D1155" s="12" t="str">
        <f>TEXT(SalesDataTable[[#This Row],[Order Date]],"MMM")</f>
        <v>Jun</v>
      </c>
      <c r="E1155" s="15" t="str">
        <f>"Q"&amp;ROUNDUP(MONTH(SalesDataTable[[#This Row],[Order Date]])/3,0)</f>
        <v>Q2</v>
      </c>
      <c r="F1155" s="12">
        <f>YEAR(SalesDataTable[[#This Row],[Order Date]])</f>
        <v>2026</v>
      </c>
      <c r="G1155" s="4" t="s">
        <v>6</v>
      </c>
      <c r="H1155" s="4" t="s">
        <v>41</v>
      </c>
      <c r="I1155" s="4" t="s">
        <v>2</v>
      </c>
      <c r="J1155" s="4" t="s">
        <v>16</v>
      </c>
      <c r="K1155" s="4" t="s">
        <v>4</v>
      </c>
      <c r="L1155" s="4" t="s">
        <v>5</v>
      </c>
      <c r="M1155" s="9">
        <v>2</v>
      </c>
      <c r="N1155" s="6">
        <v>81.489999999999995</v>
      </c>
      <c r="O1155" s="7">
        <v>0</v>
      </c>
      <c r="P1155" s="6">
        <v>42.15</v>
      </c>
      <c r="Q1155" s="6">
        <f t="shared" si="72"/>
        <v>162.97999999999999</v>
      </c>
      <c r="R1155" s="6">
        <f t="shared" si="73"/>
        <v>84.3</v>
      </c>
      <c r="S1155" s="6">
        <f t="shared" si="74"/>
        <v>78.679999999999993</v>
      </c>
      <c r="T1155" s="8">
        <f t="shared" si="75"/>
        <v>0.48275862068965514</v>
      </c>
      <c r="U1155" s="5">
        <f>YEAR(SalesDataTable[[#This Row],[Order Date]])</f>
        <v>2026</v>
      </c>
      <c r="V1155" s="8" t="str">
        <f>"Q"&amp;ROUNDUP(MONTH(SalesDataTable[[#This Row],[Order Date]])/3,0)</f>
        <v>Q2</v>
      </c>
      <c r="W1155" s="9">
        <f>MONTH(SalesDataTable[[#This Row],[Order Date]])</f>
        <v>6</v>
      </c>
      <c r="X1155" s="8" t="str">
        <f>TEXT(SalesDataTable[[#This Row],[Order Date]],"mmm")</f>
        <v>Jun</v>
      </c>
    </row>
    <row r="1156" spans="1:24" ht="15">
      <c r="A1156" s="2">
        <v>5108</v>
      </c>
      <c r="B1156" s="3">
        <v>46193</v>
      </c>
      <c r="C1156" s="12">
        <f>MONTH(SalesDataTable[[#This Row],[Order Date]])</f>
        <v>6</v>
      </c>
      <c r="D1156" s="12" t="str">
        <f>TEXT(SalesDataTable[[#This Row],[Order Date]],"MMM")</f>
        <v>Jun</v>
      </c>
      <c r="E1156" s="15" t="str">
        <f>"Q"&amp;ROUNDUP(MONTH(SalesDataTable[[#This Row],[Order Date]])/3,0)</f>
        <v>Q2</v>
      </c>
      <c r="F1156" s="12">
        <f>YEAR(SalesDataTable[[#This Row],[Order Date]])</f>
        <v>2026</v>
      </c>
      <c r="G1156" s="4" t="s">
        <v>6</v>
      </c>
      <c r="H1156" s="4" t="s">
        <v>27</v>
      </c>
      <c r="I1156" s="4" t="s">
        <v>8</v>
      </c>
      <c r="J1156" s="4" t="s">
        <v>16</v>
      </c>
      <c r="K1156" s="4" t="s">
        <v>14</v>
      </c>
      <c r="L1156" s="4" t="s">
        <v>48</v>
      </c>
      <c r="M1156" s="9">
        <v>8</v>
      </c>
      <c r="N1156" s="6">
        <v>162.71</v>
      </c>
      <c r="O1156" s="7">
        <v>0.2</v>
      </c>
      <c r="P1156" s="6">
        <v>85.27</v>
      </c>
      <c r="Q1156" s="6">
        <f t="shared" si="72"/>
        <v>1041.3440000000001</v>
      </c>
      <c r="R1156" s="6">
        <f t="shared" si="73"/>
        <v>682.16</v>
      </c>
      <c r="S1156" s="6">
        <f t="shared" si="74"/>
        <v>359.18400000000008</v>
      </c>
      <c r="T1156" s="8">
        <f t="shared" si="75"/>
        <v>0.34492348349824847</v>
      </c>
      <c r="U1156" s="5">
        <f>YEAR(SalesDataTable[[#This Row],[Order Date]])</f>
        <v>2026</v>
      </c>
      <c r="V1156" s="8" t="str">
        <f>"Q"&amp;ROUNDUP(MONTH(SalesDataTable[[#This Row],[Order Date]])/3,0)</f>
        <v>Q2</v>
      </c>
      <c r="W1156" s="9">
        <f>MONTH(SalesDataTable[[#This Row],[Order Date]])</f>
        <v>6</v>
      </c>
      <c r="X1156" s="8" t="str">
        <f>TEXT(SalesDataTable[[#This Row],[Order Date]],"mmm")</f>
        <v>Jun</v>
      </c>
    </row>
    <row r="1157" spans="1:24" ht="15">
      <c r="A1157" s="2">
        <v>1105</v>
      </c>
      <c r="B1157" s="3">
        <v>46194</v>
      </c>
      <c r="C1157" s="12">
        <f>MONTH(SalesDataTable[[#This Row],[Order Date]])</f>
        <v>6</v>
      </c>
      <c r="D1157" s="12" t="str">
        <f>TEXT(SalesDataTable[[#This Row],[Order Date]],"MMM")</f>
        <v>Jun</v>
      </c>
      <c r="E1157" s="15" t="str">
        <f>"Q"&amp;ROUNDUP(MONTH(SalesDataTable[[#This Row],[Order Date]])/3,0)</f>
        <v>Q2</v>
      </c>
      <c r="F1157" s="12">
        <f>YEAR(SalesDataTable[[#This Row],[Order Date]])</f>
        <v>2026</v>
      </c>
      <c r="G1157" s="4" t="s">
        <v>11</v>
      </c>
      <c r="H1157" s="4" t="s">
        <v>25</v>
      </c>
      <c r="I1157" s="4" t="s">
        <v>28</v>
      </c>
      <c r="J1157" s="4" t="s">
        <v>3</v>
      </c>
      <c r="K1157" s="4" t="s">
        <v>14</v>
      </c>
      <c r="L1157" s="4" t="s">
        <v>15</v>
      </c>
      <c r="M1157" s="9">
        <v>1</v>
      </c>
      <c r="N1157" s="6">
        <v>36.479999999999997</v>
      </c>
      <c r="O1157" s="7">
        <v>0.1</v>
      </c>
      <c r="P1157" s="6">
        <v>13.9</v>
      </c>
      <c r="Q1157" s="6">
        <f t="shared" si="72"/>
        <v>32.832000000000001</v>
      </c>
      <c r="R1157" s="6">
        <f t="shared" si="73"/>
        <v>13.9</v>
      </c>
      <c r="S1157" s="6">
        <f t="shared" si="74"/>
        <v>18.932000000000002</v>
      </c>
      <c r="T1157" s="8">
        <f t="shared" si="75"/>
        <v>0.57663255360623789</v>
      </c>
      <c r="U1157" s="5">
        <f>YEAR(SalesDataTable[[#This Row],[Order Date]])</f>
        <v>2026</v>
      </c>
      <c r="V1157" s="8" t="str">
        <f>"Q"&amp;ROUNDUP(MONTH(SalesDataTable[[#This Row],[Order Date]])/3,0)</f>
        <v>Q2</v>
      </c>
      <c r="W1157" s="9">
        <f>MONTH(SalesDataTable[[#This Row],[Order Date]])</f>
        <v>6</v>
      </c>
      <c r="X1157" s="8" t="str">
        <f>TEXT(SalesDataTable[[#This Row],[Order Date]],"mmm")</f>
        <v>Jun</v>
      </c>
    </row>
    <row r="1158" spans="1:24" ht="15">
      <c r="A1158" s="2">
        <v>2757</v>
      </c>
      <c r="B1158" s="3">
        <v>46194</v>
      </c>
      <c r="C1158" s="12">
        <f>MONTH(SalesDataTable[[#This Row],[Order Date]])</f>
        <v>6</v>
      </c>
      <c r="D1158" s="12" t="str">
        <f>TEXT(SalesDataTable[[#This Row],[Order Date]],"MMM")</f>
        <v>Jun</v>
      </c>
      <c r="E1158" s="15" t="str">
        <f>"Q"&amp;ROUNDUP(MONTH(SalesDataTable[[#This Row],[Order Date]])/3,0)</f>
        <v>Q2</v>
      </c>
      <c r="F1158" s="12">
        <f>YEAR(SalesDataTable[[#This Row],[Order Date]])</f>
        <v>2026</v>
      </c>
      <c r="G1158" s="4" t="s">
        <v>6</v>
      </c>
      <c r="H1158" s="4" t="s">
        <v>27</v>
      </c>
      <c r="I1158" s="4" t="s">
        <v>8</v>
      </c>
      <c r="J1158" s="4" t="s">
        <v>16</v>
      </c>
      <c r="K1158" s="4" t="s">
        <v>14</v>
      </c>
      <c r="L1158" s="4" t="s">
        <v>44</v>
      </c>
      <c r="M1158" s="9">
        <v>6</v>
      </c>
      <c r="N1158" s="6">
        <v>136.65</v>
      </c>
      <c r="O1158" s="7">
        <v>0.15</v>
      </c>
      <c r="P1158" s="6">
        <v>68.56</v>
      </c>
      <c r="Q1158" s="6">
        <f t="shared" si="72"/>
        <v>696.91500000000008</v>
      </c>
      <c r="R1158" s="6">
        <f t="shared" si="73"/>
        <v>411.36</v>
      </c>
      <c r="S1158" s="6">
        <f t="shared" si="74"/>
        <v>285.55500000000006</v>
      </c>
      <c r="T1158" s="8">
        <f t="shared" si="75"/>
        <v>0.4097415036266977</v>
      </c>
      <c r="U1158" s="5">
        <f>YEAR(SalesDataTable[[#This Row],[Order Date]])</f>
        <v>2026</v>
      </c>
      <c r="V1158" s="8" t="str">
        <f>"Q"&amp;ROUNDUP(MONTH(SalesDataTable[[#This Row],[Order Date]])/3,0)</f>
        <v>Q2</v>
      </c>
      <c r="W1158" s="9">
        <f>MONTH(SalesDataTable[[#This Row],[Order Date]])</f>
        <v>6</v>
      </c>
      <c r="X1158" s="8" t="str">
        <f>TEXT(SalesDataTable[[#This Row],[Order Date]],"mmm")</f>
        <v>Jun</v>
      </c>
    </row>
    <row r="1159" spans="1:24" ht="15">
      <c r="A1159" s="2">
        <v>3325</v>
      </c>
      <c r="B1159" s="3">
        <v>46194</v>
      </c>
      <c r="C1159" s="12">
        <f>MONTH(SalesDataTable[[#This Row],[Order Date]])</f>
        <v>6</v>
      </c>
      <c r="D1159" s="12" t="str">
        <f>TEXT(SalesDataTable[[#This Row],[Order Date]],"MMM")</f>
        <v>Jun</v>
      </c>
      <c r="E1159" s="15" t="str">
        <f>"Q"&amp;ROUNDUP(MONTH(SalesDataTable[[#This Row],[Order Date]])/3,0)</f>
        <v>Q2</v>
      </c>
      <c r="F1159" s="12">
        <f>YEAR(SalesDataTable[[#This Row],[Order Date]])</f>
        <v>2026</v>
      </c>
      <c r="G1159" s="4" t="s">
        <v>11</v>
      </c>
      <c r="H1159" s="4" t="s">
        <v>12</v>
      </c>
      <c r="I1159" s="4" t="s">
        <v>2</v>
      </c>
      <c r="J1159" s="4" t="s">
        <v>13</v>
      </c>
      <c r="K1159" s="4" t="s">
        <v>4</v>
      </c>
      <c r="L1159" s="4" t="s">
        <v>22</v>
      </c>
      <c r="M1159" s="9">
        <v>4</v>
      </c>
      <c r="N1159" s="6">
        <v>50.57</v>
      </c>
      <c r="O1159" s="7">
        <v>0</v>
      </c>
      <c r="P1159" s="6">
        <v>21.85</v>
      </c>
      <c r="Q1159" s="6">
        <f t="shared" si="72"/>
        <v>202.28</v>
      </c>
      <c r="R1159" s="6">
        <f t="shared" si="73"/>
        <v>87.4</v>
      </c>
      <c r="S1159" s="6">
        <f t="shared" si="74"/>
        <v>114.88</v>
      </c>
      <c r="T1159" s="8">
        <f t="shared" si="75"/>
        <v>0.56792564761716435</v>
      </c>
      <c r="U1159" s="5">
        <f>YEAR(SalesDataTable[[#This Row],[Order Date]])</f>
        <v>2026</v>
      </c>
      <c r="V1159" s="8" t="str">
        <f>"Q"&amp;ROUNDUP(MONTH(SalesDataTable[[#This Row],[Order Date]])/3,0)</f>
        <v>Q2</v>
      </c>
      <c r="W1159" s="9">
        <f>MONTH(SalesDataTable[[#This Row],[Order Date]])</f>
        <v>6</v>
      </c>
      <c r="X1159" s="8" t="str">
        <f>TEXT(SalesDataTable[[#This Row],[Order Date]],"mmm")</f>
        <v>Jun</v>
      </c>
    </row>
    <row r="1160" spans="1:24" ht="15">
      <c r="A1160" s="2">
        <v>4070</v>
      </c>
      <c r="B1160" s="3">
        <v>46194</v>
      </c>
      <c r="C1160" s="12">
        <f>MONTH(SalesDataTable[[#This Row],[Order Date]])</f>
        <v>6</v>
      </c>
      <c r="D1160" s="12" t="str">
        <f>TEXT(SalesDataTable[[#This Row],[Order Date]],"MMM")</f>
        <v>Jun</v>
      </c>
      <c r="E1160" s="15" t="str">
        <f>"Q"&amp;ROUNDUP(MONTH(SalesDataTable[[#This Row],[Order Date]])/3,0)</f>
        <v>Q2</v>
      </c>
      <c r="F1160" s="12">
        <f>YEAR(SalesDataTable[[#This Row],[Order Date]])</f>
        <v>2026</v>
      </c>
      <c r="G1160" s="4" t="s">
        <v>20</v>
      </c>
      <c r="H1160" s="4" t="s">
        <v>33</v>
      </c>
      <c r="I1160" s="4" t="s">
        <v>2</v>
      </c>
      <c r="J1160" s="4" t="s">
        <v>13</v>
      </c>
      <c r="K1160" s="4" t="s">
        <v>4</v>
      </c>
      <c r="L1160" s="4" t="s">
        <v>30</v>
      </c>
      <c r="M1160" s="9">
        <v>3</v>
      </c>
      <c r="N1160" s="6">
        <v>103.72</v>
      </c>
      <c r="O1160" s="7">
        <v>0</v>
      </c>
      <c r="P1160" s="6">
        <v>50.34</v>
      </c>
      <c r="Q1160" s="6">
        <f t="shared" si="72"/>
        <v>311.15999999999997</v>
      </c>
      <c r="R1160" s="6">
        <f t="shared" si="73"/>
        <v>151.02000000000001</v>
      </c>
      <c r="S1160" s="6">
        <f t="shared" si="74"/>
        <v>160.13999999999996</v>
      </c>
      <c r="T1160" s="8">
        <f t="shared" si="75"/>
        <v>0.51465483995372152</v>
      </c>
      <c r="U1160" s="5">
        <f>YEAR(SalesDataTable[[#This Row],[Order Date]])</f>
        <v>2026</v>
      </c>
      <c r="V1160" s="8" t="str">
        <f>"Q"&amp;ROUNDUP(MONTH(SalesDataTable[[#This Row],[Order Date]])/3,0)</f>
        <v>Q2</v>
      </c>
      <c r="W1160" s="9">
        <f>MONTH(SalesDataTable[[#This Row],[Order Date]])</f>
        <v>6</v>
      </c>
      <c r="X1160" s="8" t="str">
        <f>TEXT(SalesDataTable[[#This Row],[Order Date]],"mmm")</f>
        <v>Jun</v>
      </c>
    </row>
    <row r="1161" spans="1:24" ht="15">
      <c r="A1161" s="2">
        <v>4339</v>
      </c>
      <c r="B1161" s="3">
        <v>46194</v>
      </c>
      <c r="C1161" s="12">
        <f>MONTH(SalesDataTable[[#This Row],[Order Date]])</f>
        <v>6</v>
      </c>
      <c r="D1161" s="12" t="str">
        <f>TEXT(SalesDataTable[[#This Row],[Order Date]],"MMM")</f>
        <v>Jun</v>
      </c>
      <c r="E1161" s="15" t="str">
        <f>"Q"&amp;ROUNDUP(MONTH(SalesDataTable[[#This Row],[Order Date]])/3,0)</f>
        <v>Q2</v>
      </c>
      <c r="F1161" s="12">
        <f>YEAR(SalesDataTable[[#This Row],[Order Date]])</f>
        <v>2026</v>
      </c>
      <c r="G1161" s="4" t="s">
        <v>11</v>
      </c>
      <c r="H1161" s="4" t="s">
        <v>52</v>
      </c>
      <c r="I1161" s="4" t="s">
        <v>28</v>
      </c>
      <c r="J1161" s="4" t="s">
        <v>3</v>
      </c>
      <c r="K1161" s="4" t="s">
        <v>14</v>
      </c>
      <c r="L1161" s="4" t="s">
        <v>44</v>
      </c>
      <c r="M1161" s="9">
        <v>1</v>
      </c>
      <c r="N1161" s="6">
        <v>132.49</v>
      </c>
      <c r="O1161" s="7">
        <v>0</v>
      </c>
      <c r="P1161" s="6">
        <v>67.09</v>
      </c>
      <c r="Q1161" s="6">
        <f t="shared" si="72"/>
        <v>132.49</v>
      </c>
      <c r="R1161" s="6">
        <f t="shared" si="73"/>
        <v>67.09</v>
      </c>
      <c r="S1161" s="6">
        <f t="shared" si="74"/>
        <v>65.400000000000006</v>
      </c>
      <c r="T1161" s="8">
        <f t="shared" si="75"/>
        <v>0.49362216016303118</v>
      </c>
      <c r="U1161" s="5">
        <f>YEAR(SalesDataTable[[#This Row],[Order Date]])</f>
        <v>2026</v>
      </c>
      <c r="V1161" s="8" t="str">
        <f>"Q"&amp;ROUNDUP(MONTH(SalesDataTable[[#This Row],[Order Date]])/3,0)</f>
        <v>Q2</v>
      </c>
      <c r="W1161" s="9">
        <f>MONTH(SalesDataTable[[#This Row],[Order Date]])</f>
        <v>6</v>
      </c>
      <c r="X1161" s="8" t="str">
        <f>TEXT(SalesDataTable[[#This Row],[Order Date]],"mmm")</f>
        <v>Jun</v>
      </c>
    </row>
    <row r="1162" spans="1:24" ht="15">
      <c r="A1162" s="2">
        <v>731</v>
      </c>
      <c r="B1162" s="3">
        <v>46195</v>
      </c>
      <c r="C1162" s="12">
        <f>MONTH(SalesDataTable[[#This Row],[Order Date]])</f>
        <v>6</v>
      </c>
      <c r="D1162" s="12" t="str">
        <f>TEXT(SalesDataTable[[#This Row],[Order Date]],"MMM")</f>
        <v>Jun</v>
      </c>
      <c r="E1162" s="15" t="str">
        <f>"Q"&amp;ROUNDUP(MONTH(SalesDataTable[[#This Row],[Order Date]])/3,0)</f>
        <v>Q2</v>
      </c>
      <c r="F1162" s="12">
        <f>YEAR(SalesDataTable[[#This Row],[Order Date]])</f>
        <v>2026</v>
      </c>
      <c r="G1162" s="4" t="s">
        <v>11</v>
      </c>
      <c r="H1162" s="4" t="s">
        <v>18</v>
      </c>
      <c r="I1162" s="4" t="s">
        <v>2</v>
      </c>
      <c r="J1162" s="4" t="s">
        <v>13</v>
      </c>
      <c r="K1162" s="4" t="s">
        <v>23</v>
      </c>
      <c r="L1162" s="4" t="s">
        <v>40</v>
      </c>
      <c r="M1162" s="9">
        <v>2</v>
      </c>
      <c r="N1162" s="6">
        <v>80.650000000000006</v>
      </c>
      <c r="O1162" s="7">
        <v>0</v>
      </c>
      <c r="P1162" s="6">
        <v>39.18</v>
      </c>
      <c r="Q1162" s="6">
        <f t="shared" si="72"/>
        <v>161.30000000000001</v>
      </c>
      <c r="R1162" s="6">
        <f t="shared" si="73"/>
        <v>78.36</v>
      </c>
      <c r="S1162" s="6">
        <f t="shared" si="74"/>
        <v>82.940000000000012</v>
      </c>
      <c r="T1162" s="8">
        <f t="shared" si="75"/>
        <v>0.51419714817110973</v>
      </c>
      <c r="U1162" s="5">
        <f>YEAR(SalesDataTable[[#This Row],[Order Date]])</f>
        <v>2026</v>
      </c>
      <c r="V1162" s="8" t="str">
        <f>"Q"&amp;ROUNDUP(MONTH(SalesDataTable[[#This Row],[Order Date]])/3,0)</f>
        <v>Q2</v>
      </c>
      <c r="W1162" s="9">
        <f>MONTH(SalesDataTable[[#This Row],[Order Date]])</f>
        <v>6</v>
      </c>
      <c r="X1162" s="8" t="str">
        <f>TEXT(SalesDataTable[[#This Row],[Order Date]],"mmm")</f>
        <v>Jun</v>
      </c>
    </row>
    <row r="1163" spans="1:24" ht="15">
      <c r="A1163" s="2">
        <v>1362</v>
      </c>
      <c r="B1163" s="3">
        <v>46195</v>
      </c>
      <c r="C1163" s="12">
        <f>MONTH(SalesDataTable[[#This Row],[Order Date]])</f>
        <v>6</v>
      </c>
      <c r="D1163" s="12" t="str">
        <f>TEXT(SalesDataTable[[#This Row],[Order Date]],"MMM")</f>
        <v>Jun</v>
      </c>
      <c r="E1163" s="15" t="str">
        <f>"Q"&amp;ROUNDUP(MONTH(SalesDataTable[[#This Row],[Order Date]])/3,0)</f>
        <v>Q2</v>
      </c>
      <c r="F1163" s="12">
        <f>YEAR(SalesDataTable[[#This Row],[Order Date]])</f>
        <v>2026</v>
      </c>
      <c r="G1163" s="4" t="s">
        <v>6</v>
      </c>
      <c r="H1163" s="4" t="s">
        <v>7</v>
      </c>
      <c r="I1163" s="4" t="s">
        <v>19</v>
      </c>
      <c r="J1163" s="4" t="s">
        <v>13</v>
      </c>
      <c r="K1163" s="4" t="s">
        <v>34</v>
      </c>
      <c r="L1163" s="4" t="s">
        <v>42</v>
      </c>
      <c r="M1163" s="9">
        <v>1</v>
      </c>
      <c r="N1163" s="6">
        <v>35.409999999999997</v>
      </c>
      <c r="O1163" s="7">
        <v>0.05</v>
      </c>
      <c r="P1163" s="6">
        <v>13.9</v>
      </c>
      <c r="Q1163" s="6">
        <f t="shared" si="72"/>
        <v>33.639499999999998</v>
      </c>
      <c r="R1163" s="6">
        <f t="shared" si="73"/>
        <v>13.9</v>
      </c>
      <c r="S1163" s="6">
        <f t="shared" si="74"/>
        <v>19.7395</v>
      </c>
      <c r="T1163" s="8">
        <f t="shared" si="75"/>
        <v>0.58679528530447833</v>
      </c>
      <c r="U1163" s="5">
        <f>YEAR(SalesDataTable[[#This Row],[Order Date]])</f>
        <v>2026</v>
      </c>
      <c r="V1163" s="8" t="str">
        <f>"Q"&amp;ROUNDUP(MONTH(SalesDataTable[[#This Row],[Order Date]])/3,0)</f>
        <v>Q2</v>
      </c>
      <c r="W1163" s="9">
        <f>MONTH(SalesDataTable[[#This Row],[Order Date]])</f>
        <v>6</v>
      </c>
      <c r="X1163" s="8" t="str">
        <f>TEXT(SalesDataTable[[#This Row],[Order Date]],"mmm")</f>
        <v>Jun</v>
      </c>
    </row>
    <row r="1164" spans="1:24" ht="15">
      <c r="A1164" s="2">
        <v>1512</v>
      </c>
      <c r="B1164" s="3">
        <v>46195</v>
      </c>
      <c r="C1164" s="12">
        <f>MONTH(SalesDataTable[[#This Row],[Order Date]])</f>
        <v>6</v>
      </c>
      <c r="D1164" s="12" t="str">
        <f>TEXT(SalesDataTable[[#This Row],[Order Date]],"MMM")</f>
        <v>Jun</v>
      </c>
      <c r="E1164" s="15" t="str">
        <f>"Q"&amp;ROUNDUP(MONTH(SalesDataTable[[#This Row],[Order Date]])/3,0)</f>
        <v>Q2</v>
      </c>
      <c r="F1164" s="12">
        <f>YEAR(SalesDataTable[[#This Row],[Order Date]])</f>
        <v>2026</v>
      </c>
      <c r="G1164" s="4" t="s">
        <v>0</v>
      </c>
      <c r="H1164" s="4" t="s">
        <v>1</v>
      </c>
      <c r="I1164" s="4" t="s">
        <v>28</v>
      </c>
      <c r="J1164" s="4" t="s">
        <v>3</v>
      </c>
      <c r="K1164" s="4" t="s">
        <v>34</v>
      </c>
      <c r="L1164" s="4" t="s">
        <v>35</v>
      </c>
      <c r="M1164" s="9">
        <v>3</v>
      </c>
      <c r="N1164" s="6">
        <v>41.01</v>
      </c>
      <c r="O1164" s="7">
        <v>0</v>
      </c>
      <c r="P1164" s="6">
        <v>14.33</v>
      </c>
      <c r="Q1164" s="6">
        <f t="shared" si="72"/>
        <v>123.03</v>
      </c>
      <c r="R1164" s="6">
        <f t="shared" si="73"/>
        <v>42.99</v>
      </c>
      <c r="S1164" s="6">
        <f t="shared" si="74"/>
        <v>80.039999999999992</v>
      </c>
      <c r="T1164" s="8">
        <f t="shared" si="75"/>
        <v>0.65057303096805652</v>
      </c>
      <c r="U1164" s="5">
        <f>YEAR(SalesDataTable[[#This Row],[Order Date]])</f>
        <v>2026</v>
      </c>
      <c r="V1164" s="8" t="str">
        <f>"Q"&amp;ROUNDUP(MONTH(SalesDataTable[[#This Row],[Order Date]])/3,0)</f>
        <v>Q2</v>
      </c>
      <c r="W1164" s="9">
        <f>MONTH(SalesDataTable[[#This Row],[Order Date]])</f>
        <v>6</v>
      </c>
      <c r="X1164" s="8" t="str">
        <f>TEXT(SalesDataTable[[#This Row],[Order Date]],"mmm")</f>
        <v>Jun</v>
      </c>
    </row>
    <row r="1165" spans="1:24" ht="15">
      <c r="A1165" s="2">
        <v>1647</v>
      </c>
      <c r="B1165" s="3">
        <v>46195</v>
      </c>
      <c r="C1165" s="12">
        <f>MONTH(SalesDataTable[[#This Row],[Order Date]])</f>
        <v>6</v>
      </c>
      <c r="D1165" s="12" t="str">
        <f>TEXT(SalesDataTable[[#This Row],[Order Date]],"MMM")</f>
        <v>Jun</v>
      </c>
      <c r="E1165" s="15" t="str">
        <f>"Q"&amp;ROUNDUP(MONTH(SalesDataTable[[#This Row],[Order Date]])/3,0)</f>
        <v>Q2</v>
      </c>
      <c r="F1165" s="12">
        <f>YEAR(SalesDataTable[[#This Row],[Order Date]])</f>
        <v>2026</v>
      </c>
      <c r="G1165" s="4" t="s">
        <v>20</v>
      </c>
      <c r="H1165" s="4" t="s">
        <v>33</v>
      </c>
      <c r="I1165" s="4" t="s">
        <v>2</v>
      </c>
      <c r="J1165" s="4" t="s">
        <v>16</v>
      </c>
      <c r="K1165" s="4" t="s">
        <v>14</v>
      </c>
      <c r="L1165" s="4" t="s">
        <v>15</v>
      </c>
      <c r="M1165" s="9">
        <v>1</v>
      </c>
      <c r="N1165" s="6">
        <v>36.01</v>
      </c>
      <c r="O1165" s="7">
        <v>0</v>
      </c>
      <c r="P1165" s="6">
        <v>13.23</v>
      </c>
      <c r="Q1165" s="6">
        <f t="shared" si="72"/>
        <v>36.01</v>
      </c>
      <c r="R1165" s="6">
        <f t="shared" si="73"/>
        <v>13.23</v>
      </c>
      <c r="S1165" s="6">
        <f t="shared" si="74"/>
        <v>22.779999999999998</v>
      </c>
      <c r="T1165" s="8">
        <f t="shared" si="75"/>
        <v>0.63260205498472644</v>
      </c>
      <c r="U1165" s="5">
        <f>YEAR(SalesDataTable[[#This Row],[Order Date]])</f>
        <v>2026</v>
      </c>
      <c r="V1165" s="8" t="str">
        <f>"Q"&amp;ROUNDUP(MONTH(SalesDataTable[[#This Row],[Order Date]])/3,0)</f>
        <v>Q2</v>
      </c>
      <c r="W1165" s="9">
        <f>MONTH(SalesDataTable[[#This Row],[Order Date]])</f>
        <v>6</v>
      </c>
      <c r="X1165" s="8" t="str">
        <f>TEXT(SalesDataTable[[#This Row],[Order Date]],"mmm")</f>
        <v>Jun</v>
      </c>
    </row>
    <row r="1166" spans="1:24" ht="15">
      <c r="A1166" s="2">
        <v>2358</v>
      </c>
      <c r="B1166" s="3">
        <v>46195</v>
      </c>
      <c r="C1166" s="12">
        <f>MONTH(SalesDataTable[[#This Row],[Order Date]])</f>
        <v>6</v>
      </c>
      <c r="D1166" s="12" t="str">
        <f>TEXT(SalesDataTable[[#This Row],[Order Date]],"MMM")</f>
        <v>Jun</v>
      </c>
      <c r="E1166" s="15" t="str">
        <f>"Q"&amp;ROUNDUP(MONTH(SalesDataTable[[#This Row],[Order Date]])/3,0)</f>
        <v>Q2</v>
      </c>
      <c r="F1166" s="12">
        <f>YEAR(SalesDataTable[[#This Row],[Order Date]])</f>
        <v>2026</v>
      </c>
      <c r="G1166" s="4" t="s">
        <v>0</v>
      </c>
      <c r="H1166" s="4" t="s">
        <v>1</v>
      </c>
      <c r="I1166" s="4" t="s">
        <v>28</v>
      </c>
      <c r="J1166" s="4" t="s">
        <v>3</v>
      </c>
      <c r="K1166" s="4" t="s">
        <v>34</v>
      </c>
      <c r="L1166" s="4" t="s">
        <v>45</v>
      </c>
      <c r="M1166" s="9">
        <v>2</v>
      </c>
      <c r="N1166" s="6">
        <v>50.21</v>
      </c>
      <c r="O1166" s="7">
        <v>0.05</v>
      </c>
      <c r="P1166" s="6">
        <v>21.74</v>
      </c>
      <c r="Q1166" s="6">
        <f t="shared" si="72"/>
        <v>95.399000000000001</v>
      </c>
      <c r="R1166" s="6">
        <f t="shared" si="73"/>
        <v>43.48</v>
      </c>
      <c r="S1166" s="6">
        <f t="shared" si="74"/>
        <v>51.919000000000004</v>
      </c>
      <c r="T1166" s="8">
        <f t="shared" si="75"/>
        <v>0.54423002337550708</v>
      </c>
      <c r="U1166" s="5">
        <f>YEAR(SalesDataTable[[#This Row],[Order Date]])</f>
        <v>2026</v>
      </c>
      <c r="V1166" s="8" t="str">
        <f>"Q"&amp;ROUNDUP(MONTH(SalesDataTable[[#This Row],[Order Date]])/3,0)</f>
        <v>Q2</v>
      </c>
      <c r="W1166" s="9">
        <f>MONTH(SalesDataTable[[#This Row],[Order Date]])</f>
        <v>6</v>
      </c>
      <c r="X1166" s="8" t="str">
        <f>TEXT(SalesDataTable[[#This Row],[Order Date]],"mmm")</f>
        <v>Jun</v>
      </c>
    </row>
    <row r="1167" spans="1:24" ht="15">
      <c r="A1167" s="2">
        <v>2366</v>
      </c>
      <c r="B1167" s="3">
        <v>46195</v>
      </c>
      <c r="C1167" s="12">
        <f>MONTH(SalesDataTable[[#This Row],[Order Date]])</f>
        <v>6</v>
      </c>
      <c r="D1167" s="12" t="str">
        <f>TEXT(SalesDataTable[[#This Row],[Order Date]],"MMM")</f>
        <v>Jun</v>
      </c>
      <c r="E1167" s="15" t="str">
        <f>"Q"&amp;ROUNDUP(MONTH(SalesDataTable[[#This Row],[Order Date]])/3,0)</f>
        <v>Q2</v>
      </c>
      <c r="F1167" s="12">
        <f>YEAR(SalesDataTable[[#This Row],[Order Date]])</f>
        <v>2026</v>
      </c>
      <c r="G1167" s="4" t="s">
        <v>11</v>
      </c>
      <c r="H1167" s="4" t="s">
        <v>39</v>
      </c>
      <c r="I1167" s="4" t="s">
        <v>28</v>
      </c>
      <c r="J1167" s="4" t="s">
        <v>3</v>
      </c>
      <c r="K1167" s="4" t="s">
        <v>4</v>
      </c>
      <c r="L1167" s="4" t="s">
        <v>30</v>
      </c>
      <c r="M1167" s="9">
        <v>3</v>
      </c>
      <c r="N1167" s="6">
        <v>100.3</v>
      </c>
      <c r="O1167" s="7">
        <v>0</v>
      </c>
      <c r="P1167" s="6">
        <v>49.26</v>
      </c>
      <c r="Q1167" s="6">
        <f t="shared" si="72"/>
        <v>300.89999999999998</v>
      </c>
      <c r="R1167" s="6">
        <f t="shared" si="73"/>
        <v>147.78</v>
      </c>
      <c r="S1167" s="6">
        <f t="shared" si="74"/>
        <v>153.11999999999998</v>
      </c>
      <c r="T1167" s="8">
        <f t="shared" si="75"/>
        <v>0.5088733798604187</v>
      </c>
      <c r="U1167" s="5">
        <f>YEAR(SalesDataTable[[#This Row],[Order Date]])</f>
        <v>2026</v>
      </c>
      <c r="V1167" s="8" t="str">
        <f>"Q"&amp;ROUNDUP(MONTH(SalesDataTable[[#This Row],[Order Date]])/3,0)</f>
        <v>Q2</v>
      </c>
      <c r="W1167" s="9">
        <f>MONTH(SalesDataTable[[#This Row],[Order Date]])</f>
        <v>6</v>
      </c>
      <c r="X1167" s="8" t="str">
        <f>TEXT(SalesDataTable[[#This Row],[Order Date]],"mmm")</f>
        <v>Jun</v>
      </c>
    </row>
    <row r="1168" spans="1:24" ht="15">
      <c r="A1168" s="2">
        <v>3481</v>
      </c>
      <c r="B1168" s="3">
        <v>46195</v>
      </c>
      <c r="C1168" s="12">
        <f>MONTH(SalesDataTable[[#This Row],[Order Date]])</f>
        <v>6</v>
      </c>
      <c r="D1168" s="12" t="str">
        <f>TEXT(SalesDataTable[[#This Row],[Order Date]],"MMM")</f>
        <v>Jun</v>
      </c>
      <c r="E1168" s="15" t="str">
        <f>"Q"&amp;ROUNDUP(MONTH(SalesDataTable[[#This Row],[Order Date]])/3,0)</f>
        <v>Q2</v>
      </c>
      <c r="F1168" s="12">
        <f>YEAR(SalesDataTable[[#This Row],[Order Date]])</f>
        <v>2026</v>
      </c>
      <c r="G1168" s="4" t="s">
        <v>20</v>
      </c>
      <c r="H1168" s="4" t="s">
        <v>33</v>
      </c>
      <c r="I1168" s="4" t="s">
        <v>19</v>
      </c>
      <c r="J1168" s="4" t="s">
        <v>13</v>
      </c>
      <c r="K1168" s="4" t="s">
        <v>14</v>
      </c>
      <c r="L1168" s="4" t="s">
        <v>32</v>
      </c>
      <c r="M1168" s="9">
        <v>1</v>
      </c>
      <c r="N1168" s="6">
        <v>47.7</v>
      </c>
      <c r="O1168" s="7">
        <v>0.1</v>
      </c>
      <c r="P1168" s="6">
        <v>18.760000000000002</v>
      </c>
      <c r="Q1168" s="6">
        <f t="shared" si="72"/>
        <v>42.930000000000007</v>
      </c>
      <c r="R1168" s="6">
        <f t="shared" si="73"/>
        <v>18.760000000000002</v>
      </c>
      <c r="S1168" s="6">
        <f t="shared" si="74"/>
        <v>24.170000000000005</v>
      </c>
      <c r="T1168" s="8">
        <f t="shared" si="75"/>
        <v>0.56300955043093415</v>
      </c>
      <c r="U1168" s="5">
        <f>YEAR(SalesDataTable[[#This Row],[Order Date]])</f>
        <v>2026</v>
      </c>
      <c r="V1168" s="8" t="str">
        <f>"Q"&amp;ROUNDUP(MONTH(SalesDataTable[[#This Row],[Order Date]])/3,0)</f>
        <v>Q2</v>
      </c>
      <c r="W1168" s="9">
        <f>MONTH(SalesDataTable[[#This Row],[Order Date]])</f>
        <v>6</v>
      </c>
      <c r="X1168" s="8" t="str">
        <f>TEXT(SalesDataTable[[#This Row],[Order Date]],"mmm")</f>
        <v>Jun</v>
      </c>
    </row>
    <row r="1169" spans="1:24" ht="15">
      <c r="A1169" s="2">
        <v>3595</v>
      </c>
      <c r="B1169" s="3">
        <v>46195</v>
      </c>
      <c r="C1169" s="12">
        <f>MONTH(SalesDataTable[[#This Row],[Order Date]])</f>
        <v>6</v>
      </c>
      <c r="D1169" s="12" t="str">
        <f>TEXT(SalesDataTable[[#This Row],[Order Date]],"MMM")</f>
        <v>Jun</v>
      </c>
      <c r="E1169" s="15" t="str">
        <f>"Q"&amp;ROUNDUP(MONTH(SalesDataTable[[#This Row],[Order Date]])/3,0)</f>
        <v>Q2</v>
      </c>
      <c r="F1169" s="12">
        <f>YEAR(SalesDataTable[[#This Row],[Order Date]])</f>
        <v>2026</v>
      </c>
      <c r="G1169" s="4" t="s">
        <v>6</v>
      </c>
      <c r="H1169" s="4" t="s">
        <v>49</v>
      </c>
      <c r="I1169" s="4" t="s">
        <v>2</v>
      </c>
      <c r="J1169" s="4" t="s">
        <v>13</v>
      </c>
      <c r="K1169" s="4" t="s">
        <v>4</v>
      </c>
      <c r="L1169" s="4" t="s">
        <v>26</v>
      </c>
      <c r="M1169" s="9">
        <v>2</v>
      </c>
      <c r="N1169" s="6">
        <v>40.94</v>
      </c>
      <c r="O1169" s="7">
        <v>0.1</v>
      </c>
      <c r="P1169" s="6">
        <v>16.88</v>
      </c>
      <c r="Q1169" s="6">
        <f t="shared" si="72"/>
        <v>73.691999999999993</v>
      </c>
      <c r="R1169" s="6">
        <f t="shared" si="73"/>
        <v>33.76</v>
      </c>
      <c r="S1169" s="6">
        <f t="shared" si="74"/>
        <v>39.931999999999995</v>
      </c>
      <c r="T1169" s="8">
        <f t="shared" si="75"/>
        <v>0.54187700157411933</v>
      </c>
      <c r="U1169" s="5">
        <f>YEAR(SalesDataTable[[#This Row],[Order Date]])</f>
        <v>2026</v>
      </c>
      <c r="V1169" s="8" t="str">
        <f>"Q"&amp;ROUNDUP(MONTH(SalesDataTable[[#This Row],[Order Date]])/3,0)</f>
        <v>Q2</v>
      </c>
      <c r="W1169" s="9">
        <f>MONTH(SalesDataTable[[#This Row],[Order Date]])</f>
        <v>6</v>
      </c>
      <c r="X1169" s="8" t="str">
        <f>TEXT(SalesDataTable[[#This Row],[Order Date]],"mmm")</f>
        <v>Jun</v>
      </c>
    </row>
    <row r="1170" spans="1:24" ht="15">
      <c r="A1170" s="2">
        <v>3766</v>
      </c>
      <c r="B1170" s="3">
        <v>46195</v>
      </c>
      <c r="C1170" s="12">
        <f>MONTH(SalesDataTable[[#This Row],[Order Date]])</f>
        <v>6</v>
      </c>
      <c r="D1170" s="12" t="str">
        <f>TEXT(SalesDataTable[[#This Row],[Order Date]],"MMM")</f>
        <v>Jun</v>
      </c>
      <c r="E1170" s="15" t="str">
        <f>"Q"&amp;ROUNDUP(MONTH(SalesDataTable[[#This Row],[Order Date]])/3,0)</f>
        <v>Q2</v>
      </c>
      <c r="F1170" s="12">
        <f>YEAR(SalesDataTable[[#This Row],[Order Date]])</f>
        <v>2026</v>
      </c>
      <c r="G1170" s="4" t="s">
        <v>20</v>
      </c>
      <c r="H1170" s="4" t="s">
        <v>33</v>
      </c>
      <c r="I1170" s="4" t="s">
        <v>19</v>
      </c>
      <c r="J1170" s="4" t="s">
        <v>3</v>
      </c>
      <c r="K1170" s="4" t="s">
        <v>9</v>
      </c>
      <c r="L1170" s="4" t="s">
        <v>10</v>
      </c>
      <c r="M1170" s="9">
        <v>1</v>
      </c>
      <c r="N1170" s="6">
        <v>93.78</v>
      </c>
      <c r="O1170" s="7">
        <v>0</v>
      </c>
      <c r="P1170" s="6">
        <v>46.62</v>
      </c>
      <c r="Q1170" s="6">
        <f t="shared" si="72"/>
        <v>93.78</v>
      </c>
      <c r="R1170" s="6">
        <f t="shared" si="73"/>
        <v>46.62</v>
      </c>
      <c r="S1170" s="6">
        <f t="shared" si="74"/>
        <v>47.160000000000004</v>
      </c>
      <c r="T1170" s="8">
        <f t="shared" si="75"/>
        <v>0.50287907869481774</v>
      </c>
      <c r="U1170" s="5">
        <f>YEAR(SalesDataTable[[#This Row],[Order Date]])</f>
        <v>2026</v>
      </c>
      <c r="V1170" s="8" t="str">
        <f>"Q"&amp;ROUNDUP(MONTH(SalesDataTable[[#This Row],[Order Date]])/3,0)</f>
        <v>Q2</v>
      </c>
      <c r="W1170" s="9">
        <f>MONTH(SalesDataTable[[#This Row],[Order Date]])</f>
        <v>6</v>
      </c>
      <c r="X1170" s="8" t="str">
        <f>TEXT(SalesDataTable[[#This Row],[Order Date]],"mmm")</f>
        <v>Jun</v>
      </c>
    </row>
    <row r="1171" spans="1:24" ht="15">
      <c r="A1171" s="2">
        <v>3933</v>
      </c>
      <c r="B1171" s="3">
        <v>46195</v>
      </c>
      <c r="C1171" s="12">
        <f>MONTH(SalesDataTable[[#This Row],[Order Date]])</f>
        <v>6</v>
      </c>
      <c r="D1171" s="12" t="str">
        <f>TEXT(SalesDataTable[[#This Row],[Order Date]],"MMM")</f>
        <v>Jun</v>
      </c>
      <c r="E1171" s="15" t="str">
        <f>"Q"&amp;ROUNDUP(MONTH(SalesDataTable[[#This Row],[Order Date]])/3,0)</f>
        <v>Q2</v>
      </c>
      <c r="F1171" s="12">
        <f>YEAR(SalesDataTable[[#This Row],[Order Date]])</f>
        <v>2026</v>
      </c>
      <c r="G1171" s="4" t="s">
        <v>20</v>
      </c>
      <c r="H1171" s="4" t="s">
        <v>21</v>
      </c>
      <c r="I1171" s="4" t="s">
        <v>19</v>
      </c>
      <c r="J1171" s="4" t="s">
        <v>13</v>
      </c>
      <c r="K1171" s="4" t="s">
        <v>34</v>
      </c>
      <c r="L1171" s="4" t="s">
        <v>45</v>
      </c>
      <c r="M1171" s="9">
        <v>2</v>
      </c>
      <c r="N1171" s="6">
        <v>51.42</v>
      </c>
      <c r="O1171" s="7">
        <v>0</v>
      </c>
      <c r="P1171" s="6">
        <v>22.19</v>
      </c>
      <c r="Q1171" s="6">
        <f t="shared" si="72"/>
        <v>102.84</v>
      </c>
      <c r="R1171" s="6">
        <f t="shared" si="73"/>
        <v>44.38</v>
      </c>
      <c r="S1171" s="6">
        <f t="shared" si="74"/>
        <v>58.46</v>
      </c>
      <c r="T1171" s="8">
        <f t="shared" si="75"/>
        <v>0.56845585375340335</v>
      </c>
      <c r="U1171" s="5">
        <f>YEAR(SalesDataTable[[#This Row],[Order Date]])</f>
        <v>2026</v>
      </c>
      <c r="V1171" s="8" t="str">
        <f>"Q"&amp;ROUNDUP(MONTH(SalesDataTable[[#This Row],[Order Date]])/3,0)</f>
        <v>Q2</v>
      </c>
      <c r="W1171" s="9">
        <f>MONTH(SalesDataTable[[#This Row],[Order Date]])</f>
        <v>6</v>
      </c>
      <c r="X1171" s="8" t="str">
        <f>TEXT(SalesDataTable[[#This Row],[Order Date]],"mmm")</f>
        <v>Jun</v>
      </c>
    </row>
    <row r="1172" spans="1:24" ht="15">
      <c r="A1172" s="2">
        <v>3951</v>
      </c>
      <c r="B1172" s="3">
        <v>46195</v>
      </c>
      <c r="C1172" s="12">
        <f>MONTH(SalesDataTable[[#This Row],[Order Date]])</f>
        <v>6</v>
      </c>
      <c r="D1172" s="12" t="str">
        <f>TEXT(SalesDataTable[[#This Row],[Order Date]],"MMM")</f>
        <v>Jun</v>
      </c>
      <c r="E1172" s="15" t="str">
        <f>"Q"&amp;ROUNDUP(MONTH(SalesDataTable[[#This Row],[Order Date]])/3,0)</f>
        <v>Q2</v>
      </c>
      <c r="F1172" s="12">
        <f>YEAR(SalesDataTable[[#This Row],[Order Date]])</f>
        <v>2026</v>
      </c>
      <c r="G1172" s="4" t="s">
        <v>11</v>
      </c>
      <c r="H1172" s="4" t="s">
        <v>12</v>
      </c>
      <c r="I1172" s="4" t="s">
        <v>19</v>
      </c>
      <c r="J1172" s="4" t="s">
        <v>13</v>
      </c>
      <c r="K1172" s="4" t="s">
        <v>14</v>
      </c>
      <c r="L1172" s="4" t="s">
        <v>48</v>
      </c>
      <c r="M1172" s="9">
        <v>1</v>
      </c>
      <c r="N1172" s="6">
        <v>164.99</v>
      </c>
      <c r="O1172" s="7">
        <v>0.1</v>
      </c>
      <c r="P1172" s="6">
        <v>86.6</v>
      </c>
      <c r="Q1172" s="6">
        <f t="shared" si="72"/>
        <v>148.49100000000001</v>
      </c>
      <c r="R1172" s="6">
        <f t="shared" si="73"/>
        <v>86.6</v>
      </c>
      <c r="S1172" s="6">
        <f t="shared" si="74"/>
        <v>61.89100000000002</v>
      </c>
      <c r="T1172" s="8">
        <f t="shared" si="75"/>
        <v>0.41679967136055396</v>
      </c>
      <c r="U1172" s="5">
        <f>YEAR(SalesDataTable[[#This Row],[Order Date]])</f>
        <v>2026</v>
      </c>
      <c r="V1172" s="8" t="str">
        <f>"Q"&amp;ROUNDUP(MONTH(SalesDataTable[[#This Row],[Order Date]])/3,0)</f>
        <v>Q2</v>
      </c>
      <c r="W1172" s="9">
        <f>MONTH(SalesDataTable[[#This Row],[Order Date]])</f>
        <v>6</v>
      </c>
      <c r="X1172" s="8" t="str">
        <f>TEXT(SalesDataTable[[#This Row],[Order Date]],"mmm")</f>
        <v>Jun</v>
      </c>
    </row>
    <row r="1173" spans="1:24" ht="15">
      <c r="A1173" s="2">
        <v>4078</v>
      </c>
      <c r="B1173" s="3">
        <v>46195</v>
      </c>
      <c r="C1173" s="12">
        <f>MONTH(SalesDataTable[[#This Row],[Order Date]])</f>
        <v>6</v>
      </c>
      <c r="D1173" s="12" t="str">
        <f>TEXT(SalesDataTable[[#This Row],[Order Date]],"MMM")</f>
        <v>Jun</v>
      </c>
      <c r="E1173" s="15" t="str">
        <f>"Q"&amp;ROUNDUP(MONTH(SalesDataTable[[#This Row],[Order Date]])/3,0)</f>
        <v>Q2</v>
      </c>
      <c r="F1173" s="12">
        <f>YEAR(SalesDataTable[[#This Row],[Order Date]])</f>
        <v>2026</v>
      </c>
      <c r="G1173" s="4" t="s">
        <v>11</v>
      </c>
      <c r="H1173" s="4" t="s">
        <v>25</v>
      </c>
      <c r="I1173" s="4" t="s">
        <v>28</v>
      </c>
      <c r="J1173" s="4" t="s">
        <v>3</v>
      </c>
      <c r="K1173" s="4" t="s">
        <v>9</v>
      </c>
      <c r="L1173" s="4" t="s">
        <v>17</v>
      </c>
      <c r="M1173" s="9">
        <v>1</v>
      </c>
      <c r="N1173" s="6">
        <v>145.65</v>
      </c>
      <c r="O1173" s="7">
        <v>0</v>
      </c>
      <c r="P1173" s="6">
        <v>79.87</v>
      </c>
      <c r="Q1173" s="6">
        <f t="shared" si="72"/>
        <v>145.65</v>
      </c>
      <c r="R1173" s="6">
        <f t="shared" si="73"/>
        <v>79.87</v>
      </c>
      <c r="S1173" s="6">
        <f t="shared" si="74"/>
        <v>65.78</v>
      </c>
      <c r="T1173" s="8">
        <f t="shared" si="75"/>
        <v>0.45163062135255749</v>
      </c>
      <c r="U1173" s="5">
        <f>YEAR(SalesDataTable[[#This Row],[Order Date]])</f>
        <v>2026</v>
      </c>
      <c r="V1173" s="8" t="str">
        <f>"Q"&amp;ROUNDUP(MONTH(SalesDataTable[[#This Row],[Order Date]])/3,0)</f>
        <v>Q2</v>
      </c>
      <c r="W1173" s="9">
        <f>MONTH(SalesDataTable[[#This Row],[Order Date]])</f>
        <v>6</v>
      </c>
      <c r="X1173" s="8" t="str">
        <f>TEXT(SalesDataTable[[#This Row],[Order Date]],"mmm")</f>
        <v>Jun</v>
      </c>
    </row>
    <row r="1174" spans="1:24" ht="15">
      <c r="A1174" s="2">
        <v>4182</v>
      </c>
      <c r="B1174" s="3">
        <v>46195</v>
      </c>
      <c r="C1174" s="12">
        <f>MONTH(SalesDataTable[[#This Row],[Order Date]])</f>
        <v>6</v>
      </c>
      <c r="D1174" s="12" t="str">
        <f>TEXT(SalesDataTable[[#This Row],[Order Date]],"MMM")</f>
        <v>Jun</v>
      </c>
      <c r="E1174" s="15" t="str">
        <f>"Q"&amp;ROUNDUP(MONTH(SalesDataTable[[#This Row],[Order Date]])/3,0)</f>
        <v>Q2</v>
      </c>
      <c r="F1174" s="12">
        <f>YEAR(SalesDataTable[[#This Row],[Order Date]])</f>
        <v>2026</v>
      </c>
      <c r="G1174" s="4" t="s">
        <v>6</v>
      </c>
      <c r="H1174" s="4" t="s">
        <v>41</v>
      </c>
      <c r="I1174" s="4" t="s">
        <v>2</v>
      </c>
      <c r="J1174" s="4" t="s">
        <v>13</v>
      </c>
      <c r="K1174" s="4" t="s">
        <v>34</v>
      </c>
      <c r="L1174" s="4" t="s">
        <v>38</v>
      </c>
      <c r="M1174" s="9">
        <v>4</v>
      </c>
      <c r="N1174" s="6">
        <v>120.94</v>
      </c>
      <c r="O1174" s="7">
        <v>0.05</v>
      </c>
      <c r="P1174" s="6">
        <v>70.84</v>
      </c>
      <c r="Q1174" s="6">
        <f t="shared" si="72"/>
        <v>459.57199999999995</v>
      </c>
      <c r="R1174" s="6">
        <f t="shared" si="73"/>
        <v>283.36</v>
      </c>
      <c r="S1174" s="6">
        <f t="shared" si="74"/>
        <v>176.21199999999993</v>
      </c>
      <c r="T1174" s="8">
        <f t="shared" si="75"/>
        <v>0.38342631840059871</v>
      </c>
      <c r="U1174" s="5">
        <f>YEAR(SalesDataTable[[#This Row],[Order Date]])</f>
        <v>2026</v>
      </c>
      <c r="V1174" s="8" t="str">
        <f>"Q"&amp;ROUNDUP(MONTH(SalesDataTable[[#This Row],[Order Date]])/3,0)</f>
        <v>Q2</v>
      </c>
      <c r="W1174" s="9">
        <f>MONTH(SalesDataTable[[#This Row],[Order Date]])</f>
        <v>6</v>
      </c>
      <c r="X1174" s="8" t="str">
        <f>TEXT(SalesDataTable[[#This Row],[Order Date]],"mmm")</f>
        <v>Jun</v>
      </c>
    </row>
    <row r="1175" spans="1:24" ht="15">
      <c r="A1175" s="2">
        <v>323</v>
      </c>
      <c r="B1175" s="3">
        <v>46196</v>
      </c>
      <c r="C1175" s="12">
        <f>MONTH(SalesDataTable[[#This Row],[Order Date]])</f>
        <v>6</v>
      </c>
      <c r="D1175" s="12" t="str">
        <f>TEXT(SalesDataTable[[#This Row],[Order Date]],"MMM")</f>
        <v>Jun</v>
      </c>
      <c r="E1175" s="15" t="str">
        <f>"Q"&amp;ROUNDUP(MONTH(SalesDataTable[[#This Row],[Order Date]])/3,0)</f>
        <v>Q2</v>
      </c>
      <c r="F1175" s="12">
        <f>YEAR(SalesDataTable[[#This Row],[Order Date]])</f>
        <v>2026</v>
      </c>
      <c r="G1175" s="4" t="s">
        <v>20</v>
      </c>
      <c r="H1175" s="4" t="s">
        <v>47</v>
      </c>
      <c r="I1175" s="4" t="s">
        <v>2</v>
      </c>
      <c r="J1175" s="4" t="s">
        <v>3</v>
      </c>
      <c r="K1175" s="4" t="s">
        <v>14</v>
      </c>
      <c r="L1175" s="4" t="s">
        <v>15</v>
      </c>
      <c r="M1175" s="9">
        <v>1</v>
      </c>
      <c r="N1175" s="6">
        <v>36.94</v>
      </c>
      <c r="O1175" s="7">
        <v>0</v>
      </c>
      <c r="P1175" s="6">
        <v>13.25</v>
      </c>
      <c r="Q1175" s="6">
        <f t="shared" si="72"/>
        <v>36.94</v>
      </c>
      <c r="R1175" s="6">
        <f t="shared" si="73"/>
        <v>13.25</v>
      </c>
      <c r="S1175" s="6">
        <f t="shared" si="74"/>
        <v>23.689999999999998</v>
      </c>
      <c r="T1175" s="8">
        <f t="shared" si="75"/>
        <v>0.64131023280996213</v>
      </c>
      <c r="U1175" s="5">
        <f>YEAR(SalesDataTable[[#This Row],[Order Date]])</f>
        <v>2026</v>
      </c>
      <c r="V1175" s="8" t="str">
        <f>"Q"&amp;ROUNDUP(MONTH(SalesDataTable[[#This Row],[Order Date]])/3,0)</f>
        <v>Q2</v>
      </c>
      <c r="W1175" s="9">
        <f>MONTH(SalesDataTable[[#This Row],[Order Date]])</f>
        <v>6</v>
      </c>
      <c r="X1175" s="8" t="str">
        <f>TEXT(SalesDataTable[[#This Row],[Order Date]],"mmm")</f>
        <v>Jun</v>
      </c>
    </row>
    <row r="1176" spans="1:24" ht="15">
      <c r="A1176" s="2">
        <v>544</v>
      </c>
      <c r="B1176" s="3">
        <v>46196</v>
      </c>
      <c r="C1176" s="12">
        <f>MONTH(SalesDataTable[[#This Row],[Order Date]])</f>
        <v>6</v>
      </c>
      <c r="D1176" s="12" t="str">
        <f>TEXT(SalesDataTable[[#This Row],[Order Date]],"MMM")</f>
        <v>Jun</v>
      </c>
      <c r="E1176" s="15" t="str">
        <f>"Q"&amp;ROUNDUP(MONTH(SalesDataTable[[#This Row],[Order Date]])/3,0)</f>
        <v>Q2</v>
      </c>
      <c r="F1176" s="12">
        <f>YEAR(SalesDataTable[[#This Row],[Order Date]])</f>
        <v>2026</v>
      </c>
      <c r="G1176" s="4" t="s">
        <v>0</v>
      </c>
      <c r="H1176" s="4" t="s">
        <v>50</v>
      </c>
      <c r="I1176" s="4" t="s">
        <v>2</v>
      </c>
      <c r="J1176" s="4" t="s">
        <v>16</v>
      </c>
      <c r="K1176" s="4" t="s">
        <v>9</v>
      </c>
      <c r="L1176" s="4" t="s">
        <v>10</v>
      </c>
      <c r="M1176" s="9">
        <v>1</v>
      </c>
      <c r="N1176" s="6">
        <v>90.3</v>
      </c>
      <c r="O1176" s="7">
        <v>0.05</v>
      </c>
      <c r="P1176" s="6">
        <v>45.07</v>
      </c>
      <c r="Q1176" s="6">
        <f t="shared" si="72"/>
        <v>85.784999999999997</v>
      </c>
      <c r="R1176" s="6">
        <f t="shared" si="73"/>
        <v>45.07</v>
      </c>
      <c r="S1176" s="6">
        <f t="shared" si="74"/>
        <v>40.714999999999996</v>
      </c>
      <c r="T1176" s="8">
        <f t="shared" si="75"/>
        <v>0.47461677449437545</v>
      </c>
      <c r="U1176" s="5">
        <f>YEAR(SalesDataTable[[#This Row],[Order Date]])</f>
        <v>2026</v>
      </c>
      <c r="V1176" s="8" t="str">
        <f>"Q"&amp;ROUNDUP(MONTH(SalesDataTable[[#This Row],[Order Date]])/3,0)</f>
        <v>Q2</v>
      </c>
      <c r="W1176" s="9">
        <f>MONTH(SalesDataTable[[#This Row],[Order Date]])</f>
        <v>6</v>
      </c>
      <c r="X1176" s="8" t="str">
        <f>TEXT(SalesDataTable[[#This Row],[Order Date]],"mmm")</f>
        <v>Jun</v>
      </c>
    </row>
    <row r="1177" spans="1:24" ht="15">
      <c r="A1177" s="2">
        <v>1570</v>
      </c>
      <c r="B1177" s="3">
        <v>46196</v>
      </c>
      <c r="C1177" s="12">
        <f>MONTH(SalesDataTable[[#This Row],[Order Date]])</f>
        <v>6</v>
      </c>
      <c r="D1177" s="12" t="str">
        <f>TEXT(SalesDataTable[[#This Row],[Order Date]],"MMM")</f>
        <v>Jun</v>
      </c>
      <c r="E1177" s="15" t="str">
        <f>"Q"&amp;ROUNDUP(MONTH(SalesDataTable[[#This Row],[Order Date]])/3,0)</f>
        <v>Q2</v>
      </c>
      <c r="F1177" s="12">
        <f>YEAR(SalesDataTable[[#This Row],[Order Date]])</f>
        <v>2026</v>
      </c>
      <c r="G1177" s="4" t="s">
        <v>20</v>
      </c>
      <c r="H1177" s="4" t="s">
        <v>47</v>
      </c>
      <c r="I1177" s="4" t="s">
        <v>28</v>
      </c>
      <c r="J1177" s="4" t="s">
        <v>3</v>
      </c>
      <c r="K1177" s="4" t="s">
        <v>23</v>
      </c>
      <c r="L1177" s="4" t="s">
        <v>24</v>
      </c>
      <c r="M1177" s="9">
        <v>1</v>
      </c>
      <c r="N1177" s="6">
        <v>335.05</v>
      </c>
      <c r="O1177" s="7">
        <v>0</v>
      </c>
      <c r="P1177" s="6">
        <v>191.67</v>
      </c>
      <c r="Q1177" s="6">
        <f t="shared" si="72"/>
        <v>335.05</v>
      </c>
      <c r="R1177" s="6">
        <f t="shared" si="73"/>
        <v>191.67</v>
      </c>
      <c r="S1177" s="6">
        <f t="shared" si="74"/>
        <v>143.38000000000002</v>
      </c>
      <c r="T1177" s="8">
        <f t="shared" si="75"/>
        <v>0.42793612893597976</v>
      </c>
      <c r="U1177" s="5">
        <f>YEAR(SalesDataTable[[#This Row],[Order Date]])</f>
        <v>2026</v>
      </c>
      <c r="V1177" s="8" t="str">
        <f>"Q"&amp;ROUNDUP(MONTH(SalesDataTable[[#This Row],[Order Date]])/3,0)</f>
        <v>Q2</v>
      </c>
      <c r="W1177" s="9">
        <f>MONTH(SalesDataTable[[#This Row],[Order Date]])</f>
        <v>6</v>
      </c>
      <c r="X1177" s="8" t="str">
        <f>TEXT(SalesDataTable[[#This Row],[Order Date]],"mmm")</f>
        <v>Jun</v>
      </c>
    </row>
    <row r="1178" spans="1:24" ht="15">
      <c r="A1178" s="2">
        <v>1932</v>
      </c>
      <c r="B1178" s="3">
        <v>46196</v>
      </c>
      <c r="C1178" s="12">
        <f>MONTH(SalesDataTable[[#This Row],[Order Date]])</f>
        <v>6</v>
      </c>
      <c r="D1178" s="12" t="str">
        <f>TEXT(SalesDataTable[[#This Row],[Order Date]],"MMM")</f>
        <v>Jun</v>
      </c>
      <c r="E1178" s="15" t="str">
        <f>"Q"&amp;ROUNDUP(MONTH(SalesDataTable[[#This Row],[Order Date]])/3,0)</f>
        <v>Q2</v>
      </c>
      <c r="F1178" s="12">
        <f>YEAR(SalesDataTable[[#This Row],[Order Date]])</f>
        <v>2026</v>
      </c>
      <c r="G1178" s="4" t="s">
        <v>20</v>
      </c>
      <c r="H1178" s="4" t="s">
        <v>33</v>
      </c>
      <c r="I1178" s="4" t="s">
        <v>2</v>
      </c>
      <c r="J1178" s="4" t="s">
        <v>13</v>
      </c>
      <c r="K1178" s="4" t="s">
        <v>14</v>
      </c>
      <c r="L1178" s="4" t="s">
        <v>15</v>
      </c>
      <c r="M1178" s="9">
        <v>1</v>
      </c>
      <c r="N1178" s="6">
        <v>35.9</v>
      </c>
      <c r="O1178" s="7">
        <v>0.05</v>
      </c>
      <c r="P1178" s="6">
        <v>13.81</v>
      </c>
      <c r="Q1178" s="6">
        <f t="shared" si="72"/>
        <v>34.104999999999997</v>
      </c>
      <c r="R1178" s="6">
        <f t="shared" si="73"/>
        <v>13.81</v>
      </c>
      <c r="S1178" s="6">
        <f t="shared" si="74"/>
        <v>20.294999999999995</v>
      </c>
      <c r="T1178" s="8">
        <f t="shared" si="75"/>
        <v>0.59507403606509301</v>
      </c>
      <c r="U1178" s="5">
        <f>YEAR(SalesDataTable[[#This Row],[Order Date]])</f>
        <v>2026</v>
      </c>
      <c r="V1178" s="8" t="str">
        <f>"Q"&amp;ROUNDUP(MONTH(SalesDataTable[[#This Row],[Order Date]])/3,0)</f>
        <v>Q2</v>
      </c>
      <c r="W1178" s="9">
        <f>MONTH(SalesDataTable[[#This Row],[Order Date]])</f>
        <v>6</v>
      </c>
      <c r="X1178" s="8" t="str">
        <f>TEXT(SalesDataTable[[#This Row],[Order Date]],"mmm")</f>
        <v>Jun</v>
      </c>
    </row>
    <row r="1179" spans="1:24" ht="15">
      <c r="A1179" s="2">
        <v>4352</v>
      </c>
      <c r="B1179" s="3">
        <v>46196</v>
      </c>
      <c r="C1179" s="12">
        <f>MONTH(SalesDataTable[[#This Row],[Order Date]])</f>
        <v>6</v>
      </c>
      <c r="D1179" s="12" t="str">
        <f>TEXT(SalesDataTable[[#This Row],[Order Date]],"MMM")</f>
        <v>Jun</v>
      </c>
      <c r="E1179" s="15" t="str">
        <f>"Q"&amp;ROUNDUP(MONTH(SalesDataTable[[#This Row],[Order Date]])/3,0)</f>
        <v>Q2</v>
      </c>
      <c r="F1179" s="12">
        <f>YEAR(SalesDataTable[[#This Row],[Order Date]])</f>
        <v>2026</v>
      </c>
      <c r="G1179" s="4" t="s">
        <v>20</v>
      </c>
      <c r="H1179" s="4" t="s">
        <v>47</v>
      </c>
      <c r="I1179" s="4" t="s">
        <v>2</v>
      </c>
      <c r="J1179" s="4" t="s">
        <v>3</v>
      </c>
      <c r="K1179" s="4" t="s">
        <v>4</v>
      </c>
      <c r="L1179" s="4" t="s">
        <v>22</v>
      </c>
      <c r="M1179" s="9">
        <v>6</v>
      </c>
      <c r="N1179" s="6">
        <v>51.34</v>
      </c>
      <c r="O1179" s="7">
        <v>0.1</v>
      </c>
      <c r="P1179" s="6">
        <v>22.47</v>
      </c>
      <c r="Q1179" s="6">
        <f t="shared" si="72"/>
        <v>277.23600000000005</v>
      </c>
      <c r="R1179" s="6">
        <f t="shared" si="73"/>
        <v>134.82</v>
      </c>
      <c r="S1179" s="6">
        <f t="shared" si="74"/>
        <v>142.41600000000005</v>
      </c>
      <c r="T1179" s="8">
        <f t="shared" si="75"/>
        <v>0.51369951954291659</v>
      </c>
      <c r="U1179" s="5">
        <f>YEAR(SalesDataTable[[#This Row],[Order Date]])</f>
        <v>2026</v>
      </c>
      <c r="V1179" s="8" t="str">
        <f>"Q"&amp;ROUNDUP(MONTH(SalesDataTable[[#This Row],[Order Date]])/3,0)</f>
        <v>Q2</v>
      </c>
      <c r="W1179" s="9">
        <f>MONTH(SalesDataTable[[#This Row],[Order Date]])</f>
        <v>6</v>
      </c>
      <c r="X1179" s="8" t="str">
        <f>TEXT(SalesDataTable[[#This Row],[Order Date]],"mmm")</f>
        <v>Jun</v>
      </c>
    </row>
    <row r="1180" spans="1:24" ht="15">
      <c r="A1180" s="2">
        <v>4561</v>
      </c>
      <c r="B1180" s="3">
        <v>46196</v>
      </c>
      <c r="C1180" s="12">
        <f>MONTH(SalesDataTable[[#This Row],[Order Date]])</f>
        <v>6</v>
      </c>
      <c r="D1180" s="12" t="str">
        <f>TEXT(SalesDataTable[[#This Row],[Order Date]],"MMM")</f>
        <v>Jun</v>
      </c>
      <c r="E1180" s="15" t="str">
        <f>"Q"&amp;ROUNDUP(MONTH(SalesDataTable[[#This Row],[Order Date]])/3,0)</f>
        <v>Q2</v>
      </c>
      <c r="F1180" s="12">
        <f>YEAR(SalesDataTable[[#This Row],[Order Date]])</f>
        <v>2026</v>
      </c>
      <c r="G1180" s="4" t="s">
        <v>0</v>
      </c>
      <c r="H1180" s="4" t="s">
        <v>1</v>
      </c>
      <c r="I1180" s="4" t="s">
        <v>19</v>
      </c>
      <c r="J1180" s="4" t="s">
        <v>3</v>
      </c>
      <c r="K1180" s="4" t="s">
        <v>9</v>
      </c>
      <c r="L1180" s="4" t="s">
        <v>37</v>
      </c>
      <c r="M1180" s="9">
        <v>1</v>
      </c>
      <c r="N1180" s="6">
        <v>157.91</v>
      </c>
      <c r="O1180" s="7">
        <v>0</v>
      </c>
      <c r="P1180" s="6">
        <v>77.12</v>
      </c>
      <c r="Q1180" s="6">
        <f t="shared" si="72"/>
        <v>157.91</v>
      </c>
      <c r="R1180" s="6">
        <f t="shared" si="73"/>
        <v>77.12</v>
      </c>
      <c r="S1180" s="6">
        <f t="shared" si="74"/>
        <v>80.789999999999992</v>
      </c>
      <c r="T1180" s="8">
        <f t="shared" si="75"/>
        <v>0.51162054334747642</v>
      </c>
      <c r="U1180" s="5">
        <f>YEAR(SalesDataTable[[#This Row],[Order Date]])</f>
        <v>2026</v>
      </c>
      <c r="V1180" s="8" t="str">
        <f>"Q"&amp;ROUNDUP(MONTH(SalesDataTable[[#This Row],[Order Date]])/3,0)</f>
        <v>Q2</v>
      </c>
      <c r="W1180" s="9">
        <f>MONTH(SalesDataTable[[#This Row],[Order Date]])</f>
        <v>6</v>
      </c>
      <c r="X1180" s="8" t="str">
        <f>TEXT(SalesDataTable[[#This Row],[Order Date]],"mmm")</f>
        <v>Jun</v>
      </c>
    </row>
    <row r="1181" spans="1:24" ht="15">
      <c r="A1181" s="2">
        <v>4741</v>
      </c>
      <c r="B1181" s="3">
        <v>46196</v>
      </c>
      <c r="C1181" s="12">
        <f>MONTH(SalesDataTable[[#This Row],[Order Date]])</f>
        <v>6</v>
      </c>
      <c r="D1181" s="12" t="str">
        <f>TEXT(SalesDataTable[[#This Row],[Order Date]],"MMM")</f>
        <v>Jun</v>
      </c>
      <c r="E1181" s="15" t="str">
        <f>"Q"&amp;ROUNDUP(MONTH(SalesDataTable[[#This Row],[Order Date]])/3,0)</f>
        <v>Q2</v>
      </c>
      <c r="F1181" s="12">
        <f>YEAR(SalesDataTable[[#This Row],[Order Date]])</f>
        <v>2026</v>
      </c>
      <c r="G1181" s="4" t="s">
        <v>20</v>
      </c>
      <c r="H1181" s="4" t="s">
        <v>47</v>
      </c>
      <c r="I1181" s="4" t="s">
        <v>2</v>
      </c>
      <c r="J1181" s="4" t="s">
        <v>13</v>
      </c>
      <c r="K1181" s="4" t="s">
        <v>4</v>
      </c>
      <c r="L1181" s="4" t="s">
        <v>26</v>
      </c>
      <c r="M1181" s="9">
        <v>3</v>
      </c>
      <c r="N1181" s="6">
        <v>41.09</v>
      </c>
      <c r="O1181" s="7">
        <v>0.05</v>
      </c>
      <c r="P1181" s="6">
        <v>16.809999999999999</v>
      </c>
      <c r="Q1181" s="6">
        <f t="shared" si="72"/>
        <v>117.10650000000001</v>
      </c>
      <c r="R1181" s="6">
        <f t="shared" si="73"/>
        <v>50.429999999999993</v>
      </c>
      <c r="S1181" s="6">
        <f t="shared" si="74"/>
        <v>66.676500000000019</v>
      </c>
      <c r="T1181" s="8">
        <f t="shared" si="75"/>
        <v>0.569366346018368</v>
      </c>
      <c r="U1181" s="5">
        <f>YEAR(SalesDataTable[[#This Row],[Order Date]])</f>
        <v>2026</v>
      </c>
      <c r="V1181" s="8" t="str">
        <f>"Q"&amp;ROUNDUP(MONTH(SalesDataTable[[#This Row],[Order Date]])/3,0)</f>
        <v>Q2</v>
      </c>
      <c r="W1181" s="9">
        <f>MONTH(SalesDataTable[[#This Row],[Order Date]])</f>
        <v>6</v>
      </c>
      <c r="X1181" s="8" t="str">
        <f>TEXT(SalesDataTable[[#This Row],[Order Date]],"mmm")</f>
        <v>Jun</v>
      </c>
    </row>
    <row r="1182" spans="1:24" ht="15">
      <c r="A1182" s="2">
        <v>4882</v>
      </c>
      <c r="B1182" s="3">
        <v>46196</v>
      </c>
      <c r="C1182" s="12">
        <f>MONTH(SalesDataTable[[#This Row],[Order Date]])</f>
        <v>6</v>
      </c>
      <c r="D1182" s="12" t="str">
        <f>TEXT(SalesDataTable[[#This Row],[Order Date]],"MMM")</f>
        <v>Jun</v>
      </c>
      <c r="E1182" s="15" t="str">
        <f>"Q"&amp;ROUNDUP(MONTH(SalesDataTable[[#This Row],[Order Date]])/3,0)</f>
        <v>Q2</v>
      </c>
      <c r="F1182" s="12">
        <f>YEAR(SalesDataTable[[#This Row],[Order Date]])</f>
        <v>2026</v>
      </c>
      <c r="G1182" s="4" t="s">
        <v>6</v>
      </c>
      <c r="H1182" s="4" t="s">
        <v>43</v>
      </c>
      <c r="I1182" s="4" t="s">
        <v>2</v>
      </c>
      <c r="J1182" s="4" t="s">
        <v>3</v>
      </c>
      <c r="K1182" s="4" t="s">
        <v>23</v>
      </c>
      <c r="L1182" s="4" t="s">
        <v>51</v>
      </c>
      <c r="M1182" s="9">
        <v>2</v>
      </c>
      <c r="N1182" s="6">
        <v>120.18</v>
      </c>
      <c r="O1182" s="7">
        <v>0.05</v>
      </c>
      <c r="P1182" s="6">
        <v>59.4</v>
      </c>
      <c r="Q1182" s="6">
        <f t="shared" si="72"/>
        <v>228.34200000000001</v>
      </c>
      <c r="R1182" s="6">
        <f t="shared" si="73"/>
        <v>118.8</v>
      </c>
      <c r="S1182" s="6">
        <f t="shared" si="74"/>
        <v>109.54200000000002</v>
      </c>
      <c r="T1182" s="8">
        <f t="shared" si="75"/>
        <v>0.47972777675591882</v>
      </c>
      <c r="U1182" s="5">
        <f>YEAR(SalesDataTable[[#This Row],[Order Date]])</f>
        <v>2026</v>
      </c>
      <c r="V1182" s="8" t="str">
        <f>"Q"&amp;ROUNDUP(MONTH(SalesDataTable[[#This Row],[Order Date]])/3,0)</f>
        <v>Q2</v>
      </c>
      <c r="W1182" s="9">
        <f>MONTH(SalesDataTable[[#This Row],[Order Date]])</f>
        <v>6</v>
      </c>
      <c r="X1182" s="8" t="str">
        <f>TEXT(SalesDataTable[[#This Row],[Order Date]],"mmm")</f>
        <v>Jun</v>
      </c>
    </row>
    <row r="1183" spans="1:24" ht="15">
      <c r="A1183" s="2">
        <v>4885</v>
      </c>
      <c r="B1183" s="3">
        <v>46196</v>
      </c>
      <c r="C1183" s="12">
        <f>MONTH(SalesDataTable[[#This Row],[Order Date]])</f>
        <v>6</v>
      </c>
      <c r="D1183" s="12" t="str">
        <f>TEXT(SalesDataTable[[#This Row],[Order Date]],"MMM")</f>
        <v>Jun</v>
      </c>
      <c r="E1183" s="15" t="str">
        <f>"Q"&amp;ROUNDUP(MONTH(SalesDataTable[[#This Row],[Order Date]])/3,0)</f>
        <v>Q2</v>
      </c>
      <c r="F1183" s="12">
        <f>YEAR(SalesDataTable[[#This Row],[Order Date]])</f>
        <v>2026</v>
      </c>
      <c r="G1183" s="4" t="s">
        <v>20</v>
      </c>
      <c r="H1183" s="4" t="s">
        <v>47</v>
      </c>
      <c r="I1183" s="4" t="s">
        <v>28</v>
      </c>
      <c r="J1183" s="4" t="s">
        <v>13</v>
      </c>
      <c r="K1183" s="4" t="s">
        <v>23</v>
      </c>
      <c r="L1183" s="4" t="s">
        <v>29</v>
      </c>
      <c r="M1183" s="9">
        <v>1</v>
      </c>
      <c r="N1183" s="6">
        <v>198.1</v>
      </c>
      <c r="O1183" s="7">
        <v>0.1</v>
      </c>
      <c r="P1183" s="6">
        <v>103.46</v>
      </c>
      <c r="Q1183" s="6">
        <f t="shared" si="72"/>
        <v>178.29</v>
      </c>
      <c r="R1183" s="6">
        <f t="shared" si="73"/>
        <v>103.46</v>
      </c>
      <c r="S1183" s="6">
        <f t="shared" si="74"/>
        <v>74.83</v>
      </c>
      <c r="T1183" s="8">
        <f t="shared" si="75"/>
        <v>0.41970946211228899</v>
      </c>
      <c r="U1183" s="5">
        <f>YEAR(SalesDataTable[[#This Row],[Order Date]])</f>
        <v>2026</v>
      </c>
      <c r="V1183" s="8" t="str">
        <f>"Q"&amp;ROUNDUP(MONTH(SalesDataTable[[#This Row],[Order Date]])/3,0)</f>
        <v>Q2</v>
      </c>
      <c r="W1183" s="9">
        <f>MONTH(SalesDataTable[[#This Row],[Order Date]])</f>
        <v>6</v>
      </c>
      <c r="X1183" s="8" t="str">
        <f>TEXT(SalesDataTable[[#This Row],[Order Date]],"mmm")</f>
        <v>Jun</v>
      </c>
    </row>
    <row r="1184" spans="1:24" ht="15">
      <c r="A1184" s="2">
        <v>4982</v>
      </c>
      <c r="B1184" s="3">
        <v>46196</v>
      </c>
      <c r="C1184" s="12">
        <f>MONTH(SalesDataTable[[#This Row],[Order Date]])</f>
        <v>6</v>
      </c>
      <c r="D1184" s="12" t="str">
        <f>TEXT(SalesDataTable[[#This Row],[Order Date]],"MMM")</f>
        <v>Jun</v>
      </c>
      <c r="E1184" s="15" t="str">
        <f>"Q"&amp;ROUNDUP(MONTH(SalesDataTable[[#This Row],[Order Date]])/3,0)</f>
        <v>Q2</v>
      </c>
      <c r="F1184" s="12">
        <f>YEAR(SalesDataTable[[#This Row],[Order Date]])</f>
        <v>2026</v>
      </c>
      <c r="G1184" s="4" t="s">
        <v>11</v>
      </c>
      <c r="H1184" s="4" t="s">
        <v>39</v>
      </c>
      <c r="I1184" s="4" t="s">
        <v>2</v>
      </c>
      <c r="J1184" s="4" t="s">
        <v>3</v>
      </c>
      <c r="K1184" s="4" t="s">
        <v>14</v>
      </c>
      <c r="L1184" s="4" t="s">
        <v>15</v>
      </c>
      <c r="M1184" s="9">
        <v>1</v>
      </c>
      <c r="N1184" s="6">
        <v>36.700000000000003</v>
      </c>
      <c r="O1184" s="7">
        <v>0.15</v>
      </c>
      <c r="P1184" s="6">
        <v>13.59</v>
      </c>
      <c r="Q1184" s="6">
        <f t="shared" si="72"/>
        <v>31.195</v>
      </c>
      <c r="R1184" s="6">
        <f t="shared" si="73"/>
        <v>13.59</v>
      </c>
      <c r="S1184" s="6">
        <f t="shared" si="74"/>
        <v>17.605</v>
      </c>
      <c r="T1184" s="8">
        <f t="shared" si="75"/>
        <v>0.56435326174066358</v>
      </c>
      <c r="U1184" s="5">
        <f>YEAR(SalesDataTable[[#This Row],[Order Date]])</f>
        <v>2026</v>
      </c>
      <c r="V1184" s="8" t="str">
        <f>"Q"&amp;ROUNDUP(MONTH(SalesDataTable[[#This Row],[Order Date]])/3,0)</f>
        <v>Q2</v>
      </c>
      <c r="W1184" s="9">
        <f>MONTH(SalesDataTable[[#This Row],[Order Date]])</f>
        <v>6</v>
      </c>
      <c r="X1184" s="8" t="str">
        <f>TEXT(SalesDataTable[[#This Row],[Order Date]],"mmm")</f>
        <v>Jun</v>
      </c>
    </row>
    <row r="1185" spans="1:24" ht="15">
      <c r="A1185" s="2">
        <v>40</v>
      </c>
      <c r="B1185" s="3">
        <v>46197</v>
      </c>
      <c r="C1185" s="12">
        <f>MONTH(SalesDataTable[[#This Row],[Order Date]])</f>
        <v>6</v>
      </c>
      <c r="D1185" s="12" t="str">
        <f>TEXT(SalesDataTable[[#This Row],[Order Date]],"MMM")</f>
        <v>Jun</v>
      </c>
      <c r="E1185" s="15" t="str">
        <f>"Q"&amp;ROUNDUP(MONTH(SalesDataTable[[#This Row],[Order Date]])/3,0)</f>
        <v>Q2</v>
      </c>
      <c r="F1185" s="12">
        <f>YEAR(SalesDataTable[[#This Row],[Order Date]])</f>
        <v>2026</v>
      </c>
      <c r="G1185" s="4" t="s">
        <v>20</v>
      </c>
      <c r="H1185" s="4" t="s">
        <v>31</v>
      </c>
      <c r="I1185" s="4" t="s">
        <v>19</v>
      </c>
      <c r="J1185" s="4" t="s">
        <v>13</v>
      </c>
      <c r="K1185" s="4" t="s">
        <v>14</v>
      </c>
      <c r="L1185" s="4" t="s">
        <v>48</v>
      </c>
      <c r="M1185" s="9">
        <v>1</v>
      </c>
      <c r="N1185" s="6">
        <v>167.23</v>
      </c>
      <c r="O1185" s="7">
        <v>0.05</v>
      </c>
      <c r="P1185" s="6">
        <v>85.14</v>
      </c>
      <c r="Q1185" s="6">
        <f t="shared" si="72"/>
        <v>158.86849999999998</v>
      </c>
      <c r="R1185" s="6">
        <f t="shared" si="73"/>
        <v>85.14</v>
      </c>
      <c r="S1185" s="6">
        <f t="shared" si="74"/>
        <v>73.728499999999983</v>
      </c>
      <c r="T1185" s="8">
        <f t="shared" si="75"/>
        <v>0.46408507665144438</v>
      </c>
      <c r="U1185" s="5">
        <f>YEAR(SalesDataTable[[#This Row],[Order Date]])</f>
        <v>2026</v>
      </c>
      <c r="V1185" s="8" t="str">
        <f>"Q"&amp;ROUNDUP(MONTH(SalesDataTable[[#This Row],[Order Date]])/3,0)</f>
        <v>Q2</v>
      </c>
      <c r="W1185" s="9">
        <f>MONTH(SalesDataTable[[#This Row],[Order Date]])</f>
        <v>6</v>
      </c>
      <c r="X1185" s="8" t="str">
        <f>TEXT(SalesDataTable[[#This Row],[Order Date]],"mmm")</f>
        <v>Jun</v>
      </c>
    </row>
    <row r="1186" spans="1:24" ht="15">
      <c r="A1186" s="2">
        <v>110</v>
      </c>
      <c r="B1186" s="3">
        <v>46197</v>
      </c>
      <c r="C1186" s="12">
        <f>MONTH(SalesDataTable[[#This Row],[Order Date]])</f>
        <v>6</v>
      </c>
      <c r="D1186" s="12" t="str">
        <f>TEXT(SalesDataTable[[#This Row],[Order Date]],"MMM")</f>
        <v>Jun</v>
      </c>
      <c r="E1186" s="15" t="str">
        <f>"Q"&amp;ROUNDUP(MONTH(SalesDataTable[[#This Row],[Order Date]])/3,0)</f>
        <v>Q2</v>
      </c>
      <c r="F1186" s="12">
        <f>YEAR(SalesDataTable[[#This Row],[Order Date]])</f>
        <v>2026</v>
      </c>
      <c r="G1186" s="4" t="s">
        <v>6</v>
      </c>
      <c r="H1186" s="4" t="s">
        <v>43</v>
      </c>
      <c r="I1186" s="4" t="s">
        <v>19</v>
      </c>
      <c r="J1186" s="4" t="s">
        <v>16</v>
      </c>
      <c r="K1186" s="4" t="s">
        <v>9</v>
      </c>
      <c r="L1186" s="4" t="s">
        <v>46</v>
      </c>
      <c r="M1186" s="9">
        <v>2</v>
      </c>
      <c r="N1186" s="6">
        <v>72.97</v>
      </c>
      <c r="O1186" s="7">
        <v>0</v>
      </c>
      <c r="P1186" s="6">
        <v>31.57</v>
      </c>
      <c r="Q1186" s="6">
        <f t="shared" si="72"/>
        <v>145.94</v>
      </c>
      <c r="R1186" s="6">
        <f t="shared" si="73"/>
        <v>63.14</v>
      </c>
      <c r="S1186" s="6">
        <f t="shared" si="74"/>
        <v>82.8</v>
      </c>
      <c r="T1186" s="8">
        <f t="shared" si="75"/>
        <v>0.56735644785528294</v>
      </c>
      <c r="U1186" s="5">
        <f>YEAR(SalesDataTable[[#This Row],[Order Date]])</f>
        <v>2026</v>
      </c>
      <c r="V1186" s="8" t="str">
        <f>"Q"&amp;ROUNDUP(MONTH(SalesDataTable[[#This Row],[Order Date]])/3,0)</f>
        <v>Q2</v>
      </c>
      <c r="W1186" s="9">
        <f>MONTH(SalesDataTable[[#This Row],[Order Date]])</f>
        <v>6</v>
      </c>
      <c r="X1186" s="8" t="str">
        <f>TEXT(SalesDataTable[[#This Row],[Order Date]],"mmm")</f>
        <v>Jun</v>
      </c>
    </row>
    <row r="1187" spans="1:24" ht="15">
      <c r="A1187" s="2">
        <v>1169</v>
      </c>
      <c r="B1187" s="3">
        <v>46197</v>
      </c>
      <c r="C1187" s="12">
        <f>MONTH(SalesDataTable[[#This Row],[Order Date]])</f>
        <v>6</v>
      </c>
      <c r="D1187" s="12" t="str">
        <f>TEXT(SalesDataTable[[#This Row],[Order Date]],"MMM")</f>
        <v>Jun</v>
      </c>
      <c r="E1187" s="15" t="str">
        <f>"Q"&amp;ROUNDUP(MONTH(SalesDataTable[[#This Row],[Order Date]])/3,0)</f>
        <v>Q2</v>
      </c>
      <c r="F1187" s="12">
        <f>YEAR(SalesDataTable[[#This Row],[Order Date]])</f>
        <v>2026</v>
      </c>
      <c r="G1187" s="4" t="s">
        <v>6</v>
      </c>
      <c r="H1187" s="4" t="s">
        <v>41</v>
      </c>
      <c r="I1187" s="4" t="s">
        <v>19</v>
      </c>
      <c r="J1187" s="4" t="s">
        <v>13</v>
      </c>
      <c r="K1187" s="4" t="s">
        <v>4</v>
      </c>
      <c r="L1187" s="4" t="s">
        <v>5</v>
      </c>
      <c r="M1187" s="9">
        <v>3</v>
      </c>
      <c r="N1187" s="6">
        <v>82.91</v>
      </c>
      <c r="O1187" s="7">
        <v>0</v>
      </c>
      <c r="P1187" s="6">
        <v>42.29</v>
      </c>
      <c r="Q1187" s="6">
        <f t="shared" si="72"/>
        <v>248.73</v>
      </c>
      <c r="R1187" s="6">
        <f t="shared" si="73"/>
        <v>126.87</v>
      </c>
      <c r="S1187" s="6">
        <f t="shared" si="74"/>
        <v>121.85999999999999</v>
      </c>
      <c r="T1187" s="8">
        <f t="shared" si="75"/>
        <v>0.4899288384995778</v>
      </c>
      <c r="U1187" s="5">
        <f>YEAR(SalesDataTable[[#This Row],[Order Date]])</f>
        <v>2026</v>
      </c>
      <c r="V1187" s="8" t="str">
        <f>"Q"&amp;ROUNDUP(MONTH(SalesDataTable[[#This Row],[Order Date]])/3,0)</f>
        <v>Q2</v>
      </c>
      <c r="W1187" s="9">
        <f>MONTH(SalesDataTable[[#This Row],[Order Date]])</f>
        <v>6</v>
      </c>
      <c r="X1187" s="8" t="str">
        <f>TEXT(SalesDataTable[[#This Row],[Order Date]],"mmm")</f>
        <v>Jun</v>
      </c>
    </row>
    <row r="1188" spans="1:24" ht="15">
      <c r="A1188" s="2">
        <v>2211</v>
      </c>
      <c r="B1188" s="3">
        <v>46197</v>
      </c>
      <c r="C1188" s="12">
        <f>MONTH(SalesDataTable[[#This Row],[Order Date]])</f>
        <v>6</v>
      </c>
      <c r="D1188" s="12" t="str">
        <f>TEXT(SalesDataTable[[#This Row],[Order Date]],"MMM")</f>
        <v>Jun</v>
      </c>
      <c r="E1188" s="15" t="str">
        <f>"Q"&amp;ROUNDUP(MONTH(SalesDataTable[[#This Row],[Order Date]])/3,0)</f>
        <v>Q2</v>
      </c>
      <c r="F1188" s="12">
        <f>YEAR(SalesDataTable[[#This Row],[Order Date]])</f>
        <v>2026</v>
      </c>
      <c r="G1188" s="4" t="s">
        <v>11</v>
      </c>
      <c r="H1188" s="4" t="s">
        <v>39</v>
      </c>
      <c r="I1188" s="4" t="s">
        <v>28</v>
      </c>
      <c r="J1188" s="4" t="s">
        <v>13</v>
      </c>
      <c r="K1188" s="4" t="s">
        <v>34</v>
      </c>
      <c r="L1188" s="4" t="s">
        <v>35</v>
      </c>
      <c r="M1188" s="9">
        <v>2</v>
      </c>
      <c r="N1188" s="6">
        <v>41.25</v>
      </c>
      <c r="O1188" s="7">
        <v>0</v>
      </c>
      <c r="P1188" s="6">
        <v>14.72</v>
      </c>
      <c r="Q1188" s="6">
        <f t="shared" si="72"/>
        <v>82.5</v>
      </c>
      <c r="R1188" s="6">
        <f t="shared" si="73"/>
        <v>29.44</v>
      </c>
      <c r="S1188" s="6">
        <f t="shared" si="74"/>
        <v>53.06</v>
      </c>
      <c r="T1188" s="8">
        <f t="shared" si="75"/>
        <v>0.64315151515151514</v>
      </c>
      <c r="U1188" s="5">
        <f>YEAR(SalesDataTable[[#This Row],[Order Date]])</f>
        <v>2026</v>
      </c>
      <c r="V1188" s="8" t="str">
        <f>"Q"&amp;ROUNDUP(MONTH(SalesDataTable[[#This Row],[Order Date]])/3,0)</f>
        <v>Q2</v>
      </c>
      <c r="W1188" s="9">
        <f>MONTH(SalesDataTable[[#This Row],[Order Date]])</f>
        <v>6</v>
      </c>
      <c r="X1188" s="8" t="str">
        <f>TEXT(SalesDataTable[[#This Row],[Order Date]],"mmm")</f>
        <v>Jun</v>
      </c>
    </row>
    <row r="1189" spans="1:24" ht="15">
      <c r="A1189" s="2">
        <v>3494</v>
      </c>
      <c r="B1189" s="3">
        <v>46197</v>
      </c>
      <c r="C1189" s="12">
        <f>MONTH(SalesDataTable[[#This Row],[Order Date]])</f>
        <v>6</v>
      </c>
      <c r="D1189" s="12" t="str">
        <f>TEXT(SalesDataTable[[#This Row],[Order Date]],"MMM")</f>
        <v>Jun</v>
      </c>
      <c r="E1189" s="15" t="str">
        <f>"Q"&amp;ROUNDUP(MONTH(SalesDataTable[[#This Row],[Order Date]])/3,0)</f>
        <v>Q2</v>
      </c>
      <c r="F1189" s="12">
        <f>YEAR(SalesDataTable[[#This Row],[Order Date]])</f>
        <v>2026</v>
      </c>
      <c r="G1189" s="4" t="s">
        <v>20</v>
      </c>
      <c r="H1189" s="4" t="s">
        <v>33</v>
      </c>
      <c r="I1189" s="4" t="s">
        <v>8</v>
      </c>
      <c r="J1189" s="4" t="s">
        <v>16</v>
      </c>
      <c r="K1189" s="4" t="s">
        <v>23</v>
      </c>
      <c r="L1189" s="4" t="s">
        <v>29</v>
      </c>
      <c r="M1189" s="9">
        <v>6</v>
      </c>
      <c r="N1189" s="6">
        <v>194.79</v>
      </c>
      <c r="O1189" s="7">
        <v>0.15</v>
      </c>
      <c r="P1189" s="6">
        <v>106.78</v>
      </c>
      <c r="Q1189" s="6">
        <f t="shared" si="72"/>
        <v>993.42899999999997</v>
      </c>
      <c r="R1189" s="6">
        <f t="shared" si="73"/>
        <v>640.68000000000006</v>
      </c>
      <c r="S1189" s="6">
        <f t="shared" si="74"/>
        <v>352.74899999999991</v>
      </c>
      <c r="T1189" s="8">
        <f t="shared" si="75"/>
        <v>0.3550822454347517</v>
      </c>
      <c r="U1189" s="5">
        <f>YEAR(SalesDataTable[[#This Row],[Order Date]])</f>
        <v>2026</v>
      </c>
      <c r="V1189" s="8" t="str">
        <f>"Q"&amp;ROUNDUP(MONTH(SalesDataTable[[#This Row],[Order Date]])/3,0)</f>
        <v>Q2</v>
      </c>
      <c r="W1189" s="9">
        <f>MONTH(SalesDataTable[[#This Row],[Order Date]])</f>
        <v>6</v>
      </c>
      <c r="X1189" s="8" t="str">
        <f>TEXT(SalesDataTable[[#This Row],[Order Date]],"mmm")</f>
        <v>Jun</v>
      </c>
    </row>
    <row r="1190" spans="1:24" ht="15">
      <c r="A1190" s="2">
        <v>3586</v>
      </c>
      <c r="B1190" s="3">
        <v>46197</v>
      </c>
      <c r="C1190" s="12">
        <f>MONTH(SalesDataTable[[#This Row],[Order Date]])</f>
        <v>6</v>
      </c>
      <c r="D1190" s="12" t="str">
        <f>TEXT(SalesDataTable[[#This Row],[Order Date]],"MMM")</f>
        <v>Jun</v>
      </c>
      <c r="E1190" s="15" t="str">
        <f>"Q"&amp;ROUNDUP(MONTH(SalesDataTable[[#This Row],[Order Date]])/3,0)</f>
        <v>Q2</v>
      </c>
      <c r="F1190" s="12">
        <f>YEAR(SalesDataTable[[#This Row],[Order Date]])</f>
        <v>2026</v>
      </c>
      <c r="G1190" s="4" t="s">
        <v>0</v>
      </c>
      <c r="H1190" s="4" t="s">
        <v>50</v>
      </c>
      <c r="I1190" s="4" t="s">
        <v>8</v>
      </c>
      <c r="J1190" s="4" t="s">
        <v>16</v>
      </c>
      <c r="K1190" s="4" t="s">
        <v>23</v>
      </c>
      <c r="L1190" s="4" t="s">
        <v>29</v>
      </c>
      <c r="M1190" s="9">
        <v>6</v>
      </c>
      <c r="N1190" s="6">
        <v>193.13</v>
      </c>
      <c r="O1190" s="7">
        <v>0.15</v>
      </c>
      <c r="P1190" s="6">
        <v>106.49</v>
      </c>
      <c r="Q1190" s="6">
        <f t="shared" si="72"/>
        <v>984.96299999999997</v>
      </c>
      <c r="R1190" s="6">
        <f t="shared" si="73"/>
        <v>638.93999999999994</v>
      </c>
      <c r="S1190" s="6">
        <f t="shared" si="74"/>
        <v>346.02300000000002</v>
      </c>
      <c r="T1190" s="8">
        <f t="shared" si="75"/>
        <v>0.35130558203709178</v>
      </c>
      <c r="U1190" s="5">
        <f>YEAR(SalesDataTable[[#This Row],[Order Date]])</f>
        <v>2026</v>
      </c>
      <c r="V1190" s="8" t="str">
        <f>"Q"&amp;ROUNDUP(MONTH(SalesDataTable[[#This Row],[Order Date]])/3,0)</f>
        <v>Q2</v>
      </c>
      <c r="W1190" s="9">
        <f>MONTH(SalesDataTable[[#This Row],[Order Date]])</f>
        <v>6</v>
      </c>
      <c r="X1190" s="8" t="str">
        <f>TEXT(SalesDataTable[[#This Row],[Order Date]],"mmm")</f>
        <v>Jun</v>
      </c>
    </row>
    <row r="1191" spans="1:24" ht="15">
      <c r="A1191" s="2">
        <v>3660</v>
      </c>
      <c r="B1191" s="3">
        <v>46197</v>
      </c>
      <c r="C1191" s="12">
        <f>MONTH(SalesDataTable[[#This Row],[Order Date]])</f>
        <v>6</v>
      </c>
      <c r="D1191" s="12" t="str">
        <f>TEXT(SalesDataTable[[#This Row],[Order Date]],"MMM")</f>
        <v>Jun</v>
      </c>
      <c r="E1191" s="15" t="str">
        <f>"Q"&amp;ROUNDUP(MONTH(SalesDataTable[[#This Row],[Order Date]])/3,0)</f>
        <v>Q2</v>
      </c>
      <c r="F1191" s="12">
        <f>YEAR(SalesDataTable[[#This Row],[Order Date]])</f>
        <v>2026</v>
      </c>
      <c r="G1191" s="4" t="s">
        <v>11</v>
      </c>
      <c r="H1191" s="4" t="s">
        <v>18</v>
      </c>
      <c r="I1191" s="4" t="s">
        <v>2</v>
      </c>
      <c r="J1191" s="4" t="s">
        <v>13</v>
      </c>
      <c r="K1191" s="4" t="s">
        <v>4</v>
      </c>
      <c r="L1191" s="4" t="s">
        <v>5</v>
      </c>
      <c r="M1191" s="9">
        <v>1</v>
      </c>
      <c r="N1191" s="6">
        <v>82.7</v>
      </c>
      <c r="O1191" s="7">
        <v>0.05</v>
      </c>
      <c r="P1191" s="6">
        <v>42.16</v>
      </c>
      <c r="Q1191" s="6">
        <f t="shared" si="72"/>
        <v>78.564999999999998</v>
      </c>
      <c r="R1191" s="6">
        <f t="shared" si="73"/>
        <v>42.16</v>
      </c>
      <c r="S1191" s="6">
        <f t="shared" si="74"/>
        <v>36.405000000000001</v>
      </c>
      <c r="T1191" s="8">
        <f t="shared" si="75"/>
        <v>0.46337427607713361</v>
      </c>
      <c r="U1191" s="5">
        <f>YEAR(SalesDataTable[[#This Row],[Order Date]])</f>
        <v>2026</v>
      </c>
      <c r="V1191" s="8" t="str">
        <f>"Q"&amp;ROUNDUP(MONTH(SalesDataTable[[#This Row],[Order Date]])/3,0)</f>
        <v>Q2</v>
      </c>
      <c r="W1191" s="9">
        <f>MONTH(SalesDataTable[[#This Row],[Order Date]])</f>
        <v>6</v>
      </c>
      <c r="X1191" s="8" t="str">
        <f>TEXT(SalesDataTable[[#This Row],[Order Date]],"mmm")</f>
        <v>Jun</v>
      </c>
    </row>
    <row r="1192" spans="1:24" ht="15">
      <c r="A1192" s="2">
        <v>4307</v>
      </c>
      <c r="B1192" s="3">
        <v>46197</v>
      </c>
      <c r="C1192" s="12">
        <f>MONTH(SalesDataTable[[#This Row],[Order Date]])</f>
        <v>6</v>
      </c>
      <c r="D1192" s="12" t="str">
        <f>TEXT(SalesDataTable[[#This Row],[Order Date]],"MMM")</f>
        <v>Jun</v>
      </c>
      <c r="E1192" s="15" t="str">
        <f>"Q"&amp;ROUNDUP(MONTH(SalesDataTable[[#This Row],[Order Date]])/3,0)</f>
        <v>Q2</v>
      </c>
      <c r="F1192" s="12">
        <f>YEAR(SalesDataTable[[#This Row],[Order Date]])</f>
        <v>2026</v>
      </c>
      <c r="G1192" s="4" t="s">
        <v>20</v>
      </c>
      <c r="H1192" s="4" t="s">
        <v>33</v>
      </c>
      <c r="I1192" s="4" t="s">
        <v>2</v>
      </c>
      <c r="J1192" s="4" t="s">
        <v>16</v>
      </c>
      <c r="K1192" s="4" t="s">
        <v>4</v>
      </c>
      <c r="L1192" s="4" t="s">
        <v>26</v>
      </c>
      <c r="M1192" s="9">
        <v>1</v>
      </c>
      <c r="N1192" s="6">
        <v>40.33</v>
      </c>
      <c r="O1192" s="7">
        <v>0</v>
      </c>
      <c r="P1192" s="6">
        <v>16.48</v>
      </c>
      <c r="Q1192" s="6">
        <f t="shared" si="72"/>
        <v>40.33</v>
      </c>
      <c r="R1192" s="6">
        <f t="shared" si="73"/>
        <v>16.48</v>
      </c>
      <c r="S1192" s="6">
        <f t="shared" si="74"/>
        <v>23.849999999999998</v>
      </c>
      <c r="T1192" s="8">
        <f t="shared" si="75"/>
        <v>0.59137118770146291</v>
      </c>
      <c r="U1192" s="5">
        <f>YEAR(SalesDataTable[[#This Row],[Order Date]])</f>
        <v>2026</v>
      </c>
      <c r="V1192" s="8" t="str">
        <f>"Q"&amp;ROUNDUP(MONTH(SalesDataTable[[#This Row],[Order Date]])/3,0)</f>
        <v>Q2</v>
      </c>
      <c r="W1192" s="9">
        <f>MONTH(SalesDataTable[[#This Row],[Order Date]])</f>
        <v>6</v>
      </c>
      <c r="X1192" s="8" t="str">
        <f>TEXT(SalesDataTable[[#This Row],[Order Date]],"mmm")</f>
        <v>Jun</v>
      </c>
    </row>
    <row r="1193" spans="1:24" ht="15">
      <c r="A1193" s="2">
        <v>5133</v>
      </c>
      <c r="B1193" s="3">
        <v>46197</v>
      </c>
      <c r="C1193" s="12">
        <f>MONTH(SalesDataTable[[#This Row],[Order Date]])</f>
        <v>6</v>
      </c>
      <c r="D1193" s="12" t="str">
        <f>TEXT(SalesDataTable[[#This Row],[Order Date]],"MMM")</f>
        <v>Jun</v>
      </c>
      <c r="E1193" s="15" t="str">
        <f>"Q"&amp;ROUNDUP(MONTH(SalesDataTable[[#This Row],[Order Date]])/3,0)</f>
        <v>Q2</v>
      </c>
      <c r="F1193" s="12">
        <f>YEAR(SalesDataTable[[#This Row],[Order Date]])</f>
        <v>2026</v>
      </c>
      <c r="G1193" s="4" t="s">
        <v>0</v>
      </c>
      <c r="H1193" s="4" t="s">
        <v>1</v>
      </c>
      <c r="I1193" s="4" t="s">
        <v>2</v>
      </c>
      <c r="J1193" s="4" t="s">
        <v>16</v>
      </c>
      <c r="K1193" s="4" t="s">
        <v>23</v>
      </c>
      <c r="L1193" s="4" t="s">
        <v>40</v>
      </c>
      <c r="M1193" s="9">
        <v>1</v>
      </c>
      <c r="N1193" s="6">
        <v>81.99</v>
      </c>
      <c r="O1193" s="7">
        <v>0.15</v>
      </c>
      <c r="P1193" s="6">
        <v>40.29</v>
      </c>
      <c r="Q1193" s="6">
        <f t="shared" si="72"/>
        <v>69.691499999999991</v>
      </c>
      <c r="R1193" s="6">
        <f t="shared" si="73"/>
        <v>40.29</v>
      </c>
      <c r="S1193" s="6">
        <f t="shared" si="74"/>
        <v>29.401499999999992</v>
      </c>
      <c r="T1193" s="8">
        <f t="shared" si="75"/>
        <v>0.4218807171606293</v>
      </c>
      <c r="U1193" s="5">
        <f>YEAR(SalesDataTable[[#This Row],[Order Date]])</f>
        <v>2026</v>
      </c>
      <c r="V1193" s="8" t="str">
        <f>"Q"&amp;ROUNDUP(MONTH(SalesDataTable[[#This Row],[Order Date]])/3,0)</f>
        <v>Q2</v>
      </c>
      <c r="W1193" s="9">
        <f>MONTH(SalesDataTable[[#This Row],[Order Date]])</f>
        <v>6</v>
      </c>
      <c r="X1193" s="8" t="str">
        <f>TEXT(SalesDataTable[[#This Row],[Order Date]],"mmm")</f>
        <v>Jun</v>
      </c>
    </row>
    <row r="1194" spans="1:24" ht="15">
      <c r="A1194" s="2">
        <v>472</v>
      </c>
      <c r="B1194" s="3">
        <v>46198</v>
      </c>
      <c r="C1194" s="12">
        <f>MONTH(SalesDataTable[[#This Row],[Order Date]])</f>
        <v>6</v>
      </c>
      <c r="D1194" s="12" t="str">
        <f>TEXT(SalesDataTable[[#This Row],[Order Date]],"MMM")</f>
        <v>Jun</v>
      </c>
      <c r="E1194" s="15" t="str">
        <f>"Q"&amp;ROUNDUP(MONTH(SalesDataTable[[#This Row],[Order Date]])/3,0)</f>
        <v>Q2</v>
      </c>
      <c r="F1194" s="12">
        <f>YEAR(SalesDataTable[[#This Row],[Order Date]])</f>
        <v>2026</v>
      </c>
      <c r="G1194" s="4" t="s">
        <v>6</v>
      </c>
      <c r="H1194" s="4" t="s">
        <v>27</v>
      </c>
      <c r="I1194" s="4" t="s">
        <v>19</v>
      </c>
      <c r="J1194" s="4" t="s">
        <v>16</v>
      </c>
      <c r="K1194" s="4" t="s">
        <v>14</v>
      </c>
      <c r="L1194" s="4" t="s">
        <v>32</v>
      </c>
      <c r="M1194" s="9">
        <v>3</v>
      </c>
      <c r="N1194" s="6">
        <v>46.29</v>
      </c>
      <c r="O1194" s="7">
        <v>0</v>
      </c>
      <c r="P1194" s="6">
        <v>18.309999999999999</v>
      </c>
      <c r="Q1194" s="6">
        <f t="shared" si="72"/>
        <v>138.87</v>
      </c>
      <c r="R1194" s="6">
        <f t="shared" si="73"/>
        <v>54.929999999999993</v>
      </c>
      <c r="S1194" s="6">
        <f t="shared" si="74"/>
        <v>83.940000000000012</v>
      </c>
      <c r="T1194" s="8">
        <f t="shared" si="75"/>
        <v>0.60445020522791104</v>
      </c>
      <c r="U1194" s="5">
        <f>YEAR(SalesDataTable[[#This Row],[Order Date]])</f>
        <v>2026</v>
      </c>
      <c r="V1194" s="8" t="str">
        <f>"Q"&amp;ROUNDUP(MONTH(SalesDataTable[[#This Row],[Order Date]])/3,0)</f>
        <v>Q2</v>
      </c>
      <c r="W1194" s="9">
        <f>MONTH(SalesDataTable[[#This Row],[Order Date]])</f>
        <v>6</v>
      </c>
      <c r="X1194" s="8" t="str">
        <f>TEXT(SalesDataTable[[#This Row],[Order Date]],"mmm")</f>
        <v>Jun</v>
      </c>
    </row>
    <row r="1195" spans="1:24" ht="15">
      <c r="A1195" s="2">
        <v>689</v>
      </c>
      <c r="B1195" s="3">
        <v>46198</v>
      </c>
      <c r="C1195" s="12">
        <f>MONTH(SalesDataTable[[#This Row],[Order Date]])</f>
        <v>6</v>
      </c>
      <c r="D1195" s="12" t="str">
        <f>TEXT(SalesDataTable[[#This Row],[Order Date]],"MMM")</f>
        <v>Jun</v>
      </c>
      <c r="E1195" s="15" t="str">
        <f>"Q"&amp;ROUNDUP(MONTH(SalesDataTable[[#This Row],[Order Date]])/3,0)</f>
        <v>Q2</v>
      </c>
      <c r="F1195" s="12">
        <f>YEAR(SalesDataTable[[#This Row],[Order Date]])</f>
        <v>2026</v>
      </c>
      <c r="G1195" s="4" t="s">
        <v>20</v>
      </c>
      <c r="H1195" s="4" t="s">
        <v>31</v>
      </c>
      <c r="I1195" s="4" t="s">
        <v>2</v>
      </c>
      <c r="J1195" s="4" t="s">
        <v>13</v>
      </c>
      <c r="K1195" s="4" t="s">
        <v>4</v>
      </c>
      <c r="L1195" s="4" t="s">
        <v>26</v>
      </c>
      <c r="M1195" s="9">
        <v>1</v>
      </c>
      <c r="N1195" s="6">
        <v>39.729999999999997</v>
      </c>
      <c r="O1195" s="7">
        <v>0</v>
      </c>
      <c r="P1195" s="6">
        <v>16.55</v>
      </c>
      <c r="Q1195" s="6">
        <f t="shared" si="72"/>
        <v>39.729999999999997</v>
      </c>
      <c r="R1195" s="6">
        <f t="shared" si="73"/>
        <v>16.55</v>
      </c>
      <c r="S1195" s="6">
        <f t="shared" si="74"/>
        <v>23.179999999999996</v>
      </c>
      <c r="T1195" s="8">
        <f t="shared" si="75"/>
        <v>0.58343820790334755</v>
      </c>
      <c r="U1195" s="5">
        <f>YEAR(SalesDataTable[[#This Row],[Order Date]])</f>
        <v>2026</v>
      </c>
      <c r="V1195" s="8" t="str">
        <f>"Q"&amp;ROUNDUP(MONTH(SalesDataTable[[#This Row],[Order Date]])/3,0)</f>
        <v>Q2</v>
      </c>
      <c r="W1195" s="9">
        <f>MONTH(SalesDataTable[[#This Row],[Order Date]])</f>
        <v>6</v>
      </c>
      <c r="X1195" s="8" t="str">
        <f>TEXT(SalesDataTable[[#This Row],[Order Date]],"mmm")</f>
        <v>Jun</v>
      </c>
    </row>
    <row r="1196" spans="1:24" ht="15">
      <c r="A1196" s="2">
        <v>864</v>
      </c>
      <c r="B1196" s="3">
        <v>46198</v>
      </c>
      <c r="C1196" s="12">
        <f>MONTH(SalesDataTable[[#This Row],[Order Date]])</f>
        <v>6</v>
      </c>
      <c r="D1196" s="12" t="str">
        <f>TEXT(SalesDataTable[[#This Row],[Order Date]],"MMM")</f>
        <v>Jun</v>
      </c>
      <c r="E1196" s="15" t="str">
        <f>"Q"&amp;ROUNDUP(MONTH(SalesDataTable[[#This Row],[Order Date]])/3,0)</f>
        <v>Q2</v>
      </c>
      <c r="F1196" s="12">
        <f>YEAR(SalesDataTable[[#This Row],[Order Date]])</f>
        <v>2026</v>
      </c>
      <c r="G1196" s="4" t="s">
        <v>20</v>
      </c>
      <c r="H1196" s="4" t="s">
        <v>33</v>
      </c>
      <c r="I1196" s="4" t="s">
        <v>2</v>
      </c>
      <c r="J1196" s="4" t="s">
        <v>13</v>
      </c>
      <c r="K1196" s="4" t="s">
        <v>14</v>
      </c>
      <c r="L1196" s="4" t="s">
        <v>44</v>
      </c>
      <c r="M1196" s="9">
        <v>4</v>
      </c>
      <c r="N1196" s="6">
        <v>131.02000000000001</v>
      </c>
      <c r="O1196" s="7">
        <v>0.05</v>
      </c>
      <c r="P1196" s="6">
        <v>67.42</v>
      </c>
      <c r="Q1196" s="6">
        <f t="shared" si="72"/>
        <v>497.87600000000003</v>
      </c>
      <c r="R1196" s="6">
        <f t="shared" si="73"/>
        <v>269.68</v>
      </c>
      <c r="S1196" s="6">
        <f t="shared" si="74"/>
        <v>228.19600000000003</v>
      </c>
      <c r="T1196" s="8">
        <f t="shared" si="75"/>
        <v>0.45833902417469413</v>
      </c>
      <c r="U1196" s="5">
        <f>YEAR(SalesDataTable[[#This Row],[Order Date]])</f>
        <v>2026</v>
      </c>
      <c r="V1196" s="8" t="str">
        <f>"Q"&amp;ROUNDUP(MONTH(SalesDataTable[[#This Row],[Order Date]])/3,0)</f>
        <v>Q2</v>
      </c>
      <c r="W1196" s="9">
        <f>MONTH(SalesDataTable[[#This Row],[Order Date]])</f>
        <v>6</v>
      </c>
      <c r="X1196" s="8" t="str">
        <f>TEXT(SalesDataTable[[#This Row],[Order Date]],"mmm")</f>
        <v>Jun</v>
      </c>
    </row>
    <row r="1197" spans="1:24" ht="15">
      <c r="A1197" s="2">
        <v>1163</v>
      </c>
      <c r="B1197" s="3">
        <v>46198</v>
      </c>
      <c r="C1197" s="12">
        <f>MONTH(SalesDataTable[[#This Row],[Order Date]])</f>
        <v>6</v>
      </c>
      <c r="D1197" s="12" t="str">
        <f>TEXT(SalesDataTable[[#This Row],[Order Date]],"MMM")</f>
        <v>Jun</v>
      </c>
      <c r="E1197" s="15" t="str">
        <f>"Q"&amp;ROUNDUP(MONTH(SalesDataTable[[#This Row],[Order Date]])/3,0)</f>
        <v>Q2</v>
      </c>
      <c r="F1197" s="12">
        <f>YEAR(SalesDataTable[[#This Row],[Order Date]])</f>
        <v>2026</v>
      </c>
      <c r="G1197" s="4" t="s">
        <v>6</v>
      </c>
      <c r="H1197" s="4" t="s">
        <v>43</v>
      </c>
      <c r="I1197" s="4" t="s">
        <v>2</v>
      </c>
      <c r="J1197" s="4" t="s">
        <v>13</v>
      </c>
      <c r="K1197" s="4" t="s">
        <v>14</v>
      </c>
      <c r="L1197" s="4" t="s">
        <v>32</v>
      </c>
      <c r="M1197" s="9">
        <v>2</v>
      </c>
      <c r="N1197" s="6">
        <v>46.69</v>
      </c>
      <c r="O1197" s="7">
        <v>0.05</v>
      </c>
      <c r="P1197" s="6">
        <v>18.23</v>
      </c>
      <c r="Q1197" s="6">
        <f t="shared" si="72"/>
        <v>88.710999999999999</v>
      </c>
      <c r="R1197" s="6">
        <f t="shared" si="73"/>
        <v>36.46</v>
      </c>
      <c r="S1197" s="6">
        <f t="shared" si="74"/>
        <v>52.250999999999998</v>
      </c>
      <c r="T1197" s="8">
        <f t="shared" si="75"/>
        <v>0.58900249123558523</v>
      </c>
      <c r="U1197" s="5">
        <f>YEAR(SalesDataTable[[#This Row],[Order Date]])</f>
        <v>2026</v>
      </c>
      <c r="V1197" s="8" t="str">
        <f>"Q"&amp;ROUNDUP(MONTH(SalesDataTable[[#This Row],[Order Date]])/3,0)</f>
        <v>Q2</v>
      </c>
      <c r="W1197" s="9">
        <f>MONTH(SalesDataTable[[#This Row],[Order Date]])</f>
        <v>6</v>
      </c>
      <c r="X1197" s="8" t="str">
        <f>TEXT(SalesDataTable[[#This Row],[Order Date]],"mmm")</f>
        <v>Jun</v>
      </c>
    </row>
    <row r="1198" spans="1:24" ht="15">
      <c r="A1198" s="2">
        <v>1323</v>
      </c>
      <c r="B1198" s="3">
        <v>46198</v>
      </c>
      <c r="C1198" s="12">
        <f>MONTH(SalesDataTable[[#This Row],[Order Date]])</f>
        <v>6</v>
      </c>
      <c r="D1198" s="12" t="str">
        <f>TEXT(SalesDataTable[[#This Row],[Order Date]],"MMM")</f>
        <v>Jun</v>
      </c>
      <c r="E1198" s="15" t="str">
        <f>"Q"&amp;ROUNDUP(MONTH(SalesDataTable[[#This Row],[Order Date]])/3,0)</f>
        <v>Q2</v>
      </c>
      <c r="F1198" s="12">
        <f>YEAR(SalesDataTable[[#This Row],[Order Date]])</f>
        <v>2026</v>
      </c>
      <c r="G1198" s="4" t="s">
        <v>6</v>
      </c>
      <c r="H1198" s="4" t="s">
        <v>43</v>
      </c>
      <c r="I1198" s="4" t="s">
        <v>2</v>
      </c>
      <c r="J1198" s="4" t="s">
        <v>3</v>
      </c>
      <c r="K1198" s="4" t="s">
        <v>34</v>
      </c>
      <c r="L1198" s="4" t="s">
        <v>35</v>
      </c>
      <c r="M1198" s="9">
        <v>2</v>
      </c>
      <c r="N1198" s="6">
        <v>39.57</v>
      </c>
      <c r="O1198" s="7">
        <v>0.1</v>
      </c>
      <c r="P1198" s="6">
        <v>14.64</v>
      </c>
      <c r="Q1198" s="6">
        <f t="shared" si="72"/>
        <v>71.225999999999999</v>
      </c>
      <c r="R1198" s="6">
        <f t="shared" si="73"/>
        <v>29.28</v>
      </c>
      <c r="S1198" s="6">
        <f t="shared" si="74"/>
        <v>41.945999999999998</v>
      </c>
      <c r="T1198" s="8">
        <f t="shared" si="75"/>
        <v>0.58891416055934631</v>
      </c>
      <c r="U1198" s="5">
        <f>YEAR(SalesDataTable[[#This Row],[Order Date]])</f>
        <v>2026</v>
      </c>
      <c r="V1198" s="8" t="str">
        <f>"Q"&amp;ROUNDUP(MONTH(SalesDataTable[[#This Row],[Order Date]])/3,0)</f>
        <v>Q2</v>
      </c>
      <c r="W1198" s="9">
        <f>MONTH(SalesDataTable[[#This Row],[Order Date]])</f>
        <v>6</v>
      </c>
      <c r="X1198" s="8" t="str">
        <f>TEXT(SalesDataTable[[#This Row],[Order Date]],"mmm")</f>
        <v>Jun</v>
      </c>
    </row>
    <row r="1199" spans="1:24" ht="15">
      <c r="A1199" s="2">
        <v>2098</v>
      </c>
      <c r="B1199" s="3">
        <v>46198</v>
      </c>
      <c r="C1199" s="12">
        <f>MONTH(SalesDataTable[[#This Row],[Order Date]])</f>
        <v>6</v>
      </c>
      <c r="D1199" s="12" t="str">
        <f>TEXT(SalesDataTable[[#This Row],[Order Date]],"MMM")</f>
        <v>Jun</v>
      </c>
      <c r="E1199" s="15" t="str">
        <f>"Q"&amp;ROUNDUP(MONTH(SalesDataTable[[#This Row],[Order Date]])/3,0)</f>
        <v>Q2</v>
      </c>
      <c r="F1199" s="12">
        <f>YEAR(SalesDataTable[[#This Row],[Order Date]])</f>
        <v>2026</v>
      </c>
      <c r="G1199" s="4" t="s">
        <v>11</v>
      </c>
      <c r="H1199" s="4" t="s">
        <v>12</v>
      </c>
      <c r="I1199" s="4" t="s">
        <v>2</v>
      </c>
      <c r="J1199" s="4" t="s">
        <v>3</v>
      </c>
      <c r="K1199" s="4" t="s">
        <v>9</v>
      </c>
      <c r="L1199" s="4" t="s">
        <v>17</v>
      </c>
      <c r="M1199" s="9">
        <v>1</v>
      </c>
      <c r="N1199" s="6">
        <v>146.46</v>
      </c>
      <c r="O1199" s="7">
        <v>0.15</v>
      </c>
      <c r="P1199" s="6">
        <v>80.760000000000005</v>
      </c>
      <c r="Q1199" s="6">
        <f t="shared" si="72"/>
        <v>124.491</v>
      </c>
      <c r="R1199" s="6">
        <f t="shared" si="73"/>
        <v>80.760000000000005</v>
      </c>
      <c r="S1199" s="6">
        <f t="shared" si="74"/>
        <v>43.730999999999995</v>
      </c>
      <c r="T1199" s="8">
        <f t="shared" si="75"/>
        <v>0.35127840566787955</v>
      </c>
      <c r="U1199" s="5">
        <f>YEAR(SalesDataTable[[#This Row],[Order Date]])</f>
        <v>2026</v>
      </c>
      <c r="V1199" s="8" t="str">
        <f>"Q"&amp;ROUNDUP(MONTH(SalesDataTable[[#This Row],[Order Date]])/3,0)</f>
        <v>Q2</v>
      </c>
      <c r="W1199" s="9">
        <f>MONTH(SalesDataTable[[#This Row],[Order Date]])</f>
        <v>6</v>
      </c>
      <c r="X1199" s="8" t="str">
        <f>TEXT(SalesDataTable[[#This Row],[Order Date]],"mmm")</f>
        <v>Jun</v>
      </c>
    </row>
    <row r="1200" spans="1:24" ht="15">
      <c r="A1200" s="2">
        <v>2190</v>
      </c>
      <c r="B1200" s="3">
        <v>46198</v>
      </c>
      <c r="C1200" s="12">
        <f>MONTH(SalesDataTable[[#This Row],[Order Date]])</f>
        <v>6</v>
      </c>
      <c r="D1200" s="12" t="str">
        <f>TEXT(SalesDataTable[[#This Row],[Order Date]],"MMM")</f>
        <v>Jun</v>
      </c>
      <c r="E1200" s="15" t="str">
        <f>"Q"&amp;ROUNDUP(MONTH(SalesDataTable[[#This Row],[Order Date]])/3,0)</f>
        <v>Q2</v>
      </c>
      <c r="F1200" s="12">
        <f>YEAR(SalesDataTable[[#This Row],[Order Date]])</f>
        <v>2026</v>
      </c>
      <c r="G1200" s="4" t="s">
        <v>6</v>
      </c>
      <c r="H1200" s="4" t="s">
        <v>27</v>
      </c>
      <c r="I1200" s="4" t="s">
        <v>19</v>
      </c>
      <c r="J1200" s="4" t="s">
        <v>16</v>
      </c>
      <c r="K1200" s="4" t="s">
        <v>4</v>
      </c>
      <c r="L1200" s="4" t="s">
        <v>22</v>
      </c>
      <c r="M1200" s="9">
        <v>5</v>
      </c>
      <c r="N1200" s="6">
        <v>50.78</v>
      </c>
      <c r="O1200" s="7">
        <v>0</v>
      </c>
      <c r="P1200" s="6">
        <v>22.68</v>
      </c>
      <c r="Q1200" s="6">
        <f t="shared" si="72"/>
        <v>253.9</v>
      </c>
      <c r="R1200" s="6">
        <f t="shared" si="73"/>
        <v>113.4</v>
      </c>
      <c r="S1200" s="6">
        <f t="shared" si="74"/>
        <v>140.5</v>
      </c>
      <c r="T1200" s="8">
        <f t="shared" si="75"/>
        <v>0.55336746750689247</v>
      </c>
      <c r="U1200" s="5">
        <f>YEAR(SalesDataTable[[#This Row],[Order Date]])</f>
        <v>2026</v>
      </c>
      <c r="V1200" s="8" t="str">
        <f>"Q"&amp;ROUNDUP(MONTH(SalesDataTable[[#This Row],[Order Date]])/3,0)</f>
        <v>Q2</v>
      </c>
      <c r="W1200" s="9">
        <f>MONTH(SalesDataTable[[#This Row],[Order Date]])</f>
        <v>6</v>
      </c>
      <c r="X1200" s="8" t="str">
        <f>TEXT(SalesDataTable[[#This Row],[Order Date]],"mmm")</f>
        <v>Jun</v>
      </c>
    </row>
    <row r="1201" spans="1:24" ht="15">
      <c r="A1201" s="2">
        <v>2664</v>
      </c>
      <c r="B1201" s="3">
        <v>46198</v>
      </c>
      <c r="C1201" s="12">
        <f>MONTH(SalesDataTable[[#This Row],[Order Date]])</f>
        <v>6</v>
      </c>
      <c r="D1201" s="12" t="str">
        <f>TEXT(SalesDataTable[[#This Row],[Order Date]],"MMM")</f>
        <v>Jun</v>
      </c>
      <c r="E1201" s="15" t="str">
        <f>"Q"&amp;ROUNDUP(MONTH(SalesDataTable[[#This Row],[Order Date]])/3,0)</f>
        <v>Q2</v>
      </c>
      <c r="F1201" s="12">
        <f>YEAR(SalesDataTable[[#This Row],[Order Date]])</f>
        <v>2026</v>
      </c>
      <c r="G1201" s="4" t="s">
        <v>11</v>
      </c>
      <c r="H1201" s="4" t="s">
        <v>39</v>
      </c>
      <c r="I1201" s="4" t="s">
        <v>28</v>
      </c>
      <c r="J1201" s="4" t="s">
        <v>3</v>
      </c>
      <c r="K1201" s="4" t="s">
        <v>14</v>
      </c>
      <c r="L1201" s="4" t="s">
        <v>32</v>
      </c>
      <c r="M1201" s="9">
        <v>3</v>
      </c>
      <c r="N1201" s="6">
        <v>47.61</v>
      </c>
      <c r="O1201" s="7">
        <v>0</v>
      </c>
      <c r="P1201" s="6">
        <v>18.21</v>
      </c>
      <c r="Q1201" s="6">
        <f t="shared" si="72"/>
        <v>142.82999999999998</v>
      </c>
      <c r="R1201" s="6">
        <f t="shared" si="73"/>
        <v>54.63</v>
      </c>
      <c r="S1201" s="6">
        <f t="shared" si="74"/>
        <v>88.199999999999989</v>
      </c>
      <c r="T1201" s="8">
        <f t="shared" si="75"/>
        <v>0.61751732829237549</v>
      </c>
      <c r="U1201" s="5">
        <f>YEAR(SalesDataTable[[#This Row],[Order Date]])</f>
        <v>2026</v>
      </c>
      <c r="V1201" s="8" t="str">
        <f>"Q"&amp;ROUNDUP(MONTH(SalesDataTable[[#This Row],[Order Date]])/3,0)</f>
        <v>Q2</v>
      </c>
      <c r="W1201" s="9">
        <f>MONTH(SalesDataTable[[#This Row],[Order Date]])</f>
        <v>6</v>
      </c>
      <c r="X1201" s="8" t="str">
        <f>TEXT(SalesDataTable[[#This Row],[Order Date]],"mmm")</f>
        <v>Jun</v>
      </c>
    </row>
    <row r="1202" spans="1:24" ht="15">
      <c r="A1202" s="2">
        <v>2992</v>
      </c>
      <c r="B1202" s="3">
        <v>46198</v>
      </c>
      <c r="C1202" s="12">
        <f>MONTH(SalesDataTable[[#This Row],[Order Date]])</f>
        <v>6</v>
      </c>
      <c r="D1202" s="12" t="str">
        <f>TEXT(SalesDataTable[[#This Row],[Order Date]],"MMM")</f>
        <v>Jun</v>
      </c>
      <c r="E1202" s="15" t="str">
        <f>"Q"&amp;ROUNDUP(MONTH(SalesDataTable[[#This Row],[Order Date]])/3,0)</f>
        <v>Q2</v>
      </c>
      <c r="F1202" s="12">
        <f>YEAR(SalesDataTable[[#This Row],[Order Date]])</f>
        <v>2026</v>
      </c>
      <c r="G1202" s="4" t="s">
        <v>11</v>
      </c>
      <c r="H1202" s="4" t="s">
        <v>52</v>
      </c>
      <c r="I1202" s="4" t="s">
        <v>2</v>
      </c>
      <c r="J1202" s="4" t="s">
        <v>13</v>
      </c>
      <c r="K1202" s="4" t="s">
        <v>4</v>
      </c>
      <c r="L1202" s="4" t="s">
        <v>22</v>
      </c>
      <c r="M1202" s="9">
        <v>1</v>
      </c>
      <c r="N1202" s="6">
        <v>50.75</v>
      </c>
      <c r="O1202" s="7">
        <v>0.1</v>
      </c>
      <c r="P1202" s="6">
        <v>22.94</v>
      </c>
      <c r="Q1202" s="6">
        <f t="shared" si="72"/>
        <v>45.675000000000004</v>
      </c>
      <c r="R1202" s="6">
        <f t="shared" si="73"/>
        <v>22.94</v>
      </c>
      <c r="S1202" s="6">
        <f t="shared" si="74"/>
        <v>22.735000000000003</v>
      </c>
      <c r="T1202" s="8">
        <f t="shared" si="75"/>
        <v>0.49775588396278053</v>
      </c>
      <c r="U1202" s="5">
        <f>YEAR(SalesDataTable[[#This Row],[Order Date]])</f>
        <v>2026</v>
      </c>
      <c r="V1202" s="8" t="str">
        <f>"Q"&amp;ROUNDUP(MONTH(SalesDataTable[[#This Row],[Order Date]])/3,0)</f>
        <v>Q2</v>
      </c>
      <c r="W1202" s="9">
        <f>MONTH(SalesDataTable[[#This Row],[Order Date]])</f>
        <v>6</v>
      </c>
      <c r="X1202" s="8" t="str">
        <f>TEXT(SalesDataTable[[#This Row],[Order Date]],"mmm")</f>
        <v>Jun</v>
      </c>
    </row>
    <row r="1203" spans="1:24" ht="15">
      <c r="A1203" s="2">
        <v>3120</v>
      </c>
      <c r="B1203" s="3">
        <v>46198</v>
      </c>
      <c r="C1203" s="12">
        <f>MONTH(SalesDataTable[[#This Row],[Order Date]])</f>
        <v>6</v>
      </c>
      <c r="D1203" s="12" t="str">
        <f>TEXT(SalesDataTable[[#This Row],[Order Date]],"MMM")</f>
        <v>Jun</v>
      </c>
      <c r="E1203" s="15" t="str">
        <f>"Q"&amp;ROUNDUP(MONTH(SalesDataTable[[#This Row],[Order Date]])/3,0)</f>
        <v>Q2</v>
      </c>
      <c r="F1203" s="12">
        <f>YEAR(SalesDataTable[[#This Row],[Order Date]])</f>
        <v>2026</v>
      </c>
      <c r="G1203" s="4" t="s">
        <v>11</v>
      </c>
      <c r="H1203" s="4" t="s">
        <v>25</v>
      </c>
      <c r="I1203" s="4" t="s">
        <v>28</v>
      </c>
      <c r="J1203" s="4" t="s">
        <v>3</v>
      </c>
      <c r="K1203" s="4" t="s">
        <v>34</v>
      </c>
      <c r="L1203" s="4" t="s">
        <v>45</v>
      </c>
      <c r="M1203" s="9">
        <v>1</v>
      </c>
      <c r="N1203" s="6">
        <v>50.33</v>
      </c>
      <c r="O1203" s="7">
        <v>0</v>
      </c>
      <c r="P1203" s="6">
        <v>21.66</v>
      </c>
      <c r="Q1203" s="6">
        <f t="shared" si="72"/>
        <v>50.33</v>
      </c>
      <c r="R1203" s="6">
        <f t="shared" si="73"/>
        <v>21.66</v>
      </c>
      <c r="S1203" s="6">
        <f t="shared" si="74"/>
        <v>28.669999999999998</v>
      </c>
      <c r="T1203" s="8">
        <f t="shared" si="75"/>
        <v>0.56964037353467112</v>
      </c>
      <c r="U1203" s="5">
        <f>YEAR(SalesDataTable[[#This Row],[Order Date]])</f>
        <v>2026</v>
      </c>
      <c r="V1203" s="8" t="str">
        <f>"Q"&amp;ROUNDUP(MONTH(SalesDataTable[[#This Row],[Order Date]])/3,0)</f>
        <v>Q2</v>
      </c>
      <c r="W1203" s="9">
        <f>MONTH(SalesDataTable[[#This Row],[Order Date]])</f>
        <v>6</v>
      </c>
      <c r="X1203" s="8" t="str">
        <f>TEXT(SalesDataTable[[#This Row],[Order Date]],"mmm")</f>
        <v>Jun</v>
      </c>
    </row>
    <row r="1204" spans="1:24" ht="15">
      <c r="A1204" s="2">
        <v>189</v>
      </c>
      <c r="B1204" s="3">
        <v>46199</v>
      </c>
      <c r="C1204" s="12">
        <f>MONTH(SalesDataTable[[#This Row],[Order Date]])</f>
        <v>6</v>
      </c>
      <c r="D1204" s="12" t="str">
        <f>TEXT(SalesDataTable[[#This Row],[Order Date]],"MMM")</f>
        <v>Jun</v>
      </c>
      <c r="E1204" s="15" t="str">
        <f>"Q"&amp;ROUNDUP(MONTH(SalesDataTable[[#This Row],[Order Date]])/3,0)</f>
        <v>Q2</v>
      </c>
      <c r="F1204" s="12">
        <f>YEAR(SalesDataTable[[#This Row],[Order Date]])</f>
        <v>2026</v>
      </c>
      <c r="G1204" s="4" t="s">
        <v>11</v>
      </c>
      <c r="H1204" s="4" t="s">
        <v>39</v>
      </c>
      <c r="I1204" s="4" t="s">
        <v>2</v>
      </c>
      <c r="J1204" s="4" t="s">
        <v>16</v>
      </c>
      <c r="K1204" s="4" t="s">
        <v>14</v>
      </c>
      <c r="L1204" s="4" t="s">
        <v>32</v>
      </c>
      <c r="M1204" s="9">
        <v>1</v>
      </c>
      <c r="N1204" s="6">
        <v>47.5</v>
      </c>
      <c r="O1204" s="7">
        <v>0.1</v>
      </c>
      <c r="P1204" s="6">
        <v>18.8</v>
      </c>
      <c r="Q1204" s="6">
        <f t="shared" si="72"/>
        <v>42.75</v>
      </c>
      <c r="R1204" s="6">
        <f t="shared" si="73"/>
        <v>18.8</v>
      </c>
      <c r="S1204" s="6">
        <f t="shared" si="74"/>
        <v>23.95</v>
      </c>
      <c r="T1204" s="8">
        <f t="shared" si="75"/>
        <v>0.56023391812865497</v>
      </c>
      <c r="U1204" s="5">
        <f>YEAR(SalesDataTable[[#This Row],[Order Date]])</f>
        <v>2026</v>
      </c>
      <c r="V1204" s="8" t="str">
        <f>"Q"&amp;ROUNDUP(MONTH(SalesDataTable[[#This Row],[Order Date]])/3,0)</f>
        <v>Q2</v>
      </c>
      <c r="W1204" s="9">
        <f>MONTH(SalesDataTable[[#This Row],[Order Date]])</f>
        <v>6</v>
      </c>
      <c r="X1204" s="8" t="str">
        <f>TEXT(SalesDataTable[[#This Row],[Order Date]],"mmm")</f>
        <v>Jun</v>
      </c>
    </row>
    <row r="1205" spans="1:24" ht="15">
      <c r="A1205" s="2">
        <v>927</v>
      </c>
      <c r="B1205" s="3">
        <v>46199</v>
      </c>
      <c r="C1205" s="12">
        <f>MONTH(SalesDataTable[[#This Row],[Order Date]])</f>
        <v>6</v>
      </c>
      <c r="D1205" s="12" t="str">
        <f>TEXT(SalesDataTable[[#This Row],[Order Date]],"MMM")</f>
        <v>Jun</v>
      </c>
      <c r="E1205" s="15" t="str">
        <f>"Q"&amp;ROUNDUP(MONTH(SalesDataTable[[#This Row],[Order Date]])/3,0)</f>
        <v>Q2</v>
      </c>
      <c r="F1205" s="12">
        <f>YEAR(SalesDataTable[[#This Row],[Order Date]])</f>
        <v>2026</v>
      </c>
      <c r="G1205" s="4" t="s">
        <v>11</v>
      </c>
      <c r="H1205" s="4" t="s">
        <v>39</v>
      </c>
      <c r="I1205" s="4" t="s">
        <v>28</v>
      </c>
      <c r="J1205" s="4" t="s">
        <v>3</v>
      </c>
      <c r="K1205" s="4" t="s">
        <v>14</v>
      </c>
      <c r="L1205" s="4" t="s">
        <v>44</v>
      </c>
      <c r="M1205" s="9">
        <v>2</v>
      </c>
      <c r="N1205" s="6">
        <v>130.33000000000001</v>
      </c>
      <c r="O1205" s="7">
        <v>0.1</v>
      </c>
      <c r="P1205" s="6">
        <v>67.319999999999993</v>
      </c>
      <c r="Q1205" s="6">
        <f t="shared" si="72"/>
        <v>234.59400000000002</v>
      </c>
      <c r="R1205" s="6">
        <f t="shared" si="73"/>
        <v>134.63999999999999</v>
      </c>
      <c r="S1205" s="6">
        <f t="shared" si="74"/>
        <v>99.954000000000036</v>
      </c>
      <c r="T1205" s="8">
        <f t="shared" si="75"/>
        <v>0.42607227806337772</v>
      </c>
      <c r="U1205" s="5">
        <f>YEAR(SalesDataTable[[#This Row],[Order Date]])</f>
        <v>2026</v>
      </c>
      <c r="V1205" s="8" t="str">
        <f>"Q"&amp;ROUNDUP(MONTH(SalesDataTable[[#This Row],[Order Date]])/3,0)</f>
        <v>Q2</v>
      </c>
      <c r="W1205" s="9">
        <f>MONTH(SalesDataTable[[#This Row],[Order Date]])</f>
        <v>6</v>
      </c>
      <c r="X1205" s="8" t="str">
        <f>TEXT(SalesDataTable[[#This Row],[Order Date]],"mmm")</f>
        <v>Jun</v>
      </c>
    </row>
    <row r="1206" spans="1:24" ht="15">
      <c r="A1206" s="2">
        <v>1388</v>
      </c>
      <c r="B1206" s="3">
        <v>46199</v>
      </c>
      <c r="C1206" s="12">
        <f>MONTH(SalesDataTable[[#This Row],[Order Date]])</f>
        <v>6</v>
      </c>
      <c r="D1206" s="12" t="str">
        <f>TEXT(SalesDataTable[[#This Row],[Order Date]],"MMM")</f>
        <v>Jun</v>
      </c>
      <c r="E1206" s="15" t="str">
        <f>"Q"&amp;ROUNDUP(MONTH(SalesDataTable[[#This Row],[Order Date]])/3,0)</f>
        <v>Q2</v>
      </c>
      <c r="F1206" s="12">
        <f>YEAR(SalesDataTable[[#This Row],[Order Date]])</f>
        <v>2026</v>
      </c>
      <c r="G1206" s="4" t="s">
        <v>6</v>
      </c>
      <c r="H1206" s="4" t="s">
        <v>49</v>
      </c>
      <c r="I1206" s="4" t="s">
        <v>2</v>
      </c>
      <c r="J1206" s="4" t="s">
        <v>3</v>
      </c>
      <c r="K1206" s="4" t="s">
        <v>9</v>
      </c>
      <c r="L1206" s="4" t="s">
        <v>37</v>
      </c>
      <c r="M1206" s="9">
        <v>3</v>
      </c>
      <c r="N1206" s="6">
        <v>156.76</v>
      </c>
      <c r="O1206" s="7">
        <v>0.05</v>
      </c>
      <c r="P1206" s="6">
        <v>78.63</v>
      </c>
      <c r="Q1206" s="6">
        <f t="shared" si="72"/>
        <v>446.76599999999996</v>
      </c>
      <c r="R1206" s="6">
        <f t="shared" si="73"/>
        <v>235.89</v>
      </c>
      <c r="S1206" s="6">
        <f t="shared" si="74"/>
        <v>210.87599999999998</v>
      </c>
      <c r="T1206" s="8">
        <f t="shared" si="75"/>
        <v>0.47200547937846654</v>
      </c>
      <c r="U1206" s="5">
        <f>YEAR(SalesDataTable[[#This Row],[Order Date]])</f>
        <v>2026</v>
      </c>
      <c r="V1206" s="8" t="str">
        <f>"Q"&amp;ROUNDUP(MONTH(SalesDataTable[[#This Row],[Order Date]])/3,0)</f>
        <v>Q2</v>
      </c>
      <c r="W1206" s="9">
        <f>MONTH(SalesDataTable[[#This Row],[Order Date]])</f>
        <v>6</v>
      </c>
      <c r="X1206" s="8" t="str">
        <f>TEXT(SalesDataTable[[#This Row],[Order Date]],"mmm")</f>
        <v>Jun</v>
      </c>
    </row>
    <row r="1207" spans="1:24" ht="15">
      <c r="A1207" s="2">
        <v>3932</v>
      </c>
      <c r="B1207" s="3">
        <v>46199</v>
      </c>
      <c r="C1207" s="12">
        <f>MONTH(SalesDataTable[[#This Row],[Order Date]])</f>
        <v>6</v>
      </c>
      <c r="D1207" s="12" t="str">
        <f>TEXT(SalesDataTable[[#This Row],[Order Date]],"MMM")</f>
        <v>Jun</v>
      </c>
      <c r="E1207" s="15" t="str">
        <f>"Q"&amp;ROUNDUP(MONTH(SalesDataTable[[#This Row],[Order Date]])/3,0)</f>
        <v>Q2</v>
      </c>
      <c r="F1207" s="12">
        <f>YEAR(SalesDataTable[[#This Row],[Order Date]])</f>
        <v>2026</v>
      </c>
      <c r="G1207" s="4" t="s">
        <v>11</v>
      </c>
      <c r="H1207" s="4" t="s">
        <v>39</v>
      </c>
      <c r="I1207" s="4" t="s">
        <v>2</v>
      </c>
      <c r="J1207" s="4" t="s">
        <v>13</v>
      </c>
      <c r="K1207" s="4" t="s">
        <v>34</v>
      </c>
      <c r="L1207" s="4" t="s">
        <v>42</v>
      </c>
      <c r="M1207" s="9">
        <v>4</v>
      </c>
      <c r="N1207" s="6">
        <v>35.770000000000003</v>
      </c>
      <c r="O1207" s="7">
        <v>0</v>
      </c>
      <c r="P1207" s="6">
        <v>13.75</v>
      </c>
      <c r="Q1207" s="6">
        <f t="shared" si="72"/>
        <v>143.08000000000001</v>
      </c>
      <c r="R1207" s="6">
        <f t="shared" si="73"/>
        <v>55</v>
      </c>
      <c r="S1207" s="6">
        <f t="shared" si="74"/>
        <v>88.080000000000013</v>
      </c>
      <c r="T1207" s="8">
        <f t="shared" si="75"/>
        <v>0.61559966452334358</v>
      </c>
      <c r="U1207" s="5">
        <f>YEAR(SalesDataTable[[#This Row],[Order Date]])</f>
        <v>2026</v>
      </c>
      <c r="V1207" s="8" t="str">
        <f>"Q"&amp;ROUNDUP(MONTH(SalesDataTable[[#This Row],[Order Date]])/3,0)</f>
        <v>Q2</v>
      </c>
      <c r="W1207" s="9">
        <f>MONTH(SalesDataTable[[#This Row],[Order Date]])</f>
        <v>6</v>
      </c>
      <c r="X1207" s="8" t="str">
        <f>TEXT(SalesDataTable[[#This Row],[Order Date]],"mmm")</f>
        <v>Jun</v>
      </c>
    </row>
    <row r="1208" spans="1:24" ht="15">
      <c r="A1208" s="2">
        <v>4008</v>
      </c>
      <c r="B1208" s="3">
        <v>46199</v>
      </c>
      <c r="C1208" s="12">
        <f>MONTH(SalesDataTable[[#This Row],[Order Date]])</f>
        <v>6</v>
      </c>
      <c r="D1208" s="12" t="str">
        <f>TEXT(SalesDataTable[[#This Row],[Order Date]],"MMM")</f>
        <v>Jun</v>
      </c>
      <c r="E1208" s="15" t="str">
        <f>"Q"&amp;ROUNDUP(MONTH(SalesDataTable[[#This Row],[Order Date]])/3,0)</f>
        <v>Q2</v>
      </c>
      <c r="F1208" s="12">
        <f>YEAR(SalesDataTable[[#This Row],[Order Date]])</f>
        <v>2026</v>
      </c>
      <c r="G1208" s="4" t="s">
        <v>6</v>
      </c>
      <c r="H1208" s="4" t="s">
        <v>49</v>
      </c>
      <c r="I1208" s="4" t="s">
        <v>2</v>
      </c>
      <c r="J1208" s="4" t="s">
        <v>3</v>
      </c>
      <c r="K1208" s="4" t="s">
        <v>4</v>
      </c>
      <c r="L1208" s="4" t="s">
        <v>30</v>
      </c>
      <c r="M1208" s="9">
        <v>2</v>
      </c>
      <c r="N1208" s="6">
        <v>102.49</v>
      </c>
      <c r="O1208" s="7">
        <v>0</v>
      </c>
      <c r="P1208" s="6">
        <v>50.07</v>
      </c>
      <c r="Q1208" s="6">
        <f t="shared" si="72"/>
        <v>204.98</v>
      </c>
      <c r="R1208" s="6">
        <f t="shared" si="73"/>
        <v>100.14</v>
      </c>
      <c r="S1208" s="6">
        <f t="shared" si="74"/>
        <v>104.83999999999999</v>
      </c>
      <c r="T1208" s="8">
        <f t="shared" si="75"/>
        <v>0.51146453312518292</v>
      </c>
      <c r="U1208" s="5">
        <f>YEAR(SalesDataTable[[#This Row],[Order Date]])</f>
        <v>2026</v>
      </c>
      <c r="V1208" s="8" t="str">
        <f>"Q"&amp;ROUNDUP(MONTH(SalesDataTable[[#This Row],[Order Date]])/3,0)</f>
        <v>Q2</v>
      </c>
      <c r="W1208" s="9">
        <f>MONTH(SalesDataTable[[#This Row],[Order Date]])</f>
        <v>6</v>
      </c>
      <c r="X1208" s="8" t="str">
        <f>TEXT(SalesDataTable[[#This Row],[Order Date]],"mmm")</f>
        <v>Jun</v>
      </c>
    </row>
    <row r="1209" spans="1:24" ht="15">
      <c r="A1209" s="2">
        <v>4701</v>
      </c>
      <c r="B1209" s="3">
        <v>46199</v>
      </c>
      <c r="C1209" s="12">
        <f>MONTH(SalesDataTable[[#This Row],[Order Date]])</f>
        <v>6</v>
      </c>
      <c r="D1209" s="12" t="str">
        <f>TEXT(SalesDataTable[[#This Row],[Order Date]],"MMM")</f>
        <v>Jun</v>
      </c>
      <c r="E1209" s="15" t="str">
        <f>"Q"&amp;ROUNDUP(MONTH(SalesDataTable[[#This Row],[Order Date]])/3,0)</f>
        <v>Q2</v>
      </c>
      <c r="F1209" s="12">
        <f>YEAR(SalesDataTable[[#This Row],[Order Date]])</f>
        <v>2026</v>
      </c>
      <c r="G1209" s="4" t="s">
        <v>0</v>
      </c>
      <c r="H1209" s="4" t="s">
        <v>1</v>
      </c>
      <c r="I1209" s="4" t="s">
        <v>8</v>
      </c>
      <c r="J1209" s="4" t="s">
        <v>16</v>
      </c>
      <c r="K1209" s="4" t="s">
        <v>4</v>
      </c>
      <c r="L1209" s="4" t="s">
        <v>5</v>
      </c>
      <c r="M1209" s="9">
        <v>8</v>
      </c>
      <c r="N1209" s="6">
        <v>82.47</v>
      </c>
      <c r="O1209" s="7">
        <v>0.15</v>
      </c>
      <c r="P1209" s="6">
        <v>42.58</v>
      </c>
      <c r="Q1209" s="6">
        <f t="shared" si="72"/>
        <v>560.79599999999994</v>
      </c>
      <c r="R1209" s="6">
        <f t="shared" si="73"/>
        <v>340.64</v>
      </c>
      <c r="S1209" s="6">
        <f t="shared" si="74"/>
        <v>220.15599999999995</v>
      </c>
      <c r="T1209" s="8">
        <f t="shared" si="75"/>
        <v>0.39257769313618496</v>
      </c>
      <c r="U1209" s="5">
        <f>YEAR(SalesDataTable[[#This Row],[Order Date]])</f>
        <v>2026</v>
      </c>
      <c r="V1209" s="8" t="str">
        <f>"Q"&amp;ROUNDUP(MONTH(SalesDataTable[[#This Row],[Order Date]])/3,0)</f>
        <v>Q2</v>
      </c>
      <c r="W1209" s="9">
        <f>MONTH(SalesDataTable[[#This Row],[Order Date]])</f>
        <v>6</v>
      </c>
      <c r="X1209" s="8" t="str">
        <f>TEXT(SalesDataTable[[#This Row],[Order Date]],"mmm")</f>
        <v>Jun</v>
      </c>
    </row>
    <row r="1210" spans="1:24" ht="15">
      <c r="A1210" s="2">
        <v>4805</v>
      </c>
      <c r="B1210" s="3">
        <v>46199</v>
      </c>
      <c r="C1210" s="12">
        <f>MONTH(SalesDataTable[[#This Row],[Order Date]])</f>
        <v>6</v>
      </c>
      <c r="D1210" s="12" t="str">
        <f>TEXT(SalesDataTable[[#This Row],[Order Date]],"MMM")</f>
        <v>Jun</v>
      </c>
      <c r="E1210" s="15" t="str">
        <f>"Q"&amp;ROUNDUP(MONTH(SalesDataTable[[#This Row],[Order Date]])/3,0)</f>
        <v>Q2</v>
      </c>
      <c r="F1210" s="12">
        <f>YEAR(SalesDataTable[[#This Row],[Order Date]])</f>
        <v>2026</v>
      </c>
      <c r="G1210" s="4" t="s">
        <v>11</v>
      </c>
      <c r="H1210" s="4" t="s">
        <v>39</v>
      </c>
      <c r="I1210" s="4" t="s">
        <v>2</v>
      </c>
      <c r="J1210" s="4" t="s">
        <v>3</v>
      </c>
      <c r="K1210" s="4" t="s">
        <v>23</v>
      </c>
      <c r="L1210" s="4" t="s">
        <v>51</v>
      </c>
      <c r="M1210" s="9">
        <v>1</v>
      </c>
      <c r="N1210" s="6">
        <v>121.44</v>
      </c>
      <c r="O1210" s="7">
        <v>0</v>
      </c>
      <c r="P1210" s="6">
        <v>62.34</v>
      </c>
      <c r="Q1210" s="6">
        <f t="shared" si="72"/>
        <v>121.44</v>
      </c>
      <c r="R1210" s="6">
        <f t="shared" si="73"/>
        <v>62.34</v>
      </c>
      <c r="S1210" s="6">
        <f t="shared" si="74"/>
        <v>59.099999999999994</v>
      </c>
      <c r="T1210" s="8">
        <f t="shared" si="75"/>
        <v>0.48666007905138337</v>
      </c>
      <c r="U1210" s="5">
        <f>YEAR(SalesDataTable[[#This Row],[Order Date]])</f>
        <v>2026</v>
      </c>
      <c r="V1210" s="8" t="str">
        <f>"Q"&amp;ROUNDUP(MONTH(SalesDataTable[[#This Row],[Order Date]])/3,0)</f>
        <v>Q2</v>
      </c>
      <c r="W1210" s="9">
        <f>MONTH(SalesDataTable[[#This Row],[Order Date]])</f>
        <v>6</v>
      </c>
      <c r="X1210" s="8" t="str">
        <f>TEXT(SalesDataTable[[#This Row],[Order Date]],"mmm")</f>
        <v>Jun</v>
      </c>
    </row>
    <row r="1211" spans="1:24" ht="15">
      <c r="A1211" s="2">
        <v>912</v>
      </c>
      <c r="B1211" s="3">
        <v>46200</v>
      </c>
      <c r="C1211" s="12">
        <f>MONTH(SalesDataTable[[#This Row],[Order Date]])</f>
        <v>6</v>
      </c>
      <c r="D1211" s="12" t="str">
        <f>TEXT(SalesDataTable[[#This Row],[Order Date]],"MMM")</f>
        <v>Jun</v>
      </c>
      <c r="E1211" s="15" t="str">
        <f>"Q"&amp;ROUNDUP(MONTH(SalesDataTable[[#This Row],[Order Date]])/3,0)</f>
        <v>Q2</v>
      </c>
      <c r="F1211" s="12">
        <f>YEAR(SalesDataTable[[#This Row],[Order Date]])</f>
        <v>2026</v>
      </c>
      <c r="G1211" s="4" t="s">
        <v>0</v>
      </c>
      <c r="H1211" s="4" t="s">
        <v>1</v>
      </c>
      <c r="I1211" s="4" t="s">
        <v>28</v>
      </c>
      <c r="J1211" s="4" t="s">
        <v>13</v>
      </c>
      <c r="K1211" s="4" t="s">
        <v>14</v>
      </c>
      <c r="L1211" s="4" t="s">
        <v>32</v>
      </c>
      <c r="M1211" s="9">
        <v>4</v>
      </c>
      <c r="N1211" s="6">
        <v>46.44</v>
      </c>
      <c r="O1211" s="7">
        <v>0.05</v>
      </c>
      <c r="P1211" s="6">
        <v>18.2</v>
      </c>
      <c r="Q1211" s="6">
        <f t="shared" si="72"/>
        <v>176.47199999999998</v>
      </c>
      <c r="R1211" s="6">
        <f t="shared" si="73"/>
        <v>72.8</v>
      </c>
      <c r="S1211" s="6">
        <f t="shared" si="74"/>
        <v>103.67199999999998</v>
      </c>
      <c r="T1211" s="8">
        <f t="shared" si="75"/>
        <v>0.58746996690693143</v>
      </c>
      <c r="U1211" s="5">
        <f>YEAR(SalesDataTable[[#This Row],[Order Date]])</f>
        <v>2026</v>
      </c>
      <c r="V1211" s="8" t="str">
        <f>"Q"&amp;ROUNDUP(MONTH(SalesDataTable[[#This Row],[Order Date]])/3,0)</f>
        <v>Q2</v>
      </c>
      <c r="W1211" s="9">
        <f>MONTH(SalesDataTable[[#This Row],[Order Date]])</f>
        <v>6</v>
      </c>
      <c r="X1211" s="8" t="str">
        <f>TEXT(SalesDataTable[[#This Row],[Order Date]],"mmm")</f>
        <v>Jun</v>
      </c>
    </row>
    <row r="1212" spans="1:24" ht="15">
      <c r="A1212" s="2">
        <v>1837</v>
      </c>
      <c r="B1212" s="3">
        <v>46200</v>
      </c>
      <c r="C1212" s="12">
        <f>MONTH(SalesDataTable[[#This Row],[Order Date]])</f>
        <v>6</v>
      </c>
      <c r="D1212" s="12" t="str">
        <f>TEXT(SalesDataTable[[#This Row],[Order Date]],"MMM")</f>
        <v>Jun</v>
      </c>
      <c r="E1212" s="15" t="str">
        <f>"Q"&amp;ROUNDUP(MONTH(SalesDataTable[[#This Row],[Order Date]])/3,0)</f>
        <v>Q2</v>
      </c>
      <c r="F1212" s="12">
        <f>YEAR(SalesDataTable[[#This Row],[Order Date]])</f>
        <v>2026</v>
      </c>
      <c r="G1212" s="4" t="s">
        <v>0</v>
      </c>
      <c r="H1212" s="4" t="s">
        <v>1</v>
      </c>
      <c r="I1212" s="4" t="s">
        <v>28</v>
      </c>
      <c r="J1212" s="4" t="s">
        <v>16</v>
      </c>
      <c r="K1212" s="4" t="s">
        <v>23</v>
      </c>
      <c r="L1212" s="4" t="s">
        <v>29</v>
      </c>
      <c r="M1212" s="9">
        <v>2</v>
      </c>
      <c r="N1212" s="6">
        <v>194.13</v>
      </c>
      <c r="O1212" s="7">
        <v>0.1</v>
      </c>
      <c r="P1212" s="6">
        <v>106.51</v>
      </c>
      <c r="Q1212" s="6">
        <f t="shared" si="72"/>
        <v>349.43400000000003</v>
      </c>
      <c r="R1212" s="6">
        <f t="shared" si="73"/>
        <v>213.02</v>
      </c>
      <c r="S1212" s="6">
        <f t="shared" si="74"/>
        <v>136.41400000000002</v>
      </c>
      <c r="T1212" s="8">
        <f t="shared" si="75"/>
        <v>0.39038559499075648</v>
      </c>
      <c r="U1212" s="5">
        <f>YEAR(SalesDataTable[[#This Row],[Order Date]])</f>
        <v>2026</v>
      </c>
      <c r="V1212" s="8" t="str">
        <f>"Q"&amp;ROUNDUP(MONTH(SalesDataTable[[#This Row],[Order Date]])/3,0)</f>
        <v>Q2</v>
      </c>
      <c r="W1212" s="9">
        <f>MONTH(SalesDataTable[[#This Row],[Order Date]])</f>
        <v>6</v>
      </c>
      <c r="X1212" s="8" t="str">
        <f>TEXT(SalesDataTable[[#This Row],[Order Date]],"mmm")</f>
        <v>Jun</v>
      </c>
    </row>
    <row r="1213" spans="1:24" ht="15">
      <c r="A1213" s="2">
        <v>2216</v>
      </c>
      <c r="B1213" s="3">
        <v>46200</v>
      </c>
      <c r="C1213" s="12">
        <f>MONTH(SalesDataTable[[#This Row],[Order Date]])</f>
        <v>6</v>
      </c>
      <c r="D1213" s="12" t="str">
        <f>TEXT(SalesDataTable[[#This Row],[Order Date]],"MMM")</f>
        <v>Jun</v>
      </c>
      <c r="E1213" s="15" t="str">
        <f>"Q"&amp;ROUNDUP(MONTH(SalesDataTable[[#This Row],[Order Date]])/3,0)</f>
        <v>Q2</v>
      </c>
      <c r="F1213" s="12">
        <f>YEAR(SalesDataTable[[#This Row],[Order Date]])</f>
        <v>2026</v>
      </c>
      <c r="G1213" s="4" t="s">
        <v>0</v>
      </c>
      <c r="H1213" s="4" t="s">
        <v>36</v>
      </c>
      <c r="I1213" s="4" t="s">
        <v>2</v>
      </c>
      <c r="J1213" s="4" t="s">
        <v>16</v>
      </c>
      <c r="K1213" s="4" t="s">
        <v>4</v>
      </c>
      <c r="L1213" s="4" t="s">
        <v>5</v>
      </c>
      <c r="M1213" s="9">
        <v>4</v>
      </c>
      <c r="N1213" s="6">
        <v>81.86</v>
      </c>
      <c r="O1213" s="7">
        <v>0.05</v>
      </c>
      <c r="P1213" s="6">
        <v>42.22</v>
      </c>
      <c r="Q1213" s="6">
        <f t="shared" si="72"/>
        <v>311.06799999999998</v>
      </c>
      <c r="R1213" s="6">
        <f t="shared" si="73"/>
        <v>168.88</v>
      </c>
      <c r="S1213" s="6">
        <f t="shared" si="74"/>
        <v>142.18799999999999</v>
      </c>
      <c r="T1213" s="8">
        <f t="shared" si="75"/>
        <v>0.45709619761595532</v>
      </c>
      <c r="U1213" s="5">
        <f>YEAR(SalesDataTable[[#This Row],[Order Date]])</f>
        <v>2026</v>
      </c>
      <c r="V1213" s="8" t="str">
        <f>"Q"&amp;ROUNDUP(MONTH(SalesDataTable[[#This Row],[Order Date]])/3,0)</f>
        <v>Q2</v>
      </c>
      <c r="W1213" s="9">
        <f>MONTH(SalesDataTable[[#This Row],[Order Date]])</f>
        <v>6</v>
      </c>
      <c r="X1213" s="8" t="str">
        <f>TEXT(SalesDataTable[[#This Row],[Order Date]],"mmm")</f>
        <v>Jun</v>
      </c>
    </row>
    <row r="1214" spans="1:24" ht="15">
      <c r="A1214" s="2">
        <v>2451</v>
      </c>
      <c r="B1214" s="3">
        <v>46200</v>
      </c>
      <c r="C1214" s="12">
        <f>MONTH(SalesDataTable[[#This Row],[Order Date]])</f>
        <v>6</v>
      </c>
      <c r="D1214" s="12" t="str">
        <f>TEXT(SalesDataTable[[#This Row],[Order Date]],"MMM")</f>
        <v>Jun</v>
      </c>
      <c r="E1214" s="15" t="str">
        <f>"Q"&amp;ROUNDUP(MONTH(SalesDataTable[[#This Row],[Order Date]])/3,0)</f>
        <v>Q2</v>
      </c>
      <c r="F1214" s="12">
        <f>YEAR(SalesDataTable[[#This Row],[Order Date]])</f>
        <v>2026</v>
      </c>
      <c r="G1214" s="4" t="s">
        <v>0</v>
      </c>
      <c r="H1214" s="4" t="s">
        <v>36</v>
      </c>
      <c r="I1214" s="4" t="s">
        <v>8</v>
      </c>
      <c r="J1214" s="4" t="s">
        <v>16</v>
      </c>
      <c r="K1214" s="4" t="s">
        <v>14</v>
      </c>
      <c r="L1214" s="4" t="s">
        <v>48</v>
      </c>
      <c r="M1214" s="9">
        <v>4</v>
      </c>
      <c r="N1214" s="6">
        <v>162.61000000000001</v>
      </c>
      <c r="O1214" s="7">
        <v>0.05</v>
      </c>
      <c r="P1214" s="6">
        <v>88.64</v>
      </c>
      <c r="Q1214" s="6">
        <f t="shared" si="72"/>
        <v>617.91800000000001</v>
      </c>
      <c r="R1214" s="6">
        <f t="shared" si="73"/>
        <v>354.56</v>
      </c>
      <c r="S1214" s="6">
        <f t="shared" si="74"/>
        <v>263.358</v>
      </c>
      <c r="T1214" s="8">
        <f t="shared" si="75"/>
        <v>0.4262021821665658</v>
      </c>
      <c r="U1214" s="5">
        <f>YEAR(SalesDataTable[[#This Row],[Order Date]])</f>
        <v>2026</v>
      </c>
      <c r="V1214" s="8" t="str">
        <f>"Q"&amp;ROUNDUP(MONTH(SalesDataTable[[#This Row],[Order Date]])/3,0)</f>
        <v>Q2</v>
      </c>
      <c r="W1214" s="9">
        <f>MONTH(SalesDataTable[[#This Row],[Order Date]])</f>
        <v>6</v>
      </c>
      <c r="X1214" s="8" t="str">
        <f>TEXT(SalesDataTable[[#This Row],[Order Date]],"mmm")</f>
        <v>Jun</v>
      </c>
    </row>
    <row r="1215" spans="1:24" ht="15">
      <c r="A1215" s="2">
        <v>2874</v>
      </c>
      <c r="B1215" s="3">
        <v>46200</v>
      </c>
      <c r="C1215" s="12">
        <f>MONTH(SalesDataTable[[#This Row],[Order Date]])</f>
        <v>6</v>
      </c>
      <c r="D1215" s="12" t="str">
        <f>TEXT(SalesDataTable[[#This Row],[Order Date]],"MMM")</f>
        <v>Jun</v>
      </c>
      <c r="E1215" s="15" t="str">
        <f>"Q"&amp;ROUNDUP(MONTH(SalesDataTable[[#This Row],[Order Date]])/3,0)</f>
        <v>Q2</v>
      </c>
      <c r="F1215" s="12">
        <f>YEAR(SalesDataTable[[#This Row],[Order Date]])</f>
        <v>2026</v>
      </c>
      <c r="G1215" s="4" t="s">
        <v>6</v>
      </c>
      <c r="H1215" s="4" t="s">
        <v>43</v>
      </c>
      <c r="I1215" s="4" t="s">
        <v>19</v>
      </c>
      <c r="J1215" s="4" t="s">
        <v>13</v>
      </c>
      <c r="K1215" s="4" t="s">
        <v>4</v>
      </c>
      <c r="L1215" s="4" t="s">
        <v>26</v>
      </c>
      <c r="M1215" s="9">
        <v>1</v>
      </c>
      <c r="N1215" s="6">
        <v>40.26</v>
      </c>
      <c r="O1215" s="7">
        <v>0</v>
      </c>
      <c r="P1215" s="6">
        <v>16.62</v>
      </c>
      <c r="Q1215" s="6">
        <f t="shared" si="72"/>
        <v>40.26</v>
      </c>
      <c r="R1215" s="6">
        <f t="shared" si="73"/>
        <v>16.62</v>
      </c>
      <c r="S1215" s="6">
        <f t="shared" si="74"/>
        <v>23.639999999999997</v>
      </c>
      <c r="T1215" s="8">
        <f t="shared" si="75"/>
        <v>0.58718330849478384</v>
      </c>
      <c r="U1215" s="5">
        <f>YEAR(SalesDataTable[[#This Row],[Order Date]])</f>
        <v>2026</v>
      </c>
      <c r="V1215" s="8" t="str">
        <f>"Q"&amp;ROUNDUP(MONTH(SalesDataTable[[#This Row],[Order Date]])/3,0)</f>
        <v>Q2</v>
      </c>
      <c r="W1215" s="9">
        <f>MONTH(SalesDataTable[[#This Row],[Order Date]])</f>
        <v>6</v>
      </c>
      <c r="X1215" s="8" t="str">
        <f>TEXT(SalesDataTable[[#This Row],[Order Date]],"mmm")</f>
        <v>Jun</v>
      </c>
    </row>
    <row r="1216" spans="1:24" ht="15">
      <c r="A1216" s="2">
        <v>2885</v>
      </c>
      <c r="B1216" s="3">
        <v>46200</v>
      </c>
      <c r="C1216" s="12">
        <f>MONTH(SalesDataTable[[#This Row],[Order Date]])</f>
        <v>6</v>
      </c>
      <c r="D1216" s="12" t="str">
        <f>TEXT(SalesDataTable[[#This Row],[Order Date]],"MMM")</f>
        <v>Jun</v>
      </c>
      <c r="E1216" s="15" t="str">
        <f>"Q"&amp;ROUNDUP(MONTH(SalesDataTable[[#This Row],[Order Date]])/3,0)</f>
        <v>Q2</v>
      </c>
      <c r="F1216" s="12">
        <f>YEAR(SalesDataTable[[#This Row],[Order Date]])</f>
        <v>2026</v>
      </c>
      <c r="G1216" s="4" t="s">
        <v>0</v>
      </c>
      <c r="H1216" s="4" t="s">
        <v>1</v>
      </c>
      <c r="I1216" s="4" t="s">
        <v>2</v>
      </c>
      <c r="J1216" s="4" t="s">
        <v>16</v>
      </c>
      <c r="K1216" s="4" t="s">
        <v>14</v>
      </c>
      <c r="L1216" s="4" t="s">
        <v>32</v>
      </c>
      <c r="M1216" s="9">
        <v>1</v>
      </c>
      <c r="N1216" s="6">
        <v>47.23</v>
      </c>
      <c r="O1216" s="7">
        <v>0.1</v>
      </c>
      <c r="P1216" s="6">
        <v>17.829999999999998</v>
      </c>
      <c r="Q1216" s="6">
        <f t="shared" si="72"/>
        <v>42.506999999999998</v>
      </c>
      <c r="R1216" s="6">
        <f t="shared" si="73"/>
        <v>17.829999999999998</v>
      </c>
      <c r="S1216" s="6">
        <f t="shared" si="74"/>
        <v>24.677</v>
      </c>
      <c r="T1216" s="8">
        <f t="shared" si="75"/>
        <v>0.58053967581810062</v>
      </c>
      <c r="U1216" s="5">
        <f>YEAR(SalesDataTable[[#This Row],[Order Date]])</f>
        <v>2026</v>
      </c>
      <c r="V1216" s="8" t="str">
        <f>"Q"&amp;ROUNDUP(MONTH(SalesDataTable[[#This Row],[Order Date]])/3,0)</f>
        <v>Q2</v>
      </c>
      <c r="W1216" s="9">
        <f>MONTH(SalesDataTable[[#This Row],[Order Date]])</f>
        <v>6</v>
      </c>
      <c r="X1216" s="8" t="str">
        <f>TEXT(SalesDataTable[[#This Row],[Order Date]],"mmm")</f>
        <v>Jun</v>
      </c>
    </row>
    <row r="1217" spans="1:24" ht="15">
      <c r="A1217" s="2">
        <v>3014</v>
      </c>
      <c r="B1217" s="3">
        <v>46200</v>
      </c>
      <c r="C1217" s="12">
        <f>MONTH(SalesDataTable[[#This Row],[Order Date]])</f>
        <v>6</v>
      </c>
      <c r="D1217" s="12" t="str">
        <f>TEXT(SalesDataTable[[#This Row],[Order Date]],"MMM")</f>
        <v>Jun</v>
      </c>
      <c r="E1217" s="15" t="str">
        <f>"Q"&amp;ROUNDUP(MONTH(SalesDataTable[[#This Row],[Order Date]])/3,0)</f>
        <v>Q2</v>
      </c>
      <c r="F1217" s="12">
        <f>YEAR(SalesDataTable[[#This Row],[Order Date]])</f>
        <v>2026</v>
      </c>
      <c r="G1217" s="4" t="s">
        <v>11</v>
      </c>
      <c r="H1217" s="4" t="s">
        <v>39</v>
      </c>
      <c r="I1217" s="4" t="s">
        <v>2</v>
      </c>
      <c r="J1217" s="4" t="s">
        <v>13</v>
      </c>
      <c r="K1217" s="4" t="s">
        <v>34</v>
      </c>
      <c r="L1217" s="4" t="s">
        <v>45</v>
      </c>
      <c r="M1217" s="9">
        <v>1</v>
      </c>
      <c r="N1217" s="6">
        <v>50.13</v>
      </c>
      <c r="O1217" s="7">
        <v>0.15</v>
      </c>
      <c r="P1217" s="6">
        <v>22.22</v>
      </c>
      <c r="Q1217" s="6">
        <f t="shared" si="72"/>
        <v>42.610500000000002</v>
      </c>
      <c r="R1217" s="6">
        <f t="shared" si="73"/>
        <v>22.22</v>
      </c>
      <c r="S1217" s="6">
        <f t="shared" si="74"/>
        <v>20.390500000000003</v>
      </c>
      <c r="T1217" s="8">
        <f t="shared" si="75"/>
        <v>0.47853228664296366</v>
      </c>
      <c r="U1217" s="5">
        <f>YEAR(SalesDataTable[[#This Row],[Order Date]])</f>
        <v>2026</v>
      </c>
      <c r="V1217" s="8" t="str">
        <f>"Q"&amp;ROUNDUP(MONTH(SalesDataTable[[#This Row],[Order Date]])/3,0)</f>
        <v>Q2</v>
      </c>
      <c r="W1217" s="9">
        <f>MONTH(SalesDataTable[[#This Row],[Order Date]])</f>
        <v>6</v>
      </c>
      <c r="X1217" s="8" t="str">
        <f>TEXT(SalesDataTable[[#This Row],[Order Date]],"mmm")</f>
        <v>Jun</v>
      </c>
    </row>
    <row r="1218" spans="1:24" ht="15">
      <c r="A1218" s="2">
        <v>3273</v>
      </c>
      <c r="B1218" s="3">
        <v>46200</v>
      </c>
      <c r="C1218" s="12">
        <f>MONTH(SalesDataTable[[#This Row],[Order Date]])</f>
        <v>6</v>
      </c>
      <c r="D1218" s="12" t="str">
        <f>TEXT(SalesDataTable[[#This Row],[Order Date]],"MMM")</f>
        <v>Jun</v>
      </c>
      <c r="E1218" s="15" t="str">
        <f>"Q"&amp;ROUNDUP(MONTH(SalesDataTable[[#This Row],[Order Date]])/3,0)</f>
        <v>Q2</v>
      </c>
      <c r="F1218" s="12">
        <f>YEAR(SalesDataTable[[#This Row],[Order Date]])</f>
        <v>2026</v>
      </c>
      <c r="G1218" s="4" t="s">
        <v>11</v>
      </c>
      <c r="H1218" s="4" t="s">
        <v>18</v>
      </c>
      <c r="I1218" s="4" t="s">
        <v>2</v>
      </c>
      <c r="J1218" s="4" t="s">
        <v>16</v>
      </c>
      <c r="K1218" s="4" t="s">
        <v>23</v>
      </c>
      <c r="L1218" s="4" t="s">
        <v>24</v>
      </c>
      <c r="M1218" s="9">
        <v>2</v>
      </c>
      <c r="N1218" s="6">
        <v>345.82</v>
      </c>
      <c r="O1218" s="7">
        <v>0.05</v>
      </c>
      <c r="P1218" s="6">
        <v>196.24</v>
      </c>
      <c r="Q1218" s="6">
        <f t="shared" ref="Q1218:Q1281" si="76">M1218*N1218*(1-O1218)</f>
        <v>657.05799999999999</v>
      </c>
      <c r="R1218" s="6">
        <f t="shared" ref="R1218:R1281" si="77">M1218*P1218</f>
        <v>392.48</v>
      </c>
      <c r="S1218" s="6">
        <f t="shared" ref="S1218:S1281" si="78">Q1218-R1218</f>
        <v>264.57799999999997</v>
      </c>
      <c r="T1218" s="8">
        <f t="shared" ref="T1218:T1281" si="79">IFERROR(S1218/Q1218,0)</f>
        <v>0.40267069269379563</v>
      </c>
      <c r="U1218" s="5">
        <f>YEAR(SalesDataTable[[#This Row],[Order Date]])</f>
        <v>2026</v>
      </c>
      <c r="V1218" s="8" t="str">
        <f>"Q"&amp;ROUNDUP(MONTH(SalesDataTable[[#This Row],[Order Date]])/3,0)</f>
        <v>Q2</v>
      </c>
      <c r="W1218" s="9">
        <f>MONTH(SalesDataTable[[#This Row],[Order Date]])</f>
        <v>6</v>
      </c>
      <c r="X1218" s="8" t="str">
        <f>TEXT(SalesDataTable[[#This Row],[Order Date]],"mmm")</f>
        <v>Jun</v>
      </c>
    </row>
    <row r="1219" spans="1:24" ht="15">
      <c r="A1219" s="2">
        <v>5041</v>
      </c>
      <c r="B1219" s="3">
        <v>46200</v>
      </c>
      <c r="C1219" s="12">
        <f>MONTH(SalesDataTable[[#This Row],[Order Date]])</f>
        <v>6</v>
      </c>
      <c r="D1219" s="12" t="str">
        <f>TEXT(SalesDataTable[[#This Row],[Order Date]],"MMM")</f>
        <v>Jun</v>
      </c>
      <c r="E1219" s="15" t="str">
        <f>"Q"&amp;ROUNDUP(MONTH(SalesDataTable[[#This Row],[Order Date]])/3,0)</f>
        <v>Q2</v>
      </c>
      <c r="F1219" s="12">
        <f>YEAR(SalesDataTable[[#This Row],[Order Date]])</f>
        <v>2026</v>
      </c>
      <c r="G1219" s="4" t="s">
        <v>0</v>
      </c>
      <c r="H1219" s="4" t="s">
        <v>50</v>
      </c>
      <c r="I1219" s="4" t="s">
        <v>19</v>
      </c>
      <c r="J1219" s="4" t="s">
        <v>13</v>
      </c>
      <c r="K1219" s="4" t="s">
        <v>23</v>
      </c>
      <c r="L1219" s="4" t="s">
        <v>51</v>
      </c>
      <c r="M1219" s="9">
        <v>1</v>
      </c>
      <c r="N1219" s="6">
        <v>126.12</v>
      </c>
      <c r="O1219" s="7">
        <v>0</v>
      </c>
      <c r="P1219" s="6">
        <v>62.18</v>
      </c>
      <c r="Q1219" s="6">
        <f t="shared" si="76"/>
        <v>126.12</v>
      </c>
      <c r="R1219" s="6">
        <f t="shared" si="77"/>
        <v>62.18</v>
      </c>
      <c r="S1219" s="6">
        <f t="shared" si="78"/>
        <v>63.940000000000005</v>
      </c>
      <c r="T1219" s="8">
        <f t="shared" si="79"/>
        <v>0.50697748176339996</v>
      </c>
      <c r="U1219" s="5">
        <f>YEAR(SalesDataTable[[#This Row],[Order Date]])</f>
        <v>2026</v>
      </c>
      <c r="V1219" s="8" t="str">
        <f>"Q"&amp;ROUNDUP(MONTH(SalesDataTable[[#This Row],[Order Date]])/3,0)</f>
        <v>Q2</v>
      </c>
      <c r="W1219" s="9">
        <f>MONTH(SalesDataTable[[#This Row],[Order Date]])</f>
        <v>6</v>
      </c>
      <c r="X1219" s="8" t="str">
        <f>TEXT(SalesDataTable[[#This Row],[Order Date]],"mmm")</f>
        <v>Jun</v>
      </c>
    </row>
    <row r="1220" spans="1:24" ht="15">
      <c r="A1220" s="2">
        <v>312</v>
      </c>
      <c r="B1220" s="3">
        <v>46201</v>
      </c>
      <c r="C1220" s="12">
        <f>MONTH(SalesDataTable[[#This Row],[Order Date]])</f>
        <v>6</v>
      </c>
      <c r="D1220" s="12" t="str">
        <f>TEXT(SalesDataTable[[#This Row],[Order Date]],"MMM")</f>
        <v>Jun</v>
      </c>
      <c r="E1220" s="15" t="str">
        <f>"Q"&amp;ROUNDUP(MONTH(SalesDataTable[[#This Row],[Order Date]])/3,0)</f>
        <v>Q2</v>
      </c>
      <c r="F1220" s="12">
        <f>YEAR(SalesDataTable[[#This Row],[Order Date]])</f>
        <v>2026</v>
      </c>
      <c r="G1220" s="4" t="s">
        <v>20</v>
      </c>
      <c r="H1220" s="4" t="s">
        <v>31</v>
      </c>
      <c r="I1220" s="4" t="s">
        <v>28</v>
      </c>
      <c r="J1220" s="4" t="s">
        <v>3</v>
      </c>
      <c r="K1220" s="4" t="s">
        <v>34</v>
      </c>
      <c r="L1220" s="4" t="s">
        <v>42</v>
      </c>
      <c r="M1220" s="9">
        <v>1</v>
      </c>
      <c r="N1220" s="6">
        <v>36</v>
      </c>
      <c r="O1220" s="7">
        <v>0</v>
      </c>
      <c r="P1220" s="6">
        <v>13.95</v>
      </c>
      <c r="Q1220" s="6">
        <f t="shared" si="76"/>
        <v>36</v>
      </c>
      <c r="R1220" s="6">
        <f t="shared" si="77"/>
        <v>13.95</v>
      </c>
      <c r="S1220" s="6">
        <f t="shared" si="78"/>
        <v>22.05</v>
      </c>
      <c r="T1220" s="8">
        <f t="shared" si="79"/>
        <v>0.61250000000000004</v>
      </c>
      <c r="U1220" s="5">
        <f>YEAR(SalesDataTable[[#This Row],[Order Date]])</f>
        <v>2026</v>
      </c>
      <c r="V1220" s="8" t="str">
        <f>"Q"&amp;ROUNDUP(MONTH(SalesDataTable[[#This Row],[Order Date]])/3,0)</f>
        <v>Q2</v>
      </c>
      <c r="W1220" s="9">
        <f>MONTH(SalesDataTable[[#This Row],[Order Date]])</f>
        <v>6</v>
      </c>
      <c r="X1220" s="8" t="str">
        <f>TEXT(SalesDataTable[[#This Row],[Order Date]],"mmm")</f>
        <v>Jun</v>
      </c>
    </row>
    <row r="1221" spans="1:24" ht="15">
      <c r="A1221" s="2">
        <v>647</v>
      </c>
      <c r="B1221" s="3">
        <v>46201</v>
      </c>
      <c r="C1221" s="12">
        <f>MONTH(SalesDataTable[[#This Row],[Order Date]])</f>
        <v>6</v>
      </c>
      <c r="D1221" s="12" t="str">
        <f>TEXT(SalesDataTable[[#This Row],[Order Date]],"MMM")</f>
        <v>Jun</v>
      </c>
      <c r="E1221" s="15" t="str">
        <f>"Q"&amp;ROUNDUP(MONTH(SalesDataTable[[#This Row],[Order Date]])/3,0)</f>
        <v>Q2</v>
      </c>
      <c r="F1221" s="12">
        <f>YEAR(SalesDataTable[[#This Row],[Order Date]])</f>
        <v>2026</v>
      </c>
      <c r="G1221" s="4" t="s">
        <v>0</v>
      </c>
      <c r="H1221" s="4" t="s">
        <v>1</v>
      </c>
      <c r="I1221" s="4" t="s">
        <v>2</v>
      </c>
      <c r="J1221" s="4" t="s">
        <v>3</v>
      </c>
      <c r="K1221" s="4" t="s">
        <v>14</v>
      </c>
      <c r="L1221" s="4" t="s">
        <v>48</v>
      </c>
      <c r="M1221" s="9">
        <v>1</v>
      </c>
      <c r="N1221" s="6">
        <v>162.25</v>
      </c>
      <c r="O1221" s="7">
        <v>0.05</v>
      </c>
      <c r="P1221" s="6">
        <v>89.28</v>
      </c>
      <c r="Q1221" s="6">
        <f t="shared" si="76"/>
        <v>154.13749999999999</v>
      </c>
      <c r="R1221" s="6">
        <f t="shared" si="77"/>
        <v>89.28</v>
      </c>
      <c r="S1221" s="6">
        <f t="shared" si="78"/>
        <v>64.857499999999987</v>
      </c>
      <c r="T1221" s="8">
        <f t="shared" si="79"/>
        <v>0.42077690373854509</v>
      </c>
      <c r="U1221" s="5">
        <f>YEAR(SalesDataTable[[#This Row],[Order Date]])</f>
        <v>2026</v>
      </c>
      <c r="V1221" s="8" t="str">
        <f>"Q"&amp;ROUNDUP(MONTH(SalesDataTable[[#This Row],[Order Date]])/3,0)</f>
        <v>Q2</v>
      </c>
      <c r="W1221" s="9">
        <f>MONTH(SalesDataTable[[#This Row],[Order Date]])</f>
        <v>6</v>
      </c>
      <c r="X1221" s="8" t="str">
        <f>TEXT(SalesDataTable[[#This Row],[Order Date]],"mmm")</f>
        <v>Jun</v>
      </c>
    </row>
    <row r="1222" spans="1:24" ht="15">
      <c r="A1222" s="2">
        <v>708</v>
      </c>
      <c r="B1222" s="3">
        <v>46201</v>
      </c>
      <c r="C1222" s="12">
        <f>MONTH(SalesDataTable[[#This Row],[Order Date]])</f>
        <v>6</v>
      </c>
      <c r="D1222" s="12" t="str">
        <f>TEXT(SalesDataTable[[#This Row],[Order Date]],"MMM")</f>
        <v>Jun</v>
      </c>
      <c r="E1222" s="15" t="str">
        <f>"Q"&amp;ROUNDUP(MONTH(SalesDataTable[[#This Row],[Order Date]])/3,0)</f>
        <v>Q2</v>
      </c>
      <c r="F1222" s="12">
        <f>YEAR(SalesDataTable[[#This Row],[Order Date]])</f>
        <v>2026</v>
      </c>
      <c r="G1222" s="4" t="s">
        <v>6</v>
      </c>
      <c r="H1222" s="4" t="s">
        <v>41</v>
      </c>
      <c r="I1222" s="4" t="s">
        <v>2</v>
      </c>
      <c r="J1222" s="4" t="s">
        <v>3</v>
      </c>
      <c r="K1222" s="4" t="s">
        <v>9</v>
      </c>
      <c r="L1222" s="4" t="s">
        <v>37</v>
      </c>
      <c r="M1222" s="9">
        <v>1</v>
      </c>
      <c r="N1222" s="6">
        <v>150.44</v>
      </c>
      <c r="O1222" s="7">
        <v>0</v>
      </c>
      <c r="P1222" s="6">
        <v>80.5</v>
      </c>
      <c r="Q1222" s="6">
        <f t="shared" si="76"/>
        <v>150.44</v>
      </c>
      <c r="R1222" s="6">
        <f t="shared" si="77"/>
        <v>80.5</v>
      </c>
      <c r="S1222" s="6">
        <f t="shared" si="78"/>
        <v>69.94</v>
      </c>
      <c r="T1222" s="8">
        <f t="shared" si="79"/>
        <v>0.46490295134272797</v>
      </c>
      <c r="U1222" s="5">
        <f>YEAR(SalesDataTable[[#This Row],[Order Date]])</f>
        <v>2026</v>
      </c>
      <c r="V1222" s="8" t="str">
        <f>"Q"&amp;ROUNDUP(MONTH(SalesDataTable[[#This Row],[Order Date]])/3,0)</f>
        <v>Q2</v>
      </c>
      <c r="W1222" s="9">
        <f>MONTH(SalesDataTable[[#This Row],[Order Date]])</f>
        <v>6</v>
      </c>
      <c r="X1222" s="8" t="str">
        <f>TEXT(SalesDataTable[[#This Row],[Order Date]],"mmm")</f>
        <v>Jun</v>
      </c>
    </row>
    <row r="1223" spans="1:24" ht="15">
      <c r="A1223" s="2">
        <v>886</v>
      </c>
      <c r="B1223" s="3">
        <v>46201</v>
      </c>
      <c r="C1223" s="12">
        <f>MONTH(SalesDataTable[[#This Row],[Order Date]])</f>
        <v>6</v>
      </c>
      <c r="D1223" s="12" t="str">
        <f>TEXT(SalesDataTable[[#This Row],[Order Date]],"MMM")</f>
        <v>Jun</v>
      </c>
      <c r="E1223" s="15" t="str">
        <f>"Q"&amp;ROUNDUP(MONTH(SalesDataTable[[#This Row],[Order Date]])/3,0)</f>
        <v>Q2</v>
      </c>
      <c r="F1223" s="12">
        <f>YEAR(SalesDataTable[[#This Row],[Order Date]])</f>
        <v>2026</v>
      </c>
      <c r="G1223" s="4" t="s">
        <v>0</v>
      </c>
      <c r="H1223" s="4" t="s">
        <v>1</v>
      </c>
      <c r="I1223" s="4" t="s">
        <v>19</v>
      </c>
      <c r="J1223" s="4" t="s">
        <v>16</v>
      </c>
      <c r="K1223" s="4" t="s">
        <v>23</v>
      </c>
      <c r="L1223" s="4" t="s">
        <v>51</v>
      </c>
      <c r="M1223" s="9">
        <v>2</v>
      </c>
      <c r="N1223" s="6">
        <v>126.17</v>
      </c>
      <c r="O1223" s="7">
        <v>0.05</v>
      </c>
      <c r="P1223" s="6">
        <v>61.13</v>
      </c>
      <c r="Q1223" s="6">
        <f t="shared" si="76"/>
        <v>239.72299999999998</v>
      </c>
      <c r="R1223" s="6">
        <f t="shared" si="77"/>
        <v>122.26</v>
      </c>
      <c r="S1223" s="6">
        <f t="shared" si="78"/>
        <v>117.46299999999998</v>
      </c>
      <c r="T1223" s="8">
        <f t="shared" si="79"/>
        <v>0.48999470221881081</v>
      </c>
      <c r="U1223" s="5">
        <f>YEAR(SalesDataTable[[#This Row],[Order Date]])</f>
        <v>2026</v>
      </c>
      <c r="V1223" s="8" t="str">
        <f>"Q"&amp;ROUNDUP(MONTH(SalesDataTable[[#This Row],[Order Date]])/3,0)</f>
        <v>Q2</v>
      </c>
      <c r="W1223" s="9">
        <f>MONTH(SalesDataTable[[#This Row],[Order Date]])</f>
        <v>6</v>
      </c>
      <c r="X1223" s="8" t="str">
        <f>TEXT(SalesDataTable[[#This Row],[Order Date]],"mmm")</f>
        <v>Jun</v>
      </c>
    </row>
    <row r="1224" spans="1:24" ht="15">
      <c r="A1224" s="2">
        <v>944</v>
      </c>
      <c r="B1224" s="3">
        <v>46201</v>
      </c>
      <c r="C1224" s="12">
        <f>MONTH(SalesDataTable[[#This Row],[Order Date]])</f>
        <v>6</v>
      </c>
      <c r="D1224" s="12" t="str">
        <f>TEXT(SalesDataTable[[#This Row],[Order Date]],"MMM")</f>
        <v>Jun</v>
      </c>
      <c r="E1224" s="15" t="str">
        <f>"Q"&amp;ROUNDUP(MONTH(SalesDataTable[[#This Row],[Order Date]])/3,0)</f>
        <v>Q2</v>
      </c>
      <c r="F1224" s="12">
        <f>YEAR(SalesDataTable[[#This Row],[Order Date]])</f>
        <v>2026</v>
      </c>
      <c r="G1224" s="4" t="s">
        <v>20</v>
      </c>
      <c r="H1224" s="4" t="s">
        <v>31</v>
      </c>
      <c r="I1224" s="4" t="s">
        <v>28</v>
      </c>
      <c r="J1224" s="4" t="s">
        <v>3</v>
      </c>
      <c r="K1224" s="4" t="s">
        <v>23</v>
      </c>
      <c r="L1224" s="4" t="s">
        <v>40</v>
      </c>
      <c r="M1224" s="9">
        <v>2</v>
      </c>
      <c r="N1224" s="6">
        <v>83.72</v>
      </c>
      <c r="O1224" s="7">
        <v>0</v>
      </c>
      <c r="P1224" s="6">
        <v>38.96</v>
      </c>
      <c r="Q1224" s="6">
        <f t="shared" si="76"/>
        <v>167.44</v>
      </c>
      <c r="R1224" s="6">
        <f t="shared" si="77"/>
        <v>77.92</v>
      </c>
      <c r="S1224" s="6">
        <f t="shared" si="78"/>
        <v>89.52</v>
      </c>
      <c r="T1224" s="8">
        <f t="shared" si="79"/>
        <v>0.53463927376970855</v>
      </c>
      <c r="U1224" s="5">
        <f>YEAR(SalesDataTable[[#This Row],[Order Date]])</f>
        <v>2026</v>
      </c>
      <c r="V1224" s="8" t="str">
        <f>"Q"&amp;ROUNDUP(MONTH(SalesDataTable[[#This Row],[Order Date]])/3,0)</f>
        <v>Q2</v>
      </c>
      <c r="W1224" s="9">
        <f>MONTH(SalesDataTable[[#This Row],[Order Date]])</f>
        <v>6</v>
      </c>
      <c r="X1224" s="8" t="str">
        <f>TEXT(SalesDataTable[[#This Row],[Order Date]],"mmm")</f>
        <v>Jun</v>
      </c>
    </row>
    <row r="1225" spans="1:24" ht="15">
      <c r="A1225" s="2">
        <v>1050</v>
      </c>
      <c r="B1225" s="3">
        <v>46201</v>
      </c>
      <c r="C1225" s="12">
        <f>MONTH(SalesDataTable[[#This Row],[Order Date]])</f>
        <v>6</v>
      </c>
      <c r="D1225" s="12" t="str">
        <f>TEXT(SalesDataTable[[#This Row],[Order Date]],"MMM")</f>
        <v>Jun</v>
      </c>
      <c r="E1225" s="15" t="str">
        <f>"Q"&amp;ROUNDUP(MONTH(SalesDataTable[[#This Row],[Order Date]])/3,0)</f>
        <v>Q2</v>
      </c>
      <c r="F1225" s="12">
        <f>YEAR(SalesDataTable[[#This Row],[Order Date]])</f>
        <v>2026</v>
      </c>
      <c r="G1225" s="4" t="s">
        <v>20</v>
      </c>
      <c r="H1225" s="4" t="s">
        <v>33</v>
      </c>
      <c r="I1225" s="4" t="s">
        <v>28</v>
      </c>
      <c r="J1225" s="4" t="s">
        <v>13</v>
      </c>
      <c r="K1225" s="4" t="s">
        <v>9</v>
      </c>
      <c r="L1225" s="4" t="s">
        <v>46</v>
      </c>
      <c r="M1225" s="9">
        <v>1</v>
      </c>
      <c r="N1225" s="6">
        <v>70.58</v>
      </c>
      <c r="O1225" s="7">
        <v>0</v>
      </c>
      <c r="P1225" s="6">
        <v>32.78</v>
      </c>
      <c r="Q1225" s="6">
        <f t="shared" si="76"/>
        <v>70.58</v>
      </c>
      <c r="R1225" s="6">
        <f t="shared" si="77"/>
        <v>32.78</v>
      </c>
      <c r="S1225" s="6">
        <f t="shared" si="78"/>
        <v>37.799999999999997</v>
      </c>
      <c r="T1225" s="8">
        <f t="shared" si="79"/>
        <v>0.53556248228960046</v>
      </c>
      <c r="U1225" s="5">
        <f>YEAR(SalesDataTable[[#This Row],[Order Date]])</f>
        <v>2026</v>
      </c>
      <c r="V1225" s="8" t="str">
        <f>"Q"&amp;ROUNDUP(MONTH(SalesDataTable[[#This Row],[Order Date]])/3,0)</f>
        <v>Q2</v>
      </c>
      <c r="W1225" s="9">
        <f>MONTH(SalesDataTable[[#This Row],[Order Date]])</f>
        <v>6</v>
      </c>
      <c r="X1225" s="8" t="str">
        <f>TEXT(SalesDataTable[[#This Row],[Order Date]],"mmm")</f>
        <v>Jun</v>
      </c>
    </row>
    <row r="1226" spans="1:24" ht="15">
      <c r="A1226" s="2">
        <v>1677</v>
      </c>
      <c r="B1226" s="3">
        <v>46201</v>
      </c>
      <c r="C1226" s="12">
        <f>MONTH(SalesDataTable[[#This Row],[Order Date]])</f>
        <v>6</v>
      </c>
      <c r="D1226" s="12" t="str">
        <f>TEXT(SalesDataTable[[#This Row],[Order Date]],"MMM")</f>
        <v>Jun</v>
      </c>
      <c r="E1226" s="15" t="str">
        <f>"Q"&amp;ROUNDUP(MONTH(SalesDataTable[[#This Row],[Order Date]])/3,0)</f>
        <v>Q2</v>
      </c>
      <c r="F1226" s="12">
        <f>YEAR(SalesDataTable[[#This Row],[Order Date]])</f>
        <v>2026</v>
      </c>
      <c r="G1226" s="4" t="s">
        <v>20</v>
      </c>
      <c r="H1226" s="4" t="s">
        <v>47</v>
      </c>
      <c r="I1226" s="4" t="s">
        <v>8</v>
      </c>
      <c r="J1226" s="4" t="s">
        <v>16</v>
      </c>
      <c r="K1226" s="4" t="s">
        <v>23</v>
      </c>
      <c r="L1226" s="4" t="s">
        <v>40</v>
      </c>
      <c r="M1226" s="9">
        <v>5</v>
      </c>
      <c r="N1226" s="6">
        <v>81.96</v>
      </c>
      <c r="O1226" s="7">
        <v>0.05</v>
      </c>
      <c r="P1226" s="6">
        <v>39.130000000000003</v>
      </c>
      <c r="Q1226" s="6">
        <f t="shared" si="76"/>
        <v>389.30999999999995</v>
      </c>
      <c r="R1226" s="6">
        <f t="shared" si="77"/>
        <v>195.65</v>
      </c>
      <c r="S1226" s="6">
        <f t="shared" si="78"/>
        <v>193.65999999999994</v>
      </c>
      <c r="T1226" s="8">
        <f t="shared" si="79"/>
        <v>0.497444196141892</v>
      </c>
      <c r="U1226" s="5">
        <f>YEAR(SalesDataTable[[#This Row],[Order Date]])</f>
        <v>2026</v>
      </c>
      <c r="V1226" s="8" t="str">
        <f>"Q"&amp;ROUNDUP(MONTH(SalesDataTable[[#This Row],[Order Date]])/3,0)</f>
        <v>Q2</v>
      </c>
      <c r="W1226" s="9">
        <f>MONTH(SalesDataTable[[#This Row],[Order Date]])</f>
        <v>6</v>
      </c>
      <c r="X1226" s="8" t="str">
        <f>TEXT(SalesDataTable[[#This Row],[Order Date]],"mmm")</f>
        <v>Jun</v>
      </c>
    </row>
    <row r="1227" spans="1:24" ht="15">
      <c r="A1227" s="2">
        <v>2109</v>
      </c>
      <c r="B1227" s="3">
        <v>46201</v>
      </c>
      <c r="C1227" s="12">
        <f>MONTH(SalesDataTable[[#This Row],[Order Date]])</f>
        <v>6</v>
      </c>
      <c r="D1227" s="12" t="str">
        <f>TEXT(SalesDataTable[[#This Row],[Order Date]],"MMM")</f>
        <v>Jun</v>
      </c>
      <c r="E1227" s="15" t="str">
        <f>"Q"&amp;ROUNDUP(MONTH(SalesDataTable[[#This Row],[Order Date]])/3,0)</f>
        <v>Q2</v>
      </c>
      <c r="F1227" s="12">
        <f>YEAR(SalesDataTable[[#This Row],[Order Date]])</f>
        <v>2026</v>
      </c>
      <c r="G1227" s="4" t="s">
        <v>6</v>
      </c>
      <c r="H1227" s="4" t="s">
        <v>49</v>
      </c>
      <c r="I1227" s="4" t="s">
        <v>2</v>
      </c>
      <c r="J1227" s="4" t="s">
        <v>13</v>
      </c>
      <c r="K1227" s="4" t="s">
        <v>4</v>
      </c>
      <c r="L1227" s="4" t="s">
        <v>26</v>
      </c>
      <c r="M1227" s="9">
        <v>1</v>
      </c>
      <c r="N1227" s="6">
        <v>40.67</v>
      </c>
      <c r="O1227" s="7">
        <v>0</v>
      </c>
      <c r="P1227" s="6">
        <v>16.5</v>
      </c>
      <c r="Q1227" s="6">
        <f t="shared" si="76"/>
        <v>40.67</v>
      </c>
      <c r="R1227" s="6">
        <f t="shared" si="77"/>
        <v>16.5</v>
      </c>
      <c r="S1227" s="6">
        <f t="shared" si="78"/>
        <v>24.17</v>
      </c>
      <c r="T1227" s="8">
        <f t="shared" si="79"/>
        <v>0.59429554954511932</v>
      </c>
      <c r="U1227" s="5">
        <f>YEAR(SalesDataTable[[#This Row],[Order Date]])</f>
        <v>2026</v>
      </c>
      <c r="V1227" s="8" t="str">
        <f>"Q"&amp;ROUNDUP(MONTH(SalesDataTable[[#This Row],[Order Date]])/3,0)</f>
        <v>Q2</v>
      </c>
      <c r="W1227" s="9">
        <f>MONTH(SalesDataTable[[#This Row],[Order Date]])</f>
        <v>6</v>
      </c>
      <c r="X1227" s="8" t="str">
        <f>TEXT(SalesDataTable[[#This Row],[Order Date]],"mmm")</f>
        <v>Jun</v>
      </c>
    </row>
    <row r="1228" spans="1:24" ht="15">
      <c r="A1228" s="2">
        <v>3688</v>
      </c>
      <c r="B1228" s="3">
        <v>46201</v>
      </c>
      <c r="C1228" s="12">
        <f>MONTH(SalesDataTable[[#This Row],[Order Date]])</f>
        <v>6</v>
      </c>
      <c r="D1228" s="12" t="str">
        <f>TEXT(SalesDataTable[[#This Row],[Order Date]],"MMM")</f>
        <v>Jun</v>
      </c>
      <c r="E1228" s="15" t="str">
        <f>"Q"&amp;ROUNDUP(MONTH(SalesDataTable[[#This Row],[Order Date]])/3,0)</f>
        <v>Q2</v>
      </c>
      <c r="F1228" s="12">
        <f>YEAR(SalesDataTable[[#This Row],[Order Date]])</f>
        <v>2026</v>
      </c>
      <c r="G1228" s="4" t="s">
        <v>11</v>
      </c>
      <c r="H1228" s="4" t="s">
        <v>52</v>
      </c>
      <c r="I1228" s="4" t="s">
        <v>19</v>
      </c>
      <c r="J1228" s="4" t="s">
        <v>13</v>
      </c>
      <c r="K1228" s="4" t="s">
        <v>34</v>
      </c>
      <c r="L1228" s="4" t="s">
        <v>35</v>
      </c>
      <c r="M1228" s="9">
        <v>1</v>
      </c>
      <c r="N1228" s="6">
        <v>40.94</v>
      </c>
      <c r="O1228" s="7">
        <v>0</v>
      </c>
      <c r="P1228" s="6">
        <v>14.47</v>
      </c>
      <c r="Q1228" s="6">
        <f t="shared" si="76"/>
        <v>40.94</v>
      </c>
      <c r="R1228" s="6">
        <f t="shared" si="77"/>
        <v>14.47</v>
      </c>
      <c r="S1228" s="6">
        <f t="shared" si="78"/>
        <v>26.47</v>
      </c>
      <c r="T1228" s="8">
        <f t="shared" si="79"/>
        <v>0.64655593551538837</v>
      </c>
      <c r="U1228" s="5">
        <f>YEAR(SalesDataTable[[#This Row],[Order Date]])</f>
        <v>2026</v>
      </c>
      <c r="V1228" s="8" t="str">
        <f>"Q"&amp;ROUNDUP(MONTH(SalesDataTable[[#This Row],[Order Date]])/3,0)</f>
        <v>Q2</v>
      </c>
      <c r="W1228" s="9">
        <f>MONTH(SalesDataTable[[#This Row],[Order Date]])</f>
        <v>6</v>
      </c>
      <c r="X1228" s="8" t="str">
        <f>TEXT(SalesDataTable[[#This Row],[Order Date]],"mmm")</f>
        <v>Jun</v>
      </c>
    </row>
    <row r="1229" spans="1:24" ht="15">
      <c r="A1229" s="2">
        <v>521</v>
      </c>
      <c r="B1229" s="3">
        <v>46202</v>
      </c>
      <c r="C1229" s="12">
        <f>MONTH(SalesDataTable[[#This Row],[Order Date]])</f>
        <v>6</v>
      </c>
      <c r="D1229" s="12" t="str">
        <f>TEXT(SalesDataTable[[#This Row],[Order Date]],"MMM")</f>
        <v>Jun</v>
      </c>
      <c r="E1229" s="15" t="str">
        <f>"Q"&amp;ROUNDUP(MONTH(SalesDataTable[[#This Row],[Order Date]])/3,0)</f>
        <v>Q2</v>
      </c>
      <c r="F1229" s="12">
        <f>YEAR(SalesDataTable[[#This Row],[Order Date]])</f>
        <v>2026</v>
      </c>
      <c r="G1229" s="4" t="s">
        <v>20</v>
      </c>
      <c r="H1229" s="4" t="s">
        <v>33</v>
      </c>
      <c r="I1229" s="4" t="s">
        <v>8</v>
      </c>
      <c r="J1229" s="4" t="s">
        <v>16</v>
      </c>
      <c r="K1229" s="4" t="s">
        <v>4</v>
      </c>
      <c r="L1229" s="4" t="s">
        <v>30</v>
      </c>
      <c r="M1229" s="9">
        <v>3</v>
      </c>
      <c r="N1229" s="6">
        <v>100.89</v>
      </c>
      <c r="O1229" s="7">
        <v>0.05</v>
      </c>
      <c r="P1229" s="6">
        <v>49.08</v>
      </c>
      <c r="Q1229" s="6">
        <f t="shared" si="76"/>
        <v>287.53649999999999</v>
      </c>
      <c r="R1229" s="6">
        <f t="shared" si="77"/>
        <v>147.24</v>
      </c>
      <c r="S1229" s="6">
        <f t="shared" si="78"/>
        <v>140.29649999999998</v>
      </c>
      <c r="T1229" s="8">
        <f t="shared" si="79"/>
        <v>0.48792588071427451</v>
      </c>
      <c r="U1229" s="5">
        <f>YEAR(SalesDataTable[[#This Row],[Order Date]])</f>
        <v>2026</v>
      </c>
      <c r="V1229" s="8" t="str">
        <f>"Q"&amp;ROUNDUP(MONTH(SalesDataTable[[#This Row],[Order Date]])/3,0)</f>
        <v>Q2</v>
      </c>
      <c r="W1229" s="9">
        <f>MONTH(SalesDataTable[[#This Row],[Order Date]])</f>
        <v>6</v>
      </c>
      <c r="X1229" s="8" t="str">
        <f>TEXT(SalesDataTable[[#This Row],[Order Date]],"mmm")</f>
        <v>Jun</v>
      </c>
    </row>
    <row r="1230" spans="1:24" ht="15">
      <c r="A1230" s="2">
        <v>557</v>
      </c>
      <c r="B1230" s="3">
        <v>46202</v>
      </c>
      <c r="C1230" s="12">
        <f>MONTH(SalesDataTable[[#This Row],[Order Date]])</f>
        <v>6</v>
      </c>
      <c r="D1230" s="12" t="str">
        <f>TEXT(SalesDataTable[[#This Row],[Order Date]],"MMM")</f>
        <v>Jun</v>
      </c>
      <c r="E1230" s="15" t="str">
        <f>"Q"&amp;ROUNDUP(MONTH(SalesDataTable[[#This Row],[Order Date]])/3,0)</f>
        <v>Q2</v>
      </c>
      <c r="F1230" s="12">
        <f>YEAR(SalesDataTable[[#This Row],[Order Date]])</f>
        <v>2026</v>
      </c>
      <c r="G1230" s="4" t="s">
        <v>6</v>
      </c>
      <c r="H1230" s="4" t="s">
        <v>43</v>
      </c>
      <c r="I1230" s="4" t="s">
        <v>8</v>
      </c>
      <c r="J1230" s="4" t="s">
        <v>16</v>
      </c>
      <c r="K1230" s="4" t="s">
        <v>4</v>
      </c>
      <c r="L1230" s="4" t="s">
        <v>26</v>
      </c>
      <c r="M1230" s="9">
        <v>3</v>
      </c>
      <c r="N1230" s="6">
        <v>39.78</v>
      </c>
      <c r="O1230" s="7">
        <v>0.15</v>
      </c>
      <c r="P1230" s="6">
        <v>16.850000000000001</v>
      </c>
      <c r="Q1230" s="6">
        <f t="shared" si="76"/>
        <v>101.43900000000001</v>
      </c>
      <c r="R1230" s="6">
        <f t="shared" si="77"/>
        <v>50.550000000000004</v>
      </c>
      <c r="S1230" s="6">
        <f t="shared" si="78"/>
        <v>50.889000000000003</v>
      </c>
      <c r="T1230" s="8">
        <f t="shared" si="79"/>
        <v>0.50167095495815217</v>
      </c>
      <c r="U1230" s="5">
        <f>YEAR(SalesDataTable[[#This Row],[Order Date]])</f>
        <v>2026</v>
      </c>
      <c r="V1230" s="8" t="str">
        <f>"Q"&amp;ROUNDUP(MONTH(SalesDataTable[[#This Row],[Order Date]])/3,0)</f>
        <v>Q2</v>
      </c>
      <c r="W1230" s="9">
        <f>MONTH(SalesDataTable[[#This Row],[Order Date]])</f>
        <v>6</v>
      </c>
      <c r="X1230" s="8" t="str">
        <f>TEXT(SalesDataTable[[#This Row],[Order Date]],"mmm")</f>
        <v>Jun</v>
      </c>
    </row>
    <row r="1231" spans="1:24" ht="15">
      <c r="A1231" s="2">
        <v>929</v>
      </c>
      <c r="B1231" s="3">
        <v>46202</v>
      </c>
      <c r="C1231" s="12">
        <f>MONTH(SalesDataTable[[#This Row],[Order Date]])</f>
        <v>6</v>
      </c>
      <c r="D1231" s="12" t="str">
        <f>TEXT(SalesDataTable[[#This Row],[Order Date]],"MMM")</f>
        <v>Jun</v>
      </c>
      <c r="E1231" s="15" t="str">
        <f>"Q"&amp;ROUNDUP(MONTH(SalesDataTable[[#This Row],[Order Date]])/3,0)</f>
        <v>Q2</v>
      </c>
      <c r="F1231" s="12">
        <f>YEAR(SalesDataTable[[#This Row],[Order Date]])</f>
        <v>2026</v>
      </c>
      <c r="G1231" s="4" t="s">
        <v>0</v>
      </c>
      <c r="H1231" s="4" t="s">
        <v>1</v>
      </c>
      <c r="I1231" s="4" t="s">
        <v>2</v>
      </c>
      <c r="J1231" s="4" t="s">
        <v>3</v>
      </c>
      <c r="K1231" s="4" t="s">
        <v>34</v>
      </c>
      <c r="L1231" s="4" t="s">
        <v>35</v>
      </c>
      <c r="M1231" s="9">
        <v>1</v>
      </c>
      <c r="N1231" s="6">
        <v>40.299999999999997</v>
      </c>
      <c r="O1231" s="7">
        <v>0.05</v>
      </c>
      <c r="P1231" s="6">
        <v>14.79</v>
      </c>
      <c r="Q1231" s="6">
        <f t="shared" si="76"/>
        <v>38.284999999999997</v>
      </c>
      <c r="R1231" s="6">
        <f t="shared" si="77"/>
        <v>14.79</v>
      </c>
      <c r="S1231" s="6">
        <f t="shared" si="78"/>
        <v>23.494999999999997</v>
      </c>
      <c r="T1231" s="8">
        <f t="shared" si="79"/>
        <v>0.61368682251534545</v>
      </c>
      <c r="U1231" s="5">
        <f>YEAR(SalesDataTable[[#This Row],[Order Date]])</f>
        <v>2026</v>
      </c>
      <c r="V1231" s="8" t="str">
        <f>"Q"&amp;ROUNDUP(MONTH(SalesDataTable[[#This Row],[Order Date]])/3,0)</f>
        <v>Q2</v>
      </c>
      <c r="W1231" s="9">
        <f>MONTH(SalesDataTable[[#This Row],[Order Date]])</f>
        <v>6</v>
      </c>
      <c r="X1231" s="8" t="str">
        <f>TEXT(SalesDataTable[[#This Row],[Order Date]],"mmm")</f>
        <v>Jun</v>
      </c>
    </row>
    <row r="1232" spans="1:24" ht="15">
      <c r="A1232" s="2">
        <v>1089</v>
      </c>
      <c r="B1232" s="3">
        <v>46202</v>
      </c>
      <c r="C1232" s="12">
        <f>MONTH(SalesDataTable[[#This Row],[Order Date]])</f>
        <v>6</v>
      </c>
      <c r="D1232" s="12" t="str">
        <f>TEXT(SalesDataTable[[#This Row],[Order Date]],"MMM")</f>
        <v>Jun</v>
      </c>
      <c r="E1232" s="15" t="str">
        <f>"Q"&amp;ROUNDUP(MONTH(SalesDataTable[[#This Row],[Order Date]])/3,0)</f>
        <v>Q2</v>
      </c>
      <c r="F1232" s="12">
        <f>YEAR(SalesDataTable[[#This Row],[Order Date]])</f>
        <v>2026</v>
      </c>
      <c r="G1232" s="4" t="s">
        <v>6</v>
      </c>
      <c r="H1232" s="4" t="s">
        <v>41</v>
      </c>
      <c r="I1232" s="4" t="s">
        <v>19</v>
      </c>
      <c r="J1232" s="4" t="s">
        <v>3</v>
      </c>
      <c r="K1232" s="4" t="s">
        <v>9</v>
      </c>
      <c r="L1232" s="4" t="s">
        <v>10</v>
      </c>
      <c r="M1232" s="9">
        <v>1</v>
      </c>
      <c r="N1232" s="6">
        <v>90.91</v>
      </c>
      <c r="O1232" s="7">
        <v>0.05</v>
      </c>
      <c r="P1232" s="6">
        <v>45.9</v>
      </c>
      <c r="Q1232" s="6">
        <f t="shared" si="76"/>
        <v>86.364499999999992</v>
      </c>
      <c r="R1232" s="6">
        <f t="shared" si="77"/>
        <v>45.9</v>
      </c>
      <c r="S1232" s="6">
        <f t="shared" si="78"/>
        <v>40.464499999999994</v>
      </c>
      <c r="T1232" s="8">
        <f t="shared" si="79"/>
        <v>0.46853163047316893</v>
      </c>
      <c r="U1232" s="5">
        <f>YEAR(SalesDataTable[[#This Row],[Order Date]])</f>
        <v>2026</v>
      </c>
      <c r="V1232" s="8" t="str">
        <f>"Q"&amp;ROUNDUP(MONTH(SalesDataTable[[#This Row],[Order Date]])/3,0)</f>
        <v>Q2</v>
      </c>
      <c r="W1232" s="9">
        <f>MONTH(SalesDataTable[[#This Row],[Order Date]])</f>
        <v>6</v>
      </c>
      <c r="X1232" s="8" t="str">
        <f>TEXT(SalesDataTable[[#This Row],[Order Date]],"mmm")</f>
        <v>Jun</v>
      </c>
    </row>
    <row r="1233" spans="1:24" ht="15">
      <c r="A1233" s="2">
        <v>1655</v>
      </c>
      <c r="B1233" s="3">
        <v>46202</v>
      </c>
      <c r="C1233" s="12">
        <f>MONTH(SalesDataTable[[#This Row],[Order Date]])</f>
        <v>6</v>
      </c>
      <c r="D1233" s="12" t="str">
        <f>TEXT(SalesDataTable[[#This Row],[Order Date]],"MMM")</f>
        <v>Jun</v>
      </c>
      <c r="E1233" s="15" t="str">
        <f>"Q"&amp;ROUNDUP(MONTH(SalesDataTable[[#This Row],[Order Date]])/3,0)</f>
        <v>Q2</v>
      </c>
      <c r="F1233" s="12">
        <f>YEAR(SalesDataTable[[#This Row],[Order Date]])</f>
        <v>2026</v>
      </c>
      <c r="G1233" s="4" t="s">
        <v>0</v>
      </c>
      <c r="H1233" s="4" t="s">
        <v>1</v>
      </c>
      <c r="I1233" s="4" t="s">
        <v>8</v>
      </c>
      <c r="J1233" s="4" t="s">
        <v>16</v>
      </c>
      <c r="K1233" s="4" t="s">
        <v>14</v>
      </c>
      <c r="L1233" s="4" t="s">
        <v>48</v>
      </c>
      <c r="M1233" s="9">
        <v>5</v>
      </c>
      <c r="N1233" s="6">
        <v>162.29</v>
      </c>
      <c r="O1233" s="7">
        <v>0.15</v>
      </c>
      <c r="P1233" s="6">
        <v>86.66</v>
      </c>
      <c r="Q1233" s="6">
        <f t="shared" si="76"/>
        <v>689.73249999999996</v>
      </c>
      <c r="R1233" s="6">
        <f t="shared" si="77"/>
        <v>433.29999999999995</v>
      </c>
      <c r="S1233" s="6">
        <f t="shared" si="78"/>
        <v>256.4325</v>
      </c>
      <c r="T1233" s="8">
        <f t="shared" si="79"/>
        <v>0.37178543855770174</v>
      </c>
      <c r="U1233" s="5">
        <f>YEAR(SalesDataTable[[#This Row],[Order Date]])</f>
        <v>2026</v>
      </c>
      <c r="V1233" s="8" t="str">
        <f>"Q"&amp;ROUNDUP(MONTH(SalesDataTable[[#This Row],[Order Date]])/3,0)</f>
        <v>Q2</v>
      </c>
      <c r="W1233" s="9">
        <f>MONTH(SalesDataTable[[#This Row],[Order Date]])</f>
        <v>6</v>
      </c>
      <c r="X1233" s="8" t="str">
        <f>TEXT(SalesDataTable[[#This Row],[Order Date]],"mmm")</f>
        <v>Jun</v>
      </c>
    </row>
    <row r="1234" spans="1:24" ht="15">
      <c r="A1234" s="2">
        <v>1897</v>
      </c>
      <c r="B1234" s="3">
        <v>46202</v>
      </c>
      <c r="C1234" s="12">
        <f>MONTH(SalesDataTable[[#This Row],[Order Date]])</f>
        <v>6</v>
      </c>
      <c r="D1234" s="12" t="str">
        <f>TEXT(SalesDataTable[[#This Row],[Order Date]],"MMM")</f>
        <v>Jun</v>
      </c>
      <c r="E1234" s="15" t="str">
        <f>"Q"&amp;ROUNDUP(MONTH(SalesDataTable[[#This Row],[Order Date]])/3,0)</f>
        <v>Q2</v>
      </c>
      <c r="F1234" s="12">
        <f>YEAR(SalesDataTable[[#This Row],[Order Date]])</f>
        <v>2026</v>
      </c>
      <c r="G1234" s="4" t="s">
        <v>6</v>
      </c>
      <c r="H1234" s="4" t="s">
        <v>41</v>
      </c>
      <c r="I1234" s="4" t="s">
        <v>2</v>
      </c>
      <c r="J1234" s="4" t="s">
        <v>16</v>
      </c>
      <c r="K1234" s="4" t="s">
        <v>4</v>
      </c>
      <c r="L1234" s="4" t="s">
        <v>22</v>
      </c>
      <c r="M1234" s="9">
        <v>2</v>
      </c>
      <c r="N1234" s="6">
        <v>51.03</v>
      </c>
      <c r="O1234" s="7">
        <v>0</v>
      </c>
      <c r="P1234" s="6">
        <v>22.59</v>
      </c>
      <c r="Q1234" s="6">
        <f t="shared" si="76"/>
        <v>102.06</v>
      </c>
      <c r="R1234" s="6">
        <f t="shared" si="77"/>
        <v>45.18</v>
      </c>
      <c r="S1234" s="6">
        <f t="shared" si="78"/>
        <v>56.88</v>
      </c>
      <c r="T1234" s="8">
        <f t="shared" si="79"/>
        <v>0.55731922398589062</v>
      </c>
      <c r="U1234" s="5">
        <f>YEAR(SalesDataTable[[#This Row],[Order Date]])</f>
        <v>2026</v>
      </c>
      <c r="V1234" s="8" t="str">
        <f>"Q"&amp;ROUNDUP(MONTH(SalesDataTable[[#This Row],[Order Date]])/3,0)</f>
        <v>Q2</v>
      </c>
      <c r="W1234" s="9">
        <f>MONTH(SalesDataTable[[#This Row],[Order Date]])</f>
        <v>6</v>
      </c>
      <c r="X1234" s="8" t="str">
        <f>TEXT(SalesDataTable[[#This Row],[Order Date]],"mmm")</f>
        <v>Jun</v>
      </c>
    </row>
    <row r="1235" spans="1:24" ht="15">
      <c r="A1235" s="2">
        <v>2417</v>
      </c>
      <c r="B1235" s="3">
        <v>46202</v>
      </c>
      <c r="C1235" s="12">
        <f>MONTH(SalesDataTable[[#This Row],[Order Date]])</f>
        <v>6</v>
      </c>
      <c r="D1235" s="12" t="str">
        <f>TEXT(SalesDataTable[[#This Row],[Order Date]],"MMM")</f>
        <v>Jun</v>
      </c>
      <c r="E1235" s="15" t="str">
        <f>"Q"&amp;ROUNDUP(MONTH(SalesDataTable[[#This Row],[Order Date]])/3,0)</f>
        <v>Q2</v>
      </c>
      <c r="F1235" s="12">
        <f>YEAR(SalesDataTable[[#This Row],[Order Date]])</f>
        <v>2026</v>
      </c>
      <c r="G1235" s="4" t="s">
        <v>6</v>
      </c>
      <c r="H1235" s="4" t="s">
        <v>43</v>
      </c>
      <c r="I1235" s="4" t="s">
        <v>2</v>
      </c>
      <c r="J1235" s="4" t="s">
        <v>16</v>
      </c>
      <c r="K1235" s="4" t="s">
        <v>34</v>
      </c>
      <c r="L1235" s="4" t="s">
        <v>45</v>
      </c>
      <c r="M1235" s="9">
        <v>1</v>
      </c>
      <c r="N1235" s="6">
        <v>50.67</v>
      </c>
      <c r="O1235" s="7">
        <v>0</v>
      </c>
      <c r="P1235" s="6">
        <v>22.18</v>
      </c>
      <c r="Q1235" s="6">
        <f t="shared" si="76"/>
        <v>50.67</v>
      </c>
      <c r="R1235" s="6">
        <f t="shared" si="77"/>
        <v>22.18</v>
      </c>
      <c r="S1235" s="6">
        <f t="shared" si="78"/>
        <v>28.490000000000002</v>
      </c>
      <c r="T1235" s="8">
        <f t="shared" si="79"/>
        <v>0.56226564041839355</v>
      </c>
      <c r="U1235" s="5">
        <f>YEAR(SalesDataTable[[#This Row],[Order Date]])</f>
        <v>2026</v>
      </c>
      <c r="V1235" s="8" t="str">
        <f>"Q"&amp;ROUNDUP(MONTH(SalesDataTable[[#This Row],[Order Date]])/3,0)</f>
        <v>Q2</v>
      </c>
      <c r="W1235" s="9">
        <f>MONTH(SalesDataTable[[#This Row],[Order Date]])</f>
        <v>6</v>
      </c>
      <c r="X1235" s="8" t="str">
        <f>TEXT(SalesDataTable[[#This Row],[Order Date]],"mmm")</f>
        <v>Jun</v>
      </c>
    </row>
    <row r="1236" spans="1:24" ht="15">
      <c r="A1236" s="2">
        <v>3474</v>
      </c>
      <c r="B1236" s="3">
        <v>46202</v>
      </c>
      <c r="C1236" s="12">
        <f>MONTH(SalesDataTable[[#This Row],[Order Date]])</f>
        <v>6</v>
      </c>
      <c r="D1236" s="12" t="str">
        <f>TEXT(SalesDataTable[[#This Row],[Order Date]],"MMM")</f>
        <v>Jun</v>
      </c>
      <c r="E1236" s="15" t="str">
        <f>"Q"&amp;ROUNDUP(MONTH(SalesDataTable[[#This Row],[Order Date]])/3,0)</f>
        <v>Q2</v>
      </c>
      <c r="F1236" s="12">
        <f>YEAR(SalesDataTable[[#This Row],[Order Date]])</f>
        <v>2026</v>
      </c>
      <c r="G1236" s="4" t="s">
        <v>20</v>
      </c>
      <c r="H1236" s="4" t="s">
        <v>33</v>
      </c>
      <c r="I1236" s="4" t="s">
        <v>8</v>
      </c>
      <c r="J1236" s="4" t="s">
        <v>3</v>
      </c>
      <c r="K1236" s="4" t="s">
        <v>14</v>
      </c>
      <c r="L1236" s="4" t="s">
        <v>44</v>
      </c>
      <c r="M1236" s="9">
        <v>10</v>
      </c>
      <c r="N1236" s="6">
        <v>130.62</v>
      </c>
      <c r="O1236" s="7">
        <v>0.05</v>
      </c>
      <c r="P1236" s="6">
        <v>67.05</v>
      </c>
      <c r="Q1236" s="6">
        <f t="shared" si="76"/>
        <v>1240.8899999999999</v>
      </c>
      <c r="R1236" s="6">
        <f t="shared" si="77"/>
        <v>670.5</v>
      </c>
      <c r="S1236" s="6">
        <f t="shared" si="78"/>
        <v>570.38999999999987</v>
      </c>
      <c r="T1236" s="8">
        <f t="shared" si="79"/>
        <v>0.45966201677828006</v>
      </c>
      <c r="U1236" s="5">
        <f>YEAR(SalesDataTable[[#This Row],[Order Date]])</f>
        <v>2026</v>
      </c>
      <c r="V1236" s="8" t="str">
        <f>"Q"&amp;ROUNDUP(MONTH(SalesDataTable[[#This Row],[Order Date]])/3,0)</f>
        <v>Q2</v>
      </c>
      <c r="W1236" s="9">
        <f>MONTH(SalesDataTable[[#This Row],[Order Date]])</f>
        <v>6</v>
      </c>
      <c r="X1236" s="8" t="str">
        <f>TEXT(SalesDataTable[[#This Row],[Order Date]],"mmm")</f>
        <v>Jun</v>
      </c>
    </row>
    <row r="1237" spans="1:24" ht="15">
      <c r="A1237" s="2">
        <v>4079</v>
      </c>
      <c r="B1237" s="3">
        <v>46202</v>
      </c>
      <c r="C1237" s="12">
        <f>MONTH(SalesDataTable[[#This Row],[Order Date]])</f>
        <v>6</v>
      </c>
      <c r="D1237" s="12" t="str">
        <f>TEXT(SalesDataTable[[#This Row],[Order Date]],"MMM")</f>
        <v>Jun</v>
      </c>
      <c r="E1237" s="15" t="str">
        <f>"Q"&amp;ROUNDUP(MONTH(SalesDataTable[[#This Row],[Order Date]])/3,0)</f>
        <v>Q2</v>
      </c>
      <c r="F1237" s="12">
        <f>YEAR(SalesDataTable[[#This Row],[Order Date]])</f>
        <v>2026</v>
      </c>
      <c r="G1237" s="4" t="s">
        <v>11</v>
      </c>
      <c r="H1237" s="4" t="s">
        <v>25</v>
      </c>
      <c r="I1237" s="4" t="s">
        <v>2</v>
      </c>
      <c r="J1237" s="4" t="s">
        <v>13</v>
      </c>
      <c r="K1237" s="4" t="s">
        <v>23</v>
      </c>
      <c r="L1237" s="4" t="s">
        <v>29</v>
      </c>
      <c r="M1237" s="9">
        <v>4</v>
      </c>
      <c r="N1237" s="6">
        <v>194.6</v>
      </c>
      <c r="O1237" s="7">
        <v>0</v>
      </c>
      <c r="P1237" s="6">
        <v>104.64</v>
      </c>
      <c r="Q1237" s="6">
        <f t="shared" si="76"/>
        <v>778.4</v>
      </c>
      <c r="R1237" s="6">
        <f t="shared" si="77"/>
        <v>418.56</v>
      </c>
      <c r="S1237" s="6">
        <f t="shared" si="78"/>
        <v>359.84</v>
      </c>
      <c r="T1237" s="8">
        <f t="shared" si="79"/>
        <v>0.46228160328879753</v>
      </c>
      <c r="U1237" s="5">
        <f>YEAR(SalesDataTable[[#This Row],[Order Date]])</f>
        <v>2026</v>
      </c>
      <c r="V1237" s="8" t="str">
        <f>"Q"&amp;ROUNDUP(MONTH(SalesDataTable[[#This Row],[Order Date]])/3,0)</f>
        <v>Q2</v>
      </c>
      <c r="W1237" s="9">
        <f>MONTH(SalesDataTable[[#This Row],[Order Date]])</f>
        <v>6</v>
      </c>
      <c r="X1237" s="8" t="str">
        <f>TEXT(SalesDataTable[[#This Row],[Order Date]],"mmm")</f>
        <v>Jun</v>
      </c>
    </row>
    <row r="1238" spans="1:24" ht="15">
      <c r="A1238" s="2">
        <v>45</v>
      </c>
      <c r="B1238" s="3">
        <v>46203</v>
      </c>
      <c r="C1238" s="12">
        <f>MONTH(SalesDataTable[[#This Row],[Order Date]])</f>
        <v>6</v>
      </c>
      <c r="D1238" s="12" t="str">
        <f>TEXT(SalesDataTable[[#This Row],[Order Date]],"MMM")</f>
        <v>Jun</v>
      </c>
      <c r="E1238" s="15" t="str">
        <f>"Q"&amp;ROUNDUP(MONTH(SalesDataTable[[#This Row],[Order Date]])/3,0)</f>
        <v>Q2</v>
      </c>
      <c r="F1238" s="12">
        <f>YEAR(SalesDataTable[[#This Row],[Order Date]])</f>
        <v>2026</v>
      </c>
      <c r="G1238" s="4" t="s">
        <v>11</v>
      </c>
      <c r="H1238" s="4" t="s">
        <v>12</v>
      </c>
      <c r="I1238" s="4" t="s">
        <v>19</v>
      </c>
      <c r="J1238" s="4" t="s">
        <v>13</v>
      </c>
      <c r="K1238" s="4" t="s">
        <v>9</v>
      </c>
      <c r="L1238" s="4" t="s">
        <v>10</v>
      </c>
      <c r="M1238" s="9">
        <v>1</v>
      </c>
      <c r="N1238" s="6">
        <v>94</v>
      </c>
      <c r="O1238" s="7">
        <v>0</v>
      </c>
      <c r="P1238" s="6">
        <v>45.62</v>
      </c>
      <c r="Q1238" s="6">
        <f t="shared" si="76"/>
        <v>94</v>
      </c>
      <c r="R1238" s="6">
        <f t="shared" si="77"/>
        <v>45.62</v>
      </c>
      <c r="S1238" s="6">
        <f t="shared" si="78"/>
        <v>48.38</v>
      </c>
      <c r="T1238" s="8">
        <f t="shared" si="79"/>
        <v>0.51468085106382977</v>
      </c>
      <c r="U1238" s="5">
        <f>YEAR(SalesDataTable[[#This Row],[Order Date]])</f>
        <v>2026</v>
      </c>
      <c r="V1238" s="8" t="str">
        <f>"Q"&amp;ROUNDUP(MONTH(SalesDataTable[[#This Row],[Order Date]])/3,0)</f>
        <v>Q2</v>
      </c>
      <c r="W1238" s="9">
        <f>MONTH(SalesDataTable[[#This Row],[Order Date]])</f>
        <v>6</v>
      </c>
      <c r="X1238" s="8" t="str">
        <f>TEXT(SalesDataTable[[#This Row],[Order Date]],"mmm")</f>
        <v>Jun</v>
      </c>
    </row>
    <row r="1239" spans="1:24" ht="15">
      <c r="A1239" s="2">
        <v>2895</v>
      </c>
      <c r="B1239" s="3">
        <v>46203</v>
      </c>
      <c r="C1239" s="12">
        <f>MONTH(SalesDataTable[[#This Row],[Order Date]])</f>
        <v>6</v>
      </c>
      <c r="D1239" s="12" t="str">
        <f>TEXT(SalesDataTable[[#This Row],[Order Date]],"MMM")</f>
        <v>Jun</v>
      </c>
      <c r="E1239" s="15" t="str">
        <f>"Q"&amp;ROUNDUP(MONTH(SalesDataTable[[#This Row],[Order Date]])/3,0)</f>
        <v>Q2</v>
      </c>
      <c r="F1239" s="12">
        <f>YEAR(SalesDataTable[[#This Row],[Order Date]])</f>
        <v>2026</v>
      </c>
      <c r="G1239" s="4" t="s">
        <v>20</v>
      </c>
      <c r="H1239" s="4" t="s">
        <v>33</v>
      </c>
      <c r="I1239" s="4" t="s">
        <v>2</v>
      </c>
      <c r="J1239" s="4" t="s">
        <v>3</v>
      </c>
      <c r="K1239" s="4" t="s">
        <v>34</v>
      </c>
      <c r="L1239" s="4" t="s">
        <v>35</v>
      </c>
      <c r="M1239" s="9">
        <v>2</v>
      </c>
      <c r="N1239" s="6">
        <v>40.46</v>
      </c>
      <c r="O1239" s="7">
        <v>0</v>
      </c>
      <c r="P1239" s="6">
        <v>15.15</v>
      </c>
      <c r="Q1239" s="6">
        <f t="shared" si="76"/>
        <v>80.92</v>
      </c>
      <c r="R1239" s="6">
        <f t="shared" si="77"/>
        <v>30.3</v>
      </c>
      <c r="S1239" s="6">
        <f t="shared" si="78"/>
        <v>50.620000000000005</v>
      </c>
      <c r="T1239" s="8">
        <f t="shared" si="79"/>
        <v>0.62555610479485912</v>
      </c>
      <c r="U1239" s="5">
        <f>YEAR(SalesDataTable[[#This Row],[Order Date]])</f>
        <v>2026</v>
      </c>
      <c r="V1239" s="8" t="str">
        <f>"Q"&amp;ROUNDUP(MONTH(SalesDataTable[[#This Row],[Order Date]])/3,0)</f>
        <v>Q2</v>
      </c>
      <c r="W1239" s="9">
        <f>MONTH(SalesDataTable[[#This Row],[Order Date]])</f>
        <v>6</v>
      </c>
      <c r="X1239" s="8" t="str">
        <f>TEXT(SalesDataTable[[#This Row],[Order Date]],"mmm")</f>
        <v>Jun</v>
      </c>
    </row>
    <row r="1240" spans="1:24" ht="15">
      <c r="A1240" s="2">
        <v>5158</v>
      </c>
      <c r="B1240" s="3">
        <v>46203</v>
      </c>
      <c r="C1240" s="12">
        <f>MONTH(SalesDataTable[[#This Row],[Order Date]])</f>
        <v>6</v>
      </c>
      <c r="D1240" s="12" t="str">
        <f>TEXT(SalesDataTable[[#This Row],[Order Date]],"MMM")</f>
        <v>Jun</v>
      </c>
      <c r="E1240" s="15" t="str">
        <f>"Q"&amp;ROUNDUP(MONTH(SalesDataTable[[#This Row],[Order Date]])/3,0)</f>
        <v>Q2</v>
      </c>
      <c r="F1240" s="12">
        <f>YEAR(SalesDataTable[[#This Row],[Order Date]])</f>
        <v>2026</v>
      </c>
      <c r="G1240" s="4" t="s">
        <v>6</v>
      </c>
      <c r="H1240" s="4" t="s">
        <v>27</v>
      </c>
      <c r="I1240" s="4" t="s">
        <v>19</v>
      </c>
      <c r="J1240" s="4" t="s">
        <v>13</v>
      </c>
      <c r="K1240" s="4" t="s">
        <v>9</v>
      </c>
      <c r="L1240" s="4" t="s">
        <v>37</v>
      </c>
      <c r="M1240" s="9">
        <v>1</v>
      </c>
      <c r="N1240" s="6">
        <v>156.11000000000001</v>
      </c>
      <c r="O1240" s="7">
        <v>0</v>
      </c>
      <c r="P1240" s="6">
        <v>79.52</v>
      </c>
      <c r="Q1240" s="6">
        <f t="shared" si="76"/>
        <v>156.11000000000001</v>
      </c>
      <c r="R1240" s="6">
        <f t="shared" si="77"/>
        <v>79.52</v>
      </c>
      <c r="S1240" s="6">
        <f t="shared" si="78"/>
        <v>76.590000000000018</v>
      </c>
      <c r="T1240" s="8">
        <f t="shared" si="79"/>
        <v>0.49061559157004681</v>
      </c>
      <c r="U1240" s="5">
        <f>YEAR(SalesDataTable[[#This Row],[Order Date]])</f>
        <v>2026</v>
      </c>
      <c r="V1240" s="8" t="str">
        <f>"Q"&amp;ROUNDUP(MONTH(SalesDataTable[[#This Row],[Order Date]])/3,0)</f>
        <v>Q2</v>
      </c>
      <c r="W1240" s="9">
        <f>MONTH(SalesDataTable[[#This Row],[Order Date]])</f>
        <v>6</v>
      </c>
      <c r="X1240" s="8" t="str">
        <f>TEXT(SalesDataTable[[#This Row],[Order Date]],"mmm")</f>
        <v>Jun</v>
      </c>
    </row>
    <row r="1241" spans="1:24" ht="15">
      <c r="A1241" s="2">
        <v>1217</v>
      </c>
      <c r="B1241" s="3">
        <v>46204</v>
      </c>
      <c r="C1241" s="12">
        <f>MONTH(SalesDataTable[[#This Row],[Order Date]])</f>
        <v>7</v>
      </c>
      <c r="D1241" s="12" t="str">
        <f>TEXT(SalesDataTable[[#This Row],[Order Date]],"MMM")</f>
        <v>Jul</v>
      </c>
      <c r="E1241" s="15" t="str">
        <f>"Q"&amp;ROUNDUP(MONTH(SalesDataTable[[#This Row],[Order Date]])/3,0)</f>
        <v>Q3</v>
      </c>
      <c r="F1241" s="12">
        <f>YEAR(SalesDataTable[[#This Row],[Order Date]])</f>
        <v>2026</v>
      </c>
      <c r="G1241" s="4" t="s">
        <v>11</v>
      </c>
      <c r="H1241" s="4" t="s">
        <v>18</v>
      </c>
      <c r="I1241" s="4" t="s">
        <v>2</v>
      </c>
      <c r="J1241" s="4" t="s">
        <v>3</v>
      </c>
      <c r="K1241" s="4" t="s">
        <v>23</v>
      </c>
      <c r="L1241" s="4" t="s">
        <v>51</v>
      </c>
      <c r="M1241" s="9">
        <v>2</v>
      </c>
      <c r="N1241" s="6">
        <v>121.78</v>
      </c>
      <c r="O1241" s="7">
        <v>0.1</v>
      </c>
      <c r="P1241" s="6">
        <v>59.62</v>
      </c>
      <c r="Q1241" s="6">
        <f t="shared" si="76"/>
        <v>219.20400000000001</v>
      </c>
      <c r="R1241" s="6">
        <f t="shared" si="77"/>
        <v>119.24</v>
      </c>
      <c r="S1241" s="6">
        <f t="shared" si="78"/>
        <v>99.964000000000013</v>
      </c>
      <c r="T1241" s="8">
        <f t="shared" si="79"/>
        <v>0.45603182423678407</v>
      </c>
      <c r="U1241" s="5">
        <f>YEAR(SalesDataTable[[#This Row],[Order Date]])</f>
        <v>2026</v>
      </c>
      <c r="V1241" s="8" t="str">
        <f>"Q"&amp;ROUNDUP(MONTH(SalesDataTable[[#This Row],[Order Date]])/3,0)</f>
        <v>Q3</v>
      </c>
      <c r="W1241" s="9">
        <f>MONTH(SalesDataTable[[#This Row],[Order Date]])</f>
        <v>7</v>
      </c>
      <c r="X1241" s="8" t="str">
        <f>TEXT(SalesDataTable[[#This Row],[Order Date]],"mmm")</f>
        <v>Jul</v>
      </c>
    </row>
    <row r="1242" spans="1:24" ht="15">
      <c r="A1242" s="2">
        <v>2249</v>
      </c>
      <c r="B1242" s="3">
        <v>46204</v>
      </c>
      <c r="C1242" s="12">
        <f>MONTH(SalesDataTable[[#This Row],[Order Date]])</f>
        <v>7</v>
      </c>
      <c r="D1242" s="12" t="str">
        <f>TEXT(SalesDataTable[[#This Row],[Order Date]],"MMM")</f>
        <v>Jul</v>
      </c>
      <c r="E1242" s="15" t="str">
        <f>"Q"&amp;ROUNDUP(MONTH(SalesDataTable[[#This Row],[Order Date]])/3,0)</f>
        <v>Q3</v>
      </c>
      <c r="F1242" s="12">
        <f>YEAR(SalesDataTable[[#This Row],[Order Date]])</f>
        <v>2026</v>
      </c>
      <c r="G1242" s="4" t="s">
        <v>0</v>
      </c>
      <c r="H1242" s="4" t="s">
        <v>50</v>
      </c>
      <c r="I1242" s="4" t="s">
        <v>28</v>
      </c>
      <c r="J1242" s="4" t="s">
        <v>13</v>
      </c>
      <c r="K1242" s="4" t="s">
        <v>34</v>
      </c>
      <c r="L1242" s="4" t="s">
        <v>42</v>
      </c>
      <c r="M1242" s="9">
        <v>3</v>
      </c>
      <c r="N1242" s="6">
        <v>36.22</v>
      </c>
      <c r="O1242" s="7">
        <v>0.1</v>
      </c>
      <c r="P1242" s="6">
        <v>13.83</v>
      </c>
      <c r="Q1242" s="6">
        <f t="shared" si="76"/>
        <v>97.793999999999997</v>
      </c>
      <c r="R1242" s="6">
        <f t="shared" si="77"/>
        <v>41.49</v>
      </c>
      <c r="S1242" s="6">
        <f t="shared" si="78"/>
        <v>56.303999999999995</v>
      </c>
      <c r="T1242" s="8">
        <f t="shared" si="79"/>
        <v>0.57574084299650286</v>
      </c>
      <c r="U1242" s="5">
        <f>YEAR(SalesDataTable[[#This Row],[Order Date]])</f>
        <v>2026</v>
      </c>
      <c r="V1242" s="8" t="str">
        <f>"Q"&amp;ROUNDUP(MONTH(SalesDataTable[[#This Row],[Order Date]])/3,0)</f>
        <v>Q3</v>
      </c>
      <c r="W1242" s="9">
        <f>MONTH(SalesDataTable[[#This Row],[Order Date]])</f>
        <v>7</v>
      </c>
      <c r="X1242" s="8" t="str">
        <f>TEXT(SalesDataTable[[#This Row],[Order Date]],"mmm")</f>
        <v>Jul</v>
      </c>
    </row>
    <row r="1243" spans="1:24" ht="15">
      <c r="A1243" s="2">
        <v>2650</v>
      </c>
      <c r="B1243" s="3">
        <v>46204</v>
      </c>
      <c r="C1243" s="12">
        <f>MONTH(SalesDataTable[[#This Row],[Order Date]])</f>
        <v>7</v>
      </c>
      <c r="D1243" s="12" t="str">
        <f>TEXT(SalesDataTable[[#This Row],[Order Date]],"MMM")</f>
        <v>Jul</v>
      </c>
      <c r="E1243" s="15" t="str">
        <f>"Q"&amp;ROUNDUP(MONTH(SalesDataTable[[#This Row],[Order Date]])/3,0)</f>
        <v>Q3</v>
      </c>
      <c r="F1243" s="12">
        <f>YEAR(SalesDataTable[[#This Row],[Order Date]])</f>
        <v>2026</v>
      </c>
      <c r="G1243" s="4" t="s">
        <v>20</v>
      </c>
      <c r="H1243" s="4" t="s">
        <v>31</v>
      </c>
      <c r="I1243" s="4" t="s">
        <v>8</v>
      </c>
      <c r="J1243" s="4" t="s">
        <v>16</v>
      </c>
      <c r="K1243" s="4" t="s">
        <v>14</v>
      </c>
      <c r="L1243" s="4" t="s">
        <v>48</v>
      </c>
      <c r="M1243" s="9">
        <v>10</v>
      </c>
      <c r="N1243" s="6">
        <v>161.78</v>
      </c>
      <c r="O1243" s="7">
        <v>0.1</v>
      </c>
      <c r="P1243" s="6">
        <v>85.11</v>
      </c>
      <c r="Q1243" s="6">
        <f t="shared" si="76"/>
        <v>1456.02</v>
      </c>
      <c r="R1243" s="6">
        <f t="shared" si="77"/>
        <v>851.1</v>
      </c>
      <c r="S1243" s="6">
        <f t="shared" si="78"/>
        <v>604.91999999999996</v>
      </c>
      <c r="T1243" s="8">
        <f t="shared" si="79"/>
        <v>0.4154613260806857</v>
      </c>
      <c r="U1243" s="5">
        <f>YEAR(SalesDataTable[[#This Row],[Order Date]])</f>
        <v>2026</v>
      </c>
      <c r="V1243" s="8" t="str">
        <f>"Q"&amp;ROUNDUP(MONTH(SalesDataTable[[#This Row],[Order Date]])/3,0)</f>
        <v>Q3</v>
      </c>
      <c r="W1243" s="9">
        <f>MONTH(SalesDataTable[[#This Row],[Order Date]])</f>
        <v>7</v>
      </c>
      <c r="X1243" s="8" t="str">
        <f>TEXT(SalesDataTable[[#This Row],[Order Date]],"mmm")</f>
        <v>Jul</v>
      </c>
    </row>
    <row r="1244" spans="1:24" ht="15">
      <c r="A1244" s="2">
        <v>3937</v>
      </c>
      <c r="B1244" s="3">
        <v>46204</v>
      </c>
      <c r="C1244" s="12">
        <f>MONTH(SalesDataTable[[#This Row],[Order Date]])</f>
        <v>7</v>
      </c>
      <c r="D1244" s="12" t="str">
        <f>TEXT(SalesDataTable[[#This Row],[Order Date]],"MMM")</f>
        <v>Jul</v>
      </c>
      <c r="E1244" s="15" t="str">
        <f>"Q"&amp;ROUNDUP(MONTH(SalesDataTable[[#This Row],[Order Date]])/3,0)</f>
        <v>Q3</v>
      </c>
      <c r="F1244" s="12">
        <f>YEAR(SalesDataTable[[#This Row],[Order Date]])</f>
        <v>2026</v>
      </c>
      <c r="G1244" s="4" t="s">
        <v>20</v>
      </c>
      <c r="H1244" s="4" t="s">
        <v>31</v>
      </c>
      <c r="I1244" s="4" t="s">
        <v>2</v>
      </c>
      <c r="J1244" s="4" t="s">
        <v>16</v>
      </c>
      <c r="K1244" s="4" t="s">
        <v>23</v>
      </c>
      <c r="L1244" s="4" t="s">
        <v>51</v>
      </c>
      <c r="M1244" s="9">
        <v>3</v>
      </c>
      <c r="N1244" s="6">
        <v>126.23</v>
      </c>
      <c r="O1244" s="7">
        <v>0.05</v>
      </c>
      <c r="P1244" s="6">
        <v>61.81</v>
      </c>
      <c r="Q1244" s="6">
        <f t="shared" si="76"/>
        <v>359.75549999999998</v>
      </c>
      <c r="R1244" s="6">
        <f t="shared" si="77"/>
        <v>185.43</v>
      </c>
      <c r="S1244" s="6">
        <f t="shared" si="78"/>
        <v>174.32549999999998</v>
      </c>
      <c r="T1244" s="8">
        <f t="shared" si="79"/>
        <v>0.4845666014835075</v>
      </c>
      <c r="U1244" s="5">
        <f>YEAR(SalesDataTable[[#This Row],[Order Date]])</f>
        <v>2026</v>
      </c>
      <c r="V1244" s="8" t="str">
        <f>"Q"&amp;ROUNDUP(MONTH(SalesDataTable[[#This Row],[Order Date]])/3,0)</f>
        <v>Q3</v>
      </c>
      <c r="W1244" s="9">
        <f>MONTH(SalesDataTable[[#This Row],[Order Date]])</f>
        <v>7</v>
      </c>
      <c r="X1244" s="8" t="str">
        <f>TEXT(SalesDataTable[[#This Row],[Order Date]],"mmm")</f>
        <v>Jul</v>
      </c>
    </row>
    <row r="1245" spans="1:24" ht="15">
      <c r="A1245" s="2">
        <v>4122</v>
      </c>
      <c r="B1245" s="3">
        <v>46204</v>
      </c>
      <c r="C1245" s="12">
        <f>MONTH(SalesDataTable[[#This Row],[Order Date]])</f>
        <v>7</v>
      </c>
      <c r="D1245" s="12" t="str">
        <f>TEXT(SalesDataTable[[#This Row],[Order Date]],"MMM")</f>
        <v>Jul</v>
      </c>
      <c r="E1245" s="15" t="str">
        <f>"Q"&amp;ROUNDUP(MONTH(SalesDataTable[[#This Row],[Order Date]])/3,0)</f>
        <v>Q3</v>
      </c>
      <c r="F1245" s="12">
        <f>YEAR(SalesDataTable[[#This Row],[Order Date]])</f>
        <v>2026</v>
      </c>
      <c r="G1245" s="4" t="s">
        <v>20</v>
      </c>
      <c r="H1245" s="4" t="s">
        <v>33</v>
      </c>
      <c r="I1245" s="4" t="s">
        <v>2</v>
      </c>
      <c r="J1245" s="4" t="s">
        <v>3</v>
      </c>
      <c r="K1245" s="4" t="s">
        <v>4</v>
      </c>
      <c r="L1245" s="4" t="s">
        <v>5</v>
      </c>
      <c r="M1245" s="9">
        <v>4</v>
      </c>
      <c r="N1245" s="6">
        <v>79.97</v>
      </c>
      <c r="O1245" s="7">
        <v>0.1</v>
      </c>
      <c r="P1245" s="6">
        <v>43.36</v>
      </c>
      <c r="Q1245" s="6">
        <f t="shared" si="76"/>
        <v>287.892</v>
      </c>
      <c r="R1245" s="6">
        <f t="shared" si="77"/>
        <v>173.44</v>
      </c>
      <c r="S1245" s="6">
        <f t="shared" si="78"/>
        <v>114.452</v>
      </c>
      <c r="T1245" s="8">
        <f t="shared" si="79"/>
        <v>0.39755185972517471</v>
      </c>
      <c r="U1245" s="5">
        <f>YEAR(SalesDataTable[[#This Row],[Order Date]])</f>
        <v>2026</v>
      </c>
      <c r="V1245" s="8" t="str">
        <f>"Q"&amp;ROUNDUP(MONTH(SalesDataTable[[#This Row],[Order Date]])/3,0)</f>
        <v>Q3</v>
      </c>
      <c r="W1245" s="9">
        <f>MONTH(SalesDataTable[[#This Row],[Order Date]])</f>
        <v>7</v>
      </c>
      <c r="X1245" s="8" t="str">
        <f>TEXT(SalesDataTable[[#This Row],[Order Date]],"mmm")</f>
        <v>Jul</v>
      </c>
    </row>
    <row r="1246" spans="1:24" ht="15">
      <c r="A1246" s="2">
        <v>4589</v>
      </c>
      <c r="B1246" s="3">
        <v>46204</v>
      </c>
      <c r="C1246" s="12">
        <f>MONTH(SalesDataTable[[#This Row],[Order Date]])</f>
        <v>7</v>
      </c>
      <c r="D1246" s="12" t="str">
        <f>TEXT(SalesDataTable[[#This Row],[Order Date]],"MMM")</f>
        <v>Jul</v>
      </c>
      <c r="E1246" s="15" t="str">
        <f>"Q"&amp;ROUNDUP(MONTH(SalesDataTable[[#This Row],[Order Date]])/3,0)</f>
        <v>Q3</v>
      </c>
      <c r="F1246" s="12">
        <f>YEAR(SalesDataTable[[#This Row],[Order Date]])</f>
        <v>2026</v>
      </c>
      <c r="G1246" s="4" t="s">
        <v>20</v>
      </c>
      <c r="H1246" s="4" t="s">
        <v>33</v>
      </c>
      <c r="I1246" s="4" t="s">
        <v>19</v>
      </c>
      <c r="J1246" s="4" t="s">
        <v>13</v>
      </c>
      <c r="K1246" s="4" t="s">
        <v>4</v>
      </c>
      <c r="L1246" s="4" t="s">
        <v>30</v>
      </c>
      <c r="M1246" s="9">
        <v>2</v>
      </c>
      <c r="N1246" s="6">
        <v>102.37</v>
      </c>
      <c r="O1246" s="7">
        <v>0</v>
      </c>
      <c r="P1246" s="6">
        <v>50.25</v>
      </c>
      <c r="Q1246" s="6">
        <f t="shared" si="76"/>
        <v>204.74</v>
      </c>
      <c r="R1246" s="6">
        <f t="shared" si="77"/>
        <v>100.5</v>
      </c>
      <c r="S1246" s="6">
        <f t="shared" si="78"/>
        <v>104.24000000000001</v>
      </c>
      <c r="T1246" s="8">
        <f t="shared" si="79"/>
        <v>0.50913353521539517</v>
      </c>
      <c r="U1246" s="5">
        <f>YEAR(SalesDataTable[[#This Row],[Order Date]])</f>
        <v>2026</v>
      </c>
      <c r="V1246" s="8" t="str">
        <f>"Q"&amp;ROUNDUP(MONTH(SalesDataTable[[#This Row],[Order Date]])/3,0)</f>
        <v>Q3</v>
      </c>
      <c r="W1246" s="9">
        <f>MONTH(SalesDataTable[[#This Row],[Order Date]])</f>
        <v>7</v>
      </c>
      <c r="X1246" s="8" t="str">
        <f>TEXT(SalesDataTable[[#This Row],[Order Date]],"mmm")</f>
        <v>Jul</v>
      </c>
    </row>
    <row r="1247" spans="1:24" ht="15">
      <c r="A1247" s="2">
        <v>4873</v>
      </c>
      <c r="B1247" s="3">
        <v>46204</v>
      </c>
      <c r="C1247" s="12">
        <f>MONTH(SalesDataTable[[#This Row],[Order Date]])</f>
        <v>7</v>
      </c>
      <c r="D1247" s="12" t="str">
        <f>TEXT(SalesDataTable[[#This Row],[Order Date]],"MMM")</f>
        <v>Jul</v>
      </c>
      <c r="E1247" s="15" t="str">
        <f>"Q"&amp;ROUNDUP(MONTH(SalesDataTable[[#This Row],[Order Date]])/3,0)</f>
        <v>Q3</v>
      </c>
      <c r="F1247" s="12">
        <f>YEAR(SalesDataTable[[#This Row],[Order Date]])</f>
        <v>2026</v>
      </c>
      <c r="G1247" s="4" t="s">
        <v>20</v>
      </c>
      <c r="H1247" s="4" t="s">
        <v>47</v>
      </c>
      <c r="I1247" s="4" t="s">
        <v>2</v>
      </c>
      <c r="J1247" s="4" t="s">
        <v>13</v>
      </c>
      <c r="K1247" s="4" t="s">
        <v>4</v>
      </c>
      <c r="L1247" s="4" t="s">
        <v>30</v>
      </c>
      <c r="M1247" s="9">
        <v>1</v>
      </c>
      <c r="N1247" s="6">
        <v>102.13</v>
      </c>
      <c r="O1247" s="7">
        <v>0</v>
      </c>
      <c r="P1247" s="6">
        <v>49.17</v>
      </c>
      <c r="Q1247" s="6">
        <f t="shared" si="76"/>
        <v>102.13</v>
      </c>
      <c r="R1247" s="6">
        <f t="shared" si="77"/>
        <v>49.17</v>
      </c>
      <c r="S1247" s="6">
        <f t="shared" si="78"/>
        <v>52.959999999999994</v>
      </c>
      <c r="T1247" s="8">
        <f t="shared" si="79"/>
        <v>0.5185547831195535</v>
      </c>
      <c r="U1247" s="5">
        <f>YEAR(SalesDataTable[[#This Row],[Order Date]])</f>
        <v>2026</v>
      </c>
      <c r="V1247" s="8" t="str">
        <f>"Q"&amp;ROUNDUP(MONTH(SalesDataTable[[#This Row],[Order Date]])/3,0)</f>
        <v>Q3</v>
      </c>
      <c r="W1247" s="9">
        <f>MONTH(SalesDataTable[[#This Row],[Order Date]])</f>
        <v>7</v>
      </c>
      <c r="X1247" s="8" t="str">
        <f>TEXT(SalesDataTable[[#This Row],[Order Date]],"mmm")</f>
        <v>Jul</v>
      </c>
    </row>
    <row r="1248" spans="1:24" ht="15">
      <c r="A1248" s="2">
        <v>729</v>
      </c>
      <c r="B1248" s="3">
        <v>46205</v>
      </c>
      <c r="C1248" s="12">
        <f>MONTH(SalesDataTable[[#This Row],[Order Date]])</f>
        <v>7</v>
      </c>
      <c r="D1248" s="12" t="str">
        <f>TEXT(SalesDataTable[[#This Row],[Order Date]],"MMM")</f>
        <v>Jul</v>
      </c>
      <c r="E1248" s="15" t="str">
        <f>"Q"&amp;ROUNDUP(MONTH(SalesDataTable[[#This Row],[Order Date]])/3,0)</f>
        <v>Q3</v>
      </c>
      <c r="F1248" s="12">
        <f>YEAR(SalesDataTable[[#This Row],[Order Date]])</f>
        <v>2026</v>
      </c>
      <c r="G1248" s="4" t="s">
        <v>11</v>
      </c>
      <c r="H1248" s="4" t="s">
        <v>12</v>
      </c>
      <c r="I1248" s="4" t="s">
        <v>2</v>
      </c>
      <c r="J1248" s="4" t="s">
        <v>3</v>
      </c>
      <c r="K1248" s="4" t="s">
        <v>14</v>
      </c>
      <c r="L1248" s="4" t="s">
        <v>48</v>
      </c>
      <c r="M1248" s="9">
        <v>1</v>
      </c>
      <c r="N1248" s="6">
        <v>161.82</v>
      </c>
      <c r="O1248" s="7">
        <v>0</v>
      </c>
      <c r="P1248" s="6">
        <v>87.15</v>
      </c>
      <c r="Q1248" s="6">
        <f t="shared" si="76"/>
        <v>161.82</v>
      </c>
      <c r="R1248" s="6">
        <f t="shared" si="77"/>
        <v>87.15</v>
      </c>
      <c r="S1248" s="6">
        <f t="shared" si="78"/>
        <v>74.669999999999987</v>
      </c>
      <c r="T1248" s="8">
        <f t="shared" si="79"/>
        <v>0.46143863552094916</v>
      </c>
      <c r="U1248" s="5">
        <f>YEAR(SalesDataTable[[#This Row],[Order Date]])</f>
        <v>2026</v>
      </c>
      <c r="V1248" s="8" t="str">
        <f>"Q"&amp;ROUNDUP(MONTH(SalesDataTable[[#This Row],[Order Date]])/3,0)</f>
        <v>Q3</v>
      </c>
      <c r="W1248" s="9">
        <f>MONTH(SalesDataTable[[#This Row],[Order Date]])</f>
        <v>7</v>
      </c>
      <c r="X1248" s="8" t="str">
        <f>TEXT(SalesDataTable[[#This Row],[Order Date]],"mmm")</f>
        <v>Jul</v>
      </c>
    </row>
    <row r="1249" spans="1:24" ht="15">
      <c r="A1249" s="2">
        <v>906</v>
      </c>
      <c r="B1249" s="3">
        <v>46205</v>
      </c>
      <c r="C1249" s="12">
        <f>MONTH(SalesDataTable[[#This Row],[Order Date]])</f>
        <v>7</v>
      </c>
      <c r="D1249" s="12" t="str">
        <f>TEXT(SalesDataTable[[#This Row],[Order Date]],"MMM")</f>
        <v>Jul</v>
      </c>
      <c r="E1249" s="15" t="str">
        <f>"Q"&amp;ROUNDUP(MONTH(SalesDataTable[[#This Row],[Order Date]])/3,0)</f>
        <v>Q3</v>
      </c>
      <c r="F1249" s="12">
        <f>YEAR(SalesDataTable[[#This Row],[Order Date]])</f>
        <v>2026</v>
      </c>
      <c r="G1249" s="4" t="s">
        <v>20</v>
      </c>
      <c r="H1249" s="4" t="s">
        <v>33</v>
      </c>
      <c r="I1249" s="4" t="s">
        <v>2</v>
      </c>
      <c r="J1249" s="4" t="s">
        <v>13</v>
      </c>
      <c r="K1249" s="4" t="s">
        <v>4</v>
      </c>
      <c r="L1249" s="4" t="s">
        <v>5</v>
      </c>
      <c r="M1249" s="9">
        <v>2</v>
      </c>
      <c r="N1249" s="6">
        <v>83.29</v>
      </c>
      <c r="O1249" s="7">
        <v>0</v>
      </c>
      <c r="P1249" s="6">
        <v>42.45</v>
      </c>
      <c r="Q1249" s="6">
        <f t="shared" si="76"/>
        <v>166.58</v>
      </c>
      <c r="R1249" s="6">
        <f t="shared" si="77"/>
        <v>84.9</v>
      </c>
      <c r="S1249" s="6">
        <f t="shared" si="78"/>
        <v>81.680000000000007</v>
      </c>
      <c r="T1249" s="8">
        <f t="shared" si="79"/>
        <v>0.49033497418657701</v>
      </c>
      <c r="U1249" s="5">
        <f>YEAR(SalesDataTable[[#This Row],[Order Date]])</f>
        <v>2026</v>
      </c>
      <c r="V1249" s="8" t="str">
        <f>"Q"&amp;ROUNDUP(MONTH(SalesDataTable[[#This Row],[Order Date]])/3,0)</f>
        <v>Q3</v>
      </c>
      <c r="W1249" s="9">
        <f>MONTH(SalesDataTable[[#This Row],[Order Date]])</f>
        <v>7</v>
      </c>
      <c r="X1249" s="8" t="str">
        <f>TEXT(SalesDataTable[[#This Row],[Order Date]],"mmm")</f>
        <v>Jul</v>
      </c>
    </row>
    <row r="1250" spans="1:24" ht="15">
      <c r="A1250" s="2">
        <v>1531</v>
      </c>
      <c r="B1250" s="3">
        <v>46205</v>
      </c>
      <c r="C1250" s="12">
        <f>MONTH(SalesDataTable[[#This Row],[Order Date]])</f>
        <v>7</v>
      </c>
      <c r="D1250" s="12" t="str">
        <f>TEXT(SalesDataTable[[#This Row],[Order Date]],"MMM")</f>
        <v>Jul</v>
      </c>
      <c r="E1250" s="15" t="str">
        <f>"Q"&amp;ROUNDUP(MONTH(SalesDataTable[[#This Row],[Order Date]])/3,0)</f>
        <v>Q3</v>
      </c>
      <c r="F1250" s="12">
        <f>YEAR(SalesDataTable[[#This Row],[Order Date]])</f>
        <v>2026</v>
      </c>
      <c r="G1250" s="4" t="s">
        <v>11</v>
      </c>
      <c r="H1250" s="4" t="s">
        <v>52</v>
      </c>
      <c r="I1250" s="4" t="s">
        <v>2</v>
      </c>
      <c r="J1250" s="4" t="s">
        <v>13</v>
      </c>
      <c r="K1250" s="4" t="s">
        <v>14</v>
      </c>
      <c r="L1250" s="4" t="s">
        <v>44</v>
      </c>
      <c r="M1250" s="9">
        <v>2</v>
      </c>
      <c r="N1250" s="6">
        <v>136.72999999999999</v>
      </c>
      <c r="O1250" s="7">
        <v>0</v>
      </c>
      <c r="P1250" s="6">
        <v>66.03</v>
      </c>
      <c r="Q1250" s="6">
        <f t="shared" si="76"/>
        <v>273.45999999999998</v>
      </c>
      <c r="R1250" s="6">
        <f t="shared" si="77"/>
        <v>132.06</v>
      </c>
      <c r="S1250" s="6">
        <f t="shared" si="78"/>
        <v>141.39999999999998</v>
      </c>
      <c r="T1250" s="8">
        <f t="shared" si="79"/>
        <v>0.5170774519125283</v>
      </c>
      <c r="U1250" s="5">
        <f>YEAR(SalesDataTable[[#This Row],[Order Date]])</f>
        <v>2026</v>
      </c>
      <c r="V1250" s="8" t="str">
        <f>"Q"&amp;ROUNDUP(MONTH(SalesDataTable[[#This Row],[Order Date]])/3,0)</f>
        <v>Q3</v>
      </c>
      <c r="W1250" s="9">
        <f>MONTH(SalesDataTable[[#This Row],[Order Date]])</f>
        <v>7</v>
      </c>
      <c r="X1250" s="8" t="str">
        <f>TEXT(SalesDataTable[[#This Row],[Order Date]],"mmm")</f>
        <v>Jul</v>
      </c>
    </row>
    <row r="1251" spans="1:24" ht="15">
      <c r="A1251" s="2">
        <v>1683</v>
      </c>
      <c r="B1251" s="3">
        <v>46205</v>
      </c>
      <c r="C1251" s="12">
        <f>MONTH(SalesDataTable[[#This Row],[Order Date]])</f>
        <v>7</v>
      </c>
      <c r="D1251" s="12" t="str">
        <f>TEXT(SalesDataTable[[#This Row],[Order Date]],"MMM")</f>
        <v>Jul</v>
      </c>
      <c r="E1251" s="15" t="str">
        <f>"Q"&amp;ROUNDUP(MONTH(SalesDataTable[[#This Row],[Order Date]])/3,0)</f>
        <v>Q3</v>
      </c>
      <c r="F1251" s="12">
        <f>YEAR(SalesDataTable[[#This Row],[Order Date]])</f>
        <v>2026</v>
      </c>
      <c r="G1251" s="4" t="s">
        <v>11</v>
      </c>
      <c r="H1251" s="4" t="s">
        <v>12</v>
      </c>
      <c r="I1251" s="4" t="s">
        <v>28</v>
      </c>
      <c r="J1251" s="4" t="s">
        <v>3</v>
      </c>
      <c r="K1251" s="4" t="s">
        <v>9</v>
      </c>
      <c r="L1251" s="4" t="s">
        <v>37</v>
      </c>
      <c r="M1251" s="9">
        <v>2</v>
      </c>
      <c r="N1251" s="6">
        <v>152.44</v>
      </c>
      <c r="O1251" s="7">
        <v>0</v>
      </c>
      <c r="P1251" s="6">
        <v>81.23</v>
      </c>
      <c r="Q1251" s="6">
        <f t="shared" si="76"/>
        <v>304.88</v>
      </c>
      <c r="R1251" s="6">
        <f t="shared" si="77"/>
        <v>162.46</v>
      </c>
      <c r="S1251" s="6">
        <f t="shared" si="78"/>
        <v>142.41999999999999</v>
      </c>
      <c r="T1251" s="8">
        <f t="shared" si="79"/>
        <v>0.46713461033849379</v>
      </c>
      <c r="U1251" s="5">
        <f>YEAR(SalesDataTable[[#This Row],[Order Date]])</f>
        <v>2026</v>
      </c>
      <c r="V1251" s="8" t="str">
        <f>"Q"&amp;ROUNDUP(MONTH(SalesDataTable[[#This Row],[Order Date]])/3,0)</f>
        <v>Q3</v>
      </c>
      <c r="W1251" s="9">
        <f>MONTH(SalesDataTable[[#This Row],[Order Date]])</f>
        <v>7</v>
      </c>
      <c r="X1251" s="8" t="str">
        <f>TEXT(SalesDataTable[[#This Row],[Order Date]],"mmm")</f>
        <v>Jul</v>
      </c>
    </row>
    <row r="1252" spans="1:24" ht="15">
      <c r="A1252" s="2">
        <v>2363</v>
      </c>
      <c r="B1252" s="3">
        <v>46205</v>
      </c>
      <c r="C1252" s="12">
        <f>MONTH(SalesDataTable[[#This Row],[Order Date]])</f>
        <v>7</v>
      </c>
      <c r="D1252" s="12" t="str">
        <f>TEXT(SalesDataTable[[#This Row],[Order Date]],"MMM")</f>
        <v>Jul</v>
      </c>
      <c r="E1252" s="15" t="str">
        <f>"Q"&amp;ROUNDUP(MONTH(SalesDataTable[[#This Row],[Order Date]])/3,0)</f>
        <v>Q3</v>
      </c>
      <c r="F1252" s="12">
        <f>YEAR(SalesDataTable[[#This Row],[Order Date]])</f>
        <v>2026</v>
      </c>
      <c r="G1252" s="4" t="s">
        <v>20</v>
      </c>
      <c r="H1252" s="4" t="s">
        <v>31</v>
      </c>
      <c r="I1252" s="4" t="s">
        <v>2</v>
      </c>
      <c r="J1252" s="4" t="s">
        <v>13</v>
      </c>
      <c r="K1252" s="4" t="s">
        <v>9</v>
      </c>
      <c r="L1252" s="4" t="s">
        <v>46</v>
      </c>
      <c r="M1252" s="9">
        <v>2</v>
      </c>
      <c r="N1252" s="6">
        <v>71.28</v>
      </c>
      <c r="O1252" s="7">
        <v>0.1</v>
      </c>
      <c r="P1252" s="6">
        <v>32.67</v>
      </c>
      <c r="Q1252" s="6">
        <f t="shared" si="76"/>
        <v>128.304</v>
      </c>
      <c r="R1252" s="6">
        <f t="shared" si="77"/>
        <v>65.34</v>
      </c>
      <c r="S1252" s="6">
        <f t="shared" si="78"/>
        <v>62.963999999999999</v>
      </c>
      <c r="T1252" s="8">
        <f t="shared" si="79"/>
        <v>0.4907407407407407</v>
      </c>
      <c r="U1252" s="5">
        <f>YEAR(SalesDataTable[[#This Row],[Order Date]])</f>
        <v>2026</v>
      </c>
      <c r="V1252" s="8" t="str">
        <f>"Q"&amp;ROUNDUP(MONTH(SalesDataTable[[#This Row],[Order Date]])/3,0)</f>
        <v>Q3</v>
      </c>
      <c r="W1252" s="9">
        <f>MONTH(SalesDataTable[[#This Row],[Order Date]])</f>
        <v>7</v>
      </c>
      <c r="X1252" s="8" t="str">
        <f>TEXT(SalesDataTable[[#This Row],[Order Date]],"mmm")</f>
        <v>Jul</v>
      </c>
    </row>
    <row r="1253" spans="1:24" ht="15">
      <c r="A1253" s="2">
        <v>3858</v>
      </c>
      <c r="B1253" s="3">
        <v>46205</v>
      </c>
      <c r="C1253" s="12">
        <f>MONTH(SalesDataTable[[#This Row],[Order Date]])</f>
        <v>7</v>
      </c>
      <c r="D1253" s="12" t="str">
        <f>TEXT(SalesDataTable[[#This Row],[Order Date]],"MMM")</f>
        <v>Jul</v>
      </c>
      <c r="E1253" s="15" t="str">
        <f>"Q"&amp;ROUNDUP(MONTH(SalesDataTable[[#This Row],[Order Date]])/3,0)</f>
        <v>Q3</v>
      </c>
      <c r="F1253" s="12">
        <f>YEAR(SalesDataTable[[#This Row],[Order Date]])</f>
        <v>2026</v>
      </c>
      <c r="G1253" s="4" t="s">
        <v>11</v>
      </c>
      <c r="H1253" s="4" t="s">
        <v>18</v>
      </c>
      <c r="I1253" s="4" t="s">
        <v>28</v>
      </c>
      <c r="J1253" s="4" t="s">
        <v>3</v>
      </c>
      <c r="K1253" s="4" t="s">
        <v>4</v>
      </c>
      <c r="L1253" s="4" t="s">
        <v>5</v>
      </c>
      <c r="M1253" s="9">
        <v>1</v>
      </c>
      <c r="N1253" s="6">
        <v>80.290000000000006</v>
      </c>
      <c r="O1253" s="7">
        <v>0.1</v>
      </c>
      <c r="P1253" s="6">
        <v>43.47</v>
      </c>
      <c r="Q1253" s="6">
        <f t="shared" si="76"/>
        <v>72.26100000000001</v>
      </c>
      <c r="R1253" s="6">
        <f t="shared" si="77"/>
        <v>43.47</v>
      </c>
      <c r="S1253" s="6">
        <f t="shared" si="78"/>
        <v>28.791000000000011</v>
      </c>
      <c r="T1253" s="8">
        <f t="shared" si="79"/>
        <v>0.39843068875326948</v>
      </c>
      <c r="U1253" s="5">
        <f>YEAR(SalesDataTable[[#This Row],[Order Date]])</f>
        <v>2026</v>
      </c>
      <c r="V1253" s="8" t="str">
        <f>"Q"&amp;ROUNDUP(MONTH(SalesDataTable[[#This Row],[Order Date]])/3,0)</f>
        <v>Q3</v>
      </c>
      <c r="W1253" s="9">
        <f>MONTH(SalesDataTable[[#This Row],[Order Date]])</f>
        <v>7</v>
      </c>
      <c r="X1253" s="8" t="str">
        <f>TEXT(SalesDataTable[[#This Row],[Order Date]],"mmm")</f>
        <v>Jul</v>
      </c>
    </row>
    <row r="1254" spans="1:24" ht="15">
      <c r="A1254" s="2">
        <v>4233</v>
      </c>
      <c r="B1254" s="3">
        <v>46205</v>
      </c>
      <c r="C1254" s="12">
        <f>MONTH(SalesDataTable[[#This Row],[Order Date]])</f>
        <v>7</v>
      </c>
      <c r="D1254" s="12" t="str">
        <f>TEXT(SalesDataTable[[#This Row],[Order Date]],"MMM")</f>
        <v>Jul</v>
      </c>
      <c r="E1254" s="15" t="str">
        <f>"Q"&amp;ROUNDUP(MONTH(SalesDataTable[[#This Row],[Order Date]])/3,0)</f>
        <v>Q3</v>
      </c>
      <c r="F1254" s="12">
        <f>YEAR(SalesDataTable[[#This Row],[Order Date]])</f>
        <v>2026</v>
      </c>
      <c r="G1254" s="4" t="s">
        <v>6</v>
      </c>
      <c r="H1254" s="4" t="s">
        <v>27</v>
      </c>
      <c r="I1254" s="4" t="s">
        <v>28</v>
      </c>
      <c r="J1254" s="4" t="s">
        <v>13</v>
      </c>
      <c r="K1254" s="4" t="s">
        <v>9</v>
      </c>
      <c r="L1254" s="4" t="s">
        <v>17</v>
      </c>
      <c r="M1254" s="9">
        <v>1</v>
      </c>
      <c r="N1254" s="6">
        <v>142.38</v>
      </c>
      <c r="O1254" s="7">
        <v>0.05</v>
      </c>
      <c r="P1254" s="6">
        <v>77.17</v>
      </c>
      <c r="Q1254" s="6">
        <f t="shared" si="76"/>
        <v>135.261</v>
      </c>
      <c r="R1254" s="6">
        <f t="shared" si="77"/>
        <v>77.17</v>
      </c>
      <c r="S1254" s="6">
        <f t="shared" si="78"/>
        <v>58.090999999999994</v>
      </c>
      <c r="T1254" s="8">
        <f t="shared" si="79"/>
        <v>0.42947338848596417</v>
      </c>
      <c r="U1254" s="5">
        <f>YEAR(SalesDataTable[[#This Row],[Order Date]])</f>
        <v>2026</v>
      </c>
      <c r="V1254" s="8" t="str">
        <f>"Q"&amp;ROUNDUP(MONTH(SalesDataTable[[#This Row],[Order Date]])/3,0)</f>
        <v>Q3</v>
      </c>
      <c r="W1254" s="9">
        <f>MONTH(SalesDataTable[[#This Row],[Order Date]])</f>
        <v>7</v>
      </c>
      <c r="X1254" s="8" t="str">
        <f>TEXT(SalesDataTable[[#This Row],[Order Date]],"mmm")</f>
        <v>Jul</v>
      </c>
    </row>
    <row r="1255" spans="1:24" ht="15">
      <c r="A1255" s="2">
        <v>5071</v>
      </c>
      <c r="B1255" s="3">
        <v>46205</v>
      </c>
      <c r="C1255" s="12">
        <f>MONTH(SalesDataTable[[#This Row],[Order Date]])</f>
        <v>7</v>
      </c>
      <c r="D1255" s="12" t="str">
        <f>TEXT(SalesDataTable[[#This Row],[Order Date]],"MMM")</f>
        <v>Jul</v>
      </c>
      <c r="E1255" s="15" t="str">
        <f>"Q"&amp;ROUNDUP(MONTH(SalesDataTable[[#This Row],[Order Date]])/3,0)</f>
        <v>Q3</v>
      </c>
      <c r="F1255" s="12">
        <f>YEAR(SalesDataTable[[#This Row],[Order Date]])</f>
        <v>2026</v>
      </c>
      <c r="G1255" s="4" t="s">
        <v>20</v>
      </c>
      <c r="H1255" s="4" t="s">
        <v>31</v>
      </c>
      <c r="I1255" s="4" t="s">
        <v>2</v>
      </c>
      <c r="J1255" s="4" t="s">
        <v>13</v>
      </c>
      <c r="K1255" s="4" t="s">
        <v>9</v>
      </c>
      <c r="L1255" s="4" t="s">
        <v>10</v>
      </c>
      <c r="M1255" s="9">
        <v>3</v>
      </c>
      <c r="N1255" s="6">
        <v>91.47</v>
      </c>
      <c r="O1255" s="7">
        <v>0.05</v>
      </c>
      <c r="P1255" s="6">
        <v>45.6</v>
      </c>
      <c r="Q1255" s="6">
        <f t="shared" si="76"/>
        <v>260.68949999999995</v>
      </c>
      <c r="R1255" s="6">
        <f t="shared" si="77"/>
        <v>136.80000000000001</v>
      </c>
      <c r="S1255" s="6">
        <f t="shared" si="78"/>
        <v>123.88949999999994</v>
      </c>
      <c r="T1255" s="8">
        <f t="shared" si="79"/>
        <v>0.47523778287963253</v>
      </c>
      <c r="U1255" s="5">
        <f>YEAR(SalesDataTable[[#This Row],[Order Date]])</f>
        <v>2026</v>
      </c>
      <c r="V1255" s="8" t="str">
        <f>"Q"&amp;ROUNDUP(MONTH(SalesDataTable[[#This Row],[Order Date]])/3,0)</f>
        <v>Q3</v>
      </c>
      <c r="W1255" s="9">
        <f>MONTH(SalesDataTable[[#This Row],[Order Date]])</f>
        <v>7</v>
      </c>
      <c r="X1255" s="8" t="str">
        <f>TEXT(SalesDataTable[[#This Row],[Order Date]],"mmm")</f>
        <v>Jul</v>
      </c>
    </row>
    <row r="1256" spans="1:24" ht="15">
      <c r="A1256" s="2">
        <v>5174</v>
      </c>
      <c r="B1256" s="3">
        <v>46205</v>
      </c>
      <c r="C1256" s="12">
        <f>MONTH(SalesDataTable[[#This Row],[Order Date]])</f>
        <v>7</v>
      </c>
      <c r="D1256" s="12" t="str">
        <f>TEXT(SalesDataTable[[#This Row],[Order Date]],"MMM")</f>
        <v>Jul</v>
      </c>
      <c r="E1256" s="15" t="str">
        <f>"Q"&amp;ROUNDUP(MONTH(SalesDataTable[[#This Row],[Order Date]])/3,0)</f>
        <v>Q3</v>
      </c>
      <c r="F1256" s="12">
        <f>YEAR(SalesDataTable[[#This Row],[Order Date]])</f>
        <v>2026</v>
      </c>
      <c r="G1256" s="4" t="s">
        <v>6</v>
      </c>
      <c r="H1256" s="4" t="s">
        <v>41</v>
      </c>
      <c r="I1256" s="4" t="s">
        <v>19</v>
      </c>
      <c r="J1256" s="4" t="s">
        <v>13</v>
      </c>
      <c r="K1256" s="4" t="s">
        <v>14</v>
      </c>
      <c r="L1256" s="4" t="s">
        <v>32</v>
      </c>
      <c r="M1256" s="9">
        <v>1</v>
      </c>
      <c r="N1256" s="6">
        <v>45.92</v>
      </c>
      <c r="O1256" s="7">
        <v>0.05</v>
      </c>
      <c r="P1256" s="6">
        <v>17.91</v>
      </c>
      <c r="Q1256" s="6">
        <f t="shared" si="76"/>
        <v>43.624000000000002</v>
      </c>
      <c r="R1256" s="6">
        <f t="shared" si="77"/>
        <v>17.91</v>
      </c>
      <c r="S1256" s="6">
        <f t="shared" si="78"/>
        <v>25.714000000000002</v>
      </c>
      <c r="T1256" s="8">
        <f t="shared" si="79"/>
        <v>0.58944617641665142</v>
      </c>
      <c r="U1256" s="5">
        <f>YEAR(SalesDataTable[[#This Row],[Order Date]])</f>
        <v>2026</v>
      </c>
      <c r="V1256" s="8" t="str">
        <f>"Q"&amp;ROUNDUP(MONTH(SalesDataTable[[#This Row],[Order Date]])/3,0)</f>
        <v>Q3</v>
      </c>
      <c r="W1256" s="9">
        <f>MONTH(SalesDataTable[[#This Row],[Order Date]])</f>
        <v>7</v>
      </c>
      <c r="X1256" s="8" t="str">
        <f>TEXT(SalesDataTable[[#This Row],[Order Date]],"mmm")</f>
        <v>Jul</v>
      </c>
    </row>
    <row r="1257" spans="1:24" ht="15">
      <c r="A1257" s="2">
        <v>727</v>
      </c>
      <c r="B1257" s="3">
        <v>46206</v>
      </c>
      <c r="C1257" s="12">
        <f>MONTH(SalesDataTable[[#This Row],[Order Date]])</f>
        <v>7</v>
      </c>
      <c r="D1257" s="12" t="str">
        <f>TEXT(SalesDataTable[[#This Row],[Order Date]],"MMM")</f>
        <v>Jul</v>
      </c>
      <c r="E1257" s="15" t="str">
        <f>"Q"&amp;ROUNDUP(MONTH(SalesDataTable[[#This Row],[Order Date]])/3,0)</f>
        <v>Q3</v>
      </c>
      <c r="F1257" s="12">
        <f>YEAR(SalesDataTable[[#This Row],[Order Date]])</f>
        <v>2026</v>
      </c>
      <c r="G1257" s="4" t="s">
        <v>20</v>
      </c>
      <c r="H1257" s="4" t="s">
        <v>21</v>
      </c>
      <c r="I1257" s="4" t="s">
        <v>19</v>
      </c>
      <c r="J1257" s="4" t="s">
        <v>13</v>
      </c>
      <c r="K1257" s="4" t="s">
        <v>34</v>
      </c>
      <c r="L1257" s="4" t="s">
        <v>42</v>
      </c>
      <c r="M1257" s="9">
        <v>1</v>
      </c>
      <c r="N1257" s="6">
        <v>36.01</v>
      </c>
      <c r="O1257" s="7">
        <v>0</v>
      </c>
      <c r="P1257" s="6">
        <v>14.11</v>
      </c>
      <c r="Q1257" s="6">
        <f t="shared" si="76"/>
        <v>36.01</v>
      </c>
      <c r="R1257" s="6">
        <f t="shared" si="77"/>
        <v>14.11</v>
      </c>
      <c r="S1257" s="6">
        <f t="shared" si="78"/>
        <v>21.9</v>
      </c>
      <c r="T1257" s="8">
        <f t="shared" si="79"/>
        <v>0.60816439877811723</v>
      </c>
      <c r="U1257" s="5">
        <f>YEAR(SalesDataTable[[#This Row],[Order Date]])</f>
        <v>2026</v>
      </c>
      <c r="V1257" s="8" t="str">
        <f>"Q"&amp;ROUNDUP(MONTH(SalesDataTable[[#This Row],[Order Date]])/3,0)</f>
        <v>Q3</v>
      </c>
      <c r="W1257" s="9">
        <f>MONTH(SalesDataTable[[#This Row],[Order Date]])</f>
        <v>7</v>
      </c>
      <c r="X1257" s="8" t="str">
        <f>TEXT(SalesDataTable[[#This Row],[Order Date]],"mmm")</f>
        <v>Jul</v>
      </c>
    </row>
    <row r="1258" spans="1:24" ht="15">
      <c r="A1258" s="2">
        <v>1546</v>
      </c>
      <c r="B1258" s="3">
        <v>46206</v>
      </c>
      <c r="C1258" s="12">
        <f>MONTH(SalesDataTable[[#This Row],[Order Date]])</f>
        <v>7</v>
      </c>
      <c r="D1258" s="12" t="str">
        <f>TEXT(SalesDataTable[[#This Row],[Order Date]],"MMM")</f>
        <v>Jul</v>
      </c>
      <c r="E1258" s="15" t="str">
        <f>"Q"&amp;ROUNDUP(MONTH(SalesDataTable[[#This Row],[Order Date]])/3,0)</f>
        <v>Q3</v>
      </c>
      <c r="F1258" s="12">
        <f>YEAR(SalesDataTable[[#This Row],[Order Date]])</f>
        <v>2026</v>
      </c>
      <c r="G1258" s="4" t="s">
        <v>20</v>
      </c>
      <c r="H1258" s="4" t="s">
        <v>47</v>
      </c>
      <c r="I1258" s="4" t="s">
        <v>2</v>
      </c>
      <c r="J1258" s="4" t="s">
        <v>16</v>
      </c>
      <c r="K1258" s="4" t="s">
        <v>14</v>
      </c>
      <c r="L1258" s="4" t="s">
        <v>48</v>
      </c>
      <c r="M1258" s="9">
        <v>1</v>
      </c>
      <c r="N1258" s="6">
        <v>165.8</v>
      </c>
      <c r="O1258" s="7">
        <v>0.1</v>
      </c>
      <c r="P1258" s="6">
        <v>88.32</v>
      </c>
      <c r="Q1258" s="6">
        <f t="shared" si="76"/>
        <v>149.22000000000003</v>
      </c>
      <c r="R1258" s="6">
        <f t="shared" si="77"/>
        <v>88.32</v>
      </c>
      <c r="S1258" s="6">
        <f t="shared" si="78"/>
        <v>60.900000000000034</v>
      </c>
      <c r="T1258" s="8">
        <f t="shared" si="79"/>
        <v>0.40812223562525146</v>
      </c>
      <c r="U1258" s="5">
        <f>YEAR(SalesDataTable[[#This Row],[Order Date]])</f>
        <v>2026</v>
      </c>
      <c r="V1258" s="8" t="str">
        <f>"Q"&amp;ROUNDUP(MONTH(SalesDataTable[[#This Row],[Order Date]])/3,0)</f>
        <v>Q3</v>
      </c>
      <c r="W1258" s="9">
        <f>MONTH(SalesDataTable[[#This Row],[Order Date]])</f>
        <v>7</v>
      </c>
      <c r="X1258" s="8" t="str">
        <f>TEXT(SalesDataTable[[#This Row],[Order Date]],"mmm")</f>
        <v>Jul</v>
      </c>
    </row>
    <row r="1259" spans="1:24" ht="15">
      <c r="A1259" s="2">
        <v>3610</v>
      </c>
      <c r="B1259" s="3">
        <v>46206</v>
      </c>
      <c r="C1259" s="12">
        <f>MONTH(SalesDataTable[[#This Row],[Order Date]])</f>
        <v>7</v>
      </c>
      <c r="D1259" s="12" t="str">
        <f>TEXT(SalesDataTable[[#This Row],[Order Date]],"MMM")</f>
        <v>Jul</v>
      </c>
      <c r="E1259" s="15" t="str">
        <f>"Q"&amp;ROUNDUP(MONTH(SalesDataTable[[#This Row],[Order Date]])/3,0)</f>
        <v>Q3</v>
      </c>
      <c r="F1259" s="12">
        <f>YEAR(SalesDataTable[[#This Row],[Order Date]])</f>
        <v>2026</v>
      </c>
      <c r="G1259" s="4" t="s">
        <v>11</v>
      </c>
      <c r="H1259" s="4" t="s">
        <v>12</v>
      </c>
      <c r="I1259" s="4" t="s">
        <v>8</v>
      </c>
      <c r="J1259" s="4" t="s">
        <v>16</v>
      </c>
      <c r="K1259" s="4" t="s">
        <v>34</v>
      </c>
      <c r="L1259" s="4" t="s">
        <v>35</v>
      </c>
      <c r="M1259" s="9">
        <v>5</v>
      </c>
      <c r="N1259" s="6">
        <v>40.36</v>
      </c>
      <c r="O1259" s="7">
        <v>0.15</v>
      </c>
      <c r="P1259" s="6">
        <v>14.57</v>
      </c>
      <c r="Q1259" s="6">
        <f t="shared" si="76"/>
        <v>171.53</v>
      </c>
      <c r="R1259" s="6">
        <f t="shared" si="77"/>
        <v>72.849999999999994</v>
      </c>
      <c r="S1259" s="6">
        <f t="shared" si="78"/>
        <v>98.68</v>
      </c>
      <c r="T1259" s="8">
        <f t="shared" si="79"/>
        <v>0.57529295167026184</v>
      </c>
      <c r="U1259" s="5">
        <f>YEAR(SalesDataTable[[#This Row],[Order Date]])</f>
        <v>2026</v>
      </c>
      <c r="V1259" s="8" t="str">
        <f>"Q"&amp;ROUNDUP(MONTH(SalesDataTable[[#This Row],[Order Date]])/3,0)</f>
        <v>Q3</v>
      </c>
      <c r="W1259" s="9">
        <f>MONTH(SalesDataTable[[#This Row],[Order Date]])</f>
        <v>7</v>
      </c>
      <c r="X1259" s="8" t="str">
        <f>TEXT(SalesDataTable[[#This Row],[Order Date]],"mmm")</f>
        <v>Jul</v>
      </c>
    </row>
    <row r="1260" spans="1:24" ht="15">
      <c r="A1260" s="2">
        <v>3931</v>
      </c>
      <c r="B1260" s="3">
        <v>46206</v>
      </c>
      <c r="C1260" s="12">
        <f>MONTH(SalesDataTable[[#This Row],[Order Date]])</f>
        <v>7</v>
      </c>
      <c r="D1260" s="12" t="str">
        <f>TEXT(SalesDataTable[[#This Row],[Order Date]],"MMM")</f>
        <v>Jul</v>
      </c>
      <c r="E1260" s="15" t="str">
        <f>"Q"&amp;ROUNDUP(MONTH(SalesDataTable[[#This Row],[Order Date]])/3,0)</f>
        <v>Q3</v>
      </c>
      <c r="F1260" s="12">
        <f>YEAR(SalesDataTable[[#This Row],[Order Date]])</f>
        <v>2026</v>
      </c>
      <c r="G1260" s="4" t="s">
        <v>11</v>
      </c>
      <c r="H1260" s="4" t="s">
        <v>52</v>
      </c>
      <c r="I1260" s="4" t="s">
        <v>8</v>
      </c>
      <c r="J1260" s="4" t="s">
        <v>16</v>
      </c>
      <c r="K1260" s="4" t="s">
        <v>9</v>
      </c>
      <c r="L1260" s="4" t="s">
        <v>17</v>
      </c>
      <c r="M1260" s="9">
        <v>12</v>
      </c>
      <c r="N1260" s="6">
        <v>143.77000000000001</v>
      </c>
      <c r="O1260" s="7">
        <v>0.1</v>
      </c>
      <c r="P1260" s="6">
        <v>81.680000000000007</v>
      </c>
      <c r="Q1260" s="6">
        <f t="shared" si="76"/>
        <v>1552.7160000000003</v>
      </c>
      <c r="R1260" s="6">
        <f t="shared" si="77"/>
        <v>980.16000000000008</v>
      </c>
      <c r="S1260" s="6">
        <f t="shared" si="78"/>
        <v>572.55600000000027</v>
      </c>
      <c r="T1260" s="8">
        <f t="shared" si="79"/>
        <v>0.3687448316369511</v>
      </c>
      <c r="U1260" s="5">
        <f>YEAR(SalesDataTable[[#This Row],[Order Date]])</f>
        <v>2026</v>
      </c>
      <c r="V1260" s="8" t="str">
        <f>"Q"&amp;ROUNDUP(MONTH(SalesDataTable[[#This Row],[Order Date]])/3,0)</f>
        <v>Q3</v>
      </c>
      <c r="W1260" s="9">
        <f>MONTH(SalesDataTable[[#This Row],[Order Date]])</f>
        <v>7</v>
      </c>
      <c r="X1260" s="8" t="str">
        <f>TEXT(SalesDataTable[[#This Row],[Order Date]],"mmm")</f>
        <v>Jul</v>
      </c>
    </row>
    <row r="1261" spans="1:24" ht="15">
      <c r="A1261" s="2">
        <v>3942</v>
      </c>
      <c r="B1261" s="3">
        <v>46206</v>
      </c>
      <c r="C1261" s="12">
        <f>MONTH(SalesDataTable[[#This Row],[Order Date]])</f>
        <v>7</v>
      </c>
      <c r="D1261" s="12" t="str">
        <f>TEXT(SalesDataTable[[#This Row],[Order Date]],"MMM")</f>
        <v>Jul</v>
      </c>
      <c r="E1261" s="15" t="str">
        <f>"Q"&amp;ROUNDUP(MONTH(SalesDataTable[[#This Row],[Order Date]])/3,0)</f>
        <v>Q3</v>
      </c>
      <c r="F1261" s="12">
        <f>YEAR(SalesDataTable[[#This Row],[Order Date]])</f>
        <v>2026</v>
      </c>
      <c r="G1261" s="4" t="s">
        <v>6</v>
      </c>
      <c r="H1261" s="4" t="s">
        <v>43</v>
      </c>
      <c r="I1261" s="4" t="s">
        <v>2</v>
      </c>
      <c r="J1261" s="4" t="s">
        <v>13</v>
      </c>
      <c r="K1261" s="4" t="s">
        <v>9</v>
      </c>
      <c r="L1261" s="4" t="s">
        <v>46</v>
      </c>
      <c r="M1261" s="9">
        <v>2</v>
      </c>
      <c r="N1261" s="6">
        <v>70.5</v>
      </c>
      <c r="O1261" s="7">
        <v>0</v>
      </c>
      <c r="P1261" s="6">
        <v>32.51</v>
      </c>
      <c r="Q1261" s="6">
        <f t="shared" si="76"/>
        <v>141</v>
      </c>
      <c r="R1261" s="6">
        <f t="shared" si="77"/>
        <v>65.02</v>
      </c>
      <c r="S1261" s="6">
        <f t="shared" si="78"/>
        <v>75.98</v>
      </c>
      <c r="T1261" s="8">
        <f t="shared" si="79"/>
        <v>0.53886524822695037</v>
      </c>
      <c r="U1261" s="5">
        <f>YEAR(SalesDataTable[[#This Row],[Order Date]])</f>
        <v>2026</v>
      </c>
      <c r="V1261" s="8" t="str">
        <f>"Q"&amp;ROUNDUP(MONTH(SalesDataTable[[#This Row],[Order Date]])/3,0)</f>
        <v>Q3</v>
      </c>
      <c r="W1261" s="9">
        <f>MONTH(SalesDataTable[[#This Row],[Order Date]])</f>
        <v>7</v>
      </c>
      <c r="X1261" s="8" t="str">
        <f>TEXT(SalesDataTable[[#This Row],[Order Date]],"mmm")</f>
        <v>Jul</v>
      </c>
    </row>
    <row r="1262" spans="1:24" ht="15">
      <c r="A1262" s="2">
        <v>4165</v>
      </c>
      <c r="B1262" s="3">
        <v>46206</v>
      </c>
      <c r="C1262" s="12">
        <f>MONTH(SalesDataTable[[#This Row],[Order Date]])</f>
        <v>7</v>
      </c>
      <c r="D1262" s="12" t="str">
        <f>TEXT(SalesDataTable[[#This Row],[Order Date]],"MMM")</f>
        <v>Jul</v>
      </c>
      <c r="E1262" s="15" t="str">
        <f>"Q"&amp;ROUNDUP(MONTH(SalesDataTable[[#This Row],[Order Date]])/3,0)</f>
        <v>Q3</v>
      </c>
      <c r="F1262" s="12">
        <f>YEAR(SalesDataTable[[#This Row],[Order Date]])</f>
        <v>2026</v>
      </c>
      <c r="G1262" s="4" t="s">
        <v>6</v>
      </c>
      <c r="H1262" s="4" t="s">
        <v>49</v>
      </c>
      <c r="I1262" s="4" t="s">
        <v>2</v>
      </c>
      <c r="J1262" s="4" t="s">
        <v>13</v>
      </c>
      <c r="K1262" s="4" t="s">
        <v>9</v>
      </c>
      <c r="L1262" s="4" t="s">
        <v>37</v>
      </c>
      <c r="M1262" s="9">
        <v>2</v>
      </c>
      <c r="N1262" s="6">
        <v>152.88999999999999</v>
      </c>
      <c r="O1262" s="7">
        <v>0</v>
      </c>
      <c r="P1262" s="6">
        <v>81.34</v>
      </c>
      <c r="Q1262" s="6">
        <f t="shared" si="76"/>
        <v>305.77999999999997</v>
      </c>
      <c r="R1262" s="6">
        <f t="shared" si="77"/>
        <v>162.68</v>
      </c>
      <c r="S1262" s="6">
        <f t="shared" si="78"/>
        <v>143.09999999999997</v>
      </c>
      <c r="T1262" s="8">
        <f t="shared" si="79"/>
        <v>0.46798351756164558</v>
      </c>
      <c r="U1262" s="5">
        <f>YEAR(SalesDataTable[[#This Row],[Order Date]])</f>
        <v>2026</v>
      </c>
      <c r="V1262" s="8" t="str">
        <f>"Q"&amp;ROUNDUP(MONTH(SalesDataTable[[#This Row],[Order Date]])/3,0)</f>
        <v>Q3</v>
      </c>
      <c r="W1262" s="9">
        <f>MONTH(SalesDataTable[[#This Row],[Order Date]])</f>
        <v>7</v>
      </c>
      <c r="X1262" s="8" t="str">
        <f>TEXT(SalesDataTable[[#This Row],[Order Date]],"mmm")</f>
        <v>Jul</v>
      </c>
    </row>
    <row r="1263" spans="1:24" ht="15">
      <c r="A1263" s="2">
        <v>1149</v>
      </c>
      <c r="B1263" s="3">
        <v>46207</v>
      </c>
      <c r="C1263" s="12">
        <f>MONTH(SalesDataTable[[#This Row],[Order Date]])</f>
        <v>7</v>
      </c>
      <c r="D1263" s="12" t="str">
        <f>TEXT(SalesDataTable[[#This Row],[Order Date]],"MMM")</f>
        <v>Jul</v>
      </c>
      <c r="E1263" s="15" t="str">
        <f>"Q"&amp;ROUNDUP(MONTH(SalesDataTable[[#This Row],[Order Date]])/3,0)</f>
        <v>Q3</v>
      </c>
      <c r="F1263" s="12">
        <f>YEAR(SalesDataTable[[#This Row],[Order Date]])</f>
        <v>2026</v>
      </c>
      <c r="G1263" s="4" t="s">
        <v>0</v>
      </c>
      <c r="H1263" s="4" t="s">
        <v>50</v>
      </c>
      <c r="I1263" s="4" t="s">
        <v>2</v>
      </c>
      <c r="J1263" s="4" t="s">
        <v>13</v>
      </c>
      <c r="K1263" s="4" t="s">
        <v>4</v>
      </c>
      <c r="L1263" s="4" t="s">
        <v>5</v>
      </c>
      <c r="M1263" s="9">
        <v>2</v>
      </c>
      <c r="N1263" s="6">
        <v>81.900000000000006</v>
      </c>
      <c r="O1263" s="7">
        <v>0</v>
      </c>
      <c r="P1263" s="6">
        <v>42.61</v>
      </c>
      <c r="Q1263" s="6">
        <f t="shared" si="76"/>
        <v>163.80000000000001</v>
      </c>
      <c r="R1263" s="6">
        <f t="shared" si="77"/>
        <v>85.22</v>
      </c>
      <c r="S1263" s="6">
        <f t="shared" si="78"/>
        <v>78.580000000000013</v>
      </c>
      <c r="T1263" s="8">
        <f t="shared" si="79"/>
        <v>0.47973137973137975</v>
      </c>
      <c r="U1263" s="5">
        <f>YEAR(SalesDataTable[[#This Row],[Order Date]])</f>
        <v>2026</v>
      </c>
      <c r="V1263" s="8" t="str">
        <f>"Q"&amp;ROUNDUP(MONTH(SalesDataTable[[#This Row],[Order Date]])/3,0)</f>
        <v>Q3</v>
      </c>
      <c r="W1263" s="9">
        <f>MONTH(SalesDataTable[[#This Row],[Order Date]])</f>
        <v>7</v>
      </c>
      <c r="X1263" s="8" t="str">
        <f>TEXT(SalesDataTable[[#This Row],[Order Date]],"mmm")</f>
        <v>Jul</v>
      </c>
    </row>
    <row r="1264" spans="1:24" ht="15">
      <c r="A1264" s="2">
        <v>1310</v>
      </c>
      <c r="B1264" s="3">
        <v>46207</v>
      </c>
      <c r="C1264" s="12">
        <f>MONTH(SalesDataTable[[#This Row],[Order Date]])</f>
        <v>7</v>
      </c>
      <c r="D1264" s="12" t="str">
        <f>TEXT(SalesDataTable[[#This Row],[Order Date]],"MMM")</f>
        <v>Jul</v>
      </c>
      <c r="E1264" s="15" t="str">
        <f>"Q"&amp;ROUNDUP(MONTH(SalesDataTable[[#This Row],[Order Date]])/3,0)</f>
        <v>Q3</v>
      </c>
      <c r="F1264" s="12">
        <f>YEAR(SalesDataTable[[#This Row],[Order Date]])</f>
        <v>2026</v>
      </c>
      <c r="G1264" s="4" t="s">
        <v>11</v>
      </c>
      <c r="H1264" s="4" t="s">
        <v>39</v>
      </c>
      <c r="I1264" s="4" t="s">
        <v>19</v>
      </c>
      <c r="J1264" s="4" t="s">
        <v>13</v>
      </c>
      <c r="K1264" s="4" t="s">
        <v>4</v>
      </c>
      <c r="L1264" s="4" t="s">
        <v>30</v>
      </c>
      <c r="M1264" s="9">
        <v>1</v>
      </c>
      <c r="N1264" s="6">
        <v>103.58</v>
      </c>
      <c r="O1264" s="7">
        <v>0</v>
      </c>
      <c r="P1264" s="6">
        <v>51.94</v>
      </c>
      <c r="Q1264" s="6">
        <f t="shared" si="76"/>
        <v>103.58</v>
      </c>
      <c r="R1264" s="6">
        <f t="shared" si="77"/>
        <v>51.94</v>
      </c>
      <c r="S1264" s="6">
        <f t="shared" si="78"/>
        <v>51.64</v>
      </c>
      <c r="T1264" s="8">
        <f t="shared" si="79"/>
        <v>0.49855184398532537</v>
      </c>
      <c r="U1264" s="5">
        <f>YEAR(SalesDataTable[[#This Row],[Order Date]])</f>
        <v>2026</v>
      </c>
      <c r="V1264" s="8" t="str">
        <f>"Q"&amp;ROUNDUP(MONTH(SalesDataTable[[#This Row],[Order Date]])/3,0)</f>
        <v>Q3</v>
      </c>
      <c r="W1264" s="9">
        <f>MONTH(SalesDataTable[[#This Row],[Order Date]])</f>
        <v>7</v>
      </c>
      <c r="X1264" s="8" t="str">
        <f>TEXT(SalesDataTable[[#This Row],[Order Date]],"mmm")</f>
        <v>Jul</v>
      </c>
    </row>
    <row r="1265" spans="1:24" ht="15">
      <c r="A1265" s="2">
        <v>2352</v>
      </c>
      <c r="B1265" s="3">
        <v>46207</v>
      </c>
      <c r="C1265" s="12">
        <f>MONTH(SalesDataTable[[#This Row],[Order Date]])</f>
        <v>7</v>
      </c>
      <c r="D1265" s="12" t="str">
        <f>TEXT(SalesDataTable[[#This Row],[Order Date]],"MMM")</f>
        <v>Jul</v>
      </c>
      <c r="E1265" s="15" t="str">
        <f>"Q"&amp;ROUNDUP(MONTH(SalesDataTable[[#This Row],[Order Date]])/3,0)</f>
        <v>Q3</v>
      </c>
      <c r="F1265" s="12">
        <f>YEAR(SalesDataTable[[#This Row],[Order Date]])</f>
        <v>2026</v>
      </c>
      <c r="G1265" s="4" t="s">
        <v>11</v>
      </c>
      <c r="H1265" s="4" t="s">
        <v>18</v>
      </c>
      <c r="I1265" s="4" t="s">
        <v>8</v>
      </c>
      <c r="J1265" s="4" t="s">
        <v>3</v>
      </c>
      <c r="K1265" s="4" t="s">
        <v>9</v>
      </c>
      <c r="L1265" s="4" t="s">
        <v>46</v>
      </c>
      <c r="M1265" s="9">
        <v>4</v>
      </c>
      <c r="N1265" s="6">
        <v>69.7</v>
      </c>
      <c r="O1265" s="7">
        <v>0.1</v>
      </c>
      <c r="P1265" s="6">
        <v>32.799999999999997</v>
      </c>
      <c r="Q1265" s="6">
        <f t="shared" si="76"/>
        <v>250.92000000000002</v>
      </c>
      <c r="R1265" s="6">
        <f t="shared" si="77"/>
        <v>131.19999999999999</v>
      </c>
      <c r="S1265" s="6">
        <f t="shared" si="78"/>
        <v>119.72000000000003</v>
      </c>
      <c r="T1265" s="8">
        <f t="shared" si="79"/>
        <v>0.47712418300653603</v>
      </c>
      <c r="U1265" s="5">
        <f>YEAR(SalesDataTable[[#This Row],[Order Date]])</f>
        <v>2026</v>
      </c>
      <c r="V1265" s="8" t="str">
        <f>"Q"&amp;ROUNDUP(MONTH(SalesDataTable[[#This Row],[Order Date]])/3,0)</f>
        <v>Q3</v>
      </c>
      <c r="W1265" s="9">
        <f>MONTH(SalesDataTable[[#This Row],[Order Date]])</f>
        <v>7</v>
      </c>
      <c r="X1265" s="8" t="str">
        <f>TEXT(SalesDataTable[[#This Row],[Order Date]],"mmm")</f>
        <v>Jul</v>
      </c>
    </row>
    <row r="1266" spans="1:24" ht="15">
      <c r="A1266" s="2">
        <v>2547</v>
      </c>
      <c r="B1266" s="3">
        <v>46207</v>
      </c>
      <c r="C1266" s="12">
        <f>MONTH(SalesDataTable[[#This Row],[Order Date]])</f>
        <v>7</v>
      </c>
      <c r="D1266" s="12" t="str">
        <f>TEXT(SalesDataTable[[#This Row],[Order Date]],"MMM")</f>
        <v>Jul</v>
      </c>
      <c r="E1266" s="15" t="str">
        <f>"Q"&amp;ROUNDUP(MONTH(SalesDataTable[[#This Row],[Order Date]])/3,0)</f>
        <v>Q3</v>
      </c>
      <c r="F1266" s="12">
        <f>YEAR(SalesDataTable[[#This Row],[Order Date]])</f>
        <v>2026</v>
      </c>
      <c r="G1266" s="4" t="s">
        <v>6</v>
      </c>
      <c r="H1266" s="4" t="s">
        <v>43</v>
      </c>
      <c r="I1266" s="4" t="s">
        <v>2</v>
      </c>
      <c r="J1266" s="4" t="s">
        <v>16</v>
      </c>
      <c r="K1266" s="4" t="s">
        <v>34</v>
      </c>
      <c r="L1266" s="4" t="s">
        <v>35</v>
      </c>
      <c r="M1266" s="9">
        <v>1</v>
      </c>
      <c r="N1266" s="6">
        <v>40.549999999999997</v>
      </c>
      <c r="O1266" s="7">
        <v>0.05</v>
      </c>
      <c r="P1266" s="6">
        <v>14.44</v>
      </c>
      <c r="Q1266" s="6">
        <f t="shared" si="76"/>
        <v>38.522499999999994</v>
      </c>
      <c r="R1266" s="6">
        <f t="shared" si="77"/>
        <v>14.44</v>
      </c>
      <c r="S1266" s="6">
        <f t="shared" si="78"/>
        <v>24.082499999999996</v>
      </c>
      <c r="T1266" s="8">
        <f t="shared" si="79"/>
        <v>0.62515413070283599</v>
      </c>
      <c r="U1266" s="5">
        <f>YEAR(SalesDataTable[[#This Row],[Order Date]])</f>
        <v>2026</v>
      </c>
      <c r="V1266" s="8" t="str">
        <f>"Q"&amp;ROUNDUP(MONTH(SalesDataTable[[#This Row],[Order Date]])/3,0)</f>
        <v>Q3</v>
      </c>
      <c r="W1266" s="9">
        <f>MONTH(SalesDataTable[[#This Row],[Order Date]])</f>
        <v>7</v>
      </c>
      <c r="X1266" s="8" t="str">
        <f>TEXT(SalesDataTable[[#This Row],[Order Date]],"mmm")</f>
        <v>Jul</v>
      </c>
    </row>
    <row r="1267" spans="1:24" ht="15">
      <c r="A1267" s="2">
        <v>2720</v>
      </c>
      <c r="B1267" s="3">
        <v>46207</v>
      </c>
      <c r="C1267" s="12">
        <f>MONTH(SalesDataTable[[#This Row],[Order Date]])</f>
        <v>7</v>
      </c>
      <c r="D1267" s="12" t="str">
        <f>TEXT(SalesDataTable[[#This Row],[Order Date]],"MMM")</f>
        <v>Jul</v>
      </c>
      <c r="E1267" s="15" t="str">
        <f>"Q"&amp;ROUNDUP(MONTH(SalesDataTable[[#This Row],[Order Date]])/3,0)</f>
        <v>Q3</v>
      </c>
      <c r="F1267" s="12">
        <f>YEAR(SalesDataTable[[#This Row],[Order Date]])</f>
        <v>2026</v>
      </c>
      <c r="G1267" s="4" t="s">
        <v>20</v>
      </c>
      <c r="H1267" s="4" t="s">
        <v>33</v>
      </c>
      <c r="I1267" s="4" t="s">
        <v>2</v>
      </c>
      <c r="J1267" s="4" t="s">
        <v>13</v>
      </c>
      <c r="K1267" s="4" t="s">
        <v>9</v>
      </c>
      <c r="L1267" s="4" t="s">
        <v>17</v>
      </c>
      <c r="M1267" s="9">
        <v>2</v>
      </c>
      <c r="N1267" s="6">
        <v>145.88999999999999</v>
      </c>
      <c r="O1267" s="7">
        <v>0</v>
      </c>
      <c r="P1267" s="6">
        <v>80.709999999999994</v>
      </c>
      <c r="Q1267" s="6">
        <f t="shared" si="76"/>
        <v>291.77999999999997</v>
      </c>
      <c r="R1267" s="6">
        <f t="shared" si="77"/>
        <v>161.41999999999999</v>
      </c>
      <c r="S1267" s="6">
        <f t="shared" si="78"/>
        <v>130.35999999999999</v>
      </c>
      <c r="T1267" s="8">
        <f t="shared" si="79"/>
        <v>0.4467749674412228</v>
      </c>
      <c r="U1267" s="5">
        <f>YEAR(SalesDataTable[[#This Row],[Order Date]])</f>
        <v>2026</v>
      </c>
      <c r="V1267" s="8" t="str">
        <f>"Q"&amp;ROUNDUP(MONTH(SalesDataTable[[#This Row],[Order Date]])/3,0)</f>
        <v>Q3</v>
      </c>
      <c r="W1267" s="9">
        <f>MONTH(SalesDataTable[[#This Row],[Order Date]])</f>
        <v>7</v>
      </c>
      <c r="X1267" s="8" t="str">
        <f>TEXT(SalesDataTable[[#This Row],[Order Date]],"mmm")</f>
        <v>Jul</v>
      </c>
    </row>
    <row r="1268" spans="1:24" ht="15">
      <c r="A1268" s="2">
        <v>3591</v>
      </c>
      <c r="B1268" s="3">
        <v>46207</v>
      </c>
      <c r="C1268" s="12">
        <f>MONTH(SalesDataTable[[#This Row],[Order Date]])</f>
        <v>7</v>
      </c>
      <c r="D1268" s="12" t="str">
        <f>TEXT(SalesDataTable[[#This Row],[Order Date]],"MMM")</f>
        <v>Jul</v>
      </c>
      <c r="E1268" s="15" t="str">
        <f>"Q"&amp;ROUNDUP(MONTH(SalesDataTable[[#This Row],[Order Date]])/3,0)</f>
        <v>Q3</v>
      </c>
      <c r="F1268" s="12">
        <f>YEAR(SalesDataTable[[#This Row],[Order Date]])</f>
        <v>2026</v>
      </c>
      <c r="G1268" s="4" t="s">
        <v>20</v>
      </c>
      <c r="H1268" s="4" t="s">
        <v>47</v>
      </c>
      <c r="I1268" s="4" t="s">
        <v>2</v>
      </c>
      <c r="J1268" s="4" t="s">
        <v>3</v>
      </c>
      <c r="K1268" s="4" t="s">
        <v>14</v>
      </c>
      <c r="L1268" s="4" t="s">
        <v>48</v>
      </c>
      <c r="M1268" s="9">
        <v>1</v>
      </c>
      <c r="N1268" s="6">
        <v>163.25</v>
      </c>
      <c r="O1268" s="7">
        <v>0</v>
      </c>
      <c r="P1268" s="6">
        <v>89.71</v>
      </c>
      <c r="Q1268" s="6">
        <f t="shared" si="76"/>
        <v>163.25</v>
      </c>
      <c r="R1268" s="6">
        <f t="shared" si="77"/>
        <v>89.71</v>
      </c>
      <c r="S1268" s="6">
        <f t="shared" si="78"/>
        <v>73.540000000000006</v>
      </c>
      <c r="T1268" s="8">
        <f t="shared" si="79"/>
        <v>0.45047473200612559</v>
      </c>
      <c r="U1268" s="5">
        <f>YEAR(SalesDataTable[[#This Row],[Order Date]])</f>
        <v>2026</v>
      </c>
      <c r="V1268" s="8" t="str">
        <f>"Q"&amp;ROUNDUP(MONTH(SalesDataTable[[#This Row],[Order Date]])/3,0)</f>
        <v>Q3</v>
      </c>
      <c r="W1268" s="9">
        <f>MONTH(SalesDataTable[[#This Row],[Order Date]])</f>
        <v>7</v>
      </c>
      <c r="X1268" s="8" t="str">
        <f>TEXT(SalesDataTable[[#This Row],[Order Date]],"mmm")</f>
        <v>Jul</v>
      </c>
    </row>
    <row r="1269" spans="1:24" ht="15">
      <c r="A1269" s="2">
        <v>3819</v>
      </c>
      <c r="B1269" s="3">
        <v>46207</v>
      </c>
      <c r="C1269" s="12">
        <f>MONTH(SalesDataTable[[#This Row],[Order Date]])</f>
        <v>7</v>
      </c>
      <c r="D1269" s="12" t="str">
        <f>TEXT(SalesDataTable[[#This Row],[Order Date]],"MMM")</f>
        <v>Jul</v>
      </c>
      <c r="E1269" s="15" t="str">
        <f>"Q"&amp;ROUNDUP(MONTH(SalesDataTable[[#This Row],[Order Date]])/3,0)</f>
        <v>Q3</v>
      </c>
      <c r="F1269" s="12">
        <f>YEAR(SalesDataTable[[#This Row],[Order Date]])</f>
        <v>2026</v>
      </c>
      <c r="G1269" s="4" t="s">
        <v>6</v>
      </c>
      <c r="H1269" s="4" t="s">
        <v>7</v>
      </c>
      <c r="I1269" s="4" t="s">
        <v>2</v>
      </c>
      <c r="J1269" s="4" t="s">
        <v>3</v>
      </c>
      <c r="K1269" s="4" t="s">
        <v>34</v>
      </c>
      <c r="L1269" s="4" t="s">
        <v>35</v>
      </c>
      <c r="M1269" s="9">
        <v>1</v>
      </c>
      <c r="N1269" s="6">
        <v>40.39</v>
      </c>
      <c r="O1269" s="7">
        <v>0.1</v>
      </c>
      <c r="P1269" s="6">
        <v>14.38</v>
      </c>
      <c r="Q1269" s="6">
        <f t="shared" si="76"/>
        <v>36.350999999999999</v>
      </c>
      <c r="R1269" s="6">
        <f t="shared" si="77"/>
        <v>14.38</v>
      </c>
      <c r="S1269" s="6">
        <f t="shared" si="78"/>
        <v>21.970999999999997</v>
      </c>
      <c r="T1269" s="8">
        <f t="shared" si="79"/>
        <v>0.60441253335534095</v>
      </c>
      <c r="U1269" s="5">
        <f>YEAR(SalesDataTable[[#This Row],[Order Date]])</f>
        <v>2026</v>
      </c>
      <c r="V1269" s="8" t="str">
        <f>"Q"&amp;ROUNDUP(MONTH(SalesDataTable[[#This Row],[Order Date]])/3,0)</f>
        <v>Q3</v>
      </c>
      <c r="W1269" s="9">
        <f>MONTH(SalesDataTable[[#This Row],[Order Date]])</f>
        <v>7</v>
      </c>
      <c r="X1269" s="8" t="str">
        <f>TEXT(SalesDataTable[[#This Row],[Order Date]],"mmm")</f>
        <v>Jul</v>
      </c>
    </row>
    <row r="1270" spans="1:24" ht="15">
      <c r="A1270" s="2">
        <v>4869</v>
      </c>
      <c r="B1270" s="3">
        <v>46207</v>
      </c>
      <c r="C1270" s="12">
        <f>MONTH(SalesDataTable[[#This Row],[Order Date]])</f>
        <v>7</v>
      </c>
      <c r="D1270" s="12" t="str">
        <f>TEXT(SalesDataTable[[#This Row],[Order Date]],"MMM")</f>
        <v>Jul</v>
      </c>
      <c r="E1270" s="15" t="str">
        <f>"Q"&amp;ROUNDUP(MONTH(SalesDataTable[[#This Row],[Order Date]])/3,0)</f>
        <v>Q3</v>
      </c>
      <c r="F1270" s="12">
        <f>YEAR(SalesDataTable[[#This Row],[Order Date]])</f>
        <v>2026</v>
      </c>
      <c r="G1270" s="4" t="s">
        <v>0</v>
      </c>
      <c r="H1270" s="4" t="s">
        <v>50</v>
      </c>
      <c r="I1270" s="4" t="s">
        <v>19</v>
      </c>
      <c r="J1270" s="4" t="s">
        <v>3</v>
      </c>
      <c r="K1270" s="4" t="s">
        <v>23</v>
      </c>
      <c r="L1270" s="4" t="s">
        <v>29</v>
      </c>
      <c r="M1270" s="9">
        <v>1</v>
      </c>
      <c r="N1270" s="6">
        <v>200.22</v>
      </c>
      <c r="O1270" s="7">
        <v>0</v>
      </c>
      <c r="P1270" s="6">
        <v>104.38</v>
      </c>
      <c r="Q1270" s="6">
        <f t="shared" si="76"/>
        <v>200.22</v>
      </c>
      <c r="R1270" s="6">
        <f t="shared" si="77"/>
        <v>104.38</v>
      </c>
      <c r="S1270" s="6">
        <f t="shared" si="78"/>
        <v>95.84</v>
      </c>
      <c r="T1270" s="8">
        <f t="shared" si="79"/>
        <v>0.47867345919488563</v>
      </c>
      <c r="U1270" s="5">
        <f>YEAR(SalesDataTable[[#This Row],[Order Date]])</f>
        <v>2026</v>
      </c>
      <c r="V1270" s="8" t="str">
        <f>"Q"&amp;ROUNDUP(MONTH(SalesDataTable[[#This Row],[Order Date]])/3,0)</f>
        <v>Q3</v>
      </c>
      <c r="W1270" s="9">
        <f>MONTH(SalesDataTable[[#This Row],[Order Date]])</f>
        <v>7</v>
      </c>
      <c r="X1270" s="8" t="str">
        <f>TEXT(SalesDataTable[[#This Row],[Order Date]],"mmm")</f>
        <v>Jul</v>
      </c>
    </row>
    <row r="1271" spans="1:24" ht="15">
      <c r="A1271" s="2">
        <v>4940</v>
      </c>
      <c r="B1271" s="3">
        <v>46207</v>
      </c>
      <c r="C1271" s="12">
        <f>MONTH(SalesDataTable[[#This Row],[Order Date]])</f>
        <v>7</v>
      </c>
      <c r="D1271" s="12" t="str">
        <f>TEXT(SalesDataTable[[#This Row],[Order Date]],"MMM")</f>
        <v>Jul</v>
      </c>
      <c r="E1271" s="15" t="str">
        <f>"Q"&amp;ROUNDUP(MONTH(SalesDataTable[[#This Row],[Order Date]])/3,0)</f>
        <v>Q3</v>
      </c>
      <c r="F1271" s="12">
        <f>YEAR(SalesDataTable[[#This Row],[Order Date]])</f>
        <v>2026</v>
      </c>
      <c r="G1271" s="4" t="s">
        <v>6</v>
      </c>
      <c r="H1271" s="4" t="s">
        <v>27</v>
      </c>
      <c r="I1271" s="4" t="s">
        <v>2</v>
      </c>
      <c r="J1271" s="4" t="s">
        <v>3</v>
      </c>
      <c r="K1271" s="4" t="s">
        <v>14</v>
      </c>
      <c r="L1271" s="4" t="s">
        <v>48</v>
      </c>
      <c r="M1271" s="9">
        <v>1</v>
      </c>
      <c r="N1271" s="6">
        <v>164.78</v>
      </c>
      <c r="O1271" s="7">
        <v>0.1</v>
      </c>
      <c r="P1271" s="6">
        <v>88.72</v>
      </c>
      <c r="Q1271" s="6">
        <f t="shared" si="76"/>
        <v>148.30199999999999</v>
      </c>
      <c r="R1271" s="6">
        <f t="shared" si="77"/>
        <v>88.72</v>
      </c>
      <c r="S1271" s="6">
        <f t="shared" si="78"/>
        <v>59.581999999999994</v>
      </c>
      <c r="T1271" s="8">
        <f t="shared" si="79"/>
        <v>0.4017612709201494</v>
      </c>
      <c r="U1271" s="5">
        <f>YEAR(SalesDataTable[[#This Row],[Order Date]])</f>
        <v>2026</v>
      </c>
      <c r="V1271" s="8" t="str">
        <f>"Q"&amp;ROUNDUP(MONTH(SalesDataTable[[#This Row],[Order Date]])/3,0)</f>
        <v>Q3</v>
      </c>
      <c r="W1271" s="9">
        <f>MONTH(SalesDataTable[[#This Row],[Order Date]])</f>
        <v>7</v>
      </c>
      <c r="X1271" s="8" t="str">
        <f>TEXT(SalesDataTable[[#This Row],[Order Date]],"mmm")</f>
        <v>Jul</v>
      </c>
    </row>
    <row r="1272" spans="1:24" ht="15">
      <c r="A1272" s="2">
        <v>5164</v>
      </c>
      <c r="B1272" s="3">
        <v>46207</v>
      </c>
      <c r="C1272" s="12">
        <f>MONTH(SalesDataTable[[#This Row],[Order Date]])</f>
        <v>7</v>
      </c>
      <c r="D1272" s="12" t="str">
        <f>TEXT(SalesDataTable[[#This Row],[Order Date]],"MMM")</f>
        <v>Jul</v>
      </c>
      <c r="E1272" s="15" t="str">
        <f>"Q"&amp;ROUNDUP(MONTH(SalesDataTable[[#This Row],[Order Date]])/3,0)</f>
        <v>Q3</v>
      </c>
      <c r="F1272" s="12">
        <f>YEAR(SalesDataTable[[#This Row],[Order Date]])</f>
        <v>2026</v>
      </c>
      <c r="G1272" s="4" t="s">
        <v>6</v>
      </c>
      <c r="H1272" s="4" t="s">
        <v>49</v>
      </c>
      <c r="I1272" s="4" t="s">
        <v>2</v>
      </c>
      <c r="J1272" s="4" t="s">
        <v>3</v>
      </c>
      <c r="K1272" s="4" t="s">
        <v>9</v>
      </c>
      <c r="L1272" s="4" t="s">
        <v>17</v>
      </c>
      <c r="M1272" s="9">
        <v>4</v>
      </c>
      <c r="N1272" s="6">
        <v>142.86000000000001</v>
      </c>
      <c r="O1272" s="7">
        <v>0</v>
      </c>
      <c r="P1272" s="6">
        <v>81.62</v>
      </c>
      <c r="Q1272" s="6">
        <f t="shared" si="76"/>
        <v>571.44000000000005</v>
      </c>
      <c r="R1272" s="6">
        <f t="shared" si="77"/>
        <v>326.48</v>
      </c>
      <c r="S1272" s="6">
        <f t="shared" si="78"/>
        <v>244.96000000000004</v>
      </c>
      <c r="T1272" s="8">
        <f t="shared" si="79"/>
        <v>0.42867142657146862</v>
      </c>
      <c r="U1272" s="5">
        <f>YEAR(SalesDataTable[[#This Row],[Order Date]])</f>
        <v>2026</v>
      </c>
      <c r="V1272" s="8" t="str">
        <f>"Q"&amp;ROUNDUP(MONTH(SalesDataTable[[#This Row],[Order Date]])/3,0)</f>
        <v>Q3</v>
      </c>
      <c r="W1272" s="9">
        <f>MONTH(SalesDataTable[[#This Row],[Order Date]])</f>
        <v>7</v>
      </c>
      <c r="X1272" s="8" t="str">
        <f>TEXT(SalesDataTable[[#This Row],[Order Date]],"mmm")</f>
        <v>Jul</v>
      </c>
    </row>
    <row r="1273" spans="1:24" ht="15">
      <c r="A1273" s="2">
        <v>659</v>
      </c>
      <c r="B1273" s="3">
        <v>46208</v>
      </c>
      <c r="C1273" s="12">
        <f>MONTH(SalesDataTable[[#This Row],[Order Date]])</f>
        <v>7</v>
      </c>
      <c r="D1273" s="12" t="str">
        <f>TEXT(SalesDataTable[[#This Row],[Order Date]],"MMM")</f>
        <v>Jul</v>
      </c>
      <c r="E1273" s="15" t="str">
        <f>"Q"&amp;ROUNDUP(MONTH(SalesDataTable[[#This Row],[Order Date]])/3,0)</f>
        <v>Q3</v>
      </c>
      <c r="F1273" s="12">
        <f>YEAR(SalesDataTable[[#This Row],[Order Date]])</f>
        <v>2026</v>
      </c>
      <c r="G1273" s="4" t="s">
        <v>20</v>
      </c>
      <c r="H1273" s="4" t="s">
        <v>47</v>
      </c>
      <c r="I1273" s="4" t="s">
        <v>28</v>
      </c>
      <c r="J1273" s="4" t="s">
        <v>16</v>
      </c>
      <c r="K1273" s="4" t="s">
        <v>4</v>
      </c>
      <c r="L1273" s="4" t="s">
        <v>26</v>
      </c>
      <c r="M1273" s="9">
        <v>1</v>
      </c>
      <c r="N1273" s="6">
        <v>41.18</v>
      </c>
      <c r="O1273" s="7">
        <v>0</v>
      </c>
      <c r="P1273" s="6">
        <v>16.25</v>
      </c>
      <c r="Q1273" s="6">
        <f t="shared" si="76"/>
        <v>41.18</v>
      </c>
      <c r="R1273" s="6">
        <f t="shared" si="77"/>
        <v>16.25</v>
      </c>
      <c r="S1273" s="6">
        <f t="shared" si="78"/>
        <v>24.93</v>
      </c>
      <c r="T1273" s="8">
        <f t="shared" si="79"/>
        <v>0.6053909664885867</v>
      </c>
      <c r="U1273" s="5">
        <f>YEAR(SalesDataTable[[#This Row],[Order Date]])</f>
        <v>2026</v>
      </c>
      <c r="V1273" s="8" t="str">
        <f>"Q"&amp;ROUNDUP(MONTH(SalesDataTable[[#This Row],[Order Date]])/3,0)</f>
        <v>Q3</v>
      </c>
      <c r="W1273" s="9">
        <f>MONTH(SalesDataTable[[#This Row],[Order Date]])</f>
        <v>7</v>
      </c>
      <c r="X1273" s="8" t="str">
        <f>TEXT(SalesDataTable[[#This Row],[Order Date]],"mmm")</f>
        <v>Jul</v>
      </c>
    </row>
    <row r="1274" spans="1:24" ht="15">
      <c r="A1274" s="2">
        <v>969</v>
      </c>
      <c r="B1274" s="3">
        <v>46208</v>
      </c>
      <c r="C1274" s="12">
        <f>MONTH(SalesDataTable[[#This Row],[Order Date]])</f>
        <v>7</v>
      </c>
      <c r="D1274" s="12" t="str">
        <f>TEXT(SalesDataTable[[#This Row],[Order Date]],"MMM")</f>
        <v>Jul</v>
      </c>
      <c r="E1274" s="15" t="str">
        <f>"Q"&amp;ROUNDUP(MONTH(SalesDataTable[[#This Row],[Order Date]])/3,0)</f>
        <v>Q3</v>
      </c>
      <c r="F1274" s="12">
        <f>YEAR(SalesDataTable[[#This Row],[Order Date]])</f>
        <v>2026</v>
      </c>
      <c r="G1274" s="4" t="s">
        <v>6</v>
      </c>
      <c r="H1274" s="4" t="s">
        <v>41</v>
      </c>
      <c r="I1274" s="4" t="s">
        <v>8</v>
      </c>
      <c r="J1274" s="4" t="s">
        <v>16</v>
      </c>
      <c r="K1274" s="4" t="s">
        <v>34</v>
      </c>
      <c r="L1274" s="4" t="s">
        <v>42</v>
      </c>
      <c r="M1274" s="9">
        <v>12</v>
      </c>
      <c r="N1274" s="6">
        <v>35.81</v>
      </c>
      <c r="O1274" s="7">
        <v>0.15</v>
      </c>
      <c r="P1274" s="6">
        <v>14.29</v>
      </c>
      <c r="Q1274" s="6">
        <f t="shared" si="76"/>
        <v>365.262</v>
      </c>
      <c r="R1274" s="6">
        <f t="shared" si="77"/>
        <v>171.48</v>
      </c>
      <c r="S1274" s="6">
        <f t="shared" si="78"/>
        <v>193.78200000000001</v>
      </c>
      <c r="T1274" s="8">
        <f t="shared" si="79"/>
        <v>0.53052877112866936</v>
      </c>
      <c r="U1274" s="5">
        <f>YEAR(SalesDataTable[[#This Row],[Order Date]])</f>
        <v>2026</v>
      </c>
      <c r="V1274" s="8" t="str">
        <f>"Q"&amp;ROUNDUP(MONTH(SalesDataTable[[#This Row],[Order Date]])/3,0)</f>
        <v>Q3</v>
      </c>
      <c r="W1274" s="9">
        <f>MONTH(SalesDataTable[[#This Row],[Order Date]])</f>
        <v>7</v>
      </c>
      <c r="X1274" s="8" t="str">
        <f>TEXT(SalesDataTable[[#This Row],[Order Date]],"mmm")</f>
        <v>Jul</v>
      </c>
    </row>
    <row r="1275" spans="1:24" ht="15">
      <c r="A1275" s="2">
        <v>1096</v>
      </c>
      <c r="B1275" s="3">
        <v>46208</v>
      </c>
      <c r="C1275" s="12">
        <f>MONTH(SalesDataTable[[#This Row],[Order Date]])</f>
        <v>7</v>
      </c>
      <c r="D1275" s="12" t="str">
        <f>TEXT(SalesDataTable[[#This Row],[Order Date]],"MMM")</f>
        <v>Jul</v>
      </c>
      <c r="E1275" s="15" t="str">
        <f>"Q"&amp;ROUNDUP(MONTH(SalesDataTable[[#This Row],[Order Date]])/3,0)</f>
        <v>Q3</v>
      </c>
      <c r="F1275" s="12">
        <f>YEAR(SalesDataTable[[#This Row],[Order Date]])</f>
        <v>2026</v>
      </c>
      <c r="G1275" s="4" t="s">
        <v>6</v>
      </c>
      <c r="H1275" s="4" t="s">
        <v>49</v>
      </c>
      <c r="I1275" s="4" t="s">
        <v>19</v>
      </c>
      <c r="J1275" s="4" t="s">
        <v>13</v>
      </c>
      <c r="K1275" s="4" t="s">
        <v>23</v>
      </c>
      <c r="L1275" s="4" t="s">
        <v>24</v>
      </c>
      <c r="M1275" s="9">
        <v>3</v>
      </c>
      <c r="N1275" s="6">
        <v>345.42</v>
      </c>
      <c r="O1275" s="7">
        <v>0</v>
      </c>
      <c r="P1275" s="6">
        <v>198.69</v>
      </c>
      <c r="Q1275" s="6">
        <f t="shared" si="76"/>
        <v>1036.26</v>
      </c>
      <c r="R1275" s="6">
        <f t="shared" si="77"/>
        <v>596.06999999999994</v>
      </c>
      <c r="S1275" s="6">
        <f t="shared" si="78"/>
        <v>440.19000000000005</v>
      </c>
      <c r="T1275" s="8">
        <f t="shared" si="79"/>
        <v>0.42478721556366167</v>
      </c>
      <c r="U1275" s="5">
        <f>YEAR(SalesDataTable[[#This Row],[Order Date]])</f>
        <v>2026</v>
      </c>
      <c r="V1275" s="8" t="str">
        <f>"Q"&amp;ROUNDUP(MONTH(SalesDataTable[[#This Row],[Order Date]])/3,0)</f>
        <v>Q3</v>
      </c>
      <c r="W1275" s="9">
        <f>MONTH(SalesDataTable[[#This Row],[Order Date]])</f>
        <v>7</v>
      </c>
      <c r="X1275" s="8" t="str">
        <f>TEXT(SalesDataTable[[#This Row],[Order Date]],"mmm")</f>
        <v>Jul</v>
      </c>
    </row>
    <row r="1276" spans="1:24" ht="15">
      <c r="A1276" s="2">
        <v>1440</v>
      </c>
      <c r="B1276" s="3">
        <v>46208</v>
      </c>
      <c r="C1276" s="12">
        <f>MONTH(SalesDataTable[[#This Row],[Order Date]])</f>
        <v>7</v>
      </c>
      <c r="D1276" s="12" t="str">
        <f>TEXT(SalesDataTable[[#This Row],[Order Date]],"MMM")</f>
        <v>Jul</v>
      </c>
      <c r="E1276" s="15" t="str">
        <f>"Q"&amp;ROUNDUP(MONTH(SalesDataTable[[#This Row],[Order Date]])/3,0)</f>
        <v>Q3</v>
      </c>
      <c r="F1276" s="12">
        <f>YEAR(SalesDataTable[[#This Row],[Order Date]])</f>
        <v>2026</v>
      </c>
      <c r="G1276" s="4" t="s">
        <v>20</v>
      </c>
      <c r="H1276" s="4" t="s">
        <v>33</v>
      </c>
      <c r="I1276" s="4" t="s">
        <v>2</v>
      </c>
      <c r="J1276" s="4" t="s">
        <v>3</v>
      </c>
      <c r="K1276" s="4" t="s">
        <v>4</v>
      </c>
      <c r="L1276" s="4" t="s">
        <v>30</v>
      </c>
      <c r="M1276" s="9">
        <v>4</v>
      </c>
      <c r="N1276" s="6">
        <v>101.66</v>
      </c>
      <c r="O1276" s="7">
        <v>0.1</v>
      </c>
      <c r="P1276" s="6">
        <v>51.55</v>
      </c>
      <c r="Q1276" s="6">
        <f t="shared" si="76"/>
        <v>365.976</v>
      </c>
      <c r="R1276" s="6">
        <f t="shared" si="77"/>
        <v>206.2</v>
      </c>
      <c r="S1276" s="6">
        <f t="shared" si="78"/>
        <v>159.77600000000001</v>
      </c>
      <c r="T1276" s="8">
        <f t="shared" si="79"/>
        <v>0.43657507596126527</v>
      </c>
      <c r="U1276" s="5">
        <f>YEAR(SalesDataTable[[#This Row],[Order Date]])</f>
        <v>2026</v>
      </c>
      <c r="V1276" s="8" t="str">
        <f>"Q"&amp;ROUNDUP(MONTH(SalesDataTable[[#This Row],[Order Date]])/3,0)</f>
        <v>Q3</v>
      </c>
      <c r="W1276" s="9">
        <f>MONTH(SalesDataTable[[#This Row],[Order Date]])</f>
        <v>7</v>
      </c>
      <c r="X1276" s="8" t="str">
        <f>TEXT(SalesDataTable[[#This Row],[Order Date]],"mmm")</f>
        <v>Jul</v>
      </c>
    </row>
    <row r="1277" spans="1:24" ht="15">
      <c r="A1277" s="2">
        <v>2052</v>
      </c>
      <c r="B1277" s="3">
        <v>46208</v>
      </c>
      <c r="C1277" s="12">
        <f>MONTH(SalesDataTable[[#This Row],[Order Date]])</f>
        <v>7</v>
      </c>
      <c r="D1277" s="12" t="str">
        <f>TEXT(SalesDataTable[[#This Row],[Order Date]],"MMM")</f>
        <v>Jul</v>
      </c>
      <c r="E1277" s="15" t="str">
        <f>"Q"&amp;ROUNDUP(MONTH(SalesDataTable[[#This Row],[Order Date]])/3,0)</f>
        <v>Q3</v>
      </c>
      <c r="F1277" s="12">
        <f>YEAR(SalesDataTable[[#This Row],[Order Date]])</f>
        <v>2026</v>
      </c>
      <c r="G1277" s="4" t="s">
        <v>20</v>
      </c>
      <c r="H1277" s="4" t="s">
        <v>47</v>
      </c>
      <c r="I1277" s="4" t="s">
        <v>2</v>
      </c>
      <c r="J1277" s="4" t="s">
        <v>16</v>
      </c>
      <c r="K1277" s="4" t="s">
        <v>9</v>
      </c>
      <c r="L1277" s="4" t="s">
        <v>17</v>
      </c>
      <c r="M1277" s="9">
        <v>3</v>
      </c>
      <c r="N1277" s="6">
        <v>146.88999999999999</v>
      </c>
      <c r="O1277" s="7">
        <v>0</v>
      </c>
      <c r="P1277" s="6">
        <v>77.650000000000006</v>
      </c>
      <c r="Q1277" s="6">
        <f t="shared" si="76"/>
        <v>440.66999999999996</v>
      </c>
      <c r="R1277" s="6">
        <f t="shared" si="77"/>
        <v>232.95000000000002</v>
      </c>
      <c r="S1277" s="6">
        <f t="shared" si="78"/>
        <v>207.71999999999994</v>
      </c>
      <c r="T1277" s="8">
        <f t="shared" si="79"/>
        <v>0.47137313636054179</v>
      </c>
      <c r="U1277" s="5">
        <f>YEAR(SalesDataTable[[#This Row],[Order Date]])</f>
        <v>2026</v>
      </c>
      <c r="V1277" s="8" t="str">
        <f>"Q"&amp;ROUNDUP(MONTH(SalesDataTable[[#This Row],[Order Date]])/3,0)</f>
        <v>Q3</v>
      </c>
      <c r="W1277" s="9">
        <f>MONTH(SalesDataTable[[#This Row],[Order Date]])</f>
        <v>7</v>
      </c>
      <c r="X1277" s="8" t="str">
        <f>TEXT(SalesDataTable[[#This Row],[Order Date]],"mmm")</f>
        <v>Jul</v>
      </c>
    </row>
    <row r="1278" spans="1:24" ht="15">
      <c r="A1278" s="2">
        <v>2096</v>
      </c>
      <c r="B1278" s="3">
        <v>46208</v>
      </c>
      <c r="C1278" s="12">
        <f>MONTH(SalesDataTable[[#This Row],[Order Date]])</f>
        <v>7</v>
      </c>
      <c r="D1278" s="12" t="str">
        <f>TEXT(SalesDataTable[[#This Row],[Order Date]],"MMM")</f>
        <v>Jul</v>
      </c>
      <c r="E1278" s="15" t="str">
        <f>"Q"&amp;ROUNDUP(MONTH(SalesDataTable[[#This Row],[Order Date]])/3,0)</f>
        <v>Q3</v>
      </c>
      <c r="F1278" s="12">
        <f>YEAR(SalesDataTable[[#This Row],[Order Date]])</f>
        <v>2026</v>
      </c>
      <c r="G1278" s="4" t="s">
        <v>20</v>
      </c>
      <c r="H1278" s="4" t="s">
        <v>47</v>
      </c>
      <c r="I1278" s="4" t="s">
        <v>28</v>
      </c>
      <c r="J1278" s="4" t="s">
        <v>3</v>
      </c>
      <c r="K1278" s="4" t="s">
        <v>14</v>
      </c>
      <c r="L1278" s="4" t="s">
        <v>48</v>
      </c>
      <c r="M1278" s="9">
        <v>2</v>
      </c>
      <c r="N1278" s="6">
        <v>161.21</v>
      </c>
      <c r="O1278" s="7">
        <v>0</v>
      </c>
      <c r="P1278" s="6">
        <v>85.2</v>
      </c>
      <c r="Q1278" s="6">
        <f t="shared" si="76"/>
        <v>322.42</v>
      </c>
      <c r="R1278" s="6">
        <f t="shared" si="77"/>
        <v>170.4</v>
      </c>
      <c r="S1278" s="6">
        <f t="shared" si="78"/>
        <v>152.02000000000001</v>
      </c>
      <c r="T1278" s="8">
        <f t="shared" si="79"/>
        <v>0.47149680540909372</v>
      </c>
      <c r="U1278" s="5">
        <f>YEAR(SalesDataTable[[#This Row],[Order Date]])</f>
        <v>2026</v>
      </c>
      <c r="V1278" s="8" t="str">
        <f>"Q"&amp;ROUNDUP(MONTH(SalesDataTable[[#This Row],[Order Date]])/3,0)</f>
        <v>Q3</v>
      </c>
      <c r="W1278" s="9">
        <f>MONTH(SalesDataTable[[#This Row],[Order Date]])</f>
        <v>7</v>
      </c>
      <c r="X1278" s="8" t="str">
        <f>TEXT(SalesDataTable[[#This Row],[Order Date]],"mmm")</f>
        <v>Jul</v>
      </c>
    </row>
    <row r="1279" spans="1:24" ht="15">
      <c r="A1279" s="2">
        <v>2488</v>
      </c>
      <c r="B1279" s="3">
        <v>46208</v>
      </c>
      <c r="C1279" s="12">
        <f>MONTH(SalesDataTable[[#This Row],[Order Date]])</f>
        <v>7</v>
      </c>
      <c r="D1279" s="12" t="str">
        <f>TEXT(SalesDataTable[[#This Row],[Order Date]],"MMM")</f>
        <v>Jul</v>
      </c>
      <c r="E1279" s="15" t="str">
        <f>"Q"&amp;ROUNDUP(MONTH(SalesDataTable[[#This Row],[Order Date]])/3,0)</f>
        <v>Q3</v>
      </c>
      <c r="F1279" s="12">
        <f>YEAR(SalesDataTable[[#This Row],[Order Date]])</f>
        <v>2026</v>
      </c>
      <c r="G1279" s="4" t="s">
        <v>20</v>
      </c>
      <c r="H1279" s="4" t="s">
        <v>33</v>
      </c>
      <c r="I1279" s="4" t="s">
        <v>19</v>
      </c>
      <c r="J1279" s="4" t="s">
        <v>13</v>
      </c>
      <c r="K1279" s="4" t="s">
        <v>9</v>
      </c>
      <c r="L1279" s="4" t="s">
        <v>46</v>
      </c>
      <c r="M1279" s="9">
        <v>2</v>
      </c>
      <c r="N1279" s="6">
        <v>71.27</v>
      </c>
      <c r="O1279" s="7">
        <v>0.05</v>
      </c>
      <c r="P1279" s="6">
        <v>32.85</v>
      </c>
      <c r="Q1279" s="6">
        <f t="shared" si="76"/>
        <v>135.41299999999998</v>
      </c>
      <c r="R1279" s="6">
        <f t="shared" si="77"/>
        <v>65.7</v>
      </c>
      <c r="S1279" s="6">
        <f t="shared" si="78"/>
        <v>69.71299999999998</v>
      </c>
      <c r="T1279" s="8">
        <f t="shared" si="79"/>
        <v>0.5148176319851121</v>
      </c>
      <c r="U1279" s="5">
        <f>YEAR(SalesDataTable[[#This Row],[Order Date]])</f>
        <v>2026</v>
      </c>
      <c r="V1279" s="8" t="str">
        <f>"Q"&amp;ROUNDUP(MONTH(SalesDataTable[[#This Row],[Order Date]])/3,0)</f>
        <v>Q3</v>
      </c>
      <c r="W1279" s="9">
        <f>MONTH(SalesDataTable[[#This Row],[Order Date]])</f>
        <v>7</v>
      </c>
      <c r="X1279" s="8" t="str">
        <f>TEXT(SalesDataTable[[#This Row],[Order Date]],"mmm")</f>
        <v>Jul</v>
      </c>
    </row>
    <row r="1280" spans="1:24" ht="15">
      <c r="A1280" s="2">
        <v>3220</v>
      </c>
      <c r="B1280" s="3">
        <v>46208</v>
      </c>
      <c r="C1280" s="12">
        <f>MONTH(SalesDataTable[[#This Row],[Order Date]])</f>
        <v>7</v>
      </c>
      <c r="D1280" s="12" t="str">
        <f>TEXT(SalesDataTable[[#This Row],[Order Date]],"MMM")</f>
        <v>Jul</v>
      </c>
      <c r="E1280" s="15" t="str">
        <f>"Q"&amp;ROUNDUP(MONTH(SalesDataTable[[#This Row],[Order Date]])/3,0)</f>
        <v>Q3</v>
      </c>
      <c r="F1280" s="12">
        <f>YEAR(SalesDataTable[[#This Row],[Order Date]])</f>
        <v>2026</v>
      </c>
      <c r="G1280" s="4" t="s">
        <v>0</v>
      </c>
      <c r="H1280" s="4" t="s">
        <v>36</v>
      </c>
      <c r="I1280" s="4" t="s">
        <v>19</v>
      </c>
      <c r="J1280" s="4" t="s">
        <v>3</v>
      </c>
      <c r="K1280" s="4" t="s">
        <v>34</v>
      </c>
      <c r="L1280" s="4" t="s">
        <v>45</v>
      </c>
      <c r="M1280" s="9">
        <v>3</v>
      </c>
      <c r="N1280" s="6">
        <v>50.16</v>
      </c>
      <c r="O1280" s="7">
        <v>0.05</v>
      </c>
      <c r="P1280" s="6">
        <v>22.24</v>
      </c>
      <c r="Q1280" s="6">
        <f t="shared" si="76"/>
        <v>142.95599999999999</v>
      </c>
      <c r="R1280" s="6">
        <f t="shared" si="77"/>
        <v>66.72</v>
      </c>
      <c r="S1280" s="6">
        <f t="shared" si="78"/>
        <v>76.23599999999999</v>
      </c>
      <c r="T1280" s="8">
        <f t="shared" si="79"/>
        <v>0.53328296818601528</v>
      </c>
      <c r="U1280" s="5">
        <f>YEAR(SalesDataTable[[#This Row],[Order Date]])</f>
        <v>2026</v>
      </c>
      <c r="V1280" s="8" t="str">
        <f>"Q"&amp;ROUNDUP(MONTH(SalesDataTable[[#This Row],[Order Date]])/3,0)</f>
        <v>Q3</v>
      </c>
      <c r="W1280" s="9">
        <f>MONTH(SalesDataTable[[#This Row],[Order Date]])</f>
        <v>7</v>
      </c>
      <c r="X1280" s="8" t="str">
        <f>TEXT(SalesDataTable[[#This Row],[Order Date]],"mmm")</f>
        <v>Jul</v>
      </c>
    </row>
    <row r="1281" spans="1:24" ht="15">
      <c r="A1281" s="2">
        <v>3711</v>
      </c>
      <c r="B1281" s="3">
        <v>46208</v>
      </c>
      <c r="C1281" s="12">
        <f>MONTH(SalesDataTable[[#This Row],[Order Date]])</f>
        <v>7</v>
      </c>
      <c r="D1281" s="12" t="str">
        <f>TEXT(SalesDataTable[[#This Row],[Order Date]],"MMM")</f>
        <v>Jul</v>
      </c>
      <c r="E1281" s="15" t="str">
        <f>"Q"&amp;ROUNDUP(MONTH(SalesDataTable[[#This Row],[Order Date]])/3,0)</f>
        <v>Q3</v>
      </c>
      <c r="F1281" s="12">
        <f>YEAR(SalesDataTable[[#This Row],[Order Date]])</f>
        <v>2026</v>
      </c>
      <c r="G1281" s="4" t="s">
        <v>20</v>
      </c>
      <c r="H1281" s="4" t="s">
        <v>21</v>
      </c>
      <c r="I1281" s="4" t="s">
        <v>28</v>
      </c>
      <c r="J1281" s="4" t="s">
        <v>13</v>
      </c>
      <c r="K1281" s="4" t="s">
        <v>9</v>
      </c>
      <c r="L1281" s="4" t="s">
        <v>17</v>
      </c>
      <c r="M1281" s="9">
        <v>1</v>
      </c>
      <c r="N1281" s="6">
        <v>145.37</v>
      </c>
      <c r="O1281" s="7">
        <v>0.05</v>
      </c>
      <c r="P1281" s="6">
        <v>81.02</v>
      </c>
      <c r="Q1281" s="6">
        <f t="shared" si="76"/>
        <v>138.10149999999999</v>
      </c>
      <c r="R1281" s="6">
        <f t="shared" si="77"/>
        <v>81.02</v>
      </c>
      <c r="S1281" s="6">
        <f t="shared" si="78"/>
        <v>57.081499999999991</v>
      </c>
      <c r="T1281" s="8">
        <f t="shared" si="79"/>
        <v>0.41333005072356199</v>
      </c>
      <c r="U1281" s="5">
        <f>YEAR(SalesDataTable[[#This Row],[Order Date]])</f>
        <v>2026</v>
      </c>
      <c r="V1281" s="8" t="str">
        <f>"Q"&amp;ROUNDUP(MONTH(SalesDataTable[[#This Row],[Order Date]])/3,0)</f>
        <v>Q3</v>
      </c>
      <c r="W1281" s="9">
        <f>MONTH(SalesDataTable[[#This Row],[Order Date]])</f>
        <v>7</v>
      </c>
      <c r="X1281" s="8" t="str">
        <f>TEXT(SalesDataTable[[#This Row],[Order Date]],"mmm")</f>
        <v>Jul</v>
      </c>
    </row>
    <row r="1282" spans="1:24" ht="15">
      <c r="A1282" s="2">
        <v>3823</v>
      </c>
      <c r="B1282" s="3">
        <v>46208</v>
      </c>
      <c r="C1282" s="12">
        <f>MONTH(SalesDataTable[[#This Row],[Order Date]])</f>
        <v>7</v>
      </c>
      <c r="D1282" s="12" t="str">
        <f>TEXT(SalesDataTable[[#This Row],[Order Date]],"MMM")</f>
        <v>Jul</v>
      </c>
      <c r="E1282" s="15" t="str">
        <f>"Q"&amp;ROUNDUP(MONTH(SalesDataTable[[#This Row],[Order Date]])/3,0)</f>
        <v>Q3</v>
      </c>
      <c r="F1282" s="12">
        <f>YEAR(SalesDataTable[[#This Row],[Order Date]])</f>
        <v>2026</v>
      </c>
      <c r="G1282" s="4" t="s">
        <v>20</v>
      </c>
      <c r="H1282" s="4" t="s">
        <v>31</v>
      </c>
      <c r="I1282" s="4" t="s">
        <v>19</v>
      </c>
      <c r="J1282" s="4" t="s">
        <v>13</v>
      </c>
      <c r="K1282" s="4" t="s">
        <v>14</v>
      </c>
      <c r="L1282" s="4" t="s">
        <v>32</v>
      </c>
      <c r="M1282" s="9">
        <v>2</v>
      </c>
      <c r="N1282" s="6">
        <v>47.1</v>
      </c>
      <c r="O1282" s="7">
        <v>0</v>
      </c>
      <c r="P1282" s="6">
        <v>17.920000000000002</v>
      </c>
      <c r="Q1282" s="6">
        <f t="shared" ref="Q1282:Q1345" si="80">M1282*N1282*(1-O1282)</f>
        <v>94.2</v>
      </c>
      <c r="R1282" s="6">
        <f t="shared" ref="R1282:R1345" si="81">M1282*P1282</f>
        <v>35.840000000000003</v>
      </c>
      <c r="S1282" s="6">
        <f t="shared" ref="S1282:S1345" si="82">Q1282-R1282</f>
        <v>58.36</v>
      </c>
      <c r="T1282" s="8">
        <f t="shared" ref="T1282:T1345" si="83">IFERROR(S1282/Q1282,0)</f>
        <v>0.6195329087048832</v>
      </c>
      <c r="U1282" s="5">
        <f>YEAR(SalesDataTable[[#This Row],[Order Date]])</f>
        <v>2026</v>
      </c>
      <c r="V1282" s="8" t="str">
        <f>"Q"&amp;ROUNDUP(MONTH(SalesDataTable[[#This Row],[Order Date]])/3,0)</f>
        <v>Q3</v>
      </c>
      <c r="W1282" s="9">
        <f>MONTH(SalesDataTable[[#This Row],[Order Date]])</f>
        <v>7</v>
      </c>
      <c r="X1282" s="8" t="str">
        <f>TEXT(SalesDataTable[[#This Row],[Order Date]],"mmm")</f>
        <v>Jul</v>
      </c>
    </row>
    <row r="1283" spans="1:24" ht="15">
      <c r="A1283" s="2">
        <v>4058</v>
      </c>
      <c r="B1283" s="3">
        <v>46208</v>
      </c>
      <c r="C1283" s="12">
        <f>MONTH(SalesDataTable[[#This Row],[Order Date]])</f>
        <v>7</v>
      </c>
      <c r="D1283" s="12" t="str">
        <f>TEXT(SalesDataTable[[#This Row],[Order Date]],"MMM")</f>
        <v>Jul</v>
      </c>
      <c r="E1283" s="15" t="str">
        <f>"Q"&amp;ROUNDUP(MONTH(SalesDataTable[[#This Row],[Order Date]])/3,0)</f>
        <v>Q3</v>
      </c>
      <c r="F1283" s="12">
        <f>YEAR(SalesDataTable[[#This Row],[Order Date]])</f>
        <v>2026</v>
      </c>
      <c r="G1283" s="4" t="s">
        <v>20</v>
      </c>
      <c r="H1283" s="4" t="s">
        <v>47</v>
      </c>
      <c r="I1283" s="4" t="s">
        <v>8</v>
      </c>
      <c r="J1283" s="4" t="s">
        <v>16</v>
      </c>
      <c r="K1283" s="4" t="s">
        <v>9</v>
      </c>
      <c r="L1283" s="4" t="s">
        <v>37</v>
      </c>
      <c r="M1283" s="9">
        <v>5</v>
      </c>
      <c r="N1283" s="6">
        <v>155.09</v>
      </c>
      <c r="O1283" s="7">
        <v>0.1</v>
      </c>
      <c r="P1283" s="6">
        <v>78.52</v>
      </c>
      <c r="Q1283" s="6">
        <f t="shared" si="80"/>
        <v>697.90500000000009</v>
      </c>
      <c r="R1283" s="6">
        <f t="shared" si="81"/>
        <v>392.59999999999997</v>
      </c>
      <c r="S1283" s="6">
        <f t="shared" si="82"/>
        <v>305.30500000000012</v>
      </c>
      <c r="T1283" s="8">
        <f t="shared" si="83"/>
        <v>0.43745925305020034</v>
      </c>
      <c r="U1283" s="5">
        <f>YEAR(SalesDataTable[[#This Row],[Order Date]])</f>
        <v>2026</v>
      </c>
      <c r="V1283" s="8" t="str">
        <f>"Q"&amp;ROUNDUP(MONTH(SalesDataTable[[#This Row],[Order Date]])/3,0)</f>
        <v>Q3</v>
      </c>
      <c r="W1283" s="9">
        <f>MONTH(SalesDataTable[[#This Row],[Order Date]])</f>
        <v>7</v>
      </c>
      <c r="X1283" s="8" t="str">
        <f>TEXT(SalesDataTable[[#This Row],[Order Date]],"mmm")</f>
        <v>Jul</v>
      </c>
    </row>
    <row r="1284" spans="1:24" ht="15">
      <c r="A1284" s="2">
        <v>4126</v>
      </c>
      <c r="B1284" s="3">
        <v>46208</v>
      </c>
      <c r="C1284" s="12">
        <f>MONTH(SalesDataTable[[#This Row],[Order Date]])</f>
        <v>7</v>
      </c>
      <c r="D1284" s="12" t="str">
        <f>TEXT(SalesDataTable[[#This Row],[Order Date]],"MMM")</f>
        <v>Jul</v>
      </c>
      <c r="E1284" s="15" t="str">
        <f>"Q"&amp;ROUNDUP(MONTH(SalesDataTable[[#This Row],[Order Date]])/3,0)</f>
        <v>Q3</v>
      </c>
      <c r="F1284" s="12">
        <f>YEAR(SalesDataTable[[#This Row],[Order Date]])</f>
        <v>2026</v>
      </c>
      <c r="G1284" s="4" t="s">
        <v>20</v>
      </c>
      <c r="H1284" s="4" t="s">
        <v>47</v>
      </c>
      <c r="I1284" s="4" t="s">
        <v>2</v>
      </c>
      <c r="J1284" s="4" t="s">
        <v>13</v>
      </c>
      <c r="K1284" s="4" t="s">
        <v>4</v>
      </c>
      <c r="L1284" s="4" t="s">
        <v>5</v>
      </c>
      <c r="M1284" s="9">
        <v>3</v>
      </c>
      <c r="N1284" s="6">
        <v>82.89</v>
      </c>
      <c r="O1284" s="7">
        <v>0</v>
      </c>
      <c r="P1284" s="6">
        <v>42.31</v>
      </c>
      <c r="Q1284" s="6">
        <f t="shared" si="80"/>
        <v>248.67000000000002</v>
      </c>
      <c r="R1284" s="6">
        <f t="shared" si="81"/>
        <v>126.93</v>
      </c>
      <c r="S1284" s="6">
        <f t="shared" si="82"/>
        <v>121.74000000000001</v>
      </c>
      <c r="T1284" s="8">
        <f t="shared" si="83"/>
        <v>0.48956448304982508</v>
      </c>
      <c r="U1284" s="5">
        <f>YEAR(SalesDataTable[[#This Row],[Order Date]])</f>
        <v>2026</v>
      </c>
      <c r="V1284" s="8" t="str">
        <f>"Q"&amp;ROUNDUP(MONTH(SalesDataTable[[#This Row],[Order Date]])/3,0)</f>
        <v>Q3</v>
      </c>
      <c r="W1284" s="9">
        <f>MONTH(SalesDataTable[[#This Row],[Order Date]])</f>
        <v>7</v>
      </c>
      <c r="X1284" s="8" t="str">
        <f>TEXT(SalesDataTable[[#This Row],[Order Date]],"mmm")</f>
        <v>Jul</v>
      </c>
    </row>
    <row r="1285" spans="1:24" ht="15">
      <c r="A1285" s="2">
        <v>5080</v>
      </c>
      <c r="B1285" s="3">
        <v>46208</v>
      </c>
      <c r="C1285" s="12">
        <f>MONTH(SalesDataTable[[#This Row],[Order Date]])</f>
        <v>7</v>
      </c>
      <c r="D1285" s="12" t="str">
        <f>TEXT(SalesDataTable[[#This Row],[Order Date]],"MMM")</f>
        <v>Jul</v>
      </c>
      <c r="E1285" s="15" t="str">
        <f>"Q"&amp;ROUNDUP(MONTH(SalesDataTable[[#This Row],[Order Date]])/3,0)</f>
        <v>Q3</v>
      </c>
      <c r="F1285" s="12">
        <f>YEAR(SalesDataTable[[#This Row],[Order Date]])</f>
        <v>2026</v>
      </c>
      <c r="G1285" s="4" t="s">
        <v>11</v>
      </c>
      <c r="H1285" s="4" t="s">
        <v>18</v>
      </c>
      <c r="I1285" s="4" t="s">
        <v>19</v>
      </c>
      <c r="J1285" s="4" t="s">
        <v>13</v>
      </c>
      <c r="K1285" s="4" t="s">
        <v>4</v>
      </c>
      <c r="L1285" s="4" t="s">
        <v>5</v>
      </c>
      <c r="M1285" s="9">
        <v>2</v>
      </c>
      <c r="N1285" s="6">
        <v>80.8</v>
      </c>
      <c r="O1285" s="7">
        <v>0</v>
      </c>
      <c r="P1285" s="6">
        <v>42.21</v>
      </c>
      <c r="Q1285" s="6">
        <f t="shared" si="80"/>
        <v>161.6</v>
      </c>
      <c r="R1285" s="6">
        <f t="shared" si="81"/>
        <v>84.42</v>
      </c>
      <c r="S1285" s="6">
        <f t="shared" si="82"/>
        <v>77.179999999999993</v>
      </c>
      <c r="T1285" s="8">
        <f t="shared" si="83"/>
        <v>0.47759900990099008</v>
      </c>
      <c r="U1285" s="5">
        <f>YEAR(SalesDataTable[[#This Row],[Order Date]])</f>
        <v>2026</v>
      </c>
      <c r="V1285" s="8" t="str">
        <f>"Q"&amp;ROUNDUP(MONTH(SalesDataTable[[#This Row],[Order Date]])/3,0)</f>
        <v>Q3</v>
      </c>
      <c r="W1285" s="9">
        <f>MONTH(SalesDataTable[[#This Row],[Order Date]])</f>
        <v>7</v>
      </c>
      <c r="X1285" s="8" t="str">
        <f>TEXT(SalesDataTable[[#This Row],[Order Date]],"mmm")</f>
        <v>Jul</v>
      </c>
    </row>
    <row r="1286" spans="1:24" ht="15">
      <c r="A1286" s="2">
        <v>923</v>
      </c>
      <c r="B1286" s="3">
        <v>46209</v>
      </c>
      <c r="C1286" s="12">
        <f>MONTH(SalesDataTable[[#This Row],[Order Date]])</f>
        <v>7</v>
      </c>
      <c r="D1286" s="12" t="str">
        <f>TEXT(SalesDataTable[[#This Row],[Order Date]],"MMM")</f>
        <v>Jul</v>
      </c>
      <c r="E1286" s="15" t="str">
        <f>"Q"&amp;ROUNDUP(MONTH(SalesDataTable[[#This Row],[Order Date]])/3,0)</f>
        <v>Q3</v>
      </c>
      <c r="F1286" s="12">
        <f>YEAR(SalesDataTable[[#This Row],[Order Date]])</f>
        <v>2026</v>
      </c>
      <c r="G1286" s="4" t="s">
        <v>11</v>
      </c>
      <c r="H1286" s="4" t="s">
        <v>25</v>
      </c>
      <c r="I1286" s="4" t="s">
        <v>2</v>
      </c>
      <c r="J1286" s="4" t="s">
        <v>13</v>
      </c>
      <c r="K1286" s="4" t="s">
        <v>34</v>
      </c>
      <c r="L1286" s="4" t="s">
        <v>35</v>
      </c>
      <c r="M1286" s="9">
        <v>2</v>
      </c>
      <c r="N1286" s="6">
        <v>39.54</v>
      </c>
      <c r="O1286" s="7">
        <v>0.05</v>
      </c>
      <c r="P1286" s="6">
        <v>14.68</v>
      </c>
      <c r="Q1286" s="6">
        <f t="shared" si="80"/>
        <v>75.125999999999991</v>
      </c>
      <c r="R1286" s="6">
        <f t="shared" si="81"/>
        <v>29.36</v>
      </c>
      <c r="S1286" s="6">
        <f t="shared" si="82"/>
        <v>45.765999999999991</v>
      </c>
      <c r="T1286" s="8">
        <f t="shared" si="83"/>
        <v>0.60918989431089099</v>
      </c>
      <c r="U1286" s="5">
        <f>YEAR(SalesDataTable[[#This Row],[Order Date]])</f>
        <v>2026</v>
      </c>
      <c r="V1286" s="8" t="str">
        <f>"Q"&amp;ROUNDUP(MONTH(SalesDataTable[[#This Row],[Order Date]])/3,0)</f>
        <v>Q3</v>
      </c>
      <c r="W1286" s="9">
        <f>MONTH(SalesDataTable[[#This Row],[Order Date]])</f>
        <v>7</v>
      </c>
      <c r="X1286" s="8" t="str">
        <f>TEXT(SalesDataTable[[#This Row],[Order Date]],"mmm")</f>
        <v>Jul</v>
      </c>
    </row>
    <row r="1287" spans="1:24" ht="15">
      <c r="A1287" s="2">
        <v>1549</v>
      </c>
      <c r="B1287" s="3">
        <v>46209</v>
      </c>
      <c r="C1287" s="12">
        <f>MONTH(SalesDataTable[[#This Row],[Order Date]])</f>
        <v>7</v>
      </c>
      <c r="D1287" s="12" t="str">
        <f>TEXT(SalesDataTable[[#This Row],[Order Date]],"MMM")</f>
        <v>Jul</v>
      </c>
      <c r="E1287" s="15" t="str">
        <f>"Q"&amp;ROUNDUP(MONTH(SalesDataTable[[#This Row],[Order Date]])/3,0)</f>
        <v>Q3</v>
      </c>
      <c r="F1287" s="12">
        <f>YEAR(SalesDataTable[[#This Row],[Order Date]])</f>
        <v>2026</v>
      </c>
      <c r="G1287" s="4" t="s">
        <v>11</v>
      </c>
      <c r="H1287" s="4" t="s">
        <v>12</v>
      </c>
      <c r="I1287" s="4" t="s">
        <v>2</v>
      </c>
      <c r="J1287" s="4" t="s">
        <v>13</v>
      </c>
      <c r="K1287" s="4" t="s">
        <v>34</v>
      </c>
      <c r="L1287" s="4" t="s">
        <v>38</v>
      </c>
      <c r="M1287" s="9">
        <v>2</v>
      </c>
      <c r="N1287" s="6">
        <v>121.35</v>
      </c>
      <c r="O1287" s="7">
        <v>0</v>
      </c>
      <c r="P1287" s="6">
        <v>71.06</v>
      </c>
      <c r="Q1287" s="6">
        <f t="shared" si="80"/>
        <v>242.7</v>
      </c>
      <c r="R1287" s="6">
        <f t="shared" si="81"/>
        <v>142.12</v>
      </c>
      <c r="S1287" s="6">
        <f t="shared" si="82"/>
        <v>100.57999999999998</v>
      </c>
      <c r="T1287" s="8">
        <f t="shared" si="83"/>
        <v>0.41442109600329619</v>
      </c>
      <c r="U1287" s="5">
        <f>YEAR(SalesDataTable[[#This Row],[Order Date]])</f>
        <v>2026</v>
      </c>
      <c r="V1287" s="8" t="str">
        <f>"Q"&amp;ROUNDUP(MONTH(SalesDataTable[[#This Row],[Order Date]])/3,0)</f>
        <v>Q3</v>
      </c>
      <c r="W1287" s="9">
        <f>MONTH(SalesDataTable[[#This Row],[Order Date]])</f>
        <v>7</v>
      </c>
      <c r="X1287" s="8" t="str">
        <f>TEXT(SalesDataTable[[#This Row],[Order Date]],"mmm")</f>
        <v>Jul</v>
      </c>
    </row>
    <row r="1288" spans="1:24" ht="15">
      <c r="A1288" s="2">
        <v>1839</v>
      </c>
      <c r="B1288" s="3">
        <v>46209</v>
      </c>
      <c r="C1288" s="12">
        <f>MONTH(SalesDataTable[[#This Row],[Order Date]])</f>
        <v>7</v>
      </c>
      <c r="D1288" s="12" t="str">
        <f>TEXT(SalesDataTable[[#This Row],[Order Date]],"MMM")</f>
        <v>Jul</v>
      </c>
      <c r="E1288" s="15" t="str">
        <f>"Q"&amp;ROUNDUP(MONTH(SalesDataTable[[#This Row],[Order Date]])/3,0)</f>
        <v>Q3</v>
      </c>
      <c r="F1288" s="12">
        <f>YEAR(SalesDataTable[[#This Row],[Order Date]])</f>
        <v>2026</v>
      </c>
      <c r="G1288" s="4" t="s">
        <v>20</v>
      </c>
      <c r="H1288" s="4" t="s">
        <v>33</v>
      </c>
      <c r="I1288" s="4" t="s">
        <v>19</v>
      </c>
      <c r="J1288" s="4" t="s">
        <v>3</v>
      </c>
      <c r="K1288" s="4" t="s">
        <v>34</v>
      </c>
      <c r="L1288" s="4" t="s">
        <v>35</v>
      </c>
      <c r="M1288" s="9">
        <v>1</v>
      </c>
      <c r="N1288" s="6">
        <v>41.37</v>
      </c>
      <c r="O1288" s="7">
        <v>0</v>
      </c>
      <c r="P1288" s="6">
        <v>15.12</v>
      </c>
      <c r="Q1288" s="6">
        <f t="shared" si="80"/>
        <v>41.37</v>
      </c>
      <c r="R1288" s="6">
        <f t="shared" si="81"/>
        <v>15.12</v>
      </c>
      <c r="S1288" s="6">
        <f t="shared" si="82"/>
        <v>26.25</v>
      </c>
      <c r="T1288" s="8">
        <f t="shared" si="83"/>
        <v>0.63451776649746194</v>
      </c>
      <c r="U1288" s="5">
        <f>YEAR(SalesDataTable[[#This Row],[Order Date]])</f>
        <v>2026</v>
      </c>
      <c r="V1288" s="8" t="str">
        <f>"Q"&amp;ROUNDUP(MONTH(SalesDataTable[[#This Row],[Order Date]])/3,0)</f>
        <v>Q3</v>
      </c>
      <c r="W1288" s="9">
        <f>MONTH(SalesDataTable[[#This Row],[Order Date]])</f>
        <v>7</v>
      </c>
      <c r="X1288" s="8" t="str">
        <f>TEXT(SalesDataTable[[#This Row],[Order Date]],"mmm")</f>
        <v>Jul</v>
      </c>
    </row>
    <row r="1289" spans="1:24" ht="15">
      <c r="A1289" s="2">
        <v>2053</v>
      </c>
      <c r="B1289" s="3">
        <v>46209</v>
      </c>
      <c r="C1289" s="12">
        <f>MONTH(SalesDataTable[[#This Row],[Order Date]])</f>
        <v>7</v>
      </c>
      <c r="D1289" s="12" t="str">
        <f>TEXT(SalesDataTable[[#This Row],[Order Date]],"MMM")</f>
        <v>Jul</v>
      </c>
      <c r="E1289" s="15" t="str">
        <f>"Q"&amp;ROUNDUP(MONTH(SalesDataTable[[#This Row],[Order Date]])/3,0)</f>
        <v>Q3</v>
      </c>
      <c r="F1289" s="12">
        <f>YEAR(SalesDataTable[[#This Row],[Order Date]])</f>
        <v>2026</v>
      </c>
      <c r="G1289" s="4" t="s">
        <v>6</v>
      </c>
      <c r="H1289" s="4" t="s">
        <v>43</v>
      </c>
      <c r="I1289" s="4" t="s">
        <v>2</v>
      </c>
      <c r="J1289" s="4" t="s">
        <v>13</v>
      </c>
      <c r="K1289" s="4" t="s">
        <v>4</v>
      </c>
      <c r="L1289" s="4" t="s">
        <v>5</v>
      </c>
      <c r="M1289" s="9">
        <v>5</v>
      </c>
      <c r="N1289" s="6">
        <v>81.63</v>
      </c>
      <c r="O1289" s="7">
        <v>0.05</v>
      </c>
      <c r="P1289" s="6">
        <v>42.36</v>
      </c>
      <c r="Q1289" s="6">
        <f t="shared" si="80"/>
        <v>387.74249999999995</v>
      </c>
      <c r="R1289" s="6">
        <f t="shared" si="81"/>
        <v>211.8</v>
      </c>
      <c r="S1289" s="6">
        <f t="shared" si="82"/>
        <v>175.94249999999994</v>
      </c>
      <c r="T1289" s="8">
        <f t="shared" si="83"/>
        <v>0.45376119460724568</v>
      </c>
      <c r="U1289" s="5">
        <f>YEAR(SalesDataTable[[#This Row],[Order Date]])</f>
        <v>2026</v>
      </c>
      <c r="V1289" s="8" t="str">
        <f>"Q"&amp;ROUNDUP(MONTH(SalesDataTable[[#This Row],[Order Date]])/3,0)</f>
        <v>Q3</v>
      </c>
      <c r="W1289" s="9">
        <f>MONTH(SalesDataTable[[#This Row],[Order Date]])</f>
        <v>7</v>
      </c>
      <c r="X1289" s="8" t="str">
        <f>TEXT(SalesDataTable[[#This Row],[Order Date]],"mmm")</f>
        <v>Jul</v>
      </c>
    </row>
    <row r="1290" spans="1:24" ht="15">
      <c r="A1290" s="2">
        <v>2342</v>
      </c>
      <c r="B1290" s="3">
        <v>46209</v>
      </c>
      <c r="C1290" s="12">
        <f>MONTH(SalesDataTable[[#This Row],[Order Date]])</f>
        <v>7</v>
      </c>
      <c r="D1290" s="12" t="str">
        <f>TEXT(SalesDataTable[[#This Row],[Order Date]],"MMM")</f>
        <v>Jul</v>
      </c>
      <c r="E1290" s="15" t="str">
        <f>"Q"&amp;ROUNDUP(MONTH(SalesDataTable[[#This Row],[Order Date]])/3,0)</f>
        <v>Q3</v>
      </c>
      <c r="F1290" s="12">
        <f>YEAR(SalesDataTable[[#This Row],[Order Date]])</f>
        <v>2026</v>
      </c>
      <c r="G1290" s="4" t="s">
        <v>6</v>
      </c>
      <c r="H1290" s="4" t="s">
        <v>7</v>
      </c>
      <c r="I1290" s="4" t="s">
        <v>2</v>
      </c>
      <c r="J1290" s="4" t="s">
        <v>3</v>
      </c>
      <c r="K1290" s="4" t="s">
        <v>34</v>
      </c>
      <c r="L1290" s="4" t="s">
        <v>42</v>
      </c>
      <c r="M1290" s="9">
        <v>1</v>
      </c>
      <c r="N1290" s="6">
        <v>36.19</v>
      </c>
      <c r="O1290" s="7">
        <v>0</v>
      </c>
      <c r="P1290" s="6">
        <v>13.91</v>
      </c>
      <c r="Q1290" s="6">
        <f t="shared" si="80"/>
        <v>36.19</v>
      </c>
      <c r="R1290" s="6">
        <f t="shared" si="81"/>
        <v>13.91</v>
      </c>
      <c r="S1290" s="6">
        <f t="shared" si="82"/>
        <v>22.279999999999998</v>
      </c>
      <c r="T1290" s="8">
        <f t="shared" si="83"/>
        <v>0.61563967946946663</v>
      </c>
      <c r="U1290" s="5">
        <f>YEAR(SalesDataTable[[#This Row],[Order Date]])</f>
        <v>2026</v>
      </c>
      <c r="V1290" s="8" t="str">
        <f>"Q"&amp;ROUNDUP(MONTH(SalesDataTable[[#This Row],[Order Date]])/3,0)</f>
        <v>Q3</v>
      </c>
      <c r="W1290" s="9">
        <f>MONTH(SalesDataTable[[#This Row],[Order Date]])</f>
        <v>7</v>
      </c>
      <c r="X1290" s="8" t="str">
        <f>TEXT(SalesDataTable[[#This Row],[Order Date]],"mmm")</f>
        <v>Jul</v>
      </c>
    </row>
    <row r="1291" spans="1:24" ht="15">
      <c r="A1291" s="2">
        <v>2465</v>
      </c>
      <c r="B1291" s="3">
        <v>46209</v>
      </c>
      <c r="C1291" s="12">
        <f>MONTH(SalesDataTable[[#This Row],[Order Date]])</f>
        <v>7</v>
      </c>
      <c r="D1291" s="12" t="str">
        <f>TEXT(SalesDataTable[[#This Row],[Order Date]],"MMM")</f>
        <v>Jul</v>
      </c>
      <c r="E1291" s="15" t="str">
        <f>"Q"&amp;ROUNDUP(MONTH(SalesDataTable[[#This Row],[Order Date]])/3,0)</f>
        <v>Q3</v>
      </c>
      <c r="F1291" s="12">
        <f>YEAR(SalesDataTable[[#This Row],[Order Date]])</f>
        <v>2026</v>
      </c>
      <c r="G1291" s="4" t="s">
        <v>6</v>
      </c>
      <c r="H1291" s="4" t="s">
        <v>7</v>
      </c>
      <c r="I1291" s="4" t="s">
        <v>28</v>
      </c>
      <c r="J1291" s="4" t="s">
        <v>13</v>
      </c>
      <c r="K1291" s="4" t="s">
        <v>9</v>
      </c>
      <c r="L1291" s="4" t="s">
        <v>17</v>
      </c>
      <c r="M1291" s="9">
        <v>1</v>
      </c>
      <c r="N1291" s="6">
        <v>142.04</v>
      </c>
      <c r="O1291" s="7">
        <v>0</v>
      </c>
      <c r="P1291" s="6">
        <v>81.67</v>
      </c>
      <c r="Q1291" s="6">
        <f t="shared" si="80"/>
        <v>142.04</v>
      </c>
      <c r="R1291" s="6">
        <f t="shared" si="81"/>
        <v>81.67</v>
      </c>
      <c r="S1291" s="6">
        <f t="shared" si="82"/>
        <v>60.36999999999999</v>
      </c>
      <c r="T1291" s="8">
        <f t="shared" si="83"/>
        <v>0.4250211208110391</v>
      </c>
      <c r="U1291" s="5">
        <f>YEAR(SalesDataTable[[#This Row],[Order Date]])</f>
        <v>2026</v>
      </c>
      <c r="V1291" s="8" t="str">
        <f>"Q"&amp;ROUNDUP(MONTH(SalesDataTable[[#This Row],[Order Date]])/3,0)</f>
        <v>Q3</v>
      </c>
      <c r="W1291" s="9">
        <f>MONTH(SalesDataTable[[#This Row],[Order Date]])</f>
        <v>7</v>
      </c>
      <c r="X1291" s="8" t="str">
        <f>TEXT(SalesDataTable[[#This Row],[Order Date]],"mmm")</f>
        <v>Jul</v>
      </c>
    </row>
    <row r="1292" spans="1:24" ht="15">
      <c r="A1292" s="2">
        <v>3990</v>
      </c>
      <c r="B1292" s="3">
        <v>46209</v>
      </c>
      <c r="C1292" s="12">
        <f>MONTH(SalesDataTable[[#This Row],[Order Date]])</f>
        <v>7</v>
      </c>
      <c r="D1292" s="12" t="str">
        <f>TEXT(SalesDataTable[[#This Row],[Order Date]],"MMM")</f>
        <v>Jul</v>
      </c>
      <c r="E1292" s="15" t="str">
        <f>"Q"&amp;ROUNDUP(MONTH(SalesDataTable[[#This Row],[Order Date]])/3,0)</f>
        <v>Q3</v>
      </c>
      <c r="F1292" s="12">
        <f>YEAR(SalesDataTable[[#This Row],[Order Date]])</f>
        <v>2026</v>
      </c>
      <c r="G1292" s="4" t="s">
        <v>11</v>
      </c>
      <c r="H1292" s="4" t="s">
        <v>25</v>
      </c>
      <c r="I1292" s="4" t="s">
        <v>2</v>
      </c>
      <c r="J1292" s="4" t="s">
        <v>16</v>
      </c>
      <c r="K1292" s="4" t="s">
        <v>14</v>
      </c>
      <c r="L1292" s="4" t="s">
        <v>44</v>
      </c>
      <c r="M1292" s="9">
        <v>1</v>
      </c>
      <c r="N1292" s="6">
        <v>133.66999999999999</v>
      </c>
      <c r="O1292" s="7">
        <v>0</v>
      </c>
      <c r="P1292" s="6">
        <v>68.25</v>
      </c>
      <c r="Q1292" s="6">
        <f t="shared" si="80"/>
        <v>133.66999999999999</v>
      </c>
      <c r="R1292" s="6">
        <f t="shared" si="81"/>
        <v>68.25</v>
      </c>
      <c r="S1292" s="6">
        <f t="shared" si="82"/>
        <v>65.419999999999987</v>
      </c>
      <c r="T1292" s="8">
        <f t="shared" si="83"/>
        <v>0.48941422907159415</v>
      </c>
      <c r="U1292" s="5">
        <f>YEAR(SalesDataTable[[#This Row],[Order Date]])</f>
        <v>2026</v>
      </c>
      <c r="V1292" s="8" t="str">
        <f>"Q"&amp;ROUNDUP(MONTH(SalesDataTable[[#This Row],[Order Date]])/3,0)</f>
        <v>Q3</v>
      </c>
      <c r="W1292" s="9">
        <f>MONTH(SalesDataTable[[#This Row],[Order Date]])</f>
        <v>7</v>
      </c>
      <c r="X1292" s="8" t="str">
        <f>TEXT(SalesDataTable[[#This Row],[Order Date]],"mmm")</f>
        <v>Jul</v>
      </c>
    </row>
    <row r="1293" spans="1:24" ht="15">
      <c r="A1293" s="2">
        <v>4370</v>
      </c>
      <c r="B1293" s="3">
        <v>46209</v>
      </c>
      <c r="C1293" s="12">
        <f>MONTH(SalesDataTable[[#This Row],[Order Date]])</f>
        <v>7</v>
      </c>
      <c r="D1293" s="12" t="str">
        <f>TEXT(SalesDataTable[[#This Row],[Order Date]],"MMM")</f>
        <v>Jul</v>
      </c>
      <c r="E1293" s="15" t="str">
        <f>"Q"&amp;ROUNDUP(MONTH(SalesDataTable[[#This Row],[Order Date]])/3,0)</f>
        <v>Q3</v>
      </c>
      <c r="F1293" s="12">
        <f>YEAR(SalesDataTable[[#This Row],[Order Date]])</f>
        <v>2026</v>
      </c>
      <c r="G1293" s="4" t="s">
        <v>11</v>
      </c>
      <c r="H1293" s="4" t="s">
        <v>39</v>
      </c>
      <c r="I1293" s="4" t="s">
        <v>2</v>
      </c>
      <c r="J1293" s="4" t="s">
        <v>13</v>
      </c>
      <c r="K1293" s="4" t="s">
        <v>14</v>
      </c>
      <c r="L1293" s="4" t="s">
        <v>48</v>
      </c>
      <c r="M1293" s="9">
        <v>6</v>
      </c>
      <c r="N1293" s="6">
        <v>166.6</v>
      </c>
      <c r="O1293" s="7">
        <v>0</v>
      </c>
      <c r="P1293" s="6">
        <v>88.14</v>
      </c>
      <c r="Q1293" s="6">
        <f t="shared" si="80"/>
        <v>999.59999999999991</v>
      </c>
      <c r="R1293" s="6">
        <f t="shared" si="81"/>
        <v>528.84</v>
      </c>
      <c r="S1293" s="6">
        <f t="shared" si="82"/>
        <v>470.75999999999988</v>
      </c>
      <c r="T1293" s="8">
        <f t="shared" si="83"/>
        <v>0.47094837935174061</v>
      </c>
      <c r="U1293" s="5">
        <f>YEAR(SalesDataTable[[#This Row],[Order Date]])</f>
        <v>2026</v>
      </c>
      <c r="V1293" s="8" t="str">
        <f>"Q"&amp;ROUNDUP(MONTH(SalesDataTable[[#This Row],[Order Date]])/3,0)</f>
        <v>Q3</v>
      </c>
      <c r="W1293" s="9">
        <f>MONTH(SalesDataTable[[#This Row],[Order Date]])</f>
        <v>7</v>
      </c>
      <c r="X1293" s="8" t="str">
        <f>TEXT(SalesDataTable[[#This Row],[Order Date]],"mmm")</f>
        <v>Jul</v>
      </c>
    </row>
    <row r="1294" spans="1:24" ht="15">
      <c r="A1294" s="2">
        <v>4856</v>
      </c>
      <c r="B1294" s="3">
        <v>46209</v>
      </c>
      <c r="C1294" s="12">
        <f>MONTH(SalesDataTable[[#This Row],[Order Date]])</f>
        <v>7</v>
      </c>
      <c r="D1294" s="12" t="str">
        <f>TEXT(SalesDataTable[[#This Row],[Order Date]],"MMM")</f>
        <v>Jul</v>
      </c>
      <c r="E1294" s="15" t="str">
        <f>"Q"&amp;ROUNDUP(MONTH(SalesDataTable[[#This Row],[Order Date]])/3,0)</f>
        <v>Q3</v>
      </c>
      <c r="F1294" s="12">
        <f>YEAR(SalesDataTable[[#This Row],[Order Date]])</f>
        <v>2026</v>
      </c>
      <c r="G1294" s="4" t="s">
        <v>6</v>
      </c>
      <c r="H1294" s="4" t="s">
        <v>43</v>
      </c>
      <c r="I1294" s="4" t="s">
        <v>2</v>
      </c>
      <c r="J1294" s="4" t="s">
        <v>3</v>
      </c>
      <c r="K1294" s="4" t="s">
        <v>4</v>
      </c>
      <c r="L1294" s="4" t="s">
        <v>30</v>
      </c>
      <c r="M1294" s="9">
        <v>2</v>
      </c>
      <c r="N1294" s="6">
        <v>99.93</v>
      </c>
      <c r="O1294" s="7">
        <v>0.1</v>
      </c>
      <c r="P1294" s="6">
        <v>51.96</v>
      </c>
      <c r="Q1294" s="6">
        <f t="shared" si="80"/>
        <v>179.87400000000002</v>
      </c>
      <c r="R1294" s="6">
        <f t="shared" si="81"/>
        <v>103.92</v>
      </c>
      <c r="S1294" s="6">
        <f t="shared" si="82"/>
        <v>75.954000000000022</v>
      </c>
      <c r="T1294" s="8">
        <f t="shared" si="83"/>
        <v>0.422262250241836</v>
      </c>
      <c r="U1294" s="5">
        <f>YEAR(SalesDataTable[[#This Row],[Order Date]])</f>
        <v>2026</v>
      </c>
      <c r="V1294" s="8" t="str">
        <f>"Q"&amp;ROUNDUP(MONTH(SalesDataTable[[#This Row],[Order Date]])/3,0)</f>
        <v>Q3</v>
      </c>
      <c r="W1294" s="9">
        <f>MONTH(SalesDataTable[[#This Row],[Order Date]])</f>
        <v>7</v>
      </c>
      <c r="X1294" s="8" t="str">
        <f>TEXT(SalesDataTable[[#This Row],[Order Date]],"mmm")</f>
        <v>Jul</v>
      </c>
    </row>
    <row r="1295" spans="1:24" ht="15">
      <c r="A1295" s="2">
        <v>337</v>
      </c>
      <c r="B1295" s="3">
        <v>46210</v>
      </c>
      <c r="C1295" s="12">
        <f>MONTH(SalesDataTable[[#This Row],[Order Date]])</f>
        <v>7</v>
      </c>
      <c r="D1295" s="12" t="str">
        <f>TEXT(SalesDataTable[[#This Row],[Order Date]],"MMM")</f>
        <v>Jul</v>
      </c>
      <c r="E1295" s="15" t="str">
        <f>"Q"&amp;ROUNDUP(MONTH(SalesDataTable[[#This Row],[Order Date]])/3,0)</f>
        <v>Q3</v>
      </c>
      <c r="F1295" s="12">
        <f>YEAR(SalesDataTable[[#This Row],[Order Date]])</f>
        <v>2026</v>
      </c>
      <c r="G1295" s="4" t="s">
        <v>0</v>
      </c>
      <c r="H1295" s="4" t="s">
        <v>50</v>
      </c>
      <c r="I1295" s="4" t="s">
        <v>19</v>
      </c>
      <c r="J1295" s="4" t="s">
        <v>3</v>
      </c>
      <c r="K1295" s="4" t="s">
        <v>4</v>
      </c>
      <c r="L1295" s="4" t="s">
        <v>30</v>
      </c>
      <c r="M1295" s="9">
        <v>6</v>
      </c>
      <c r="N1295" s="6">
        <v>100.56</v>
      </c>
      <c r="O1295" s="7">
        <v>0</v>
      </c>
      <c r="P1295" s="6">
        <v>49.47</v>
      </c>
      <c r="Q1295" s="6">
        <f t="shared" si="80"/>
        <v>603.36</v>
      </c>
      <c r="R1295" s="6">
        <f t="shared" si="81"/>
        <v>296.82</v>
      </c>
      <c r="S1295" s="6">
        <f t="shared" si="82"/>
        <v>306.54000000000002</v>
      </c>
      <c r="T1295" s="8">
        <f t="shared" si="83"/>
        <v>0.508054892601432</v>
      </c>
      <c r="U1295" s="5">
        <f>YEAR(SalesDataTable[[#This Row],[Order Date]])</f>
        <v>2026</v>
      </c>
      <c r="V1295" s="8" t="str">
        <f>"Q"&amp;ROUNDUP(MONTH(SalesDataTable[[#This Row],[Order Date]])/3,0)</f>
        <v>Q3</v>
      </c>
      <c r="W1295" s="9">
        <f>MONTH(SalesDataTable[[#This Row],[Order Date]])</f>
        <v>7</v>
      </c>
      <c r="X1295" s="8" t="str">
        <f>TEXT(SalesDataTable[[#This Row],[Order Date]],"mmm")</f>
        <v>Jul</v>
      </c>
    </row>
    <row r="1296" spans="1:24" ht="15">
      <c r="A1296" s="2">
        <v>1001</v>
      </c>
      <c r="B1296" s="3">
        <v>46210</v>
      </c>
      <c r="C1296" s="12">
        <f>MONTH(SalesDataTable[[#This Row],[Order Date]])</f>
        <v>7</v>
      </c>
      <c r="D1296" s="12" t="str">
        <f>TEXT(SalesDataTable[[#This Row],[Order Date]],"MMM")</f>
        <v>Jul</v>
      </c>
      <c r="E1296" s="15" t="str">
        <f>"Q"&amp;ROUNDUP(MONTH(SalesDataTable[[#This Row],[Order Date]])/3,0)</f>
        <v>Q3</v>
      </c>
      <c r="F1296" s="12">
        <f>YEAR(SalesDataTable[[#This Row],[Order Date]])</f>
        <v>2026</v>
      </c>
      <c r="G1296" s="4" t="s">
        <v>0</v>
      </c>
      <c r="H1296" s="4" t="s">
        <v>36</v>
      </c>
      <c r="I1296" s="4" t="s">
        <v>2</v>
      </c>
      <c r="J1296" s="4" t="s">
        <v>3</v>
      </c>
      <c r="K1296" s="4" t="s">
        <v>23</v>
      </c>
      <c r="L1296" s="4" t="s">
        <v>29</v>
      </c>
      <c r="M1296" s="9">
        <v>1</v>
      </c>
      <c r="N1296" s="6">
        <v>200.48</v>
      </c>
      <c r="O1296" s="7">
        <v>0.05</v>
      </c>
      <c r="P1296" s="6">
        <v>104.11</v>
      </c>
      <c r="Q1296" s="6">
        <f t="shared" si="80"/>
        <v>190.45599999999999</v>
      </c>
      <c r="R1296" s="6">
        <f t="shared" si="81"/>
        <v>104.11</v>
      </c>
      <c r="S1296" s="6">
        <f t="shared" si="82"/>
        <v>86.345999999999989</v>
      </c>
      <c r="T1296" s="8">
        <f t="shared" si="83"/>
        <v>0.45336455664300412</v>
      </c>
      <c r="U1296" s="5">
        <f>YEAR(SalesDataTable[[#This Row],[Order Date]])</f>
        <v>2026</v>
      </c>
      <c r="V1296" s="8" t="str">
        <f>"Q"&amp;ROUNDUP(MONTH(SalesDataTable[[#This Row],[Order Date]])/3,0)</f>
        <v>Q3</v>
      </c>
      <c r="W1296" s="9">
        <f>MONTH(SalesDataTable[[#This Row],[Order Date]])</f>
        <v>7</v>
      </c>
      <c r="X1296" s="8" t="str">
        <f>TEXT(SalesDataTable[[#This Row],[Order Date]],"mmm")</f>
        <v>Jul</v>
      </c>
    </row>
    <row r="1297" spans="1:24" ht="15">
      <c r="A1297" s="2">
        <v>2424</v>
      </c>
      <c r="B1297" s="3">
        <v>46210</v>
      </c>
      <c r="C1297" s="12">
        <f>MONTH(SalesDataTable[[#This Row],[Order Date]])</f>
        <v>7</v>
      </c>
      <c r="D1297" s="12" t="str">
        <f>TEXT(SalesDataTable[[#This Row],[Order Date]],"MMM")</f>
        <v>Jul</v>
      </c>
      <c r="E1297" s="15" t="str">
        <f>"Q"&amp;ROUNDUP(MONTH(SalesDataTable[[#This Row],[Order Date]])/3,0)</f>
        <v>Q3</v>
      </c>
      <c r="F1297" s="12">
        <f>YEAR(SalesDataTable[[#This Row],[Order Date]])</f>
        <v>2026</v>
      </c>
      <c r="G1297" s="4" t="s">
        <v>20</v>
      </c>
      <c r="H1297" s="4" t="s">
        <v>33</v>
      </c>
      <c r="I1297" s="4" t="s">
        <v>2</v>
      </c>
      <c r="J1297" s="4" t="s">
        <v>13</v>
      </c>
      <c r="K1297" s="4" t="s">
        <v>4</v>
      </c>
      <c r="L1297" s="4" t="s">
        <v>22</v>
      </c>
      <c r="M1297" s="9">
        <v>1</v>
      </c>
      <c r="N1297" s="6">
        <v>51.06</v>
      </c>
      <c r="O1297" s="7">
        <v>0.15</v>
      </c>
      <c r="P1297" s="6">
        <v>22.56</v>
      </c>
      <c r="Q1297" s="6">
        <f t="shared" si="80"/>
        <v>43.401000000000003</v>
      </c>
      <c r="R1297" s="6">
        <f t="shared" si="81"/>
        <v>22.56</v>
      </c>
      <c r="S1297" s="6">
        <f t="shared" si="82"/>
        <v>20.841000000000005</v>
      </c>
      <c r="T1297" s="8">
        <f t="shared" si="83"/>
        <v>0.48019630884081022</v>
      </c>
      <c r="U1297" s="5">
        <f>YEAR(SalesDataTable[[#This Row],[Order Date]])</f>
        <v>2026</v>
      </c>
      <c r="V1297" s="8" t="str">
        <f>"Q"&amp;ROUNDUP(MONTH(SalesDataTable[[#This Row],[Order Date]])/3,0)</f>
        <v>Q3</v>
      </c>
      <c r="W1297" s="9">
        <f>MONTH(SalesDataTable[[#This Row],[Order Date]])</f>
        <v>7</v>
      </c>
      <c r="X1297" s="8" t="str">
        <f>TEXT(SalesDataTable[[#This Row],[Order Date]],"mmm")</f>
        <v>Jul</v>
      </c>
    </row>
    <row r="1298" spans="1:24" ht="15">
      <c r="A1298" s="2">
        <v>2751</v>
      </c>
      <c r="B1298" s="3">
        <v>46210</v>
      </c>
      <c r="C1298" s="12">
        <f>MONTH(SalesDataTable[[#This Row],[Order Date]])</f>
        <v>7</v>
      </c>
      <c r="D1298" s="12" t="str">
        <f>TEXT(SalesDataTable[[#This Row],[Order Date]],"MMM")</f>
        <v>Jul</v>
      </c>
      <c r="E1298" s="15" t="str">
        <f>"Q"&amp;ROUNDUP(MONTH(SalesDataTable[[#This Row],[Order Date]])/3,0)</f>
        <v>Q3</v>
      </c>
      <c r="F1298" s="12">
        <f>YEAR(SalesDataTable[[#This Row],[Order Date]])</f>
        <v>2026</v>
      </c>
      <c r="G1298" s="4" t="s">
        <v>0</v>
      </c>
      <c r="H1298" s="4" t="s">
        <v>50</v>
      </c>
      <c r="I1298" s="4" t="s">
        <v>19</v>
      </c>
      <c r="J1298" s="4" t="s">
        <v>13</v>
      </c>
      <c r="K1298" s="4" t="s">
        <v>34</v>
      </c>
      <c r="L1298" s="4" t="s">
        <v>38</v>
      </c>
      <c r="M1298" s="9">
        <v>2</v>
      </c>
      <c r="N1298" s="6">
        <v>125.9</v>
      </c>
      <c r="O1298" s="7">
        <v>0.15</v>
      </c>
      <c r="P1298" s="6">
        <v>70.27</v>
      </c>
      <c r="Q1298" s="6">
        <f t="shared" si="80"/>
        <v>214.03</v>
      </c>
      <c r="R1298" s="6">
        <f t="shared" si="81"/>
        <v>140.54</v>
      </c>
      <c r="S1298" s="6">
        <f t="shared" si="82"/>
        <v>73.490000000000009</v>
      </c>
      <c r="T1298" s="8">
        <f t="shared" si="83"/>
        <v>0.34336307994206422</v>
      </c>
      <c r="U1298" s="5">
        <f>YEAR(SalesDataTable[[#This Row],[Order Date]])</f>
        <v>2026</v>
      </c>
      <c r="V1298" s="8" t="str">
        <f>"Q"&amp;ROUNDUP(MONTH(SalesDataTable[[#This Row],[Order Date]])/3,0)</f>
        <v>Q3</v>
      </c>
      <c r="W1298" s="9">
        <f>MONTH(SalesDataTable[[#This Row],[Order Date]])</f>
        <v>7</v>
      </c>
      <c r="X1298" s="8" t="str">
        <f>TEXT(SalesDataTable[[#This Row],[Order Date]],"mmm")</f>
        <v>Jul</v>
      </c>
    </row>
    <row r="1299" spans="1:24" ht="15">
      <c r="A1299" s="2">
        <v>375</v>
      </c>
      <c r="B1299" s="3">
        <v>46211</v>
      </c>
      <c r="C1299" s="12">
        <f>MONTH(SalesDataTable[[#This Row],[Order Date]])</f>
        <v>7</v>
      </c>
      <c r="D1299" s="12" t="str">
        <f>TEXT(SalesDataTable[[#This Row],[Order Date]],"MMM")</f>
        <v>Jul</v>
      </c>
      <c r="E1299" s="15" t="str">
        <f>"Q"&amp;ROUNDUP(MONTH(SalesDataTable[[#This Row],[Order Date]])/3,0)</f>
        <v>Q3</v>
      </c>
      <c r="F1299" s="12">
        <f>YEAR(SalesDataTable[[#This Row],[Order Date]])</f>
        <v>2026</v>
      </c>
      <c r="G1299" s="4" t="s">
        <v>6</v>
      </c>
      <c r="H1299" s="4" t="s">
        <v>43</v>
      </c>
      <c r="I1299" s="4" t="s">
        <v>19</v>
      </c>
      <c r="J1299" s="4" t="s">
        <v>3</v>
      </c>
      <c r="K1299" s="4" t="s">
        <v>23</v>
      </c>
      <c r="L1299" s="4" t="s">
        <v>29</v>
      </c>
      <c r="M1299" s="9">
        <v>2</v>
      </c>
      <c r="N1299" s="6">
        <v>192.24</v>
      </c>
      <c r="O1299" s="7">
        <v>0.05</v>
      </c>
      <c r="P1299" s="6">
        <v>103.65</v>
      </c>
      <c r="Q1299" s="6">
        <f t="shared" si="80"/>
        <v>365.25599999999997</v>
      </c>
      <c r="R1299" s="6">
        <f t="shared" si="81"/>
        <v>207.3</v>
      </c>
      <c r="S1299" s="6">
        <f t="shared" si="82"/>
        <v>157.95599999999996</v>
      </c>
      <c r="T1299" s="8">
        <f t="shared" si="83"/>
        <v>0.43245285498390162</v>
      </c>
      <c r="U1299" s="5">
        <f>YEAR(SalesDataTable[[#This Row],[Order Date]])</f>
        <v>2026</v>
      </c>
      <c r="V1299" s="8" t="str">
        <f>"Q"&amp;ROUNDUP(MONTH(SalesDataTable[[#This Row],[Order Date]])/3,0)</f>
        <v>Q3</v>
      </c>
      <c r="W1299" s="9">
        <f>MONTH(SalesDataTable[[#This Row],[Order Date]])</f>
        <v>7</v>
      </c>
      <c r="X1299" s="8" t="str">
        <f>TEXT(SalesDataTable[[#This Row],[Order Date]],"mmm")</f>
        <v>Jul</v>
      </c>
    </row>
    <row r="1300" spans="1:24" ht="15">
      <c r="A1300" s="2">
        <v>650</v>
      </c>
      <c r="B1300" s="3">
        <v>46211</v>
      </c>
      <c r="C1300" s="12">
        <f>MONTH(SalesDataTable[[#This Row],[Order Date]])</f>
        <v>7</v>
      </c>
      <c r="D1300" s="12" t="str">
        <f>TEXT(SalesDataTable[[#This Row],[Order Date]],"MMM")</f>
        <v>Jul</v>
      </c>
      <c r="E1300" s="15" t="str">
        <f>"Q"&amp;ROUNDUP(MONTH(SalesDataTable[[#This Row],[Order Date]])/3,0)</f>
        <v>Q3</v>
      </c>
      <c r="F1300" s="12">
        <f>YEAR(SalesDataTable[[#This Row],[Order Date]])</f>
        <v>2026</v>
      </c>
      <c r="G1300" s="4" t="s">
        <v>0</v>
      </c>
      <c r="H1300" s="4" t="s">
        <v>1</v>
      </c>
      <c r="I1300" s="4" t="s">
        <v>2</v>
      </c>
      <c r="J1300" s="4" t="s">
        <v>16</v>
      </c>
      <c r="K1300" s="4" t="s">
        <v>34</v>
      </c>
      <c r="L1300" s="4" t="s">
        <v>35</v>
      </c>
      <c r="M1300" s="9">
        <v>2</v>
      </c>
      <c r="N1300" s="6">
        <v>40.79</v>
      </c>
      <c r="O1300" s="7">
        <v>0</v>
      </c>
      <c r="P1300" s="6">
        <v>14.61</v>
      </c>
      <c r="Q1300" s="6">
        <f t="shared" si="80"/>
        <v>81.58</v>
      </c>
      <c r="R1300" s="6">
        <f t="shared" si="81"/>
        <v>29.22</v>
      </c>
      <c r="S1300" s="6">
        <f t="shared" si="82"/>
        <v>52.36</v>
      </c>
      <c r="T1300" s="8">
        <f t="shared" si="83"/>
        <v>0.64182397646481981</v>
      </c>
      <c r="U1300" s="5">
        <f>YEAR(SalesDataTable[[#This Row],[Order Date]])</f>
        <v>2026</v>
      </c>
      <c r="V1300" s="8" t="str">
        <f>"Q"&amp;ROUNDUP(MONTH(SalesDataTable[[#This Row],[Order Date]])/3,0)</f>
        <v>Q3</v>
      </c>
      <c r="W1300" s="9">
        <f>MONTH(SalesDataTable[[#This Row],[Order Date]])</f>
        <v>7</v>
      </c>
      <c r="X1300" s="8" t="str">
        <f>TEXT(SalesDataTable[[#This Row],[Order Date]],"mmm")</f>
        <v>Jul</v>
      </c>
    </row>
    <row r="1301" spans="1:24" ht="15">
      <c r="A1301" s="2">
        <v>941</v>
      </c>
      <c r="B1301" s="3">
        <v>46211</v>
      </c>
      <c r="C1301" s="12">
        <f>MONTH(SalesDataTable[[#This Row],[Order Date]])</f>
        <v>7</v>
      </c>
      <c r="D1301" s="12" t="str">
        <f>TEXT(SalesDataTable[[#This Row],[Order Date]],"MMM")</f>
        <v>Jul</v>
      </c>
      <c r="E1301" s="15" t="str">
        <f>"Q"&amp;ROUNDUP(MONTH(SalesDataTable[[#This Row],[Order Date]])/3,0)</f>
        <v>Q3</v>
      </c>
      <c r="F1301" s="12">
        <f>YEAR(SalesDataTable[[#This Row],[Order Date]])</f>
        <v>2026</v>
      </c>
      <c r="G1301" s="4" t="s">
        <v>0</v>
      </c>
      <c r="H1301" s="4" t="s">
        <v>36</v>
      </c>
      <c r="I1301" s="4" t="s">
        <v>19</v>
      </c>
      <c r="J1301" s="4" t="s">
        <v>13</v>
      </c>
      <c r="K1301" s="4" t="s">
        <v>23</v>
      </c>
      <c r="L1301" s="4" t="s">
        <v>51</v>
      </c>
      <c r="M1301" s="9">
        <v>2</v>
      </c>
      <c r="N1301" s="6">
        <v>125.73</v>
      </c>
      <c r="O1301" s="7">
        <v>0.15</v>
      </c>
      <c r="P1301" s="6">
        <v>61.75</v>
      </c>
      <c r="Q1301" s="6">
        <f t="shared" si="80"/>
        <v>213.74100000000001</v>
      </c>
      <c r="R1301" s="6">
        <f t="shared" si="81"/>
        <v>123.5</v>
      </c>
      <c r="S1301" s="6">
        <f t="shared" si="82"/>
        <v>90.241000000000014</v>
      </c>
      <c r="T1301" s="8">
        <f t="shared" si="83"/>
        <v>0.42219789371248384</v>
      </c>
      <c r="U1301" s="5">
        <f>YEAR(SalesDataTable[[#This Row],[Order Date]])</f>
        <v>2026</v>
      </c>
      <c r="V1301" s="8" t="str">
        <f>"Q"&amp;ROUNDUP(MONTH(SalesDataTable[[#This Row],[Order Date]])/3,0)</f>
        <v>Q3</v>
      </c>
      <c r="W1301" s="9">
        <f>MONTH(SalesDataTable[[#This Row],[Order Date]])</f>
        <v>7</v>
      </c>
      <c r="X1301" s="8" t="str">
        <f>TEXT(SalesDataTable[[#This Row],[Order Date]],"mmm")</f>
        <v>Jul</v>
      </c>
    </row>
    <row r="1302" spans="1:24" ht="15">
      <c r="A1302" s="2">
        <v>2719</v>
      </c>
      <c r="B1302" s="3">
        <v>46211</v>
      </c>
      <c r="C1302" s="12">
        <f>MONTH(SalesDataTable[[#This Row],[Order Date]])</f>
        <v>7</v>
      </c>
      <c r="D1302" s="12" t="str">
        <f>TEXT(SalesDataTable[[#This Row],[Order Date]],"MMM")</f>
        <v>Jul</v>
      </c>
      <c r="E1302" s="15" t="str">
        <f>"Q"&amp;ROUNDUP(MONTH(SalesDataTable[[#This Row],[Order Date]])/3,0)</f>
        <v>Q3</v>
      </c>
      <c r="F1302" s="12">
        <f>YEAR(SalesDataTable[[#This Row],[Order Date]])</f>
        <v>2026</v>
      </c>
      <c r="G1302" s="4" t="s">
        <v>0</v>
      </c>
      <c r="H1302" s="4" t="s">
        <v>50</v>
      </c>
      <c r="I1302" s="4" t="s">
        <v>2</v>
      </c>
      <c r="J1302" s="4" t="s">
        <v>16</v>
      </c>
      <c r="K1302" s="4" t="s">
        <v>14</v>
      </c>
      <c r="L1302" s="4" t="s">
        <v>48</v>
      </c>
      <c r="M1302" s="9">
        <v>1</v>
      </c>
      <c r="N1302" s="6">
        <v>164.92</v>
      </c>
      <c r="O1302" s="7">
        <v>0</v>
      </c>
      <c r="P1302" s="6">
        <v>89.47</v>
      </c>
      <c r="Q1302" s="6">
        <f t="shared" si="80"/>
        <v>164.92</v>
      </c>
      <c r="R1302" s="6">
        <f t="shared" si="81"/>
        <v>89.47</v>
      </c>
      <c r="S1302" s="6">
        <f t="shared" si="82"/>
        <v>75.449999999999989</v>
      </c>
      <c r="T1302" s="8">
        <f t="shared" si="83"/>
        <v>0.45749454280863444</v>
      </c>
      <c r="U1302" s="5">
        <f>YEAR(SalesDataTable[[#This Row],[Order Date]])</f>
        <v>2026</v>
      </c>
      <c r="V1302" s="8" t="str">
        <f>"Q"&amp;ROUNDUP(MONTH(SalesDataTable[[#This Row],[Order Date]])/3,0)</f>
        <v>Q3</v>
      </c>
      <c r="W1302" s="9">
        <f>MONTH(SalesDataTable[[#This Row],[Order Date]])</f>
        <v>7</v>
      </c>
      <c r="X1302" s="8" t="str">
        <f>TEXT(SalesDataTable[[#This Row],[Order Date]],"mmm")</f>
        <v>Jul</v>
      </c>
    </row>
    <row r="1303" spans="1:24" ht="15">
      <c r="A1303" s="2">
        <v>3833</v>
      </c>
      <c r="B1303" s="3">
        <v>46211</v>
      </c>
      <c r="C1303" s="12">
        <f>MONTH(SalesDataTable[[#This Row],[Order Date]])</f>
        <v>7</v>
      </c>
      <c r="D1303" s="12" t="str">
        <f>TEXT(SalesDataTable[[#This Row],[Order Date]],"MMM")</f>
        <v>Jul</v>
      </c>
      <c r="E1303" s="15" t="str">
        <f>"Q"&amp;ROUNDUP(MONTH(SalesDataTable[[#This Row],[Order Date]])/3,0)</f>
        <v>Q3</v>
      </c>
      <c r="F1303" s="12">
        <f>YEAR(SalesDataTable[[#This Row],[Order Date]])</f>
        <v>2026</v>
      </c>
      <c r="G1303" s="4" t="s">
        <v>6</v>
      </c>
      <c r="H1303" s="4" t="s">
        <v>27</v>
      </c>
      <c r="I1303" s="4" t="s">
        <v>19</v>
      </c>
      <c r="J1303" s="4" t="s">
        <v>13</v>
      </c>
      <c r="K1303" s="4" t="s">
        <v>4</v>
      </c>
      <c r="L1303" s="4" t="s">
        <v>30</v>
      </c>
      <c r="M1303" s="9">
        <v>5</v>
      </c>
      <c r="N1303" s="6">
        <v>103.91</v>
      </c>
      <c r="O1303" s="7">
        <v>0</v>
      </c>
      <c r="P1303" s="6">
        <v>51.19</v>
      </c>
      <c r="Q1303" s="6">
        <f t="shared" si="80"/>
        <v>519.54999999999995</v>
      </c>
      <c r="R1303" s="6">
        <f t="shared" si="81"/>
        <v>255.95</v>
      </c>
      <c r="S1303" s="6">
        <f t="shared" si="82"/>
        <v>263.59999999999997</v>
      </c>
      <c r="T1303" s="8">
        <f t="shared" si="83"/>
        <v>0.50736214031373306</v>
      </c>
      <c r="U1303" s="5">
        <f>YEAR(SalesDataTable[[#This Row],[Order Date]])</f>
        <v>2026</v>
      </c>
      <c r="V1303" s="8" t="str">
        <f>"Q"&amp;ROUNDUP(MONTH(SalesDataTable[[#This Row],[Order Date]])/3,0)</f>
        <v>Q3</v>
      </c>
      <c r="W1303" s="9">
        <f>MONTH(SalesDataTable[[#This Row],[Order Date]])</f>
        <v>7</v>
      </c>
      <c r="X1303" s="8" t="str">
        <f>TEXT(SalesDataTable[[#This Row],[Order Date]],"mmm")</f>
        <v>Jul</v>
      </c>
    </row>
    <row r="1304" spans="1:24" ht="15">
      <c r="A1304" s="2">
        <v>211</v>
      </c>
      <c r="B1304" s="3">
        <v>46212</v>
      </c>
      <c r="C1304" s="12">
        <f>MONTH(SalesDataTable[[#This Row],[Order Date]])</f>
        <v>7</v>
      </c>
      <c r="D1304" s="12" t="str">
        <f>TEXT(SalesDataTable[[#This Row],[Order Date]],"MMM")</f>
        <v>Jul</v>
      </c>
      <c r="E1304" s="15" t="str">
        <f>"Q"&amp;ROUNDUP(MONTH(SalesDataTable[[#This Row],[Order Date]])/3,0)</f>
        <v>Q3</v>
      </c>
      <c r="F1304" s="12">
        <f>YEAR(SalesDataTable[[#This Row],[Order Date]])</f>
        <v>2026</v>
      </c>
      <c r="G1304" s="4" t="s">
        <v>11</v>
      </c>
      <c r="H1304" s="4" t="s">
        <v>52</v>
      </c>
      <c r="I1304" s="4" t="s">
        <v>8</v>
      </c>
      <c r="J1304" s="4" t="s">
        <v>16</v>
      </c>
      <c r="K1304" s="4" t="s">
        <v>4</v>
      </c>
      <c r="L1304" s="4" t="s">
        <v>22</v>
      </c>
      <c r="M1304" s="9">
        <v>10</v>
      </c>
      <c r="N1304" s="6">
        <v>49.69</v>
      </c>
      <c r="O1304" s="7">
        <v>0.1</v>
      </c>
      <c r="P1304" s="6">
        <v>21.82</v>
      </c>
      <c r="Q1304" s="6">
        <f t="shared" si="80"/>
        <v>447.21</v>
      </c>
      <c r="R1304" s="6">
        <f t="shared" si="81"/>
        <v>218.2</v>
      </c>
      <c r="S1304" s="6">
        <f t="shared" si="82"/>
        <v>229.01</v>
      </c>
      <c r="T1304" s="8">
        <f t="shared" si="83"/>
        <v>0.51208604458755391</v>
      </c>
      <c r="U1304" s="5">
        <f>YEAR(SalesDataTable[[#This Row],[Order Date]])</f>
        <v>2026</v>
      </c>
      <c r="V1304" s="8" t="str">
        <f>"Q"&amp;ROUNDUP(MONTH(SalesDataTable[[#This Row],[Order Date]])/3,0)</f>
        <v>Q3</v>
      </c>
      <c r="W1304" s="9">
        <f>MONTH(SalesDataTable[[#This Row],[Order Date]])</f>
        <v>7</v>
      </c>
      <c r="X1304" s="8" t="str">
        <f>TEXT(SalesDataTable[[#This Row],[Order Date]],"mmm")</f>
        <v>Jul</v>
      </c>
    </row>
    <row r="1305" spans="1:24" ht="15">
      <c r="A1305" s="2">
        <v>392</v>
      </c>
      <c r="B1305" s="3">
        <v>46212</v>
      </c>
      <c r="C1305" s="12">
        <f>MONTH(SalesDataTable[[#This Row],[Order Date]])</f>
        <v>7</v>
      </c>
      <c r="D1305" s="12" t="str">
        <f>TEXT(SalesDataTable[[#This Row],[Order Date]],"MMM")</f>
        <v>Jul</v>
      </c>
      <c r="E1305" s="15" t="str">
        <f>"Q"&amp;ROUNDUP(MONTH(SalesDataTable[[#This Row],[Order Date]])/3,0)</f>
        <v>Q3</v>
      </c>
      <c r="F1305" s="12">
        <f>YEAR(SalesDataTable[[#This Row],[Order Date]])</f>
        <v>2026</v>
      </c>
      <c r="G1305" s="4" t="s">
        <v>20</v>
      </c>
      <c r="H1305" s="4" t="s">
        <v>31</v>
      </c>
      <c r="I1305" s="4" t="s">
        <v>19</v>
      </c>
      <c r="J1305" s="4" t="s">
        <v>3</v>
      </c>
      <c r="K1305" s="4" t="s">
        <v>9</v>
      </c>
      <c r="L1305" s="4" t="s">
        <v>10</v>
      </c>
      <c r="M1305" s="9">
        <v>3</v>
      </c>
      <c r="N1305" s="6">
        <v>94.19</v>
      </c>
      <c r="O1305" s="7">
        <v>0</v>
      </c>
      <c r="P1305" s="6">
        <v>44.1</v>
      </c>
      <c r="Q1305" s="6">
        <f t="shared" si="80"/>
        <v>282.57</v>
      </c>
      <c r="R1305" s="6">
        <f t="shared" si="81"/>
        <v>132.30000000000001</v>
      </c>
      <c r="S1305" s="6">
        <f t="shared" si="82"/>
        <v>150.26999999999998</v>
      </c>
      <c r="T1305" s="8">
        <f t="shared" si="83"/>
        <v>0.53179743072512997</v>
      </c>
      <c r="U1305" s="5">
        <f>YEAR(SalesDataTable[[#This Row],[Order Date]])</f>
        <v>2026</v>
      </c>
      <c r="V1305" s="8" t="str">
        <f>"Q"&amp;ROUNDUP(MONTH(SalesDataTable[[#This Row],[Order Date]])/3,0)</f>
        <v>Q3</v>
      </c>
      <c r="W1305" s="9">
        <f>MONTH(SalesDataTable[[#This Row],[Order Date]])</f>
        <v>7</v>
      </c>
      <c r="X1305" s="8" t="str">
        <f>TEXT(SalesDataTable[[#This Row],[Order Date]],"mmm")</f>
        <v>Jul</v>
      </c>
    </row>
    <row r="1306" spans="1:24" ht="15">
      <c r="A1306" s="2">
        <v>1302</v>
      </c>
      <c r="B1306" s="3">
        <v>46212</v>
      </c>
      <c r="C1306" s="12">
        <f>MONTH(SalesDataTable[[#This Row],[Order Date]])</f>
        <v>7</v>
      </c>
      <c r="D1306" s="12" t="str">
        <f>TEXT(SalesDataTable[[#This Row],[Order Date]],"MMM")</f>
        <v>Jul</v>
      </c>
      <c r="E1306" s="15" t="str">
        <f>"Q"&amp;ROUNDUP(MONTH(SalesDataTable[[#This Row],[Order Date]])/3,0)</f>
        <v>Q3</v>
      </c>
      <c r="F1306" s="12">
        <f>YEAR(SalesDataTable[[#This Row],[Order Date]])</f>
        <v>2026</v>
      </c>
      <c r="G1306" s="4" t="s">
        <v>6</v>
      </c>
      <c r="H1306" s="4" t="s">
        <v>49</v>
      </c>
      <c r="I1306" s="4" t="s">
        <v>19</v>
      </c>
      <c r="J1306" s="4" t="s">
        <v>3</v>
      </c>
      <c r="K1306" s="4" t="s">
        <v>14</v>
      </c>
      <c r="L1306" s="4" t="s">
        <v>32</v>
      </c>
      <c r="M1306" s="9">
        <v>1</v>
      </c>
      <c r="N1306" s="6">
        <v>46.87</v>
      </c>
      <c r="O1306" s="7">
        <v>0</v>
      </c>
      <c r="P1306" s="6">
        <v>18.649999999999999</v>
      </c>
      <c r="Q1306" s="6">
        <f t="shared" si="80"/>
        <v>46.87</v>
      </c>
      <c r="R1306" s="6">
        <f t="shared" si="81"/>
        <v>18.649999999999999</v>
      </c>
      <c r="S1306" s="6">
        <f t="shared" si="82"/>
        <v>28.22</v>
      </c>
      <c r="T1306" s="8">
        <f t="shared" si="83"/>
        <v>0.60209088969490077</v>
      </c>
      <c r="U1306" s="5">
        <f>YEAR(SalesDataTable[[#This Row],[Order Date]])</f>
        <v>2026</v>
      </c>
      <c r="V1306" s="8" t="str">
        <f>"Q"&amp;ROUNDUP(MONTH(SalesDataTable[[#This Row],[Order Date]])/3,0)</f>
        <v>Q3</v>
      </c>
      <c r="W1306" s="9">
        <f>MONTH(SalesDataTable[[#This Row],[Order Date]])</f>
        <v>7</v>
      </c>
      <c r="X1306" s="8" t="str">
        <f>TEXT(SalesDataTable[[#This Row],[Order Date]],"mmm")</f>
        <v>Jul</v>
      </c>
    </row>
    <row r="1307" spans="1:24" ht="15">
      <c r="A1307" s="2">
        <v>1366</v>
      </c>
      <c r="B1307" s="3">
        <v>46212</v>
      </c>
      <c r="C1307" s="12">
        <f>MONTH(SalesDataTable[[#This Row],[Order Date]])</f>
        <v>7</v>
      </c>
      <c r="D1307" s="12" t="str">
        <f>TEXT(SalesDataTable[[#This Row],[Order Date]],"MMM")</f>
        <v>Jul</v>
      </c>
      <c r="E1307" s="15" t="str">
        <f>"Q"&amp;ROUNDUP(MONTH(SalesDataTable[[#This Row],[Order Date]])/3,0)</f>
        <v>Q3</v>
      </c>
      <c r="F1307" s="12">
        <f>YEAR(SalesDataTable[[#This Row],[Order Date]])</f>
        <v>2026</v>
      </c>
      <c r="G1307" s="4" t="s">
        <v>11</v>
      </c>
      <c r="H1307" s="4" t="s">
        <v>52</v>
      </c>
      <c r="I1307" s="4" t="s">
        <v>2</v>
      </c>
      <c r="J1307" s="4" t="s">
        <v>3</v>
      </c>
      <c r="K1307" s="4" t="s">
        <v>14</v>
      </c>
      <c r="L1307" s="4" t="s">
        <v>15</v>
      </c>
      <c r="M1307" s="9">
        <v>1</v>
      </c>
      <c r="N1307" s="6">
        <v>36.99</v>
      </c>
      <c r="O1307" s="7">
        <v>0.1</v>
      </c>
      <c r="P1307" s="6">
        <v>13.2</v>
      </c>
      <c r="Q1307" s="6">
        <f t="shared" si="80"/>
        <v>33.291000000000004</v>
      </c>
      <c r="R1307" s="6">
        <f t="shared" si="81"/>
        <v>13.2</v>
      </c>
      <c r="S1307" s="6">
        <f t="shared" si="82"/>
        <v>20.091000000000005</v>
      </c>
      <c r="T1307" s="8">
        <f t="shared" si="83"/>
        <v>0.60349644047940887</v>
      </c>
      <c r="U1307" s="5">
        <f>YEAR(SalesDataTable[[#This Row],[Order Date]])</f>
        <v>2026</v>
      </c>
      <c r="V1307" s="8" t="str">
        <f>"Q"&amp;ROUNDUP(MONTH(SalesDataTable[[#This Row],[Order Date]])/3,0)</f>
        <v>Q3</v>
      </c>
      <c r="W1307" s="9">
        <f>MONTH(SalesDataTable[[#This Row],[Order Date]])</f>
        <v>7</v>
      </c>
      <c r="X1307" s="8" t="str">
        <f>TEXT(SalesDataTable[[#This Row],[Order Date]],"mmm")</f>
        <v>Jul</v>
      </c>
    </row>
    <row r="1308" spans="1:24" ht="15">
      <c r="A1308" s="2">
        <v>1974</v>
      </c>
      <c r="B1308" s="3">
        <v>46212</v>
      </c>
      <c r="C1308" s="12">
        <f>MONTH(SalesDataTable[[#This Row],[Order Date]])</f>
        <v>7</v>
      </c>
      <c r="D1308" s="12" t="str">
        <f>TEXT(SalesDataTable[[#This Row],[Order Date]],"MMM")</f>
        <v>Jul</v>
      </c>
      <c r="E1308" s="15" t="str">
        <f>"Q"&amp;ROUNDUP(MONTH(SalesDataTable[[#This Row],[Order Date]])/3,0)</f>
        <v>Q3</v>
      </c>
      <c r="F1308" s="12">
        <f>YEAR(SalesDataTable[[#This Row],[Order Date]])</f>
        <v>2026</v>
      </c>
      <c r="G1308" s="4" t="s">
        <v>0</v>
      </c>
      <c r="H1308" s="4" t="s">
        <v>50</v>
      </c>
      <c r="I1308" s="4" t="s">
        <v>2</v>
      </c>
      <c r="J1308" s="4" t="s">
        <v>3</v>
      </c>
      <c r="K1308" s="4" t="s">
        <v>14</v>
      </c>
      <c r="L1308" s="4" t="s">
        <v>44</v>
      </c>
      <c r="M1308" s="9">
        <v>1</v>
      </c>
      <c r="N1308" s="6">
        <v>135.44</v>
      </c>
      <c r="O1308" s="7">
        <v>0</v>
      </c>
      <c r="P1308" s="6">
        <v>65.48</v>
      </c>
      <c r="Q1308" s="6">
        <f t="shared" si="80"/>
        <v>135.44</v>
      </c>
      <c r="R1308" s="6">
        <f t="shared" si="81"/>
        <v>65.48</v>
      </c>
      <c r="S1308" s="6">
        <f t="shared" si="82"/>
        <v>69.959999999999994</v>
      </c>
      <c r="T1308" s="8">
        <f t="shared" si="83"/>
        <v>0.51653868871825159</v>
      </c>
      <c r="U1308" s="5">
        <f>YEAR(SalesDataTable[[#This Row],[Order Date]])</f>
        <v>2026</v>
      </c>
      <c r="V1308" s="8" t="str">
        <f>"Q"&amp;ROUNDUP(MONTH(SalesDataTable[[#This Row],[Order Date]])/3,0)</f>
        <v>Q3</v>
      </c>
      <c r="W1308" s="9">
        <f>MONTH(SalesDataTable[[#This Row],[Order Date]])</f>
        <v>7</v>
      </c>
      <c r="X1308" s="8" t="str">
        <f>TEXT(SalesDataTable[[#This Row],[Order Date]],"mmm")</f>
        <v>Jul</v>
      </c>
    </row>
    <row r="1309" spans="1:24" ht="15">
      <c r="A1309" s="2">
        <v>2716</v>
      </c>
      <c r="B1309" s="3">
        <v>46212</v>
      </c>
      <c r="C1309" s="12">
        <f>MONTH(SalesDataTable[[#This Row],[Order Date]])</f>
        <v>7</v>
      </c>
      <c r="D1309" s="12" t="str">
        <f>TEXT(SalesDataTable[[#This Row],[Order Date]],"MMM")</f>
        <v>Jul</v>
      </c>
      <c r="E1309" s="15" t="str">
        <f>"Q"&amp;ROUNDUP(MONTH(SalesDataTable[[#This Row],[Order Date]])/3,0)</f>
        <v>Q3</v>
      </c>
      <c r="F1309" s="12">
        <f>YEAR(SalesDataTable[[#This Row],[Order Date]])</f>
        <v>2026</v>
      </c>
      <c r="G1309" s="4" t="s">
        <v>6</v>
      </c>
      <c r="H1309" s="4" t="s">
        <v>7</v>
      </c>
      <c r="I1309" s="4" t="s">
        <v>2</v>
      </c>
      <c r="J1309" s="4" t="s">
        <v>13</v>
      </c>
      <c r="K1309" s="4" t="s">
        <v>9</v>
      </c>
      <c r="L1309" s="4" t="s">
        <v>10</v>
      </c>
      <c r="M1309" s="9">
        <v>3</v>
      </c>
      <c r="N1309" s="6">
        <v>92.25</v>
      </c>
      <c r="O1309" s="7">
        <v>0</v>
      </c>
      <c r="P1309" s="6">
        <v>46.27</v>
      </c>
      <c r="Q1309" s="6">
        <f t="shared" si="80"/>
        <v>276.75</v>
      </c>
      <c r="R1309" s="6">
        <f t="shared" si="81"/>
        <v>138.81</v>
      </c>
      <c r="S1309" s="6">
        <f t="shared" si="82"/>
        <v>137.94</v>
      </c>
      <c r="T1309" s="8">
        <f t="shared" si="83"/>
        <v>0.49842818428184282</v>
      </c>
      <c r="U1309" s="5">
        <f>YEAR(SalesDataTable[[#This Row],[Order Date]])</f>
        <v>2026</v>
      </c>
      <c r="V1309" s="8" t="str">
        <f>"Q"&amp;ROUNDUP(MONTH(SalesDataTable[[#This Row],[Order Date]])/3,0)</f>
        <v>Q3</v>
      </c>
      <c r="W1309" s="9">
        <f>MONTH(SalesDataTable[[#This Row],[Order Date]])</f>
        <v>7</v>
      </c>
      <c r="X1309" s="8" t="str">
        <f>TEXT(SalesDataTable[[#This Row],[Order Date]],"mmm")</f>
        <v>Jul</v>
      </c>
    </row>
    <row r="1310" spans="1:24" ht="15">
      <c r="A1310" s="2">
        <v>3161</v>
      </c>
      <c r="B1310" s="3">
        <v>46212</v>
      </c>
      <c r="C1310" s="12">
        <f>MONTH(SalesDataTable[[#This Row],[Order Date]])</f>
        <v>7</v>
      </c>
      <c r="D1310" s="12" t="str">
        <f>TEXT(SalesDataTable[[#This Row],[Order Date]],"MMM")</f>
        <v>Jul</v>
      </c>
      <c r="E1310" s="15" t="str">
        <f>"Q"&amp;ROUNDUP(MONTH(SalesDataTable[[#This Row],[Order Date]])/3,0)</f>
        <v>Q3</v>
      </c>
      <c r="F1310" s="12">
        <f>YEAR(SalesDataTable[[#This Row],[Order Date]])</f>
        <v>2026</v>
      </c>
      <c r="G1310" s="4" t="s">
        <v>11</v>
      </c>
      <c r="H1310" s="4" t="s">
        <v>25</v>
      </c>
      <c r="I1310" s="4" t="s">
        <v>2</v>
      </c>
      <c r="J1310" s="4" t="s">
        <v>13</v>
      </c>
      <c r="K1310" s="4" t="s">
        <v>23</v>
      </c>
      <c r="L1310" s="4" t="s">
        <v>29</v>
      </c>
      <c r="M1310" s="9">
        <v>2</v>
      </c>
      <c r="N1310" s="6">
        <v>192.6</v>
      </c>
      <c r="O1310" s="7">
        <v>0</v>
      </c>
      <c r="P1310" s="6">
        <v>104.89</v>
      </c>
      <c r="Q1310" s="6">
        <f t="shared" si="80"/>
        <v>385.2</v>
      </c>
      <c r="R1310" s="6">
        <f t="shared" si="81"/>
        <v>209.78</v>
      </c>
      <c r="S1310" s="6">
        <f t="shared" si="82"/>
        <v>175.42</v>
      </c>
      <c r="T1310" s="8">
        <f t="shared" si="83"/>
        <v>0.45539979231568017</v>
      </c>
      <c r="U1310" s="5">
        <f>YEAR(SalesDataTable[[#This Row],[Order Date]])</f>
        <v>2026</v>
      </c>
      <c r="V1310" s="8" t="str">
        <f>"Q"&amp;ROUNDUP(MONTH(SalesDataTable[[#This Row],[Order Date]])/3,0)</f>
        <v>Q3</v>
      </c>
      <c r="W1310" s="9">
        <f>MONTH(SalesDataTable[[#This Row],[Order Date]])</f>
        <v>7</v>
      </c>
      <c r="X1310" s="8" t="str">
        <f>TEXT(SalesDataTable[[#This Row],[Order Date]],"mmm")</f>
        <v>Jul</v>
      </c>
    </row>
    <row r="1311" spans="1:24" ht="15">
      <c r="A1311" s="2">
        <v>3240</v>
      </c>
      <c r="B1311" s="3">
        <v>46212</v>
      </c>
      <c r="C1311" s="12">
        <f>MONTH(SalesDataTable[[#This Row],[Order Date]])</f>
        <v>7</v>
      </c>
      <c r="D1311" s="12" t="str">
        <f>TEXT(SalesDataTable[[#This Row],[Order Date]],"MMM")</f>
        <v>Jul</v>
      </c>
      <c r="E1311" s="15" t="str">
        <f>"Q"&amp;ROUNDUP(MONTH(SalesDataTable[[#This Row],[Order Date]])/3,0)</f>
        <v>Q3</v>
      </c>
      <c r="F1311" s="12">
        <f>YEAR(SalesDataTable[[#This Row],[Order Date]])</f>
        <v>2026</v>
      </c>
      <c r="G1311" s="4" t="s">
        <v>20</v>
      </c>
      <c r="H1311" s="4" t="s">
        <v>33</v>
      </c>
      <c r="I1311" s="4" t="s">
        <v>2</v>
      </c>
      <c r="J1311" s="4" t="s">
        <v>3</v>
      </c>
      <c r="K1311" s="4" t="s">
        <v>4</v>
      </c>
      <c r="L1311" s="4" t="s">
        <v>26</v>
      </c>
      <c r="M1311" s="9">
        <v>1</v>
      </c>
      <c r="N1311" s="6">
        <v>39.94</v>
      </c>
      <c r="O1311" s="7">
        <v>0</v>
      </c>
      <c r="P1311" s="6">
        <v>16.89</v>
      </c>
      <c r="Q1311" s="6">
        <f t="shared" si="80"/>
        <v>39.94</v>
      </c>
      <c r="R1311" s="6">
        <f t="shared" si="81"/>
        <v>16.89</v>
      </c>
      <c r="S1311" s="6">
        <f t="shared" si="82"/>
        <v>23.049999999999997</v>
      </c>
      <c r="T1311" s="8">
        <f t="shared" si="83"/>
        <v>0.57711567351026538</v>
      </c>
      <c r="U1311" s="5">
        <f>YEAR(SalesDataTable[[#This Row],[Order Date]])</f>
        <v>2026</v>
      </c>
      <c r="V1311" s="8" t="str">
        <f>"Q"&amp;ROUNDUP(MONTH(SalesDataTable[[#This Row],[Order Date]])/3,0)</f>
        <v>Q3</v>
      </c>
      <c r="W1311" s="9">
        <f>MONTH(SalesDataTable[[#This Row],[Order Date]])</f>
        <v>7</v>
      </c>
      <c r="X1311" s="8" t="str">
        <f>TEXT(SalesDataTable[[#This Row],[Order Date]],"mmm")</f>
        <v>Jul</v>
      </c>
    </row>
    <row r="1312" spans="1:24" ht="15">
      <c r="A1312" s="2">
        <v>3682</v>
      </c>
      <c r="B1312" s="3">
        <v>46212</v>
      </c>
      <c r="C1312" s="12">
        <f>MONTH(SalesDataTable[[#This Row],[Order Date]])</f>
        <v>7</v>
      </c>
      <c r="D1312" s="12" t="str">
        <f>TEXT(SalesDataTable[[#This Row],[Order Date]],"MMM")</f>
        <v>Jul</v>
      </c>
      <c r="E1312" s="15" t="str">
        <f>"Q"&amp;ROUNDUP(MONTH(SalesDataTable[[#This Row],[Order Date]])/3,0)</f>
        <v>Q3</v>
      </c>
      <c r="F1312" s="12">
        <f>YEAR(SalesDataTable[[#This Row],[Order Date]])</f>
        <v>2026</v>
      </c>
      <c r="G1312" s="4" t="s">
        <v>11</v>
      </c>
      <c r="H1312" s="4" t="s">
        <v>12</v>
      </c>
      <c r="I1312" s="4" t="s">
        <v>2</v>
      </c>
      <c r="J1312" s="4" t="s">
        <v>3</v>
      </c>
      <c r="K1312" s="4" t="s">
        <v>9</v>
      </c>
      <c r="L1312" s="4" t="s">
        <v>37</v>
      </c>
      <c r="M1312" s="9">
        <v>3</v>
      </c>
      <c r="N1312" s="6">
        <v>150.61000000000001</v>
      </c>
      <c r="O1312" s="7">
        <v>0</v>
      </c>
      <c r="P1312" s="6">
        <v>79.900000000000006</v>
      </c>
      <c r="Q1312" s="6">
        <f t="shared" si="80"/>
        <v>451.83000000000004</v>
      </c>
      <c r="R1312" s="6">
        <f t="shared" si="81"/>
        <v>239.70000000000002</v>
      </c>
      <c r="S1312" s="6">
        <f t="shared" si="82"/>
        <v>212.13000000000002</v>
      </c>
      <c r="T1312" s="8">
        <f t="shared" si="83"/>
        <v>0.46949073766682159</v>
      </c>
      <c r="U1312" s="5">
        <f>YEAR(SalesDataTable[[#This Row],[Order Date]])</f>
        <v>2026</v>
      </c>
      <c r="V1312" s="8" t="str">
        <f>"Q"&amp;ROUNDUP(MONTH(SalesDataTable[[#This Row],[Order Date]])/3,0)</f>
        <v>Q3</v>
      </c>
      <c r="W1312" s="9">
        <f>MONTH(SalesDataTable[[#This Row],[Order Date]])</f>
        <v>7</v>
      </c>
      <c r="X1312" s="8" t="str">
        <f>TEXT(SalesDataTable[[#This Row],[Order Date]],"mmm")</f>
        <v>Jul</v>
      </c>
    </row>
    <row r="1313" spans="1:24" ht="15">
      <c r="A1313" s="2">
        <v>4725</v>
      </c>
      <c r="B1313" s="3">
        <v>46212</v>
      </c>
      <c r="C1313" s="12">
        <f>MONTH(SalesDataTable[[#This Row],[Order Date]])</f>
        <v>7</v>
      </c>
      <c r="D1313" s="12" t="str">
        <f>TEXT(SalesDataTable[[#This Row],[Order Date]],"MMM")</f>
        <v>Jul</v>
      </c>
      <c r="E1313" s="15" t="str">
        <f>"Q"&amp;ROUNDUP(MONTH(SalesDataTable[[#This Row],[Order Date]])/3,0)</f>
        <v>Q3</v>
      </c>
      <c r="F1313" s="12">
        <f>YEAR(SalesDataTable[[#This Row],[Order Date]])</f>
        <v>2026</v>
      </c>
      <c r="G1313" s="4" t="s">
        <v>20</v>
      </c>
      <c r="H1313" s="4" t="s">
        <v>47</v>
      </c>
      <c r="I1313" s="4" t="s">
        <v>2</v>
      </c>
      <c r="J1313" s="4" t="s">
        <v>3</v>
      </c>
      <c r="K1313" s="4" t="s">
        <v>9</v>
      </c>
      <c r="L1313" s="4" t="s">
        <v>46</v>
      </c>
      <c r="M1313" s="9">
        <v>2</v>
      </c>
      <c r="N1313" s="6">
        <v>71.069999999999993</v>
      </c>
      <c r="O1313" s="7">
        <v>0</v>
      </c>
      <c r="P1313" s="6">
        <v>31.57</v>
      </c>
      <c r="Q1313" s="6">
        <f t="shared" si="80"/>
        <v>142.13999999999999</v>
      </c>
      <c r="R1313" s="6">
        <f t="shared" si="81"/>
        <v>63.14</v>
      </c>
      <c r="S1313" s="6">
        <f t="shared" si="82"/>
        <v>78.999999999999986</v>
      </c>
      <c r="T1313" s="8">
        <f t="shared" si="83"/>
        <v>0.55579006613198245</v>
      </c>
      <c r="U1313" s="5">
        <f>YEAR(SalesDataTable[[#This Row],[Order Date]])</f>
        <v>2026</v>
      </c>
      <c r="V1313" s="8" t="str">
        <f>"Q"&amp;ROUNDUP(MONTH(SalesDataTable[[#This Row],[Order Date]])/3,0)</f>
        <v>Q3</v>
      </c>
      <c r="W1313" s="9">
        <f>MONTH(SalesDataTable[[#This Row],[Order Date]])</f>
        <v>7</v>
      </c>
      <c r="X1313" s="8" t="str">
        <f>TEXT(SalesDataTable[[#This Row],[Order Date]],"mmm")</f>
        <v>Jul</v>
      </c>
    </row>
    <row r="1314" spans="1:24" ht="15">
      <c r="A1314" s="2">
        <v>758</v>
      </c>
      <c r="B1314" s="3">
        <v>46213</v>
      </c>
      <c r="C1314" s="12">
        <f>MONTH(SalesDataTable[[#This Row],[Order Date]])</f>
        <v>7</v>
      </c>
      <c r="D1314" s="12" t="str">
        <f>TEXT(SalesDataTable[[#This Row],[Order Date]],"MMM")</f>
        <v>Jul</v>
      </c>
      <c r="E1314" s="15" t="str">
        <f>"Q"&amp;ROUNDUP(MONTH(SalesDataTable[[#This Row],[Order Date]])/3,0)</f>
        <v>Q3</v>
      </c>
      <c r="F1314" s="12">
        <f>YEAR(SalesDataTable[[#This Row],[Order Date]])</f>
        <v>2026</v>
      </c>
      <c r="G1314" s="4" t="s">
        <v>0</v>
      </c>
      <c r="H1314" s="4" t="s">
        <v>1</v>
      </c>
      <c r="I1314" s="4" t="s">
        <v>19</v>
      </c>
      <c r="J1314" s="4" t="s">
        <v>13</v>
      </c>
      <c r="K1314" s="4" t="s">
        <v>4</v>
      </c>
      <c r="L1314" s="4" t="s">
        <v>22</v>
      </c>
      <c r="M1314" s="9">
        <v>1</v>
      </c>
      <c r="N1314" s="6">
        <v>50.78</v>
      </c>
      <c r="O1314" s="7">
        <v>0</v>
      </c>
      <c r="P1314" s="6">
        <v>22.29</v>
      </c>
      <c r="Q1314" s="6">
        <f t="shared" si="80"/>
        <v>50.78</v>
      </c>
      <c r="R1314" s="6">
        <f t="shared" si="81"/>
        <v>22.29</v>
      </c>
      <c r="S1314" s="6">
        <f t="shared" si="82"/>
        <v>28.490000000000002</v>
      </c>
      <c r="T1314" s="8">
        <f t="shared" si="83"/>
        <v>0.56104765655769995</v>
      </c>
      <c r="U1314" s="5">
        <f>YEAR(SalesDataTable[[#This Row],[Order Date]])</f>
        <v>2026</v>
      </c>
      <c r="V1314" s="8" t="str">
        <f>"Q"&amp;ROUNDUP(MONTH(SalesDataTable[[#This Row],[Order Date]])/3,0)</f>
        <v>Q3</v>
      </c>
      <c r="W1314" s="9">
        <f>MONTH(SalesDataTable[[#This Row],[Order Date]])</f>
        <v>7</v>
      </c>
      <c r="X1314" s="8" t="str">
        <f>TEXT(SalesDataTable[[#This Row],[Order Date]],"mmm")</f>
        <v>Jul</v>
      </c>
    </row>
    <row r="1315" spans="1:24" ht="15">
      <c r="A1315" s="2">
        <v>1910</v>
      </c>
      <c r="B1315" s="3">
        <v>46213</v>
      </c>
      <c r="C1315" s="12">
        <f>MONTH(SalesDataTable[[#This Row],[Order Date]])</f>
        <v>7</v>
      </c>
      <c r="D1315" s="12" t="str">
        <f>TEXT(SalesDataTable[[#This Row],[Order Date]],"MMM")</f>
        <v>Jul</v>
      </c>
      <c r="E1315" s="15" t="str">
        <f>"Q"&amp;ROUNDUP(MONTH(SalesDataTable[[#This Row],[Order Date]])/3,0)</f>
        <v>Q3</v>
      </c>
      <c r="F1315" s="12">
        <f>YEAR(SalesDataTable[[#This Row],[Order Date]])</f>
        <v>2026</v>
      </c>
      <c r="G1315" s="4" t="s">
        <v>0</v>
      </c>
      <c r="H1315" s="4" t="s">
        <v>50</v>
      </c>
      <c r="I1315" s="4" t="s">
        <v>2</v>
      </c>
      <c r="J1315" s="4" t="s">
        <v>3</v>
      </c>
      <c r="K1315" s="4" t="s">
        <v>9</v>
      </c>
      <c r="L1315" s="4" t="s">
        <v>17</v>
      </c>
      <c r="M1315" s="9">
        <v>2</v>
      </c>
      <c r="N1315" s="6">
        <v>141.51</v>
      </c>
      <c r="O1315" s="7">
        <v>0.05</v>
      </c>
      <c r="P1315" s="6">
        <v>77.040000000000006</v>
      </c>
      <c r="Q1315" s="6">
        <f t="shared" si="80"/>
        <v>268.86899999999997</v>
      </c>
      <c r="R1315" s="6">
        <f t="shared" si="81"/>
        <v>154.08000000000001</v>
      </c>
      <c r="S1315" s="6">
        <f t="shared" si="82"/>
        <v>114.78899999999996</v>
      </c>
      <c r="T1315" s="8">
        <f t="shared" si="83"/>
        <v>0.42693281858451504</v>
      </c>
      <c r="U1315" s="5">
        <f>YEAR(SalesDataTable[[#This Row],[Order Date]])</f>
        <v>2026</v>
      </c>
      <c r="V1315" s="8" t="str">
        <f>"Q"&amp;ROUNDUP(MONTH(SalesDataTable[[#This Row],[Order Date]])/3,0)</f>
        <v>Q3</v>
      </c>
      <c r="W1315" s="9">
        <f>MONTH(SalesDataTable[[#This Row],[Order Date]])</f>
        <v>7</v>
      </c>
      <c r="X1315" s="8" t="str">
        <f>TEXT(SalesDataTable[[#This Row],[Order Date]],"mmm")</f>
        <v>Jul</v>
      </c>
    </row>
    <row r="1316" spans="1:24" ht="15">
      <c r="A1316" s="2">
        <v>1941</v>
      </c>
      <c r="B1316" s="3">
        <v>46213</v>
      </c>
      <c r="C1316" s="12">
        <f>MONTH(SalesDataTable[[#This Row],[Order Date]])</f>
        <v>7</v>
      </c>
      <c r="D1316" s="12" t="str">
        <f>TEXT(SalesDataTable[[#This Row],[Order Date]],"MMM")</f>
        <v>Jul</v>
      </c>
      <c r="E1316" s="15" t="str">
        <f>"Q"&amp;ROUNDUP(MONTH(SalesDataTable[[#This Row],[Order Date]])/3,0)</f>
        <v>Q3</v>
      </c>
      <c r="F1316" s="12">
        <f>YEAR(SalesDataTable[[#This Row],[Order Date]])</f>
        <v>2026</v>
      </c>
      <c r="G1316" s="4" t="s">
        <v>6</v>
      </c>
      <c r="H1316" s="4" t="s">
        <v>43</v>
      </c>
      <c r="I1316" s="4" t="s">
        <v>28</v>
      </c>
      <c r="J1316" s="4" t="s">
        <v>3</v>
      </c>
      <c r="K1316" s="4" t="s">
        <v>9</v>
      </c>
      <c r="L1316" s="4" t="s">
        <v>37</v>
      </c>
      <c r="M1316" s="9">
        <v>1</v>
      </c>
      <c r="N1316" s="6">
        <v>156.44</v>
      </c>
      <c r="O1316" s="7">
        <v>0.1</v>
      </c>
      <c r="P1316" s="6">
        <v>80.72</v>
      </c>
      <c r="Q1316" s="6">
        <f t="shared" si="80"/>
        <v>140.79599999999999</v>
      </c>
      <c r="R1316" s="6">
        <f t="shared" si="81"/>
        <v>80.72</v>
      </c>
      <c r="S1316" s="6">
        <f t="shared" si="82"/>
        <v>60.075999999999993</v>
      </c>
      <c r="T1316" s="8">
        <f t="shared" si="83"/>
        <v>0.42668825818915307</v>
      </c>
      <c r="U1316" s="5">
        <f>YEAR(SalesDataTable[[#This Row],[Order Date]])</f>
        <v>2026</v>
      </c>
      <c r="V1316" s="8" t="str">
        <f>"Q"&amp;ROUNDUP(MONTH(SalesDataTable[[#This Row],[Order Date]])/3,0)</f>
        <v>Q3</v>
      </c>
      <c r="W1316" s="9">
        <f>MONTH(SalesDataTable[[#This Row],[Order Date]])</f>
        <v>7</v>
      </c>
      <c r="X1316" s="8" t="str">
        <f>TEXT(SalesDataTable[[#This Row],[Order Date]],"mmm")</f>
        <v>Jul</v>
      </c>
    </row>
    <row r="1317" spans="1:24" ht="15">
      <c r="A1317" s="2">
        <v>2324</v>
      </c>
      <c r="B1317" s="3">
        <v>46213</v>
      </c>
      <c r="C1317" s="12">
        <f>MONTH(SalesDataTable[[#This Row],[Order Date]])</f>
        <v>7</v>
      </c>
      <c r="D1317" s="12" t="str">
        <f>TEXT(SalesDataTable[[#This Row],[Order Date]],"MMM")</f>
        <v>Jul</v>
      </c>
      <c r="E1317" s="15" t="str">
        <f>"Q"&amp;ROUNDUP(MONTH(SalesDataTable[[#This Row],[Order Date]])/3,0)</f>
        <v>Q3</v>
      </c>
      <c r="F1317" s="12">
        <f>YEAR(SalesDataTable[[#This Row],[Order Date]])</f>
        <v>2026</v>
      </c>
      <c r="G1317" s="4" t="s">
        <v>6</v>
      </c>
      <c r="H1317" s="4" t="s">
        <v>43</v>
      </c>
      <c r="I1317" s="4" t="s">
        <v>2</v>
      </c>
      <c r="J1317" s="4" t="s">
        <v>13</v>
      </c>
      <c r="K1317" s="4" t="s">
        <v>34</v>
      </c>
      <c r="L1317" s="4" t="s">
        <v>45</v>
      </c>
      <c r="M1317" s="9">
        <v>2</v>
      </c>
      <c r="N1317" s="6">
        <v>51.75</v>
      </c>
      <c r="O1317" s="7">
        <v>0</v>
      </c>
      <c r="P1317" s="6">
        <v>21.4</v>
      </c>
      <c r="Q1317" s="6">
        <f t="shared" si="80"/>
        <v>103.5</v>
      </c>
      <c r="R1317" s="6">
        <f t="shared" si="81"/>
        <v>42.8</v>
      </c>
      <c r="S1317" s="6">
        <f t="shared" si="82"/>
        <v>60.7</v>
      </c>
      <c r="T1317" s="8">
        <f t="shared" si="83"/>
        <v>0.58647342995169083</v>
      </c>
      <c r="U1317" s="5">
        <f>YEAR(SalesDataTable[[#This Row],[Order Date]])</f>
        <v>2026</v>
      </c>
      <c r="V1317" s="8" t="str">
        <f>"Q"&amp;ROUNDUP(MONTH(SalesDataTable[[#This Row],[Order Date]])/3,0)</f>
        <v>Q3</v>
      </c>
      <c r="W1317" s="9">
        <f>MONTH(SalesDataTable[[#This Row],[Order Date]])</f>
        <v>7</v>
      </c>
      <c r="X1317" s="8" t="str">
        <f>TEXT(SalesDataTable[[#This Row],[Order Date]],"mmm")</f>
        <v>Jul</v>
      </c>
    </row>
    <row r="1318" spans="1:24" ht="15">
      <c r="A1318" s="2">
        <v>2869</v>
      </c>
      <c r="B1318" s="3">
        <v>46213</v>
      </c>
      <c r="C1318" s="12">
        <f>MONTH(SalesDataTable[[#This Row],[Order Date]])</f>
        <v>7</v>
      </c>
      <c r="D1318" s="12" t="str">
        <f>TEXT(SalesDataTable[[#This Row],[Order Date]],"MMM")</f>
        <v>Jul</v>
      </c>
      <c r="E1318" s="15" t="str">
        <f>"Q"&amp;ROUNDUP(MONTH(SalesDataTable[[#This Row],[Order Date]])/3,0)</f>
        <v>Q3</v>
      </c>
      <c r="F1318" s="12">
        <f>YEAR(SalesDataTable[[#This Row],[Order Date]])</f>
        <v>2026</v>
      </c>
      <c r="G1318" s="4" t="s">
        <v>11</v>
      </c>
      <c r="H1318" s="4" t="s">
        <v>25</v>
      </c>
      <c r="I1318" s="4" t="s">
        <v>28</v>
      </c>
      <c r="J1318" s="4" t="s">
        <v>13</v>
      </c>
      <c r="K1318" s="4" t="s">
        <v>23</v>
      </c>
      <c r="L1318" s="4" t="s">
        <v>40</v>
      </c>
      <c r="M1318" s="9">
        <v>1</v>
      </c>
      <c r="N1318" s="6">
        <v>82.23</v>
      </c>
      <c r="O1318" s="7">
        <v>0.1</v>
      </c>
      <c r="P1318" s="6">
        <v>38.340000000000003</v>
      </c>
      <c r="Q1318" s="6">
        <f t="shared" si="80"/>
        <v>74.007000000000005</v>
      </c>
      <c r="R1318" s="6">
        <f t="shared" si="81"/>
        <v>38.340000000000003</v>
      </c>
      <c r="S1318" s="6">
        <f t="shared" si="82"/>
        <v>35.667000000000002</v>
      </c>
      <c r="T1318" s="8">
        <f t="shared" si="83"/>
        <v>0.48194089748267055</v>
      </c>
      <c r="U1318" s="5">
        <f>YEAR(SalesDataTable[[#This Row],[Order Date]])</f>
        <v>2026</v>
      </c>
      <c r="V1318" s="8" t="str">
        <f>"Q"&amp;ROUNDUP(MONTH(SalesDataTable[[#This Row],[Order Date]])/3,0)</f>
        <v>Q3</v>
      </c>
      <c r="W1318" s="9">
        <f>MONTH(SalesDataTable[[#This Row],[Order Date]])</f>
        <v>7</v>
      </c>
      <c r="X1318" s="8" t="str">
        <f>TEXT(SalesDataTable[[#This Row],[Order Date]],"mmm")</f>
        <v>Jul</v>
      </c>
    </row>
    <row r="1319" spans="1:24" ht="15">
      <c r="A1319" s="2">
        <v>3236</v>
      </c>
      <c r="B1319" s="3">
        <v>46213</v>
      </c>
      <c r="C1319" s="12">
        <f>MONTH(SalesDataTable[[#This Row],[Order Date]])</f>
        <v>7</v>
      </c>
      <c r="D1319" s="12" t="str">
        <f>TEXT(SalesDataTable[[#This Row],[Order Date]],"MMM")</f>
        <v>Jul</v>
      </c>
      <c r="E1319" s="15" t="str">
        <f>"Q"&amp;ROUNDUP(MONTH(SalesDataTable[[#This Row],[Order Date]])/3,0)</f>
        <v>Q3</v>
      </c>
      <c r="F1319" s="12">
        <f>YEAR(SalesDataTable[[#This Row],[Order Date]])</f>
        <v>2026</v>
      </c>
      <c r="G1319" s="4" t="s">
        <v>6</v>
      </c>
      <c r="H1319" s="4" t="s">
        <v>27</v>
      </c>
      <c r="I1319" s="4" t="s">
        <v>2</v>
      </c>
      <c r="J1319" s="4" t="s">
        <v>13</v>
      </c>
      <c r="K1319" s="4" t="s">
        <v>9</v>
      </c>
      <c r="L1319" s="4" t="s">
        <v>17</v>
      </c>
      <c r="M1319" s="9">
        <v>1</v>
      </c>
      <c r="N1319" s="6">
        <v>144.16999999999999</v>
      </c>
      <c r="O1319" s="7">
        <v>0.1</v>
      </c>
      <c r="P1319" s="6">
        <v>78.13</v>
      </c>
      <c r="Q1319" s="6">
        <f t="shared" si="80"/>
        <v>129.75299999999999</v>
      </c>
      <c r="R1319" s="6">
        <f t="shared" si="81"/>
        <v>78.13</v>
      </c>
      <c r="S1319" s="6">
        <f t="shared" si="82"/>
        <v>51.62299999999999</v>
      </c>
      <c r="T1319" s="8">
        <f t="shared" si="83"/>
        <v>0.39785592625989374</v>
      </c>
      <c r="U1319" s="5">
        <f>YEAR(SalesDataTable[[#This Row],[Order Date]])</f>
        <v>2026</v>
      </c>
      <c r="V1319" s="8" t="str">
        <f>"Q"&amp;ROUNDUP(MONTH(SalesDataTable[[#This Row],[Order Date]])/3,0)</f>
        <v>Q3</v>
      </c>
      <c r="W1319" s="9">
        <f>MONTH(SalesDataTable[[#This Row],[Order Date]])</f>
        <v>7</v>
      </c>
      <c r="X1319" s="8" t="str">
        <f>TEXT(SalesDataTable[[#This Row],[Order Date]],"mmm")</f>
        <v>Jul</v>
      </c>
    </row>
    <row r="1320" spans="1:24" ht="15">
      <c r="A1320" s="2">
        <v>3582</v>
      </c>
      <c r="B1320" s="3">
        <v>46213</v>
      </c>
      <c r="C1320" s="12">
        <f>MONTH(SalesDataTable[[#This Row],[Order Date]])</f>
        <v>7</v>
      </c>
      <c r="D1320" s="12" t="str">
        <f>TEXT(SalesDataTable[[#This Row],[Order Date]],"MMM")</f>
        <v>Jul</v>
      </c>
      <c r="E1320" s="15" t="str">
        <f>"Q"&amp;ROUNDUP(MONTH(SalesDataTable[[#This Row],[Order Date]])/3,0)</f>
        <v>Q3</v>
      </c>
      <c r="F1320" s="12">
        <f>YEAR(SalesDataTable[[#This Row],[Order Date]])</f>
        <v>2026</v>
      </c>
      <c r="G1320" s="4" t="s">
        <v>6</v>
      </c>
      <c r="H1320" s="4" t="s">
        <v>43</v>
      </c>
      <c r="I1320" s="4" t="s">
        <v>2</v>
      </c>
      <c r="J1320" s="4" t="s">
        <v>3</v>
      </c>
      <c r="K1320" s="4" t="s">
        <v>23</v>
      </c>
      <c r="L1320" s="4" t="s">
        <v>40</v>
      </c>
      <c r="M1320" s="9">
        <v>4</v>
      </c>
      <c r="N1320" s="6">
        <v>82.47</v>
      </c>
      <c r="O1320" s="7">
        <v>0</v>
      </c>
      <c r="P1320" s="6">
        <v>40.22</v>
      </c>
      <c r="Q1320" s="6">
        <f t="shared" si="80"/>
        <v>329.88</v>
      </c>
      <c r="R1320" s="6">
        <f t="shared" si="81"/>
        <v>160.88</v>
      </c>
      <c r="S1320" s="6">
        <f t="shared" si="82"/>
        <v>169</v>
      </c>
      <c r="T1320" s="8">
        <f t="shared" si="83"/>
        <v>0.51230750575967021</v>
      </c>
      <c r="U1320" s="5">
        <f>YEAR(SalesDataTable[[#This Row],[Order Date]])</f>
        <v>2026</v>
      </c>
      <c r="V1320" s="8" t="str">
        <f>"Q"&amp;ROUNDUP(MONTH(SalesDataTable[[#This Row],[Order Date]])/3,0)</f>
        <v>Q3</v>
      </c>
      <c r="W1320" s="9">
        <f>MONTH(SalesDataTable[[#This Row],[Order Date]])</f>
        <v>7</v>
      </c>
      <c r="X1320" s="8" t="str">
        <f>TEXT(SalesDataTable[[#This Row],[Order Date]],"mmm")</f>
        <v>Jul</v>
      </c>
    </row>
    <row r="1321" spans="1:24" ht="15">
      <c r="A1321" s="2">
        <v>3715</v>
      </c>
      <c r="B1321" s="3">
        <v>46213</v>
      </c>
      <c r="C1321" s="12">
        <f>MONTH(SalesDataTable[[#This Row],[Order Date]])</f>
        <v>7</v>
      </c>
      <c r="D1321" s="12" t="str">
        <f>TEXT(SalesDataTable[[#This Row],[Order Date]],"MMM")</f>
        <v>Jul</v>
      </c>
      <c r="E1321" s="15" t="str">
        <f>"Q"&amp;ROUNDUP(MONTH(SalesDataTable[[#This Row],[Order Date]])/3,0)</f>
        <v>Q3</v>
      </c>
      <c r="F1321" s="12">
        <f>YEAR(SalesDataTable[[#This Row],[Order Date]])</f>
        <v>2026</v>
      </c>
      <c r="G1321" s="4" t="s">
        <v>20</v>
      </c>
      <c r="H1321" s="4" t="s">
        <v>33</v>
      </c>
      <c r="I1321" s="4" t="s">
        <v>2</v>
      </c>
      <c r="J1321" s="4" t="s">
        <v>13</v>
      </c>
      <c r="K1321" s="4" t="s">
        <v>23</v>
      </c>
      <c r="L1321" s="4" t="s">
        <v>51</v>
      </c>
      <c r="M1321" s="9">
        <v>1</v>
      </c>
      <c r="N1321" s="6">
        <v>122.14</v>
      </c>
      <c r="O1321" s="7">
        <v>0.15</v>
      </c>
      <c r="P1321" s="6">
        <v>59.87</v>
      </c>
      <c r="Q1321" s="6">
        <f t="shared" si="80"/>
        <v>103.819</v>
      </c>
      <c r="R1321" s="6">
        <f t="shared" si="81"/>
        <v>59.87</v>
      </c>
      <c r="S1321" s="6">
        <f t="shared" si="82"/>
        <v>43.949000000000005</v>
      </c>
      <c r="T1321" s="8">
        <f t="shared" si="83"/>
        <v>0.42332328379198414</v>
      </c>
      <c r="U1321" s="5">
        <f>YEAR(SalesDataTable[[#This Row],[Order Date]])</f>
        <v>2026</v>
      </c>
      <c r="V1321" s="8" t="str">
        <f>"Q"&amp;ROUNDUP(MONTH(SalesDataTable[[#This Row],[Order Date]])/3,0)</f>
        <v>Q3</v>
      </c>
      <c r="W1321" s="9">
        <f>MONTH(SalesDataTable[[#This Row],[Order Date]])</f>
        <v>7</v>
      </c>
      <c r="X1321" s="8" t="str">
        <f>TEXT(SalesDataTable[[#This Row],[Order Date]],"mmm")</f>
        <v>Jul</v>
      </c>
    </row>
    <row r="1322" spans="1:24" ht="15">
      <c r="A1322" s="2">
        <v>3940</v>
      </c>
      <c r="B1322" s="3">
        <v>46213</v>
      </c>
      <c r="C1322" s="12">
        <f>MONTH(SalesDataTable[[#This Row],[Order Date]])</f>
        <v>7</v>
      </c>
      <c r="D1322" s="12" t="str">
        <f>TEXT(SalesDataTable[[#This Row],[Order Date]],"MMM")</f>
        <v>Jul</v>
      </c>
      <c r="E1322" s="15" t="str">
        <f>"Q"&amp;ROUNDUP(MONTH(SalesDataTable[[#This Row],[Order Date]])/3,0)</f>
        <v>Q3</v>
      </c>
      <c r="F1322" s="12">
        <f>YEAR(SalesDataTable[[#This Row],[Order Date]])</f>
        <v>2026</v>
      </c>
      <c r="G1322" s="4" t="s">
        <v>11</v>
      </c>
      <c r="H1322" s="4" t="s">
        <v>52</v>
      </c>
      <c r="I1322" s="4" t="s">
        <v>19</v>
      </c>
      <c r="J1322" s="4" t="s">
        <v>3</v>
      </c>
      <c r="K1322" s="4" t="s">
        <v>9</v>
      </c>
      <c r="L1322" s="4" t="s">
        <v>17</v>
      </c>
      <c r="M1322" s="9">
        <v>3</v>
      </c>
      <c r="N1322" s="6">
        <v>143.59</v>
      </c>
      <c r="O1322" s="7">
        <v>0</v>
      </c>
      <c r="P1322" s="6">
        <v>78.91</v>
      </c>
      <c r="Q1322" s="6">
        <f t="shared" si="80"/>
        <v>430.77</v>
      </c>
      <c r="R1322" s="6">
        <f t="shared" si="81"/>
        <v>236.73</v>
      </c>
      <c r="S1322" s="6">
        <f t="shared" si="82"/>
        <v>194.04</v>
      </c>
      <c r="T1322" s="8">
        <f t="shared" si="83"/>
        <v>0.45044919562643637</v>
      </c>
      <c r="U1322" s="5">
        <f>YEAR(SalesDataTable[[#This Row],[Order Date]])</f>
        <v>2026</v>
      </c>
      <c r="V1322" s="8" t="str">
        <f>"Q"&amp;ROUNDUP(MONTH(SalesDataTable[[#This Row],[Order Date]])/3,0)</f>
        <v>Q3</v>
      </c>
      <c r="W1322" s="9">
        <f>MONTH(SalesDataTable[[#This Row],[Order Date]])</f>
        <v>7</v>
      </c>
      <c r="X1322" s="8" t="str">
        <f>TEXT(SalesDataTable[[#This Row],[Order Date]],"mmm")</f>
        <v>Jul</v>
      </c>
    </row>
    <row r="1323" spans="1:24" ht="15">
      <c r="A1323" s="2">
        <v>4760</v>
      </c>
      <c r="B1323" s="3">
        <v>46213</v>
      </c>
      <c r="C1323" s="12">
        <f>MONTH(SalesDataTable[[#This Row],[Order Date]])</f>
        <v>7</v>
      </c>
      <c r="D1323" s="12" t="str">
        <f>TEXT(SalesDataTable[[#This Row],[Order Date]],"MMM")</f>
        <v>Jul</v>
      </c>
      <c r="E1323" s="15" t="str">
        <f>"Q"&amp;ROUNDUP(MONTH(SalesDataTable[[#This Row],[Order Date]])/3,0)</f>
        <v>Q3</v>
      </c>
      <c r="F1323" s="12">
        <f>YEAR(SalesDataTable[[#This Row],[Order Date]])</f>
        <v>2026</v>
      </c>
      <c r="G1323" s="4" t="s">
        <v>20</v>
      </c>
      <c r="H1323" s="4" t="s">
        <v>47</v>
      </c>
      <c r="I1323" s="4" t="s">
        <v>2</v>
      </c>
      <c r="J1323" s="4" t="s">
        <v>16</v>
      </c>
      <c r="K1323" s="4" t="s">
        <v>9</v>
      </c>
      <c r="L1323" s="4" t="s">
        <v>37</v>
      </c>
      <c r="M1323" s="9">
        <v>2</v>
      </c>
      <c r="N1323" s="6">
        <v>157.66</v>
      </c>
      <c r="O1323" s="7">
        <v>0</v>
      </c>
      <c r="P1323" s="6">
        <v>78.760000000000005</v>
      </c>
      <c r="Q1323" s="6">
        <f t="shared" si="80"/>
        <v>315.32</v>
      </c>
      <c r="R1323" s="6">
        <f t="shared" si="81"/>
        <v>157.52000000000001</v>
      </c>
      <c r="S1323" s="6">
        <f t="shared" si="82"/>
        <v>157.79999999999998</v>
      </c>
      <c r="T1323" s="8">
        <f t="shared" si="83"/>
        <v>0.50044399340352652</v>
      </c>
      <c r="U1323" s="5">
        <f>YEAR(SalesDataTable[[#This Row],[Order Date]])</f>
        <v>2026</v>
      </c>
      <c r="V1323" s="8" t="str">
        <f>"Q"&amp;ROUNDUP(MONTH(SalesDataTable[[#This Row],[Order Date]])/3,0)</f>
        <v>Q3</v>
      </c>
      <c r="W1323" s="9">
        <f>MONTH(SalesDataTable[[#This Row],[Order Date]])</f>
        <v>7</v>
      </c>
      <c r="X1323" s="8" t="str">
        <f>TEXT(SalesDataTable[[#This Row],[Order Date]],"mmm")</f>
        <v>Jul</v>
      </c>
    </row>
    <row r="1324" spans="1:24" ht="15">
      <c r="A1324" s="2">
        <v>4768</v>
      </c>
      <c r="B1324" s="3">
        <v>46213</v>
      </c>
      <c r="C1324" s="12">
        <f>MONTH(SalesDataTable[[#This Row],[Order Date]])</f>
        <v>7</v>
      </c>
      <c r="D1324" s="12" t="str">
        <f>TEXT(SalesDataTable[[#This Row],[Order Date]],"MMM")</f>
        <v>Jul</v>
      </c>
      <c r="E1324" s="15" t="str">
        <f>"Q"&amp;ROUNDUP(MONTH(SalesDataTable[[#This Row],[Order Date]])/3,0)</f>
        <v>Q3</v>
      </c>
      <c r="F1324" s="12">
        <f>YEAR(SalesDataTable[[#This Row],[Order Date]])</f>
        <v>2026</v>
      </c>
      <c r="G1324" s="4" t="s">
        <v>6</v>
      </c>
      <c r="H1324" s="4" t="s">
        <v>7</v>
      </c>
      <c r="I1324" s="4" t="s">
        <v>2</v>
      </c>
      <c r="J1324" s="4" t="s">
        <v>16</v>
      </c>
      <c r="K1324" s="4" t="s">
        <v>4</v>
      </c>
      <c r="L1324" s="4" t="s">
        <v>30</v>
      </c>
      <c r="M1324" s="9">
        <v>1</v>
      </c>
      <c r="N1324" s="6">
        <v>101.58</v>
      </c>
      <c r="O1324" s="7">
        <v>0</v>
      </c>
      <c r="P1324" s="6">
        <v>49.83</v>
      </c>
      <c r="Q1324" s="6">
        <f t="shared" si="80"/>
        <v>101.58</v>
      </c>
      <c r="R1324" s="6">
        <f t="shared" si="81"/>
        <v>49.83</v>
      </c>
      <c r="S1324" s="6">
        <f t="shared" si="82"/>
        <v>51.75</v>
      </c>
      <c r="T1324" s="8">
        <f t="shared" si="83"/>
        <v>0.50945067926757237</v>
      </c>
      <c r="U1324" s="5">
        <f>YEAR(SalesDataTable[[#This Row],[Order Date]])</f>
        <v>2026</v>
      </c>
      <c r="V1324" s="8" t="str">
        <f>"Q"&amp;ROUNDUP(MONTH(SalesDataTable[[#This Row],[Order Date]])/3,0)</f>
        <v>Q3</v>
      </c>
      <c r="W1324" s="9">
        <f>MONTH(SalesDataTable[[#This Row],[Order Date]])</f>
        <v>7</v>
      </c>
      <c r="X1324" s="8" t="str">
        <f>TEXT(SalesDataTable[[#This Row],[Order Date]],"mmm")</f>
        <v>Jul</v>
      </c>
    </row>
    <row r="1325" spans="1:24" ht="15">
      <c r="A1325" s="2">
        <v>5025</v>
      </c>
      <c r="B1325" s="3">
        <v>46213</v>
      </c>
      <c r="C1325" s="12">
        <f>MONTH(SalesDataTable[[#This Row],[Order Date]])</f>
        <v>7</v>
      </c>
      <c r="D1325" s="12" t="str">
        <f>TEXT(SalesDataTable[[#This Row],[Order Date]],"MMM")</f>
        <v>Jul</v>
      </c>
      <c r="E1325" s="15" t="str">
        <f>"Q"&amp;ROUNDUP(MONTH(SalesDataTable[[#This Row],[Order Date]])/3,0)</f>
        <v>Q3</v>
      </c>
      <c r="F1325" s="12">
        <f>YEAR(SalesDataTable[[#This Row],[Order Date]])</f>
        <v>2026</v>
      </c>
      <c r="G1325" s="4" t="s">
        <v>11</v>
      </c>
      <c r="H1325" s="4" t="s">
        <v>18</v>
      </c>
      <c r="I1325" s="4" t="s">
        <v>2</v>
      </c>
      <c r="J1325" s="4" t="s">
        <v>3</v>
      </c>
      <c r="K1325" s="4" t="s">
        <v>14</v>
      </c>
      <c r="L1325" s="4" t="s">
        <v>48</v>
      </c>
      <c r="M1325" s="9">
        <v>4</v>
      </c>
      <c r="N1325" s="6">
        <v>166.71</v>
      </c>
      <c r="O1325" s="7">
        <v>0</v>
      </c>
      <c r="P1325" s="6">
        <v>86.55</v>
      </c>
      <c r="Q1325" s="6">
        <f t="shared" si="80"/>
        <v>666.84</v>
      </c>
      <c r="R1325" s="6">
        <f t="shared" si="81"/>
        <v>346.2</v>
      </c>
      <c r="S1325" s="6">
        <f t="shared" si="82"/>
        <v>320.64000000000004</v>
      </c>
      <c r="T1325" s="8">
        <f t="shared" si="83"/>
        <v>0.48083498290444487</v>
      </c>
      <c r="U1325" s="5">
        <f>YEAR(SalesDataTable[[#This Row],[Order Date]])</f>
        <v>2026</v>
      </c>
      <c r="V1325" s="8" t="str">
        <f>"Q"&amp;ROUNDUP(MONTH(SalesDataTable[[#This Row],[Order Date]])/3,0)</f>
        <v>Q3</v>
      </c>
      <c r="W1325" s="9">
        <f>MONTH(SalesDataTable[[#This Row],[Order Date]])</f>
        <v>7</v>
      </c>
      <c r="X1325" s="8" t="str">
        <f>TEXT(SalesDataTable[[#This Row],[Order Date]],"mmm")</f>
        <v>Jul</v>
      </c>
    </row>
    <row r="1326" spans="1:24" ht="15">
      <c r="A1326" s="2">
        <v>165</v>
      </c>
      <c r="B1326" s="3">
        <v>46214</v>
      </c>
      <c r="C1326" s="12">
        <f>MONTH(SalesDataTable[[#This Row],[Order Date]])</f>
        <v>7</v>
      </c>
      <c r="D1326" s="12" t="str">
        <f>TEXT(SalesDataTable[[#This Row],[Order Date]],"MMM")</f>
        <v>Jul</v>
      </c>
      <c r="E1326" s="15" t="str">
        <f>"Q"&amp;ROUNDUP(MONTH(SalesDataTable[[#This Row],[Order Date]])/3,0)</f>
        <v>Q3</v>
      </c>
      <c r="F1326" s="12">
        <f>YEAR(SalesDataTable[[#This Row],[Order Date]])</f>
        <v>2026</v>
      </c>
      <c r="G1326" s="4" t="s">
        <v>6</v>
      </c>
      <c r="H1326" s="4" t="s">
        <v>43</v>
      </c>
      <c r="I1326" s="4" t="s">
        <v>19</v>
      </c>
      <c r="J1326" s="4" t="s">
        <v>13</v>
      </c>
      <c r="K1326" s="4" t="s">
        <v>4</v>
      </c>
      <c r="L1326" s="4" t="s">
        <v>5</v>
      </c>
      <c r="M1326" s="9">
        <v>2</v>
      </c>
      <c r="N1326" s="6">
        <v>83.33</v>
      </c>
      <c r="O1326" s="7">
        <v>0</v>
      </c>
      <c r="P1326" s="6">
        <v>42.11</v>
      </c>
      <c r="Q1326" s="6">
        <f t="shared" si="80"/>
        <v>166.66</v>
      </c>
      <c r="R1326" s="6">
        <f t="shared" si="81"/>
        <v>84.22</v>
      </c>
      <c r="S1326" s="6">
        <f t="shared" si="82"/>
        <v>82.44</v>
      </c>
      <c r="T1326" s="8">
        <f t="shared" si="83"/>
        <v>0.49465978639145564</v>
      </c>
      <c r="U1326" s="5">
        <f>YEAR(SalesDataTable[[#This Row],[Order Date]])</f>
        <v>2026</v>
      </c>
      <c r="V1326" s="8" t="str">
        <f>"Q"&amp;ROUNDUP(MONTH(SalesDataTable[[#This Row],[Order Date]])/3,0)</f>
        <v>Q3</v>
      </c>
      <c r="W1326" s="9">
        <f>MONTH(SalesDataTable[[#This Row],[Order Date]])</f>
        <v>7</v>
      </c>
      <c r="X1326" s="8" t="str">
        <f>TEXT(SalesDataTable[[#This Row],[Order Date]],"mmm")</f>
        <v>Jul</v>
      </c>
    </row>
    <row r="1327" spans="1:24" ht="15">
      <c r="A1327" s="2">
        <v>198</v>
      </c>
      <c r="B1327" s="3">
        <v>46214</v>
      </c>
      <c r="C1327" s="12">
        <f>MONTH(SalesDataTable[[#This Row],[Order Date]])</f>
        <v>7</v>
      </c>
      <c r="D1327" s="12" t="str">
        <f>TEXT(SalesDataTable[[#This Row],[Order Date]],"MMM")</f>
        <v>Jul</v>
      </c>
      <c r="E1327" s="15" t="str">
        <f>"Q"&amp;ROUNDUP(MONTH(SalesDataTable[[#This Row],[Order Date]])/3,0)</f>
        <v>Q3</v>
      </c>
      <c r="F1327" s="12">
        <f>YEAR(SalesDataTable[[#This Row],[Order Date]])</f>
        <v>2026</v>
      </c>
      <c r="G1327" s="4" t="s">
        <v>0</v>
      </c>
      <c r="H1327" s="4" t="s">
        <v>50</v>
      </c>
      <c r="I1327" s="4" t="s">
        <v>2</v>
      </c>
      <c r="J1327" s="4" t="s">
        <v>13</v>
      </c>
      <c r="K1327" s="4" t="s">
        <v>9</v>
      </c>
      <c r="L1327" s="4" t="s">
        <v>46</v>
      </c>
      <c r="M1327" s="9">
        <v>2</v>
      </c>
      <c r="N1327" s="6">
        <v>71.77</v>
      </c>
      <c r="O1327" s="7">
        <v>0.05</v>
      </c>
      <c r="P1327" s="6">
        <v>32.9</v>
      </c>
      <c r="Q1327" s="6">
        <f t="shared" si="80"/>
        <v>136.363</v>
      </c>
      <c r="R1327" s="6">
        <f t="shared" si="81"/>
        <v>65.8</v>
      </c>
      <c r="S1327" s="6">
        <f t="shared" si="82"/>
        <v>70.563000000000002</v>
      </c>
      <c r="T1327" s="8">
        <f t="shared" si="83"/>
        <v>0.5174644148339359</v>
      </c>
      <c r="U1327" s="5">
        <f>YEAR(SalesDataTable[[#This Row],[Order Date]])</f>
        <v>2026</v>
      </c>
      <c r="V1327" s="8" t="str">
        <f>"Q"&amp;ROUNDUP(MONTH(SalesDataTable[[#This Row],[Order Date]])/3,0)</f>
        <v>Q3</v>
      </c>
      <c r="W1327" s="9">
        <f>MONTH(SalesDataTable[[#This Row],[Order Date]])</f>
        <v>7</v>
      </c>
      <c r="X1327" s="8" t="str">
        <f>TEXT(SalesDataTable[[#This Row],[Order Date]],"mmm")</f>
        <v>Jul</v>
      </c>
    </row>
    <row r="1328" spans="1:24" ht="15">
      <c r="A1328" s="2">
        <v>1480</v>
      </c>
      <c r="B1328" s="3">
        <v>46214</v>
      </c>
      <c r="C1328" s="12">
        <f>MONTH(SalesDataTable[[#This Row],[Order Date]])</f>
        <v>7</v>
      </c>
      <c r="D1328" s="12" t="str">
        <f>TEXT(SalesDataTable[[#This Row],[Order Date]],"MMM")</f>
        <v>Jul</v>
      </c>
      <c r="E1328" s="15" t="str">
        <f>"Q"&amp;ROUNDUP(MONTH(SalesDataTable[[#This Row],[Order Date]])/3,0)</f>
        <v>Q3</v>
      </c>
      <c r="F1328" s="12">
        <f>YEAR(SalesDataTable[[#This Row],[Order Date]])</f>
        <v>2026</v>
      </c>
      <c r="G1328" s="4" t="s">
        <v>0</v>
      </c>
      <c r="H1328" s="4" t="s">
        <v>50</v>
      </c>
      <c r="I1328" s="4" t="s">
        <v>2</v>
      </c>
      <c r="J1328" s="4" t="s">
        <v>13</v>
      </c>
      <c r="K1328" s="4" t="s">
        <v>14</v>
      </c>
      <c r="L1328" s="4" t="s">
        <v>48</v>
      </c>
      <c r="M1328" s="9">
        <v>3</v>
      </c>
      <c r="N1328" s="6">
        <v>164.5</v>
      </c>
      <c r="O1328" s="7">
        <v>0</v>
      </c>
      <c r="P1328" s="6">
        <v>87.06</v>
      </c>
      <c r="Q1328" s="6">
        <f t="shared" si="80"/>
        <v>493.5</v>
      </c>
      <c r="R1328" s="6">
        <f t="shared" si="81"/>
        <v>261.18</v>
      </c>
      <c r="S1328" s="6">
        <f t="shared" si="82"/>
        <v>232.32</v>
      </c>
      <c r="T1328" s="8">
        <f t="shared" si="83"/>
        <v>0.47075987841945288</v>
      </c>
      <c r="U1328" s="5">
        <f>YEAR(SalesDataTable[[#This Row],[Order Date]])</f>
        <v>2026</v>
      </c>
      <c r="V1328" s="8" t="str">
        <f>"Q"&amp;ROUNDUP(MONTH(SalesDataTable[[#This Row],[Order Date]])/3,0)</f>
        <v>Q3</v>
      </c>
      <c r="W1328" s="9">
        <f>MONTH(SalesDataTable[[#This Row],[Order Date]])</f>
        <v>7</v>
      </c>
      <c r="X1328" s="8" t="str">
        <f>TEXT(SalesDataTable[[#This Row],[Order Date]],"mmm")</f>
        <v>Jul</v>
      </c>
    </row>
    <row r="1329" spans="1:24" ht="15">
      <c r="A1329" s="2">
        <v>1990</v>
      </c>
      <c r="B1329" s="3">
        <v>46214</v>
      </c>
      <c r="C1329" s="12">
        <f>MONTH(SalesDataTable[[#This Row],[Order Date]])</f>
        <v>7</v>
      </c>
      <c r="D1329" s="12" t="str">
        <f>TEXT(SalesDataTable[[#This Row],[Order Date]],"MMM")</f>
        <v>Jul</v>
      </c>
      <c r="E1329" s="15" t="str">
        <f>"Q"&amp;ROUNDUP(MONTH(SalesDataTable[[#This Row],[Order Date]])/3,0)</f>
        <v>Q3</v>
      </c>
      <c r="F1329" s="12">
        <f>YEAR(SalesDataTable[[#This Row],[Order Date]])</f>
        <v>2026</v>
      </c>
      <c r="G1329" s="4" t="s">
        <v>0</v>
      </c>
      <c r="H1329" s="4" t="s">
        <v>50</v>
      </c>
      <c r="I1329" s="4" t="s">
        <v>2</v>
      </c>
      <c r="J1329" s="4" t="s">
        <v>3</v>
      </c>
      <c r="K1329" s="4" t="s">
        <v>23</v>
      </c>
      <c r="L1329" s="4" t="s">
        <v>40</v>
      </c>
      <c r="M1329" s="9">
        <v>3</v>
      </c>
      <c r="N1329" s="6">
        <v>82.28</v>
      </c>
      <c r="O1329" s="7">
        <v>0.1</v>
      </c>
      <c r="P1329" s="6">
        <v>39.51</v>
      </c>
      <c r="Q1329" s="6">
        <f t="shared" si="80"/>
        <v>222.15600000000001</v>
      </c>
      <c r="R1329" s="6">
        <f t="shared" si="81"/>
        <v>118.53</v>
      </c>
      <c r="S1329" s="6">
        <f t="shared" si="82"/>
        <v>103.626</v>
      </c>
      <c r="T1329" s="8">
        <f t="shared" si="83"/>
        <v>0.46645600388915898</v>
      </c>
      <c r="U1329" s="5">
        <f>YEAR(SalesDataTable[[#This Row],[Order Date]])</f>
        <v>2026</v>
      </c>
      <c r="V1329" s="8" t="str">
        <f>"Q"&amp;ROUNDUP(MONTH(SalesDataTable[[#This Row],[Order Date]])/3,0)</f>
        <v>Q3</v>
      </c>
      <c r="W1329" s="9">
        <f>MONTH(SalesDataTable[[#This Row],[Order Date]])</f>
        <v>7</v>
      </c>
      <c r="X1329" s="8" t="str">
        <f>TEXT(SalesDataTable[[#This Row],[Order Date]],"mmm")</f>
        <v>Jul</v>
      </c>
    </row>
    <row r="1330" spans="1:24" ht="15">
      <c r="A1330" s="2">
        <v>2298</v>
      </c>
      <c r="B1330" s="3">
        <v>46214</v>
      </c>
      <c r="C1330" s="12">
        <f>MONTH(SalesDataTable[[#This Row],[Order Date]])</f>
        <v>7</v>
      </c>
      <c r="D1330" s="12" t="str">
        <f>TEXT(SalesDataTable[[#This Row],[Order Date]],"MMM")</f>
        <v>Jul</v>
      </c>
      <c r="E1330" s="15" t="str">
        <f>"Q"&amp;ROUNDUP(MONTH(SalesDataTable[[#This Row],[Order Date]])/3,0)</f>
        <v>Q3</v>
      </c>
      <c r="F1330" s="12">
        <f>YEAR(SalesDataTable[[#This Row],[Order Date]])</f>
        <v>2026</v>
      </c>
      <c r="G1330" s="4" t="s">
        <v>11</v>
      </c>
      <c r="H1330" s="4" t="s">
        <v>12</v>
      </c>
      <c r="I1330" s="4" t="s">
        <v>19</v>
      </c>
      <c r="J1330" s="4" t="s">
        <v>13</v>
      </c>
      <c r="K1330" s="4" t="s">
        <v>4</v>
      </c>
      <c r="L1330" s="4" t="s">
        <v>30</v>
      </c>
      <c r="M1330" s="9">
        <v>2</v>
      </c>
      <c r="N1330" s="6">
        <v>103.17</v>
      </c>
      <c r="O1330" s="7">
        <v>0</v>
      </c>
      <c r="P1330" s="6">
        <v>50.49</v>
      </c>
      <c r="Q1330" s="6">
        <f t="shared" si="80"/>
        <v>206.34</v>
      </c>
      <c r="R1330" s="6">
        <f t="shared" si="81"/>
        <v>100.98</v>
      </c>
      <c r="S1330" s="6">
        <f t="shared" si="82"/>
        <v>105.36</v>
      </c>
      <c r="T1330" s="8">
        <f t="shared" si="83"/>
        <v>0.51061355045071244</v>
      </c>
      <c r="U1330" s="5">
        <f>YEAR(SalesDataTable[[#This Row],[Order Date]])</f>
        <v>2026</v>
      </c>
      <c r="V1330" s="8" t="str">
        <f>"Q"&amp;ROUNDUP(MONTH(SalesDataTable[[#This Row],[Order Date]])/3,0)</f>
        <v>Q3</v>
      </c>
      <c r="W1330" s="9">
        <f>MONTH(SalesDataTable[[#This Row],[Order Date]])</f>
        <v>7</v>
      </c>
      <c r="X1330" s="8" t="str">
        <f>TEXT(SalesDataTable[[#This Row],[Order Date]],"mmm")</f>
        <v>Jul</v>
      </c>
    </row>
    <row r="1331" spans="1:24" ht="15">
      <c r="A1331" s="2">
        <v>2886</v>
      </c>
      <c r="B1331" s="3">
        <v>46214</v>
      </c>
      <c r="C1331" s="12">
        <f>MONTH(SalesDataTable[[#This Row],[Order Date]])</f>
        <v>7</v>
      </c>
      <c r="D1331" s="12" t="str">
        <f>TEXT(SalesDataTable[[#This Row],[Order Date]],"MMM")</f>
        <v>Jul</v>
      </c>
      <c r="E1331" s="15" t="str">
        <f>"Q"&amp;ROUNDUP(MONTH(SalesDataTable[[#This Row],[Order Date]])/3,0)</f>
        <v>Q3</v>
      </c>
      <c r="F1331" s="12">
        <f>YEAR(SalesDataTable[[#This Row],[Order Date]])</f>
        <v>2026</v>
      </c>
      <c r="G1331" s="4" t="s">
        <v>0</v>
      </c>
      <c r="H1331" s="4" t="s">
        <v>50</v>
      </c>
      <c r="I1331" s="4" t="s">
        <v>2</v>
      </c>
      <c r="J1331" s="4" t="s">
        <v>13</v>
      </c>
      <c r="K1331" s="4" t="s">
        <v>4</v>
      </c>
      <c r="L1331" s="4" t="s">
        <v>22</v>
      </c>
      <c r="M1331" s="9">
        <v>1</v>
      </c>
      <c r="N1331" s="6">
        <v>50.33</v>
      </c>
      <c r="O1331" s="7">
        <v>0.05</v>
      </c>
      <c r="P1331" s="6">
        <v>22.06</v>
      </c>
      <c r="Q1331" s="6">
        <f t="shared" si="80"/>
        <v>47.813499999999998</v>
      </c>
      <c r="R1331" s="6">
        <f t="shared" si="81"/>
        <v>22.06</v>
      </c>
      <c r="S1331" s="6">
        <f t="shared" si="82"/>
        <v>25.753499999999999</v>
      </c>
      <c r="T1331" s="8">
        <f t="shared" si="83"/>
        <v>0.53862402877848303</v>
      </c>
      <c r="U1331" s="5">
        <f>YEAR(SalesDataTable[[#This Row],[Order Date]])</f>
        <v>2026</v>
      </c>
      <c r="V1331" s="8" t="str">
        <f>"Q"&amp;ROUNDUP(MONTH(SalesDataTable[[#This Row],[Order Date]])/3,0)</f>
        <v>Q3</v>
      </c>
      <c r="W1331" s="9">
        <f>MONTH(SalesDataTable[[#This Row],[Order Date]])</f>
        <v>7</v>
      </c>
      <c r="X1331" s="8" t="str">
        <f>TEXT(SalesDataTable[[#This Row],[Order Date]],"mmm")</f>
        <v>Jul</v>
      </c>
    </row>
    <row r="1332" spans="1:24" ht="15">
      <c r="A1332" s="2">
        <v>2893</v>
      </c>
      <c r="B1332" s="3">
        <v>46214</v>
      </c>
      <c r="C1332" s="12">
        <f>MONTH(SalesDataTable[[#This Row],[Order Date]])</f>
        <v>7</v>
      </c>
      <c r="D1332" s="12" t="str">
        <f>TEXT(SalesDataTable[[#This Row],[Order Date]],"MMM")</f>
        <v>Jul</v>
      </c>
      <c r="E1332" s="15" t="str">
        <f>"Q"&amp;ROUNDUP(MONTH(SalesDataTable[[#This Row],[Order Date]])/3,0)</f>
        <v>Q3</v>
      </c>
      <c r="F1332" s="12">
        <f>YEAR(SalesDataTable[[#This Row],[Order Date]])</f>
        <v>2026</v>
      </c>
      <c r="G1332" s="4" t="s">
        <v>6</v>
      </c>
      <c r="H1332" s="4" t="s">
        <v>41</v>
      </c>
      <c r="I1332" s="4" t="s">
        <v>8</v>
      </c>
      <c r="J1332" s="4" t="s">
        <v>16</v>
      </c>
      <c r="K1332" s="4" t="s">
        <v>9</v>
      </c>
      <c r="L1332" s="4" t="s">
        <v>17</v>
      </c>
      <c r="M1332" s="9">
        <v>6</v>
      </c>
      <c r="N1332" s="6">
        <v>142.78</v>
      </c>
      <c r="O1332" s="7">
        <v>0.15</v>
      </c>
      <c r="P1332" s="6">
        <v>80.38</v>
      </c>
      <c r="Q1332" s="6">
        <f t="shared" si="80"/>
        <v>728.178</v>
      </c>
      <c r="R1332" s="6">
        <f t="shared" si="81"/>
        <v>482.28</v>
      </c>
      <c r="S1332" s="6">
        <f t="shared" si="82"/>
        <v>245.89800000000002</v>
      </c>
      <c r="T1332" s="8">
        <f t="shared" si="83"/>
        <v>0.33768941110552642</v>
      </c>
      <c r="U1332" s="5">
        <f>YEAR(SalesDataTable[[#This Row],[Order Date]])</f>
        <v>2026</v>
      </c>
      <c r="V1332" s="8" t="str">
        <f>"Q"&amp;ROUNDUP(MONTH(SalesDataTable[[#This Row],[Order Date]])/3,0)</f>
        <v>Q3</v>
      </c>
      <c r="W1332" s="9">
        <f>MONTH(SalesDataTable[[#This Row],[Order Date]])</f>
        <v>7</v>
      </c>
      <c r="X1332" s="8" t="str">
        <f>TEXT(SalesDataTable[[#This Row],[Order Date]],"mmm")</f>
        <v>Jul</v>
      </c>
    </row>
    <row r="1333" spans="1:24" ht="15">
      <c r="A1333" s="2">
        <v>2939</v>
      </c>
      <c r="B1333" s="3">
        <v>46214</v>
      </c>
      <c r="C1333" s="12">
        <f>MONTH(SalesDataTable[[#This Row],[Order Date]])</f>
        <v>7</v>
      </c>
      <c r="D1333" s="12" t="str">
        <f>TEXT(SalesDataTable[[#This Row],[Order Date]],"MMM")</f>
        <v>Jul</v>
      </c>
      <c r="E1333" s="15" t="str">
        <f>"Q"&amp;ROUNDUP(MONTH(SalesDataTable[[#This Row],[Order Date]])/3,0)</f>
        <v>Q3</v>
      </c>
      <c r="F1333" s="12">
        <f>YEAR(SalesDataTable[[#This Row],[Order Date]])</f>
        <v>2026</v>
      </c>
      <c r="G1333" s="4" t="s">
        <v>6</v>
      </c>
      <c r="H1333" s="4" t="s">
        <v>27</v>
      </c>
      <c r="I1333" s="4" t="s">
        <v>2</v>
      </c>
      <c r="J1333" s="4" t="s">
        <v>13</v>
      </c>
      <c r="K1333" s="4" t="s">
        <v>23</v>
      </c>
      <c r="L1333" s="4" t="s">
        <v>29</v>
      </c>
      <c r="M1333" s="9">
        <v>1</v>
      </c>
      <c r="N1333" s="6">
        <v>195.38</v>
      </c>
      <c r="O1333" s="7">
        <v>0.05</v>
      </c>
      <c r="P1333" s="6">
        <v>101.67</v>
      </c>
      <c r="Q1333" s="6">
        <f t="shared" si="80"/>
        <v>185.61099999999999</v>
      </c>
      <c r="R1333" s="6">
        <f t="shared" si="81"/>
        <v>101.67</v>
      </c>
      <c r="S1333" s="6">
        <f t="shared" si="82"/>
        <v>83.940999999999988</v>
      </c>
      <c r="T1333" s="8">
        <f t="shared" si="83"/>
        <v>0.45224151585843508</v>
      </c>
      <c r="U1333" s="5">
        <f>YEAR(SalesDataTable[[#This Row],[Order Date]])</f>
        <v>2026</v>
      </c>
      <c r="V1333" s="8" t="str">
        <f>"Q"&amp;ROUNDUP(MONTH(SalesDataTable[[#This Row],[Order Date]])/3,0)</f>
        <v>Q3</v>
      </c>
      <c r="W1333" s="9">
        <f>MONTH(SalesDataTable[[#This Row],[Order Date]])</f>
        <v>7</v>
      </c>
      <c r="X1333" s="8" t="str">
        <f>TEXT(SalesDataTable[[#This Row],[Order Date]],"mmm")</f>
        <v>Jul</v>
      </c>
    </row>
    <row r="1334" spans="1:24" ht="15">
      <c r="A1334" s="2">
        <v>3249</v>
      </c>
      <c r="B1334" s="3">
        <v>46214</v>
      </c>
      <c r="C1334" s="12">
        <f>MONTH(SalesDataTable[[#This Row],[Order Date]])</f>
        <v>7</v>
      </c>
      <c r="D1334" s="12" t="str">
        <f>TEXT(SalesDataTable[[#This Row],[Order Date]],"MMM")</f>
        <v>Jul</v>
      </c>
      <c r="E1334" s="15" t="str">
        <f>"Q"&amp;ROUNDUP(MONTH(SalesDataTable[[#This Row],[Order Date]])/3,0)</f>
        <v>Q3</v>
      </c>
      <c r="F1334" s="12">
        <f>YEAR(SalesDataTable[[#This Row],[Order Date]])</f>
        <v>2026</v>
      </c>
      <c r="G1334" s="4" t="s">
        <v>20</v>
      </c>
      <c r="H1334" s="4" t="s">
        <v>21</v>
      </c>
      <c r="I1334" s="4" t="s">
        <v>19</v>
      </c>
      <c r="J1334" s="4" t="s">
        <v>3</v>
      </c>
      <c r="K1334" s="4" t="s">
        <v>4</v>
      </c>
      <c r="L1334" s="4" t="s">
        <v>30</v>
      </c>
      <c r="M1334" s="9">
        <v>5</v>
      </c>
      <c r="N1334" s="6">
        <v>104.8</v>
      </c>
      <c r="O1334" s="7">
        <v>0</v>
      </c>
      <c r="P1334" s="6">
        <v>50.94</v>
      </c>
      <c r="Q1334" s="6">
        <f t="shared" si="80"/>
        <v>524</v>
      </c>
      <c r="R1334" s="6">
        <f t="shared" si="81"/>
        <v>254.7</v>
      </c>
      <c r="S1334" s="6">
        <f t="shared" si="82"/>
        <v>269.3</v>
      </c>
      <c r="T1334" s="8">
        <f t="shared" si="83"/>
        <v>0.51393129770992374</v>
      </c>
      <c r="U1334" s="5">
        <f>YEAR(SalesDataTable[[#This Row],[Order Date]])</f>
        <v>2026</v>
      </c>
      <c r="V1334" s="8" t="str">
        <f>"Q"&amp;ROUNDUP(MONTH(SalesDataTable[[#This Row],[Order Date]])/3,0)</f>
        <v>Q3</v>
      </c>
      <c r="W1334" s="9">
        <f>MONTH(SalesDataTable[[#This Row],[Order Date]])</f>
        <v>7</v>
      </c>
      <c r="X1334" s="8" t="str">
        <f>TEXT(SalesDataTable[[#This Row],[Order Date]],"mmm")</f>
        <v>Jul</v>
      </c>
    </row>
    <row r="1335" spans="1:24" ht="15">
      <c r="A1335" s="2">
        <v>3832</v>
      </c>
      <c r="B1335" s="3">
        <v>46214</v>
      </c>
      <c r="C1335" s="12">
        <f>MONTH(SalesDataTable[[#This Row],[Order Date]])</f>
        <v>7</v>
      </c>
      <c r="D1335" s="12" t="str">
        <f>TEXT(SalesDataTable[[#This Row],[Order Date]],"MMM")</f>
        <v>Jul</v>
      </c>
      <c r="E1335" s="15" t="str">
        <f>"Q"&amp;ROUNDUP(MONTH(SalesDataTable[[#This Row],[Order Date]])/3,0)</f>
        <v>Q3</v>
      </c>
      <c r="F1335" s="12">
        <f>YEAR(SalesDataTable[[#This Row],[Order Date]])</f>
        <v>2026</v>
      </c>
      <c r="G1335" s="4" t="s">
        <v>20</v>
      </c>
      <c r="H1335" s="4" t="s">
        <v>31</v>
      </c>
      <c r="I1335" s="4" t="s">
        <v>2</v>
      </c>
      <c r="J1335" s="4" t="s">
        <v>3</v>
      </c>
      <c r="K1335" s="4" t="s">
        <v>23</v>
      </c>
      <c r="L1335" s="4" t="s">
        <v>40</v>
      </c>
      <c r="M1335" s="9">
        <v>3</v>
      </c>
      <c r="N1335" s="6">
        <v>82.26</v>
      </c>
      <c r="O1335" s="7">
        <v>0</v>
      </c>
      <c r="P1335" s="6">
        <v>40.020000000000003</v>
      </c>
      <c r="Q1335" s="6">
        <f t="shared" si="80"/>
        <v>246.78000000000003</v>
      </c>
      <c r="R1335" s="6">
        <f t="shared" si="81"/>
        <v>120.06</v>
      </c>
      <c r="S1335" s="6">
        <f t="shared" si="82"/>
        <v>126.72000000000003</v>
      </c>
      <c r="T1335" s="8">
        <f t="shared" si="83"/>
        <v>0.51349380014587898</v>
      </c>
      <c r="U1335" s="5">
        <f>YEAR(SalesDataTable[[#This Row],[Order Date]])</f>
        <v>2026</v>
      </c>
      <c r="V1335" s="8" t="str">
        <f>"Q"&amp;ROUNDUP(MONTH(SalesDataTable[[#This Row],[Order Date]])/3,0)</f>
        <v>Q3</v>
      </c>
      <c r="W1335" s="9">
        <f>MONTH(SalesDataTable[[#This Row],[Order Date]])</f>
        <v>7</v>
      </c>
      <c r="X1335" s="8" t="str">
        <f>TEXT(SalesDataTable[[#This Row],[Order Date]],"mmm")</f>
        <v>Jul</v>
      </c>
    </row>
    <row r="1336" spans="1:24" ht="15">
      <c r="A1336" s="2">
        <v>3868</v>
      </c>
      <c r="B1336" s="3">
        <v>46214</v>
      </c>
      <c r="C1336" s="12">
        <f>MONTH(SalesDataTable[[#This Row],[Order Date]])</f>
        <v>7</v>
      </c>
      <c r="D1336" s="12" t="str">
        <f>TEXT(SalesDataTable[[#This Row],[Order Date]],"MMM")</f>
        <v>Jul</v>
      </c>
      <c r="E1336" s="15" t="str">
        <f>"Q"&amp;ROUNDUP(MONTH(SalesDataTable[[#This Row],[Order Date]])/3,0)</f>
        <v>Q3</v>
      </c>
      <c r="F1336" s="12">
        <f>YEAR(SalesDataTable[[#This Row],[Order Date]])</f>
        <v>2026</v>
      </c>
      <c r="G1336" s="4" t="s">
        <v>11</v>
      </c>
      <c r="H1336" s="4" t="s">
        <v>39</v>
      </c>
      <c r="I1336" s="4" t="s">
        <v>2</v>
      </c>
      <c r="J1336" s="4" t="s">
        <v>16</v>
      </c>
      <c r="K1336" s="4" t="s">
        <v>9</v>
      </c>
      <c r="L1336" s="4" t="s">
        <v>10</v>
      </c>
      <c r="M1336" s="9">
        <v>1</v>
      </c>
      <c r="N1336" s="6">
        <v>90.79</v>
      </c>
      <c r="O1336" s="7">
        <v>0</v>
      </c>
      <c r="P1336" s="6">
        <v>46.39</v>
      </c>
      <c r="Q1336" s="6">
        <f t="shared" si="80"/>
        <v>90.79</v>
      </c>
      <c r="R1336" s="6">
        <f t="shared" si="81"/>
        <v>46.39</v>
      </c>
      <c r="S1336" s="6">
        <f t="shared" si="82"/>
        <v>44.400000000000006</v>
      </c>
      <c r="T1336" s="8">
        <f t="shared" si="83"/>
        <v>0.4890406432426479</v>
      </c>
      <c r="U1336" s="5">
        <f>YEAR(SalesDataTable[[#This Row],[Order Date]])</f>
        <v>2026</v>
      </c>
      <c r="V1336" s="8" t="str">
        <f>"Q"&amp;ROUNDUP(MONTH(SalesDataTable[[#This Row],[Order Date]])/3,0)</f>
        <v>Q3</v>
      </c>
      <c r="W1336" s="9">
        <f>MONTH(SalesDataTable[[#This Row],[Order Date]])</f>
        <v>7</v>
      </c>
      <c r="X1336" s="8" t="str">
        <f>TEXT(SalesDataTable[[#This Row],[Order Date]],"mmm")</f>
        <v>Jul</v>
      </c>
    </row>
    <row r="1337" spans="1:24" ht="15">
      <c r="A1337" s="2">
        <v>4365</v>
      </c>
      <c r="B1337" s="3">
        <v>46214</v>
      </c>
      <c r="C1337" s="12">
        <f>MONTH(SalesDataTable[[#This Row],[Order Date]])</f>
        <v>7</v>
      </c>
      <c r="D1337" s="12" t="str">
        <f>TEXT(SalesDataTable[[#This Row],[Order Date]],"MMM")</f>
        <v>Jul</v>
      </c>
      <c r="E1337" s="15" t="str">
        <f>"Q"&amp;ROUNDUP(MONTH(SalesDataTable[[#This Row],[Order Date]])/3,0)</f>
        <v>Q3</v>
      </c>
      <c r="F1337" s="12">
        <f>YEAR(SalesDataTable[[#This Row],[Order Date]])</f>
        <v>2026</v>
      </c>
      <c r="G1337" s="4" t="s">
        <v>6</v>
      </c>
      <c r="H1337" s="4" t="s">
        <v>41</v>
      </c>
      <c r="I1337" s="4" t="s">
        <v>2</v>
      </c>
      <c r="J1337" s="4" t="s">
        <v>3</v>
      </c>
      <c r="K1337" s="4" t="s">
        <v>4</v>
      </c>
      <c r="L1337" s="4" t="s">
        <v>26</v>
      </c>
      <c r="M1337" s="9">
        <v>1</v>
      </c>
      <c r="N1337" s="6">
        <v>41.33</v>
      </c>
      <c r="O1337" s="7">
        <v>0</v>
      </c>
      <c r="P1337" s="6">
        <v>17.2</v>
      </c>
      <c r="Q1337" s="6">
        <f t="shared" si="80"/>
        <v>41.33</v>
      </c>
      <c r="R1337" s="6">
        <f t="shared" si="81"/>
        <v>17.2</v>
      </c>
      <c r="S1337" s="6">
        <f t="shared" si="82"/>
        <v>24.13</v>
      </c>
      <c r="T1337" s="8">
        <f t="shared" si="83"/>
        <v>0.58383740624243896</v>
      </c>
      <c r="U1337" s="5">
        <f>YEAR(SalesDataTable[[#This Row],[Order Date]])</f>
        <v>2026</v>
      </c>
      <c r="V1337" s="8" t="str">
        <f>"Q"&amp;ROUNDUP(MONTH(SalesDataTable[[#This Row],[Order Date]])/3,0)</f>
        <v>Q3</v>
      </c>
      <c r="W1337" s="9">
        <f>MONTH(SalesDataTable[[#This Row],[Order Date]])</f>
        <v>7</v>
      </c>
      <c r="X1337" s="8" t="str">
        <f>TEXT(SalesDataTable[[#This Row],[Order Date]],"mmm")</f>
        <v>Jul</v>
      </c>
    </row>
    <row r="1338" spans="1:24" ht="15">
      <c r="A1338" s="2">
        <v>314</v>
      </c>
      <c r="B1338" s="3">
        <v>46215</v>
      </c>
      <c r="C1338" s="12">
        <f>MONTH(SalesDataTable[[#This Row],[Order Date]])</f>
        <v>7</v>
      </c>
      <c r="D1338" s="12" t="str">
        <f>TEXT(SalesDataTable[[#This Row],[Order Date]],"MMM")</f>
        <v>Jul</v>
      </c>
      <c r="E1338" s="15" t="str">
        <f>"Q"&amp;ROUNDUP(MONTH(SalesDataTable[[#This Row],[Order Date]])/3,0)</f>
        <v>Q3</v>
      </c>
      <c r="F1338" s="12">
        <f>YEAR(SalesDataTable[[#This Row],[Order Date]])</f>
        <v>2026</v>
      </c>
      <c r="G1338" s="4" t="s">
        <v>11</v>
      </c>
      <c r="H1338" s="4" t="s">
        <v>12</v>
      </c>
      <c r="I1338" s="4" t="s">
        <v>2</v>
      </c>
      <c r="J1338" s="4" t="s">
        <v>3</v>
      </c>
      <c r="K1338" s="4" t="s">
        <v>34</v>
      </c>
      <c r="L1338" s="4" t="s">
        <v>35</v>
      </c>
      <c r="M1338" s="9">
        <v>2</v>
      </c>
      <c r="N1338" s="6">
        <v>41.09</v>
      </c>
      <c r="O1338" s="7">
        <v>0.05</v>
      </c>
      <c r="P1338" s="6">
        <v>14.54</v>
      </c>
      <c r="Q1338" s="6">
        <f t="shared" si="80"/>
        <v>78.070999999999998</v>
      </c>
      <c r="R1338" s="6">
        <f t="shared" si="81"/>
        <v>29.08</v>
      </c>
      <c r="S1338" s="6">
        <f t="shared" si="82"/>
        <v>48.991</v>
      </c>
      <c r="T1338" s="8">
        <f t="shared" si="83"/>
        <v>0.62751854081541159</v>
      </c>
      <c r="U1338" s="5">
        <f>YEAR(SalesDataTable[[#This Row],[Order Date]])</f>
        <v>2026</v>
      </c>
      <c r="V1338" s="8" t="str">
        <f>"Q"&amp;ROUNDUP(MONTH(SalesDataTable[[#This Row],[Order Date]])/3,0)</f>
        <v>Q3</v>
      </c>
      <c r="W1338" s="9">
        <f>MONTH(SalesDataTable[[#This Row],[Order Date]])</f>
        <v>7</v>
      </c>
      <c r="X1338" s="8" t="str">
        <f>TEXT(SalesDataTable[[#This Row],[Order Date]],"mmm")</f>
        <v>Jul</v>
      </c>
    </row>
    <row r="1339" spans="1:24" ht="15">
      <c r="A1339" s="2">
        <v>552</v>
      </c>
      <c r="B1339" s="3">
        <v>46215</v>
      </c>
      <c r="C1339" s="12">
        <f>MONTH(SalesDataTable[[#This Row],[Order Date]])</f>
        <v>7</v>
      </c>
      <c r="D1339" s="12" t="str">
        <f>TEXT(SalesDataTable[[#This Row],[Order Date]],"MMM")</f>
        <v>Jul</v>
      </c>
      <c r="E1339" s="15" t="str">
        <f>"Q"&amp;ROUNDUP(MONTH(SalesDataTable[[#This Row],[Order Date]])/3,0)</f>
        <v>Q3</v>
      </c>
      <c r="F1339" s="12">
        <f>YEAR(SalesDataTable[[#This Row],[Order Date]])</f>
        <v>2026</v>
      </c>
      <c r="G1339" s="4" t="s">
        <v>6</v>
      </c>
      <c r="H1339" s="4" t="s">
        <v>43</v>
      </c>
      <c r="I1339" s="4" t="s">
        <v>8</v>
      </c>
      <c r="J1339" s="4" t="s">
        <v>16</v>
      </c>
      <c r="K1339" s="4" t="s">
        <v>23</v>
      </c>
      <c r="L1339" s="4" t="s">
        <v>40</v>
      </c>
      <c r="M1339" s="9">
        <v>5</v>
      </c>
      <c r="N1339" s="6">
        <v>82.39</v>
      </c>
      <c r="O1339" s="7">
        <v>0.05</v>
      </c>
      <c r="P1339" s="6">
        <v>39.479999999999997</v>
      </c>
      <c r="Q1339" s="6">
        <f t="shared" si="80"/>
        <v>391.35249999999996</v>
      </c>
      <c r="R1339" s="6">
        <f t="shared" si="81"/>
        <v>197.39999999999998</v>
      </c>
      <c r="S1339" s="6">
        <f t="shared" si="82"/>
        <v>193.95249999999999</v>
      </c>
      <c r="T1339" s="8">
        <f t="shared" si="83"/>
        <v>0.49559540312122702</v>
      </c>
      <c r="U1339" s="5">
        <f>YEAR(SalesDataTable[[#This Row],[Order Date]])</f>
        <v>2026</v>
      </c>
      <c r="V1339" s="8" t="str">
        <f>"Q"&amp;ROUNDUP(MONTH(SalesDataTable[[#This Row],[Order Date]])/3,0)</f>
        <v>Q3</v>
      </c>
      <c r="W1339" s="9">
        <f>MONTH(SalesDataTable[[#This Row],[Order Date]])</f>
        <v>7</v>
      </c>
      <c r="X1339" s="8" t="str">
        <f>TEXT(SalesDataTable[[#This Row],[Order Date]],"mmm")</f>
        <v>Jul</v>
      </c>
    </row>
    <row r="1340" spans="1:24" ht="15">
      <c r="A1340" s="2">
        <v>1317</v>
      </c>
      <c r="B1340" s="3">
        <v>46215</v>
      </c>
      <c r="C1340" s="12">
        <f>MONTH(SalesDataTable[[#This Row],[Order Date]])</f>
        <v>7</v>
      </c>
      <c r="D1340" s="12" t="str">
        <f>TEXT(SalesDataTable[[#This Row],[Order Date]],"MMM")</f>
        <v>Jul</v>
      </c>
      <c r="E1340" s="15" t="str">
        <f>"Q"&amp;ROUNDUP(MONTH(SalesDataTable[[#This Row],[Order Date]])/3,0)</f>
        <v>Q3</v>
      </c>
      <c r="F1340" s="12">
        <f>YEAR(SalesDataTable[[#This Row],[Order Date]])</f>
        <v>2026</v>
      </c>
      <c r="G1340" s="4" t="s">
        <v>6</v>
      </c>
      <c r="H1340" s="4" t="s">
        <v>49</v>
      </c>
      <c r="I1340" s="4" t="s">
        <v>2</v>
      </c>
      <c r="J1340" s="4" t="s">
        <v>16</v>
      </c>
      <c r="K1340" s="4" t="s">
        <v>34</v>
      </c>
      <c r="L1340" s="4" t="s">
        <v>42</v>
      </c>
      <c r="M1340" s="9">
        <v>3</v>
      </c>
      <c r="N1340" s="6">
        <v>37</v>
      </c>
      <c r="O1340" s="7">
        <v>0</v>
      </c>
      <c r="P1340" s="6">
        <v>13.69</v>
      </c>
      <c r="Q1340" s="6">
        <f t="shared" si="80"/>
        <v>111</v>
      </c>
      <c r="R1340" s="6">
        <f t="shared" si="81"/>
        <v>41.07</v>
      </c>
      <c r="S1340" s="6">
        <f t="shared" si="82"/>
        <v>69.930000000000007</v>
      </c>
      <c r="T1340" s="8">
        <f t="shared" si="83"/>
        <v>0.63000000000000012</v>
      </c>
      <c r="U1340" s="5">
        <f>YEAR(SalesDataTable[[#This Row],[Order Date]])</f>
        <v>2026</v>
      </c>
      <c r="V1340" s="8" t="str">
        <f>"Q"&amp;ROUNDUP(MONTH(SalesDataTable[[#This Row],[Order Date]])/3,0)</f>
        <v>Q3</v>
      </c>
      <c r="W1340" s="9">
        <f>MONTH(SalesDataTable[[#This Row],[Order Date]])</f>
        <v>7</v>
      </c>
      <c r="X1340" s="8" t="str">
        <f>TEXT(SalesDataTable[[#This Row],[Order Date]],"mmm")</f>
        <v>Jul</v>
      </c>
    </row>
    <row r="1341" spans="1:24" ht="15">
      <c r="A1341" s="2">
        <v>1515</v>
      </c>
      <c r="B1341" s="3">
        <v>46215</v>
      </c>
      <c r="C1341" s="12">
        <f>MONTH(SalesDataTable[[#This Row],[Order Date]])</f>
        <v>7</v>
      </c>
      <c r="D1341" s="12" t="str">
        <f>TEXT(SalesDataTable[[#This Row],[Order Date]],"MMM")</f>
        <v>Jul</v>
      </c>
      <c r="E1341" s="15" t="str">
        <f>"Q"&amp;ROUNDUP(MONTH(SalesDataTable[[#This Row],[Order Date]])/3,0)</f>
        <v>Q3</v>
      </c>
      <c r="F1341" s="12">
        <f>YEAR(SalesDataTable[[#This Row],[Order Date]])</f>
        <v>2026</v>
      </c>
      <c r="G1341" s="4" t="s">
        <v>20</v>
      </c>
      <c r="H1341" s="4" t="s">
        <v>33</v>
      </c>
      <c r="I1341" s="4" t="s">
        <v>19</v>
      </c>
      <c r="J1341" s="4" t="s">
        <v>13</v>
      </c>
      <c r="K1341" s="4" t="s">
        <v>34</v>
      </c>
      <c r="L1341" s="4" t="s">
        <v>35</v>
      </c>
      <c r="M1341" s="9">
        <v>2</v>
      </c>
      <c r="N1341" s="6">
        <v>40.9</v>
      </c>
      <c r="O1341" s="7">
        <v>0</v>
      </c>
      <c r="P1341" s="6">
        <v>14.81</v>
      </c>
      <c r="Q1341" s="6">
        <f t="shared" si="80"/>
        <v>81.8</v>
      </c>
      <c r="R1341" s="6">
        <f t="shared" si="81"/>
        <v>29.62</v>
      </c>
      <c r="S1341" s="6">
        <f t="shared" si="82"/>
        <v>52.179999999999993</v>
      </c>
      <c r="T1341" s="8">
        <f t="shared" si="83"/>
        <v>0.63789731051344734</v>
      </c>
      <c r="U1341" s="5">
        <f>YEAR(SalesDataTable[[#This Row],[Order Date]])</f>
        <v>2026</v>
      </c>
      <c r="V1341" s="8" t="str">
        <f>"Q"&amp;ROUNDUP(MONTH(SalesDataTable[[#This Row],[Order Date]])/3,0)</f>
        <v>Q3</v>
      </c>
      <c r="W1341" s="9">
        <f>MONTH(SalesDataTable[[#This Row],[Order Date]])</f>
        <v>7</v>
      </c>
      <c r="X1341" s="8" t="str">
        <f>TEXT(SalesDataTable[[#This Row],[Order Date]],"mmm")</f>
        <v>Jul</v>
      </c>
    </row>
    <row r="1342" spans="1:24" ht="15">
      <c r="A1342" s="2">
        <v>1674</v>
      </c>
      <c r="B1342" s="3">
        <v>46215</v>
      </c>
      <c r="C1342" s="12">
        <f>MONTH(SalesDataTable[[#This Row],[Order Date]])</f>
        <v>7</v>
      </c>
      <c r="D1342" s="12" t="str">
        <f>TEXT(SalesDataTable[[#This Row],[Order Date]],"MMM")</f>
        <v>Jul</v>
      </c>
      <c r="E1342" s="15" t="str">
        <f>"Q"&amp;ROUNDUP(MONTH(SalesDataTable[[#This Row],[Order Date]])/3,0)</f>
        <v>Q3</v>
      </c>
      <c r="F1342" s="12">
        <f>YEAR(SalesDataTable[[#This Row],[Order Date]])</f>
        <v>2026</v>
      </c>
      <c r="G1342" s="4" t="s">
        <v>0</v>
      </c>
      <c r="H1342" s="4" t="s">
        <v>1</v>
      </c>
      <c r="I1342" s="4" t="s">
        <v>2</v>
      </c>
      <c r="J1342" s="4" t="s">
        <v>13</v>
      </c>
      <c r="K1342" s="4" t="s">
        <v>34</v>
      </c>
      <c r="L1342" s="4" t="s">
        <v>38</v>
      </c>
      <c r="M1342" s="9">
        <v>1</v>
      </c>
      <c r="N1342" s="6">
        <v>123.33</v>
      </c>
      <c r="O1342" s="7">
        <v>0.1</v>
      </c>
      <c r="P1342" s="6">
        <v>70.900000000000006</v>
      </c>
      <c r="Q1342" s="6">
        <f t="shared" si="80"/>
        <v>110.997</v>
      </c>
      <c r="R1342" s="6">
        <f t="shared" si="81"/>
        <v>70.900000000000006</v>
      </c>
      <c r="S1342" s="6">
        <f t="shared" si="82"/>
        <v>40.096999999999994</v>
      </c>
      <c r="T1342" s="8">
        <f t="shared" si="83"/>
        <v>0.36124399758552028</v>
      </c>
      <c r="U1342" s="5">
        <f>YEAR(SalesDataTable[[#This Row],[Order Date]])</f>
        <v>2026</v>
      </c>
      <c r="V1342" s="8" t="str">
        <f>"Q"&amp;ROUNDUP(MONTH(SalesDataTable[[#This Row],[Order Date]])/3,0)</f>
        <v>Q3</v>
      </c>
      <c r="W1342" s="9">
        <f>MONTH(SalesDataTable[[#This Row],[Order Date]])</f>
        <v>7</v>
      </c>
      <c r="X1342" s="8" t="str">
        <f>TEXT(SalesDataTable[[#This Row],[Order Date]],"mmm")</f>
        <v>Jul</v>
      </c>
    </row>
    <row r="1343" spans="1:24" ht="15">
      <c r="A1343" s="2">
        <v>2407</v>
      </c>
      <c r="B1343" s="3">
        <v>46215</v>
      </c>
      <c r="C1343" s="12">
        <f>MONTH(SalesDataTable[[#This Row],[Order Date]])</f>
        <v>7</v>
      </c>
      <c r="D1343" s="12" t="str">
        <f>TEXT(SalesDataTable[[#This Row],[Order Date]],"MMM")</f>
        <v>Jul</v>
      </c>
      <c r="E1343" s="15" t="str">
        <f>"Q"&amp;ROUNDUP(MONTH(SalesDataTable[[#This Row],[Order Date]])/3,0)</f>
        <v>Q3</v>
      </c>
      <c r="F1343" s="12">
        <f>YEAR(SalesDataTable[[#This Row],[Order Date]])</f>
        <v>2026</v>
      </c>
      <c r="G1343" s="4" t="s">
        <v>6</v>
      </c>
      <c r="H1343" s="4" t="s">
        <v>43</v>
      </c>
      <c r="I1343" s="4" t="s">
        <v>28</v>
      </c>
      <c r="J1343" s="4" t="s">
        <v>16</v>
      </c>
      <c r="K1343" s="4" t="s">
        <v>9</v>
      </c>
      <c r="L1343" s="4" t="s">
        <v>37</v>
      </c>
      <c r="M1343" s="9">
        <v>1</v>
      </c>
      <c r="N1343" s="6">
        <v>153.25</v>
      </c>
      <c r="O1343" s="7">
        <v>0.15</v>
      </c>
      <c r="P1343" s="6">
        <v>78.28</v>
      </c>
      <c r="Q1343" s="6">
        <f t="shared" si="80"/>
        <v>130.26249999999999</v>
      </c>
      <c r="R1343" s="6">
        <f t="shared" si="81"/>
        <v>78.28</v>
      </c>
      <c r="S1343" s="6">
        <f t="shared" si="82"/>
        <v>51.982499999999987</v>
      </c>
      <c r="T1343" s="8">
        <f t="shared" si="83"/>
        <v>0.39905959121005657</v>
      </c>
      <c r="U1343" s="5">
        <f>YEAR(SalesDataTable[[#This Row],[Order Date]])</f>
        <v>2026</v>
      </c>
      <c r="V1343" s="8" t="str">
        <f>"Q"&amp;ROUNDUP(MONTH(SalesDataTable[[#This Row],[Order Date]])/3,0)</f>
        <v>Q3</v>
      </c>
      <c r="W1343" s="9">
        <f>MONTH(SalesDataTable[[#This Row],[Order Date]])</f>
        <v>7</v>
      </c>
      <c r="X1343" s="8" t="str">
        <f>TEXT(SalesDataTable[[#This Row],[Order Date]],"mmm")</f>
        <v>Jul</v>
      </c>
    </row>
    <row r="1344" spans="1:24" ht="15">
      <c r="A1344" s="2">
        <v>2817</v>
      </c>
      <c r="B1344" s="3">
        <v>46215</v>
      </c>
      <c r="C1344" s="12">
        <f>MONTH(SalesDataTable[[#This Row],[Order Date]])</f>
        <v>7</v>
      </c>
      <c r="D1344" s="12" t="str">
        <f>TEXT(SalesDataTable[[#This Row],[Order Date]],"MMM")</f>
        <v>Jul</v>
      </c>
      <c r="E1344" s="15" t="str">
        <f>"Q"&amp;ROUNDUP(MONTH(SalesDataTable[[#This Row],[Order Date]])/3,0)</f>
        <v>Q3</v>
      </c>
      <c r="F1344" s="12">
        <f>YEAR(SalesDataTable[[#This Row],[Order Date]])</f>
        <v>2026</v>
      </c>
      <c r="G1344" s="4" t="s">
        <v>20</v>
      </c>
      <c r="H1344" s="4" t="s">
        <v>31</v>
      </c>
      <c r="I1344" s="4" t="s">
        <v>28</v>
      </c>
      <c r="J1344" s="4" t="s">
        <v>13</v>
      </c>
      <c r="K1344" s="4" t="s">
        <v>14</v>
      </c>
      <c r="L1344" s="4" t="s">
        <v>44</v>
      </c>
      <c r="M1344" s="9">
        <v>3</v>
      </c>
      <c r="N1344" s="6">
        <v>134.43</v>
      </c>
      <c r="O1344" s="7">
        <v>0.1</v>
      </c>
      <c r="P1344" s="6">
        <v>65.78</v>
      </c>
      <c r="Q1344" s="6">
        <f t="shared" si="80"/>
        <v>362.96100000000001</v>
      </c>
      <c r="R1344" s="6">
        <f t="shared" si="81"/>
        <v>197.34</v>
      </c>
      <c r="S1344" s="6">
        <f t="shared" si="82"/>
        <v>165.62100000000001</v>
      </c>
      <c r="T1344" s="8">
        <f t="shared" si="83"/>
        <v>0.45630522287518493</v>
      </c>
      <c r="U1344" s="5">
        <f>YEAR(SalesDataTable[[#This Row],[Order Date]])</f>
        <v>2026</v>
      </c>
      <c r="V1344" s="8" t="str">
        <f>"Q"&amp;ROUNDUP(MONTH(SalesDataTable[[#This Row],[Order Date]])/3,0)</f>
        <v>Q3</v>
      </c>
      <c r="W1344" s="9">
        <f>MONTH(SalesDataTable[[#This Row],[Order Date]])</f>
        <v>7</v>
      </c>
      <c r="X1344" s="8" t="str">
        <f>TEXT(SalesDataTable[[#This Row],[Order Date]],"mmm")</f>
        <v>Jul</v>
      </c>
    </row>
    <row r="1345" spans="1:24" ht="15">
      <c r="A1345" s="2">
        <v>3059</v>
      </c>
      <c r="B1345" s="3">
        <v>46215</v>
      </c>
      <c r="C1345" s="12">
        <f>MONTH(SalesDataTable[[#This Row],[Order Date]])</f>
        <v>7</v>
      </c>
      <c r="D1345" s="12" t="str">
        <f>TEXT(SalesDataTable[[#This Row],[Order Date]],"MMM")</f>
        <v>Jul</v>
      </c>
      <c r="E1345" s="15" t="str">
        <f>"Q"&amp;ROUNDUP(MONTH(SalesDataTable[[#This Row],[Order Date]])/3,0)</f>
        <v>Q3</v>
      </c>
      <c r="F1345" s="12">
        <f>YEAR(SalesDataTable[[#This Row],[Order Date]])</f>
        <v>2026</v>
      </c>
      <c r="G1345" s="4" t="s">
        <v>0</v>
      </c>
      <c r="H1345" s="4" t="s">
        <v>1</v>
      </c>
      <c r="I1345" s="4" t="s">
        <v>2</v>
      </c>
      <c r="J1345" s="4" t="s">
        <v>3</v>
      </c>
      <c r="K1345" s="4" t="s">
        <v>9</v>
      </c>
      <c r="L1345" s="4" t="s">
        <v>10</v>
      </c>
      <c r="M1345" s="9">
        <v>1</v>
      </c>
      <c r="N1345" s="6">
        <v>93.73</v>
      </c>
      <c r="O1345" s="7">
        <v>0.05</v>
      </c>
      <c r="P1345" s="6">
        <v>44.51</v>
      </c>
      <c r="Q1345" s="6">
        <f t="shared" si="80"/>
        <v>89.043499999999995</v>
      </c>
      <c r="R1345" s="6">
        <f t="shared" si="81"/>
        <v>44.51</v>
      </c>
      <c r="S1345" s="6">
        <f t="shared" si="82"/>
        <v>44.533499999999997</v>
      </c>
      <c r="T1345" s="8">
        <f t="shared" si="83"/>
        <v>0.50013195797559618</v>
      </c>
      <c r="U1345" s="5">
        <f>YEAR(SalesDataTable[[#This Row],[Order Date]])</f>
        <v>2026</v>
      </c>
      <c r="V1345" s="8" t="str">
        <f>"Q"&amp;ROUNDUP(MONTH(SalesDataTable[[#This Row],[Order Date]])/3,0)</f>
        <v>Q3</v>
      </c>
      <c r="W1345" s="9">
        <f>MONTH(SalesDataTable[[#This Row],[Order Date]])</f>
        <v>7</v>
      </c>
      <c r="X1345" s="8" t="str">
        <f>TEXT(SalesDataTable[[#This Row],[Order Date]],"mmm")</f>
        <v>Jul</v>
      </c>
    </row>
    <row r="1346" spans="1:24" ht="15">
      <c r="A1346" s="2">
        <v>3210</v>
      </c>
      <c r="B1346" s="3">
        <v>46215</v>
      </c>
      <c r="C1346" s="12">
        <f>MONTH(SalesDataTable[[#This Row],[Order Date]])</f>
        <v>7</v>
      </c>
      <c r="D1346" s="12" t="str">
        <f>TEXT(SalesDataTable[[#This Row],[Order Date]],"MMM")</f>
        <v>Jul</v>
      </c>
      <c r="E1346" s="15" t="str">
        <f>"Q"&amp;ROUNDUP(MONTH(SalesDataTable[[#This Row],[Order Date]])/3,0)</f>
        <v>Q3</v>
      </c>
      <c r="F1346" s="12">
        <f>YEAR(SalesDataTable[[#This Row],[Order Date]])</f>
        <v>2026</v>
      </c>
      <c r="G1346" s="4" t="s">
        <v>0</v>
      </c>
      <c r="H1346" s="4" t="s">
        <v>1</v>
      </c>
      <c r="I1346" s="4" t="s">
        <v>2</v>
      </c>
      <c r="J1346" s="4" t="s">
        <v>3</v>
      </c>
      <c r="K1346" s="4" t="s">
        <v>14</v>
      </c>
      <c r="L1346" s="4" t="s">
        <v>15</v>
      </c>
      <c r="M1346" s="9">
        <v>1</v>
      </c>
      <c r="N1346" s="6">
        <v>37.090000000000003</v>
      </c>
      <c r="O1346" s="7">
        <v>0</v>
      </c>
      <c r="P1346" s="6">
        <v>13.43</v>
      </c>
      <c r="Q1346" s="6">
        <f t="shared" ref="Q1346:Q1409" si="84">M1346*N1346*(1-O1346)</f>
        <v>37.090000000000003</v>
      </c>
      <c r="R1346" s="6">
        <f t="shared" ref="R1346:R1409" si="85">M1346*P1346</f>
        <v>13.43</v>
      </c>
      <c r="S1346" s="6">
        <f t="shared" ref="S1346:S1409" si="86">Q1346-R1346</f>
        <v>23.660000000000004</v>
      </c>
      <c r="T1346" s="8">
        <f t="shared" ref="T1346:T1409" si="87">IFERROR(S1346/Q1346,0)</f>
        <v>0.63790779185764357</v>
      </c>
      <c r="U1346" s="5">
        <f>YEAR(SalesDataTable[[#This Row],[Order Date]])</f>
        <v>2026</v>
      </c>
      <c r="V1346" s="8" t="str">
        <f>"Q"&amp;ROUNDUP(MONTH(SalesDataTable[[#This Row],[Order Date]])/3,0)</f>
        <v>Q3</v>
      </c>
      <c r="W1346" s="9">
        <f>MONTH(SalesDataTable[[#This Row],[Order Date]])</f>
        <v>7</v>
      </c>
      <c r="X1346" s="8" t="str">
        <f>TEXT(SalesDataTable[[#This Row],[Order Date]],"mmm")</f>
        <v>Jul</v>
      </c>
    </row>
    <row r="1347" spans="1:24" ht="15">
      <c r="A1347" s="2">
        <v>3670</v>
      </c>
      <c r="B1347" s="3">
        <v>46215</v>
      </c>
      <c r="C1347" s="12">
        <f>MONTH(SalesDataTable[[#This Row],[Order Date]])</f>
        <v>7</v>
      </c>
      <c r="D1347" s="12" t="str">
        <f>TEXT(SalesDataTable[[#This Row],[Order Date]],"MMM")</f>
        <v>Jul</v>
      </c>
      <c r="E1347" s="15" t="str">
        <f>"Q"&amp;ROUNDUP(MONTH(SalesDataTable[[#This Row],[Order Date]])/3,0)</f>
        <v>Q3</v>
      </c>
      <c r="F1347" s="12">
        <f>YEAR(SalesDataTable[[#This Row],[Order Date]])</f>
        <v>2026</v>
      </c>
      <c r="G1347" s="4" t="s">
        <v>0</v>
      </c>
      <c r="H1347" s="4" t="s">
        <v>1</v>
      </c>
      <c r="I1347" s="4" t="s">
        <v>19</v>
      </c>
      <c r="J1347" s="4" t="s">
        <v>13</v>
      </c>
      <c r="K1347" s="4" t="s">
        <v>14</v>
      </c>
      <c r="L1347" s="4" t="s">
        <v>32</v>
      </c>
      <c r="M1347" s="9">
        <v>1</v>
      </c>
      <c r="N1347" s="6">
        <v>45.43</v>
      </c>
      <c r="O1347" s="7">
        <v>0</v>
      </c>
      <c r="P1347" s="6">
        <v>18.66</v>
      </c>
      <c r="Q1347" s="6">
        <f t="shared" si="84"/>
        <v>45.43</v>
      </c>
      <c r="R1347" s="6">
        <f t="shared" si="85"/>
        <v>18.66</v>
      </c>
      <c r="S1347" s="6">
        <f t="shared" si="86"/>
        <v>26.77</v>
      </c>
      <c r="T1347" s="8">
        <f t="shared" si="87"/>
        <v>0.58925819942769098</v>
      </c>
      <c r="U1347" s="5">
        <f>YEAR(SalesDataTable[[#This Row],[Order Date]])</f>
        <v>2026</v>
      </c>
      <c r="V1347" s="8" t="str">
        <f>"Q"&amp;ROUNDUP(MONTH(SalesDataTable[[#This Row],[Order Date]])/3,0)</f>
        <v>Q3</v>
      </c>
      <c r="W1347" s="9">
        <f>MONTH(SalesDataTable[[#This Row],[Order Date]])</f>
        <v>7</v>
      </c>
      <c r="X1347" s="8" t="str">
        <f>TEXT(SalesDataTable[[#This Row],[Order Date]],"mmm")</f>
        <v>Jul</v>
      </c>
    </row>
    <row r="1348" spans="1:24" ht="15">
      <c r="A1348" s="2">
        <v>4017</v>
      </c>
      <c r="B1348" s="3">
        <v>46215</v>
      </c>
      <c r="C1348" s="12">
        <f>MONTH(SalesDataTable[[#This Row],[Order Date]])</f>
        <v>7</v>
      </c>
      <c r="D1348" s="12" t="str">
        <f>TEXT(SalesDataTable[[#This Row],[Order Date]],"MMM")</f>
        <v>Jul</v>
      </c>
      <c r="E1348" s="15" t="str">
        <f>"Q"&amp;ROUNDUP(MONTH(SalesDataTable[[#This Row],[Order Date]])/3,0)</f>
        <v>Q3</v>
      </c>
      <c r="F1348" s="12">
        <f>YEAR(SalesDataTable[[#This Row],[Order Date]])</f>
        <v>2026</v>
      </c>
      <c r="G1348" s="4" t="s">
        <v>20</v>
      </c>
      <c r="H1348" s="4" t="s">
        <v>33</v>
      </c>
      <c r="I1348" s="4" t="s">
        <v>28</v>
      </c>
      <c r="J1348" s="4" t="s">
        <v>13</v>
      </c>
      <c r="K1348" s="4" t="s">
        <v>34</v>
      </c>
      <c r="L1348" s="4" t="s">
        <v>35</v>
      </c>
      <c r="M1348" s="9">
        <v>1</v>
      </c>
      <c r="N1348" s="6">
        <v>39.5</v>
      </c>
      <c r="O1348" s="7">
        <v>0.1</v>
      </c>
      <c r="P1348" s="6">
        <v>14.86</v>
      </c>
      <c r="Q1348" s="6">
        <f t="shared" si="84"/>
        <v>35.550000000000004</v>
      </c>
      <c r="R1348" s="6">
        <f t="shared" si="85"/>
        <v>14.86</v>
      </c>
      <c r="S1348" s="6">
        <f t="shared" si="86"/>
        <v>20.690000000000005</v>
      </c>
      <c r="T1348" s="8">
        <f t="shared" si="87"/>
        <v>0.58199718706047832</v>
      </c>
      <c r="U1348" s="5">
        <f>YEAR(SalesDataTable[[#This Row],[Order Date]])</f>
        <v>2026</v>
      </c>
      <c r="V1348" s="8" t="str">
        <f>"Q"&amp;ROUNDUP(MONTH(SalesDataTable[[#This Row],[Order Date]])/3,0)</f>
        <v>Q3</v>
      </c>
      <c r="W1348" s="9">
        <f>MONTH(SalesDataTable[[#This Row],[Order Date]])</f>
        <v>7</v>
      </c>
      <c r="X1348" s="8" t="str">
        <f>TEXT(SalesDataTable[[#This Row],[Order Date]],"mmm")</f>
        <v>Jul</v>
      </c>
    </row>
    <row r="1349" spans="1:24" ht="15">
      <c r="A1349" s="2">
        <v>5012</v>
      </c>
      <c r="B1349" s="3">
        <v>46215</v>
      </c>
      <c r="C1349" s="12">
        <f>MONTH(SalesDataTable[[#This Row],[Order Date]])</f>
        <v>7</v>
      </c>
      <c r="D1349" s="12" t="str">
        <f>TEXT(SalesDataTable[[#This Row],[Order Date]],"MMM")</f>
        <v>Jul</v>
      </c>
      <c r="E1349" s="15" t="str">
        <f>"Q"&amp;ROUNDUP(MONTH(SalesDataTable[[#This Row],[Order Date]])/3,0)</f>
        <v>Q3</v>
      </c>
      <c r="F1349" s="12">
        <f>YEAR(SalesDataTable[[#This Row],[Order Date]])</f>
        <v>2026</v>
      </c>
      <c r="G1349" s="4" t="s">
        <v>11</v>
      </c>
      <c r="H1349" s="4" t="s">
        <v>52</v>
      </c>
      <c r="I1349" s="4" t="s">
        <v>19</v>
      </c>
      <c r="J1349" s="4" t="s">
        <v>3</v>
      </c>
      <c r="K1349" s="4" t="s">
        <v>34</v>
      </c>
      <c r="L1349" s="4" t="s">
        <v>38</v>
      </c>
      <c r="M1349" s="9">
        <v>2</v>
      </c>
      <c r="N1349" s="6">
        <v>123.58</v>
      </c>
      <c r="O1349" s="7">
        <v>0.1</v>
      </c>
      <c r="P1349" s="6">
        <v>68.739999999999995</v>
      </c>
      <c r="Q1349" s="6">
        <f t="shared" si="84"/>
        <v>222.44399999999999</v>
      </c>
      <c r="R1349" s="6">
        <f t="shared" si="85"/>
        <v>137.47999999999999</v>
      </c>
      <c r="S1349" s="6">
        <f t="shared" si="86"/>
        <v>84.963999999999999</v>
      </c>
      <c r="T1349" s="8">
        <f t="shared" si="87"/>
        <v>0.3819568071065077</v>
      </c>
      <c r="U1349" s="5">
        <f>YEAR(SalesDataTable[[#This Row],[Order Date]])</f>
        <v>2026</v>
      </c>
      <c r="V1349" s="8" t="str">
        <f>"Q"&amp;ROUNDUP(MONTH(SalesDataTable[[#This Row],[Order Date]])/3,0)</f>
        <v>Q3</v>
      </c>
      <c r="W1349" s="9">
        <f>MONTH(SalesDataTable[[#This Row],[Order Date]])</f>
        <v>7</v>
      </c>
      <c r="X1349" s="8" t="str">
        <f>TEXT(SalesDataTable[[#This Row],[Order Date]],"mmm")</f>
        <v>Jul</v>
      </c>
    </row>
    <row r="1350" spans="1:24" ht="15">
      <c r="A1350" s="2">
        <v>884</v>
      </c>
      <c r="B1350" s="3">
        <v>46216</v>
      </c>
      <c r="C1350" s="12">
        <f>MONTH(SalesDataTable[[#This Row],[Order Date]])</f>
        <v>7</v>
      </c>
      <c r="D1350" s="12" t="str">
        <f>TEXT(SalesDataTable[[#This Row],[Order Date]],"MMM")</f>
        <v>Jul</v>
      </c>
      <c r="E1350" s="15" t="str">
        <f>"Q"&amp;ROUNDUP(MONTH(SalesDataTable[[#This Row],[Order Date]])/3,0)</f>
        <v>Q3</v>
      </c>
      <c r="F1350" s="12">
        <f>YEAR(SalesDataTable[[#This Row],[Order Date]])</f>
        <v>2026</v>
      </c>
      <c r="G1350" s="4" t="s">
        <v>20</v>
      </c>
      <c r="H1350" s="4" t="s">
        <v>47</v>
      </c>
      <c r="I1350" s="4" t="s">
        <v>19</v>
      </c>
      <c r="J1350" s="4" t="s">
        <v>3</v>
      </c>
      <c r="K1350" s="4" t="s">
        <v>4</v>
      </c>
      <c r="L1350" s="4" t="s">
        <v>30</v>
      </c>
      <c r="M1350" s="9">
        <v>1</v>
      </c>
      <c r="N1350" s="6">
        <v>103.61</v>
      </c>
      <c r="O1350" s="7">
        <v>0</v>
      </c>
      <c r="P1350" s="6">
        <v>51.84</v>
      </c>
      <c r="Q1350" s="6">
        <f t="shared" si="84"/>
        <v>103.61</v>
      </c>
      <c r="R1350" s="6">
        <f t="shared" si="85"/>
        <v>51.84</v>
      </c>
      <c r="S1350" s="6">
        <f t="shared" si="86"/>
        <v>51.769999999999996</v>
      </c>
      <c r="T1350" s="8">
        <f t="shared" si="87"/>
        <v>0.49966219476884466</v>
      </c>
      <c r="U1350" s="5">
        <f>YEAR(SalesDataTable[[#This Row],[Order Date]])</f>
        <v>2026</v>
      </c>
      <c r="V1350" s="8" t="str">
        <f>"Q"&amp;ROUNDUP(MONTH(SalesDataTable[[#This Row],[Order Date]])/3,0)</f>
        <v>Q3</v>
      </c>
      <c r="W1350" s="9">
        <f>MONTH(SalesDataTable[[#This Row],[Order Date]])</f>
        <v>7</v>
      </c>
      <c r="X1350" s="8" t="str">
        <f>TEXT(SalesDataTable[[#This Row],[Order Date]],"mmm")</f>
        <v>Jul</v>
      </c>
    </row>
    <row r="1351" spans="1:24" ht="15">
      <c r="A1351" s="2">
        <v>1025</v>
      </c>
      <c r="B1351" s="3">
        <v>46216</v>
      </c>
      <c r="C1351" s="12">
        <f>MONTH(SalesDataTable[[#This Row],[Order Date]])</f>
        <v>7</v>
      </c>
      <c r="D1351" s="12" t="str">
        <f>TEXT(SalesDataTable[[#This Row],[Order Date]],"MMM")</f>
        <v>Jul</v>
      </c>
      <c r="E1351" s="15" t="str">
        <f>"Q"&amp;ROUNDUP(MONTH(SalesDataTable[[#This Row],[Order Date]])/3,0)</f>
        <v>Q3</v>
      </c>
      <c r="F1351" s="12">
        <f>YEAR(SalesDataTable[[#This Row],[Order Date]])</f>
        <v>2026</v>
      </c>
      <c r="G1351" s="4" t="s">
        <v>11</v>
      </c>
      <c r="H1351" s="4" t="s">
        <v>12</v>
      </c>
      <c r="I1351" s="4" t="s">
        <v>19</v>
      </c>
      <c r="J1351" s="4" t="s">
        <v>3</v>
      </c>
      <c r="K1351" s="4" t="s">
        <v>9</v>
      </c>
      <c r="L1351" s="4" t="s">
        <v>17</v>
      </c>
      <c r="M1351" s="9">
        <v>2</v>
      </c>
      <c r="N1351" s="6">
        <v>145.75</v>
      </c>
      <c r="O1351" s="7">
        <v>0.05</v>
      </c>
      <c r="P1351" s="6">
        <v>79.319999999999993</v>
      </c>
      <c r="Q1351" s="6">
        <f t="shared" si="84"/>
        <v>276.92500000000001</v>
      </c>
      <c r="R1351" s="6">
        <f t="shared" si="85"/>
        <v>158.63999999999999</v>
      </c>
      <c r="S1351" s="6">
        <f t="shared" si="86"/>
        <v>118.28500000000003</v>
      </c>
      <c r="T1351" s="8">
        <f t="shared" si="87"/>
        <v>0.42713731154644768</v>
      </c>
      <c r="U1351" s="5">
        <f>YEAR(SalesDataTable[[#This Row],[Order Date]])</f>
        <v>2026</v>
      </c>
      <c r="V1351" s="8" t="str">
        <f>"Q"&amp;ROUNDUP(MONTH(SalesDataTable[[#This Row],[Order Date]])/3,0)</f>
        <v>Q3</v>
      </c>
      <c r="W1351" s="9">
        <f>MONTH(SalesDataTable[[#This Row],[Order Date]])</f>
        <v>7</v>
      </c>
      <c r="X1351" s="8" t="str">
        <f>TEXT(SalesDataTable[[#This Row],[Order Date]],"mmm")</f>
        <v>Jul</v>
      </c>
    </row>
    <row r="1352" spans="1:24" ht="15">
      <c r="A1352" s="2">
        <v>1279</v>
      </c>
      <c r="B1352" s="3">
        <v>46216</v>
      </c>
      <c r="C1352" s="12">
        <f>MONTH(SalesDataTable[[#This Row],[Order Date]])</f>
        <v>7</v>
      </c>
      <c r="D1352" s="12" t="str">
        <f>TEXT(SalesDataTable[[#This Row],[Order Date]],"MMM")</f>
        <v>Jul</v>
      </c>
      <c r="E1352" s="15" t="str">
        <f>"Q"&amp;ROUNDUP(MONTH(SalesDataTable[[#This Row],[Order Date]])/3,0)</f>
        <v>Q3</v>
      </c>
      <c r="F1352" s="12">
        <f>YEAR(SalesDataTable[[#This Row],[Order Date]])</f>
        <v>2026</v>
      </c>
      <c r="G1352" s="4" t="s">
        <v>20</v>
      </c>
      <c r="H1352" s="4" t="s">
        <v>33</v>
      </c>
      <c r="I1352" s="4" t="s">
        <v>28</v>
      </c>
      <c r="J1352" s="4" t="s">
        <v>13</v>
      </c>
      <c r="K1352" s="4" t="s">
        <v>23</v>
      </c>
      <c r="L1352" s="4" t="s">
        <v>29</v>
      </c>
      <c r="M1352" s="9">
        <v>2</v>
      </c>
      <c r="N1352" s="6">
        <v>193.76</v>
      </c>
      <c r="O1352" s="7">
        <v>0.1</v>
      </c>
      <c r="P1352" s="6">
        <v>104.66</v>
      </c>
      <c r="Q1352" s="6">
        <f t="shared" si="84"/>
        <v>348.76799999999997</v>
      </c>
      <c r="R1352" s="6">
        <f t="shared" si="85"/>
        <v>209.32</v>
      </c>
      <c r="S1352" s="6">
        <f t="shared" si="86"/>
        <v>139.44799999999998</v>
      </c>
      <c r="T1352" s="8">
        <f t="shared" si="87"/>
        <v>0.39983025965684921</v>
      </c>
      <c r="U1352" s="5">
        <f>YEAR(SalesDataTable[[#This Row],[Order Date]])</f>
        <v>2026</v>
      </c>
      <c r="V1352" s="8" t="str">
        <f>"Q"&amp;ROUNDUP(MONTH(SalesDataTable[[#This Row],[Order Date]])/3,0)</f>
        <v>Q3</v>
      </c>
      <c r="W1352" s="9">
        <f>MONTH(SalesDataTable[[#This Row],[Order Date]])</f>
        <v>7</v>
      </c>
      <c r="X1352" s="8" t="str">
        <f>TEXT(SalesDataTable[[#This Row],[Order Date]],"mmm")</f>
        <v>Jul</v>
      </c>
    </row>
    <row r="1353" spans="1:24" ht="15">
      <c r="A1353" s="2">
        <v>1534</v>
      </c>
      <c r="B1353" s="3">
        <v>46216</v>
      </c>
      <c r="C1353" s="12">
        <f>MONTH(SalesDataTable[[#This Row],[Order Date]])</f>
        <v>7</v>
      </c>
      <c r="D1353" s="12" t="str">
        <f>TEXT(SalesDataTable[[#This Row],[Order Date]],"MMM")</f>
        <v>Jul</v>
      </c>
      <c r="E1353" s="15" t="str">
        <f>"Q"&amp;ROUNDUP(MONTH(SalesDataTable[[#This Row],[Order Date]])/3,0)</f>
        <v>Q3</v>
      </c>
      <c r="F1353" s="12">
        <f>YEAR(SalesDataTable[[#This Row],[Order Date]])</f>
        <v>2026</v>
      </c>
      <c r="G1353" s="4" t="s">
        <v>11</v>
      </c>
      <c r="H1353" s="4" t="s">
        <v>52</v>
      </c>
      <c r="I1353" s="4" t="s">
        <v>2</v>
      </c>
      <c r="J1353" s="4" t="s">
        <v>3</v>
      </c>
      <c r="K1353" s="4" t="s">
        <v>9</v>
      </c>
      <c r="L1353" s="4" t="s">
        <v>17</v>
      </c>
      <c r="M1353" s="9">
        <v>2</v>
      </c>
      <c r="N1353" s="6">
        <v>146.09</v>
      </c>
      <c r="O1353" s="7">
        <v>0.1</v>
      </c>
      <c r="P1353" s="6">
        <v>79.36</v>
      </c>
      <c r="Q1353" s="6">
        <f t="shared" si="84"/>
        <v>262.96199999999999</v>
      </c>
      <c r="R1353" s="6">
        <f t="shared" si="85"/>
        <v>158.72</v>
      </c>
      <c r="S1353" s="6">
        <f t="shared" si="86"/>
        <v>104.24199999999999</v>
      </c>
      <c r="T1353" s="8">
        <f t="shared" si="87"/>
        <v>0.39641469109605187</v>
      </c>
      <c r="U1353" s="5">
        <f>YEAR(SalesDataTable[[#This Row],[Order Date]])</f>
        <v>2026</v>
      </c>
      <c r="V1353" s="8" t="str">
        <f>"Q"&amp;ROUNDUP(MONTH(SalesDataTable[[#This Row],[Order Date]])/3,0)</f>
        <v>Q3</v>
      </c>
      <c r="W1353" s="9">
        <f>MONTH(SalesDataTable[[#This Row],[Order Date]])</f>
        <v>7</v>
      </c>
      <c r="X1353" s="8" t="str">
        <f>TEXT(SalesDataTable[[#This Row],[Order Date]],"mmm")</f>
        <v>Jul</v>
      </c>
    </row>
    <row r="1354" spans="1:24" ht="15">
      <c r="A1354" s="2">
        <v>2147</v>
      </c>
      <c r="B1354" s="3">
        <v>46216</v>
      </c>
      <c r="C1354" s="12">
        <f>MONTH(SalesDataTable[[#This Row],[Order Date]])</f>
        <v>7</v>
      </c>
      <c r="D1354" s="12" t="str">
        <f>TEXT(SalesDataTable[[#This Row],[Order Date]],"MMM")</f>
        <v>Jul</v>
      </c>
      <c r="E1354" s="15" t="str">
        <f>"Q"&amp;ROUNDUP(MONTH(SalesDataTable[[#This Row],[Order Date]])/3,0)</f>
        <v>Q3</v>
      </c>
      <c r="F1354" s="12">
        <f>YEAR(SalesDataTable[[#This Row],[Order Date]])</f>
        <v>2026</v>
      </c>
      <c r="G1354" s="4" t="s">
        <v>6</v>
      </c>
      <c r="H1354" s="4" t="s">
        <v>49</v>
      </c>
      <c r="I1354" s="4" t="s">
        <v>19</v>
      </c>
      <c r="J1354" s="4" t="s">
        <v>13</v>
      </c>
      <c r="K1354" s="4" t="s">
        <v>14</v>
      </c>
      <c r="L1354" s="4" t="s">
        <v>44</v>
      </c>
      <c r="M1354" s="9">
        <v>1</v>
      </c>
      <c r="N1354" s="6">
        <v>131.91999999999999</v>
      </c>
      <c r="O1354" s="7">
        <v>0</v>
      </c>
      <c r="P1354" s="6">
        <v>66.19</v>
      </c>
      <c r="Q1354" s="6">
        <f t="shared" si="84"/>
        <v>131.91999999999999</v>
      </c>
      <c r="R1354" s="6">
        <f t="shared" si="85"/>
        <v>66.19</v>
      </c>
      <c r="S1354" s="6">
        <f t="shared" si="86"/>
        <v>65.72999999999999</v>
      </c>
      <c r="T1354" s="8">
        <f t="shared" si="87"/>
        <v>0.49825651910248631</v>
      </c>
      <c r="U1354" s="5">
        <f>YEAR(SalesDataTable[[#This Row],[Order Date]])</f>
        <v>2026</v>
      </c>
      <c r="V1354" s="8" t="str">
        <f>"Q"&amp;ROUNDUP(MONTH(SalesDataTable[[#This Row],[Order Date]])/3,0)</f>
        <v>Q3</v>
      </c>
      <c r="W1354" s="9">
        <f>MONTH(SalesDataTable[[#This Row],[Order Date]])</f>
        <v>7</v>
      </c>
      <c r="X1354" s="8" t="str">
        <f>TEXT(SalesDataTable[[#This Row],[Order Date]],"mmm")</f>
        <v>Jul</v>
      </c>
    </row>
    <row r="1355" spans="1:24" ht="15">
      <c r="A1355" s="2">
        <v>2385</v>
      </c>
      <c r="B1355" s="3">
        <v>46216</v>
      </c>
      <c r="C1355" s="12">
        <f>MONTH(SalesDataTable[[#This Row],[Order Date]])</f>
        <v>7</v>
      </c>
      <c r="D1355" s="12" t="str">
        <f>TEXT(SalesDataTable[[#This Row],[Order Date]],"MMM")</f>
        <v>Jul</v>
      </c>
      <c r="E1355" s="15" t="str">
        <f>"Q"&amp;ROUNDUP(MONTH(SalesDataTable[[#This Row],[Order Date]])/3,0)</f>
        <v>Q3</v>
      </c>
      <c r="F1355" s="12">
        <f>YEAR(SalesDataTable[[#This Row],[Order Date]])</f>
        <v>2026</v>
      </c>
      <c r="G1355" s="4" t="s">
        <v>6</v>
      </c>
      <c r="H1355" s="4" t="s">
        <v>41</v>
      </c>
      <c r="I1355" s="4" t="s">
        <v>8</v>
      </c>
      <c r="J1355" s="4" t="s">
        <v>16</v>
      </c>
      <c r="K1355" s="4" t="s">
        <v>23</v>
      </c>
      <c r="L1355" s="4" t="s">
        <v>40</v>
      </c>
      <c r="M1355" s="9">
        <v>6</v>
      </c>
      <c r="N1355" s="6">
        <v>83.28</v>
      </c>
      <c r="O1355" s="7">
        <v>0.15</v>
      </c>
      <c r="P1355" s="6">
        <v>38.76</v>
      </c>
      <c r="Q1355" s="6">
        <f t="shared" si="84"/>
        <v>424.72800000000001</v>
      </c>
      <c r="R1355" s="6">
        <f t="shared" si="85"/>
        <v>232.56</v>
      </c>
      <c r="S1355" s="6">
        <f t="shared" si="86"/>
        <v>192.16800000000001</v>
      </c>
      <c r="T1355" s="8">
        <f t="shared" si="87"/>
        <v>0.45244956772334294</v>
      </c>
      <c r="U1355" s="5">
        <f>YEAR(SalesDataTable[[#This Row],[Order Date]])</f>
        <v>2026</v>
      </c>
      <c r="V1355" s="8" t="str">
        <f>"Q"&amp;ROUNDUP(MONTH(SalesDataTable[[#This Row],[Order Date]])/3,0)</f>
        <v>Q3</v>
      </c>
      <c r="W1355" s="9">
        <f>MONTH(SalesDataTable[[#This Row],[Order Date]])</f>
        <v>7</v>
      </c>
      <c r="X1355" s="8" t="str">
        <f>TEXT(SalesDataTable[[#This Row],[Order Date]],"mmm")</f>
        <v>Jul</v>
      </c>
    </row>
    <row r="1356" spans="1:24" ht="15">
      <c r="A1356" s="2">
        <v>2517</v>
      </c>
      <c r="B1356" s="3">
        <v>46216</v>
      </c>
      <c r="C1356" s="12">
        <f>MONTH(SalesDataTable[[#This Row],[Order Date]])</f>
        <v>7</v>
      </c>
      <c r="D1356" s="12" t="str">
        <f>TEXT(SalesDataTable[[#This Row],[Order Date]],"MMM")</f>
        <v>Jul</v>
      </c>
      <c r="E1356" s="15" t="str">
        <f>"Q"&amp;ROUNDUP(MONTH(SalesDataTable[[#This Row],[Order Date]])/3,0)</f>
        <v>Q3</v>
      </c>
      <c r="F1356" s="12">
        <f>YEAR(SalesDataTable[[#This Row],[Order Date]])</f>
        <v>2026</v>
      </c>
      <c r="G1356" s="4" t="s">
        <v>6</v>
      </c>
      <c r="H1356" s="4" t="s">
        <v>27</v>
      </c>
      <c r="I1356" s="4" t="s">
        <v>2</v>
      </c>
      <c r="J1356" s="4" t="s">
        <v>13</v>
      </c>
      <c r="K1356" s="4" t="s">
        <v>14</v>
      </c>
      <c r="L1356" s="4" t="s">
        <v>15</v>
      </c>
      <c r="M1356" s="9">
        <v>1</v>
      </c>
      <c r="N1356" s="6">
        <v>36.479999999999997</v>
      </c>
      <c r="O1356" s="7">
        <v>0.05</v>
      </c>
      <c r="P1356" s="6">
        <v>13.22</v>
      </c>
      <c r="Q1356" s="6">
        <f t="shared" si="84"/>
        <v>34.655999999999999</v>
      </c>
      <c r="R1356" s="6">
        <f t="shared" si="85"/>
        <v>13.22</v>
      </c>
      <c r="S1356" s="6">
        <f t="shared" si="86"/>
        <v>21.436</v>
      </c>
      <c r="T1356" s="8">
        <f t="shared" si="87"/>
        <v>0.61853647276084955</v>
      </c>
      <c r="U1356" s="5">
        <f>YEAR(SalesDataTable[[#This Row],[Order Date]])</f>
        <v>2026</v>
      </c>
      <c r="V1356" s="8" t="str">
        <f>"Q"&amp;ROUNDUP(MONTH(SalesDataTable[[#This Row],[Order Date]])/3,0)</f>
        <v>Q3</v>
      </c>
      <c r="W1356" s="9">
        <f>MONTH(SalesDataTable[[#This Row],[Order Date]])</f>
        <v>7</v>
      </c>
      <c r="X1356" s="8" t="str">
        <f>TEXT(SalesDataTable[[#This Row],[Order Date]],"mmm")</f>
        <v>Jul</v>
      </c>
    </row>
    <row r="1357" spans="1:24" ht="15">
      <c r="A1357" s="2">
        <v>2746</v>
      </c>
      <c r="B1357" s="3">
        <v>46216</v>
      </c>
      <c r="C1357" s="12">
        <f>MONTH(SalesDataTable[[#This Row],[Order Date]])</f>
        <v>7</v>
      </c>
      <c r="D1357" s="12" t="str">
        <f>TEXT(SalesDataTable[[#This Row],[Order Date]],"MMM")</f>
        <v>Jul</v>
      </c>
      <c r="E1357" s="15" t="str">
        <f>"Q"&amp;ROUNDUP(MONTH(SalesDataTable[[#This Row],[Order Date]])/3,0)</f>
        <v>Q3</v>
      </c>
      <c r="F1357" s="12">
        <f>YEAR(SalesDataTable[[#This Row],[Order Date]])</f>
        <v>2026</v>
      </c>
      <c r="G1357" s="4" t="s">
        <v>0</v>
      </c>
      <c r="H1357" s="4" t="s">
        <v>1</v>
      </c>
      <c r="I1357" s="4" t="s">
        <v>19</v>
      </c>
      <c r="J1357" s="4" t="s">
        <v>13</v>
      </c>
      <c r="K1357" s="4" t="s">
        <v>9</v>
      </c>
      <c r="L1357" s="4" t="s">
        <v>37</v>
      </c>
      <c r="M1357" s="9">
        <v>3</v>
      </c>
      <c r="N1357" s="6">
        <v>155.44</v>
      </c>
      <c r="O1357" s="7">
        <v>0.05</v>
      </c>
      <c r="P1357" s="6">
        <v>79.95</v>
      </c>
      <c r="Q1357" s="6">
        <f t="shared" si="84"/>
        <v>443.00399999999996</v>
      </c>
      <c r="R1357" s="6">
        <f t="shared" si="85"/>
        <v>239.85000000000002</v>
      </c>
      <c r="S1357" s="6">
        <f t="shared" si="86"/>
        <v>203.15399999999994</v>
      </c>
      <c r="T1357" s="8">
        <f t="shared" si="87"/>
        <v>0.45858276674702703</v>
      </c>
      <c r="U1357" s="5">
        <f>YEAR(SalesDataTable[[#This Row],[Order Date]])</f>
        <v>2026</v>
      </c>
      <c r="V1357" s="8" t="str">
        <f>"Q"&amp;ROUNDUP(MONTH(SalesDataTable[[#This Row],[Order Date]])/3,0)</f>
        <v>Q3</v>
      </c>
      <c r="W1357" s="9">
        <f>MONTH(SalesDataTable[[#This Row],[Order Date]])</f>
        <v>7</v>
      </c>
      <c r="X1357" s="8" t="str">
        <f>TEXT(SalesDataTable[[#This Row],[Order Date]],"mmm")</f>
        <v>Jul</v>
      </c>
    </row>
    <row r="1358" spans="1:24" ht="15">
      <c r="A1358" s="2">
        <v>3297</v>
      </c>
      <c r="B1358" s="3">
        <v>46216</v>
      </c>
      <c r="C1358" s="12">
        <f>MONTH(SalesDataTable[[#This Row],[Order Date]])</f>
        <v>7</v>
      </c>
      <c r="D1358" s="12" t="str">
        <f>TEXT(SalesDataTable[[#This Row],[Order Date]],"MMM")</f>
        <v>Jul</v>
      </c>
      <c r="E1358" s="15" t="str">
        <f>"Q"&amp;ROUNDUP(MONTH(SalesDataTable[[#This Row],[Order Date]])/3,0)</f>
        <v>Q3</v>
      </c>
      <c r="F1358" s="12">
        <f>YEAR(SalesDataTable[[#This Row],[Order Date]])</f>
        <v>2026</v>
      </c>
      <c r="G1358" s="4" t="s">
        <v>0</v>
      </c>
      <c r="H1358" s="4" t="s">
        <v>50</v>
      </c>
      <c r="I1358" s="4" t="s">
        <v>8</v>
      </c>
      <c r="J1358" s="4" t="s">
        <v>3</v>
      </c>
      <c r="K1358" s="4" t="s">
        <v>34</v>
      </c>
      <c r="L1358" s="4" t="s">
        <v>35</v>
      </c>
      <c r="M1358" s="9">
        <v>6</v>
      </c>
      <c r="N1358" s="6">
        <v>40.58</v>
      </c>
      <c r="O1358" s="7">
        <v>0.15</v>
      </c>
      <c r="P1358" s="6">
        <v>15.06</v>
      </c>
      <c r="Q1358" s="6">
        <f t="shared" si="84"/>
        <v>206.958</v>
      </c>
      <c r="R1358" s="6">
        <f t="shared" si="85"/>
        <v>90.36</v>
      </c>
      <c r="S1358" s="6">
        <f t="shared" si="86"/>
        <v>116.598</v>
      </c>
      <c r="T1358" s="8">
        <f t="shared" si="87"/>
        <v>0.5633896732670397</v>
      </c>
      <c r="U1358" s="5">
        <f>YEAR(SalesDataTable[[#This Row],[Order Date]])</f>
        <v>2026</v>
      </c>
      <c r="V1358" s="8" t="str">
        <f>"Q"&amp;ROUNDUP(MONTH(SalesDataTable[[#This Row],[Order Date]])/3,0)</f>
        <v>Q3</v>
      </c>
      <c r="W1358" s="9">
        <f>MONTH(SalesDataTable[[#This Row],[Order Date]])</f>
        <v>7</v>
      </c>
      <c r="X1358" s="8" t="str">
        <f>TEXT(SalesDataTable[[#This Row],[Order Date]],"mmm")</f>
        <v>Jul</v>
      </c>
    </row>
    <row r="1359" spans="1:24" ht="15">
      <c r="A1359" s="2">
        <v>772</v>
      </c>
      <c r="B1359" s="3">
        <v>46217</v>
      </c>
      <c r="C1359" s="12">
        <f>MONTH(SalesDataTable[[#This Row],[Order Date]])</f>
        <v>7</v>
      </c>
      <c r="D1359" s="12" t="str">
        <f>TEXT(SalesDataTable[[#This Row],[Order Date]],"MMM")</f>
        <v>Jul</v>
      </c>
      <c r="E1359" s="15" t="str">
        <f>"Q"&amp;ROUNDUP(MONTH(SalesDataTable[[#This Row],[Order Date]])/3,0)</f>
        <v>Q3</v>
      </c>
      <c r="F1359" s="12">
        <f>YEAR(SalesDataTable[[#This Row],[Order Date]])</f>
        <v>2026</v>
      </c>
      <c r="G1359" s="4" t="s">
        <v>20</v>
      </c>
      <c r="H1359" s="4" t="s">
        <v>47</v>
      </c>
      <c r="I1359" s="4" t="s">
        <v>2</v>
      </c>
      <c r="J1359" s="4" t="s">
        <v>3</v>
      </c>
      <c r="K1359" s="4" t="s">
        <v>4</v>
      </c>
      <c r="L1359" s="4" t="s">
        <v>30</v>
      </c>
      <c r="M1359" s="9">
        <v>2</v>
      </c>
      <c r="N1359" s="6">
        <v>101.03</v>
      </c>
      <c r="O1359" s="7">
        <v>0.1</v>
      </c>
      <c r="P1359" s="6">
        <v>50.98</v>
      </c>
      <c r="Q1359" s="6">
        <f t="shared" si="84"/>
        <v>181.85400000000001</v>
      </c>
      <c r="R1359" s="6">
        <f t="shared" si="85"/>
        <v>101.96</v>
      </c>
      <c r="S1359" s="6">
        <f t="shared" si="86"/>
        <v>79.89400000000002</v>
      </c>
      <c r="T1359" s="8">
        <f t="shared" si="87"/>
        <v>0.43933045190097558</v>
      </c>
      <c r="U1359" s="5">
        <f>YEAR(SalesDataTable[[#This Row],[Order Date]])</f>
        <v>2026</v>
      </c>
      <c r="V1359" s="8" t="str">
        <f>"Q"&amp;ROUNDUP(MONTH(SalesDataTable[[#This Row],[Order Date]])/3,0)</f>
        <v>Q3</v>
      </c>
      <c r="W1359" s="9">
        <f>MONTH(SalesDataTable[[#This Row],[Order Date]])</f>
        <v>7</v>
      </c>
      <c r="X1359" s="8" t="str">
        <f>TEXT(SalesDataTable[[#This Row],[Order Date]],"mmm")</f>
        <v>Jul</v>
      </c>
    </row>
    <row r="1360" spans="1:24" ht="15">
      <c r="A1360" s="2">
        <v>838</v>
      </c>
      <c r="B1360" s="3">
        <v>46217</v>
      </c>
      <c r="C1360" s="12">
        <f>MONTH(SalesDataTable[[#This Row],[Order Date]])</f>
        <v>7</v>
      </c>
      <c r="D1360" s="12" t="str">
        <f>TEXT(SalesDataTable[[#This Row],[Order Date]],"MMM")</f>
        <v>Jul</v>
      </c>
      <c r="E1360" s="15" t="str">
        <f>"Q"&amp;ROUNDUP(MONTH(SalesDataTable[[#This Row],[Order Date]])/3,0)</f>
        <v>Q3</v>
      </c>
      <c r="F1360" s="12">
        <f>YEAR(SalesDataTable[[#This Row],[Order Date]])</f>
        <v>2026</v>
      </c>
      <c r="G1360" s="4" t="s">
        <v>0</v>
      </c>
      <c r="H1360" s="4" t="s">
        <v>36</v>
      </c>
      <c r="I1360" s="4" t="s">
        <v>19</v>
      </c>
      <c r="J1360" s="4" t="s">
        <v>3</v>
      </c>
      <c r="K1360" s="4" t="s">
        <v>23</v>
      </c>
      <c r="L1360" s="4" t="s">
        <v>40</v>
      </c>
      <c r="M1360" s="9">
        <v>1</v>
      </c>
      <c r="N1360" s="6">
        <v>80.150000000000006</v>
      </c>
      <c r="O1360" s="7">
        <v>0.05</v>
      </c>
      <c r="P1360" s="6">
        <v>38.89</v>
      </c>
      <c r="Q1360" s="6">
        <f t="shared" si="84"/>
        <v>76.142499999999998</v>
      </c>
      <c r="R1360" s="6">
        <f t="shared" si="85"/>
        <v>38.89</v>
      </c>
      <c r="S1360" s="6">
        <f t="shared" si="86"/>
        <v>37.252499999999998</v>
      </c>
      <c r="T1360" s="8">
        <f t="shared" si="87"/>
        <v>0.48924713530551267</v>
      </c>
      <c r="U1360" s="5">
        <f>YEAR(SalesDataTable[[#This Row],[Order Date]])</f>
        <v>2026</v>
      </c>
      <c r="V1360" s="8" t="str">
        <f>"Q"&amp;ROUNDUP(MONTH(SalesDataTable[[#This Row],[Order Date]])/3,0)</f>
        <v>Q3</v>
      </c>
      <c r="W1360" s="9">
        <f>MONTH(SalesDataTable[[#This Row],[Order Date]])</f>
        <v>7</v>
      </c>
      <c r="X1360" s="8" t="str">
        <f>TEXT(SalesDataTable[[#This Row],[Order Date]],"mmm")</f>
        <v>Jul</v>
      </c>
    </row>
    <row r="1361" spans="1:24" ht="15">
      <c r="A1361" s="2">
        <v>1144</v>
      </c>
      <c r="B1361" s="3">
        <v>46217</v>
      </c>
      <c r="C1361" s="12">
        <f>MONTH(SalesDataTable[[#This Row],[Order Date]])</f>
        <v>7</v>
      </c>
      <c r="D1361" s="12" t="str">
        <f>TEXT(SalesDataTable[[#This Row],[Order Date]],"MMM")</f>
        <v>Jul</v>
      </c>
      <c r="E1361" s="15" t="str">
        <f>"Q"&amp;ROUNDUP(MONTH(SalesDataTable[[#This Row],[Order Date]])/3,0)</f>
        <v>Q3</v>
      </c>
      <c r="F1361" s="12">
        <f>YEAR(SalesDataTable[[#This Row],[Order Date]])</f>
        <v>2026</v>
      </c>
      <c r="G1361" s="4" t="s">
        <v>11</v>
      </c>
      <c r="H1361" s="4" t="s">
        <v>12</v>
      </c>
      <c r="I1361" s="4" t="s">
        <v>19</v>
      </c>
      <c r="J1361" s="4" t="s">
        <v>13</v>
      </c>
      <c r="K1361" s="4" t="s">
        <v>23</v>
      </c>
      <c r="L1361" s="4" t="s">
        <v>40</v>
      </c>
      <c r="M1361" s="9">
        <v>1</v>
      </c>
      <c r="N1361" s="6">
        <v>83.74</v>
      </c>
      <c r="O1361" s="7">
        <v>0</v>
      </c>
      <c r="P1361" s="6">
        <v>38.96</v>
      </c>
      <c r="Q1361" s="6">
        <f t="shared" si="84"/>
        <v>83.74</v>
      </c>
      <c r="R1361" s="6">
        <f t="shared" si="85"/>
        <v>38.96</v>
      </c>
      <c r="S1361" s="6">
        <f t="shared" si="86"/>
        <v>44.779999999999994</v>
      </c>
      <c r="T1361" s="8">
        <f t="shared" si="87"/>
        <v>0.53475041796035339</v>
      </c>
      <c r="U1361" s="5">
        <f>YEAR(SalesDataTable[[#This Row],[Order Date]])</f>
        <v>2026</v>
      </c>
      <c r="V1361" s="8" t="str">
        <f>"Q"&amp;ROUNDUP(MONTH(SalesDataTable[[#This Row],[Order Date]])/3,0)</f>
        <v>Q3</v>
      </c>
      <c r="W1361" s="9">
        <f>MONTH(SalesDataTable[[#This Row],[Order Date]])</f>
        <v>7</v>
      </c>
      <c r="X1361" s="8" t="str">
        <f>TEXT(SalesDataTable[[#This Row],[Order Date]],"mmm")</f>
        <v>Jul</v>
      </c>
    </row>
    <row r="1362" spans="1:24" ht="15">
      <c r="A1362" s="2">
        <v>1686</v>
      </c>
      <c r="B1362" s="3">
        <v>46217</v>
      </c>
      <c r="C1362" s="12">
        <f>MONTH(SalesDataTable[[#This Row],[Order Date]])</f>
        <v>7</v>
      </c>
      <c r="D1362" s="12" t="str">
        <f>TEXT(SalesDataTable[[#This Row],[Order Date]],"MMM")</f>
        <v>Jul</v>
      </c>
      <c r="E1362" s="15" t="str">
        <f>"Q"&amp;ROUNDUP(MONTH(SalesDataTable[[#This Row],[Order Date]])/3,0)</f>
        <v>Q3</v>
      </c>
      <c r="F1362" s="12">
        <f>YEAR(SalesDataTable[[#This Row],[Order Date]])</f>
        <v>2026</v>
      </c>
      <c r="G1362" s="4" t="s">
        <v>11</v>
      </c>
      <c r="H1362" s="4" t="s">
        <v>25</v>
      </c>
      <c r="I1362" s="4" t="s">
        <v>8</v>
      </c>
      <c r="J1362" s="4" t="s">
        <v>3</v>
      </c>
      <c r="K1362" s="4" t="s">
        <v>14</v>
      </c>
      <c r="L1362" s="4" t="s">
        <v>15</v>
      </c>
      <c r="M1362" s="9">
        <v>8</v>
      </c>
      <c r="N1362" s="6">
        <v>35.75</v>
      </c>
      <c r="O1362" s="7">
        <v>0.15</v>
      </c>
      <c r="P1362" s="6">
        <v>13.56</v>
      </c>
      <c r="Q1362" s="6">
        <f t="shared" si="84"/>
        <v>243.1</v>
      </c>
      <c r="R1362" s="6">
        <f t="shared" si="85"/>
        <v>108.48</v>
      </c>
      <c r="S1362" s="6">
        <f t="shared" si="86"/>
        <v>134.62</v>
      </c>
      <c r="T1362" s="8">
        <f t="shared" si="87"/>
        <v>0.55376388317564795</v>
      </c>
      <c r="U1362" s="5">
        <f>YEAR(SalesDataTable[[#This Row],[Order Date]])</f>
        <v>2026</v>
      </c>
      <c r="V1362" s="8" t="str">
        <f>"Q"&amp;ROUNDUP(MONTH(SalesDataTable[[#This Row],[Order Date]])/3,0)</f>
        <v>Q3</v>
      </c>
      <c r="W1362" s="9">
        <f>MONTH(SalesDataTable[[#This Row],[Order Date]])</f>
        <v>7</v>
      </c>
      <c r="X1362" s="8" t="str">
        <f>TEXT(SalesDataTable[[#This Row],[Order Date]],"mmm")</f>
        <v>Jul</v>
      </c>
    </row>
    <row r="1363" spans="1:24" ht="15">
      <c r="A1363" s="2">
        <v>2823</v>
      </c>
      <c r="B1363" s="3">
        <v>46217</v>
      </c>
      <c r="C1363" s="12">
        <f>MONTH(SalesDataTable[[#This Row],[Order Date]])</f>
        <v>7</v>
      </c>
      <c r="D1363" s="12" t="str">
        <f>TEXT(SalesDataTable[[#This Row],[Order Date]],"MMM")</f>
        <v>Jul</v>
      </c>
      <c r="E1363" s="15" t="str">
        <f>"Q"&amp;ROUNDUP(MONTH(SalesDataTable[[#This Row],[Order Date]])/3,0)</f>
        <v>Q3</v>
      </c>
      <c r="F1363" s="12">
        <f>YEAR(SalesDataTable[[#This Row],[Order Date]])</f>
        <v>2026</v>
      </c>
      <c r="G1363" s="4" t="s">
        <v>0</v>
      </c>
      <c r="H1363" s="4" t="s">
        <v>50</v>
      </c>
      <c r="I1363" s="4" t="s">
        <v>2</v>
      </c>
      <c r="J1363" s="4" t="s">
        <v>13</v>
      </c>
      <c r="K1363" s="4" t="s">
        <v>4</v>
      </c>
      <c r="L1363" s="4" t="s">
        <v>5</v>
      </c>
      <c r="M1363" s="9">
        <v>3</v>
      </c>
      <c r="N1363" s="6">
        <v>81.39</v>
      </c>
      <c r="O1363" s="7">
        <v>0</v>
      </c>
      <c r="P1363" s="6">
        <v>43.54</v>
      </c>
      <c r="Q1363" s="6">
        <f t="shared" si="84"/>
        <v>244.17000000000002</v>
      </c>
      <c r="R1363" s="6">
        <f t="shared" si="85"/>
        <v>130.62</v>
      </c>
      <c r="S1363" s="6">
        <f t="shared" si="86"/>
        <v>113.55000000000001</v>
      </c>
      <c r="T1363" s="8">
        <f t="shared" si="87"/>
        <v>0.46504484580415284</v>
      </c>
      <c r="U1363" s="5">
        <f>YEAR(SalesDataTable[[#This Row],[Order Date]])</f>
        <v>2026</v>
      </c>
      <c r="V1363" s="8" t="str">
        <f>"Q"&amp;ROUNDUP(MONTH(SalesDataTable[[#This Row],[Order Date]])/3,0)</f>
        <v>Q3</v>
      </c>
      <c r="W1363" s="9">
        <f>MONTH(SalesDataTable[[#This Row],[Order Date]])</f>
        <v>7</v>
      </c>
      <c r="X1363" s="8" t="str">
        <f>TEXT(SalesDataTable[[#This Row],[Order Date]],"mmm")</f>
        <v>Jul</v>
      </c>
    </row>
    <row r="1364" spans="1:24" ht="15">
      <c r="A1364" s="2">
        <v>2883</v>
      </c>
      <c r="B1364" s="3">
        <v>46217</v>
      </c>
      <c r="C1364" s="12">
        <f>MONTH(SalesDataTable[[#This Row],[Order Date]])</f>
        <v>7</v>
      </c>
      <c r="D1364" s="12" t="str">
        <f>TEXT(SalesDataTable[[#This Row],[Order Date]],"MMM")</f>
        <v>Jul</v>
      </c>
      <c r="E1364" s="15" t="str">
        <f>"Q"&amp;ROUNDUP(MONTH(SalesDataTable[[#This Row],[Order Date]])/3,0)</f>
        <v>Q3</v>
      </c>
      <c r="F1364" s="12">
        <f>YEAR(SalesDataTable[[#This Row],[Order Date]])</f>
        <v>2026</v>
      </c>
      <c r="G1364" s="4" t="s">
        <v>11</v>
      </c>
      <c r="H1364" s="4" t="s">
        <v>39</v>
      </c>
      <c r="I1364" s="4" t="s">
        <v>28</v>
      </c>
      <c r="J1364" s="4" t="s">
        <v>13</v>
      </c>
      <c r="K1364" s="4" t="s">
        <v>14</v>
      </c>
      <c r="L1364" s="4" t="s">
        <v>15</v>
      </c>
      <c r="M1364" s="9">
        <v>1</v>
      </c>
      <c r="N1364" s="6">
        <v>36.799999999999997</v>
      </c>
      <c r="O1364" s="7">
        <v>0</v>
      </c>
      <c r="P1364" s="6">
        <v>13.91</v>
      </c>
      <c r="Q1364" s="6">
        <f t="shared" si="84"/>
        <v>36.799999999999997</v>
      </c>
      <c r="R1364" s="6">
        <f t="shared" si="85"/>
        <v>13.91</v>
      </c>
      <c r="S1364" s="6">
        <f t="shared" si="86"/>
        <v>22.889999999999997</v>
      </c>
      <c r="T1364" s="8">
        <f t="shared" si="87"/>
        <v>0.62201086956521734</v>
      </c>
      <c r="U1364" s="5">
        <f>YEAR(SalesDataTable[[#This Row],[Order Date]])</f>
        <v>2026</v>
      </c>
      <c r="V1364" s="8" t="str">
        <f>"Q"&amp;ROUNDUP(MONTH(SalesDataTable[[#This Row],[Order Date]])/3,0)</f>
        <v>Q3</v>
      </c>
      <c r="W1364" s="9">
        <f>MONTH(SalesDataTable[[#This Row],[Order Date]])</f>
        <v>7</v>
      </c>
      <c r="X1364" s="8" t="str">
        <f>TEXT(SalesDataTable[[#This Row],[Order Date]],"mmm")</f>
        <v>Jul</v>
      </c>
    </row>
    <row r="1365" spans="1:24" ht="15">
      <c r="A1365" s="2">
        <v>3259</v>
      </c>
      <c r="B1365" s="3">
        <v>46217</v>
      </c>
      <c r="C1365" s="12">
        <f>MONTH(SalesDataTable[[#This Row],[Order Date]])</f>
        <v>7</v>
      </c>
      <c r="D1365" s="12" t="str">
        <f>TEXT(SalesDataTable[[#This Row],[Order Date]],"MMM")</f>
        <v>Jul</v>
      </c>
      <c r="E1365" s="15" t="str">
        <f>"Q"&amp;ROUNDUP(MONTH(SalesDataTable[[#This Row],[Order Date]])/3,0)</f>
        <v>Q3</v>
      </c>
      <c r="F1365" s="12">
        <f>YEAR(SalesDataTable[[#This Row],[Order Date]])</f>
        <v>2026</v>
      </c>
      <c r="G1365" s="4" t="s">
        <v>11</v>
      </c>
      <c r="H1365" s="4" t="s">
        <v>52</v>
      </c>
      <c r="I1365" s="4" t="s">
        <v>8</v>
      </c>
      <c r="J1365" s="4" t="s">
        <v>3</v>
      </c>
      <c r="K1365" s="4" t="s">
        <v>23</v>
      </c>
      <c r="L1365" s="4" t="s">
        <v>29</v>
      </c>
      <c r="M1365" s="9">
        <v>6</v>
      </c>
      <c r="N1365" s="6">
        <v>194.15</v>
      </c>
      <c r="O1365" s="7">
        <v>0.1</v>
      </c>
      <c r="P1365" s="6">
        <v>105.12</v>
      </c>
      <c r="Q1365" s="6">
        <f t="shared" si="84"/>
        <v>1048.4100000000001</v>
      </c>
      <c r="R1365" s="6">
        <f t="shared" si="85"/>
        <v>630.72</v>
      </c>
      <c r="S1365" s="6">
        <f t="shared" si="86"/>
        <v>417.69000000000005</v>
      </c>
      <c r="T1365" s="8">
        <f t="shared" si="87"/>
        <v>0.3984032964202936</v>
      </c>
      <c r="U1365" s="5">
        <f>YEAR(SalesDataTable[[#This Row],[Order Date]])</f>
        <v>2026</v>
      </c>
      <c r="V1365" s="8" t="str">
        <f>"Q"&amp;ROUNDUP(MONTH(SalesDataTable[[#This Row],[Order Date]])/3,0)</f>
        <v>Q3</v>
      </c>
      <c r="W1365" s="9">
        <f>MONTH(SalesDataTable[[#This Row],[Order Date]])</f>
        <v>7</v>
      </c>
      <c r="X1365" s="8" t="str">
        <f>TEXT(SalesDataTable[[#This Row],[Order Date]],"mmm")</f>
        <v>Jul</v>
      </c>
    </row>
    <row r="1366" spans="1:24" ht="15">
      <c r="A1366" s="2">
        <v>3709</v>
      </c>
      <c r="B1366" s="3">
        <v>46217</v>
      </c>
      <c r="C1366" s="12">
        <f>MONTH(SalesDataTable[[#This Row],[Order Date]])</f>
        <v>7</v>
      </c>
      <c r="D1366" s="12" t="str">
        <f>TEXT(SalesDataTable[[#This Row],[Order Date]],"MMM")</f>
        <v>Jul</v>
      </c>
      <c r="E1366" s="15" t="str">
        <f>"Q"&amp;ROUNDUP(MONTH(SalesDataTable[[#This Row],[Order Date]])/3,0)</f>
        <v>Q3</v>
      </c>
      <c r="F1366" s="12">
        <f>YEAR(SalesDataTable[[#This Row],[Order Date]])</f>
        <v>2026</v>
      </c>
      <c r="G1366" s="4" t="s">
        <v>0</v>
      </c>
      <c r="H1366" s="4" t="s">
        <v>36</v>
      </c>
      <c r="I1366" s="4" t="s">
        <v>2</v>
      </c>
      <c r="J1366" s="4" t="s">
        <v>13</v>
      </c>
      <c r="K1366" s="4" t="s">
        <v>34</v>
      </c>
      <c r="L1366" s="4" t="s">
        <v>45</v>
      </c>
      <c r="M1366" s="9">
        <v>1</v>
      </c>
      <c r="N1366" s="6">
        <v>50.94</v>
      </c>
      <c r="O1366" s="7">
        <v>0</v>
      </c>
      <c r="P1366" s="6">
        <v>22.28</v>
      </c>
      <c r="Q1366" s="6">
        <f t="shared" si="84"/>
        <v>50.94</v>
      </c>
      <c r="R1366" s="6">
        <f t="shared" si="85"/>
        <v>22.28</v>
      </c>
      <c r="S1366" s="6">
        <f t="shared" si="86"/>
        <v>28.659999999999997</v>
      </c>
      <c r="T1366" s="8">
        <f t="shared" si="87"/>
        <v>0.5626226933647428</v>
      </c>
      <c r="U1366" s="5">
        <f>YEAR(SalesDataTable[[#This Row],[Order Date]])</f>
        <v>2026</v>
      </c>
      <c r="V1366" s="8" t="str">
        <f>"Q"&amp;ROUNDUP(MONTH(SalesDataTable[[#This Row],[Order Date]])/3,0)</f>
        <v>Q3</v>
      </c>
      <c r="W1366" s="9">
        <f>MONTH(SalesDataTable[[#This Row],[Order Date]])</f>
        <v>7</v>
      </c>
      <c r="X1366" s="8" t="str">
        <f>TEXT(SalesDataTable[[#This Row],[Order Date]],"mmm")</f>
        <v>Jul</v>
      </c>
    </row>
    <row r="1367" spans="1:24" ht="15">
      <c r="A1367" s="2">
        <v>61</v>
      </c>
      <c r="B1367" s="3">
        <v>46218</v>
      </c>
      <c r="C1367" s="12">
        <f>MONTH(SalesDataTable[[#This Row],[Order Date]])</f>
        <v>7</v>
      </c>
      <c r="D1367" s="12" t="str">
        <f>TEXT(SalesDataTable[[#This Row],[Order Date]],"MMM")</f>
        <v>Jul</v>
      </c>
      <c r="E1367" s="15" t="str">
        <f>"Q"&amp;ROUNDUP(MONTH(SalesDataTable[[#This Row],[Order Date]])/3,0)</f>
        <v>Q3</v>
      </c>
      <c r="F1367" s="12">
        <f>YEAR(SalesDataTable[[#This Row],[Order Date]])</f>
        <v>2026</v>
      </c>
      <c r="G1367" s="4" t="s">
        <v>20</v>
      </c>
      <c r="H1367" s="4" t="s">
        <v>33</v>
      </c>
      <c r="I1367" s="4" t="s">
        <v>2</v>
      </c>
      <c r="J1367" s="4" t="s">
        <v>3</v>
      </c>
      <c r="K1367" s="4" t="s">
        <v>34</v>
      </c>
      <c r="L1367" s="4" t="s">
        <v>38</v>
      </c>
      <c r="M1367" s="9">
        <v>2</v>
      </c>
      <c r="N1367" s="6">
        <v>125.89</v>
      </c>
      <c r="O1367" s="7">
        <v>0</v>
      </c>
      <c r="P1367" s="6">
        <v>70.8</v>
      </c>
      <c r="Q1367" s="6">
        <f t="shared" si="84"/>
        <v>251.78</v>
      </c>
      <c r="R1367" s="6">
        <f t="shared" si="85"/>
        <v>141.6</v>
      </c>
      <c r="S1367" s="6">
        <f t="shared" si="86"/>
        <v>110.18</v>
      </c>
      <c r="T1367" s="8">
        <f t="shared" si="87"/>
        <v>0.43760425768528083</v>
      </c>
      <c r="U1367" s="5">
        <f>YEAR(SalesDataTable[[#This Row],[Order Date]])</f>
        <v>2026</v>
      </c>
      <c r="V1367" s="8" t="str">
        <f>"Q"&amp;ROUNDUP(MONTH(SalesDataTable[[#This Row],[Order Date]])/3,0)</f>
        <v>Q3</v>
      </c>
      <c r="W1367" s="9">
        <f>MONTH(SalesDataTable[[#This Row],[Order Date]])</f>
        <v>7</v>
      </c>
      <c r="X1367" s="8" t="str">
        <f>TEXT(SalesDataTable[[#This Row],[Order Date]],"mmm")</f>
        <v>Jul</v>
      </c>
    </row>
    <row r="1368" spans="1:24" ht="15">
      <c r="A1368" s="2">
        <v>357</v>
      </c>
      <c r="B1368" s="3">
        <v>46218</v>
      </c>
      <c r="C1368" s="12">
        <f>MONTH(SalesDataTable[[#This Row],[Order Date]])</f>
        <v>7</v>
      </c>
      <c r="D1368" s="12" t="str">
        <f>TEXT(SalesDataTable[[#This Row],[Order Date]],"MMM")</f>
        <v>Jul</v>
      </c>
      <c r="E1368" s="15" t="str">
        <f>"Q"&amp;ROUNDUP(MONTH(SalesDataTable[[#This Row],[Order Date]])/3,0)</f>
        <v>Q3</v>
      </c>
      <c r="F1368" s="12">
        <f>YEAR(SalesDataTable[[#This Row],[Order Date]])</f>
        <v>2026</v>
      </c>
      <c r="G1368" s="4" t="s">
        <v>0</v>
      </c>
      <c r="H1368" s="4" t="s">
        <v>36</v>
      </c>
      <c r="I1368" s="4" t="s">
        <v>2</v>
      </c>
      <c r="J1368" s="4" t="s">
        <v>13</v>
      </c>
      <c r="K1368" s="4" t="s">
        <v>34</v>
      </c>
      <c r="L1368" s="4" t="s">
        <v>45</v>
      </c>
      <c r="M1368" s="9">
        <v>2</v>
      </c>
      <c r="N1368" s="6">
        <v>51.9</v>
      </c>
      <c r="O1368" s="7">
        <v>0</v>
      </c>
      <c r="P1368" s="6">
        <v>21.82</v>
      </c>
      <c r="Q1368" s="6">
        <f t="shared" si="84"/>
        <v>103.8</v>
      </c>
      <c r="R1368" s="6">
        <f t="shared" si="85"/>
        <v>43.64</v>
      </c>
      <c r="S1368" s="6">
        <f t="shared" si="86"/>
        <v>60.16</v>
      </c>
      <c r="T1368" s="8">
        <f t="shared" si="87"/>
        <v>0.57957610789980729</v>
      </c>
      <c r="U1368" s="5">
        <f>YEAR(SalesDataTable[[#This Row],[Order Date]])</f>
        <v>2026</v>
      </c>
      <c r="V1368" s="8" t="str">
        <f>"Q"&amp;ROUNDUP(MONTH(SalesDataTable[[#This Row],[Order Date]])/3,0)</f>
        <v>Q3</v>
      </c>
      <c r="W1368" s="9">
        <f>MONTH(SalesDataTable[[#This Row],[Order Date]])</f>
        <v>7</v>
      </c>
      <c r="X1368" s="8" t="str">
        <f>TEXT(SalesDataTable[[#This Row],[Order Date]],"mmm")</f>
        <v>Jul</v>
      </c>
    </row>
    <row r="1369" spans="1:24" ht="15">
      <c r="A1369" s="2">
        <v>1607</v>
      </c>
      <c r="B1369" s="3">
        <v>46218</v>
      </c>
      <c r="C1369" s="12">
        <f>MONTH(SalesDataTable[[#This Row],[Order Date]])</f>
        <v>7</v>
      </c>
      <c r="D1369" s="12" t="str">
        <f>TEXT(SalesDataTable[[#This Row],[Order Date]],"MMM")</f>
        <v>Jul</v>
      </c>
      <c r="E1369" s="15" t="str">
        <f>"Q"&amp;ROUNDUP(MONTH(SalesDataTable[[#This Row],[Order Date]])/3,0)</f>
        <v>Q3</v>
      </c>
      <c r="F1369" s="12">
        <f>YEAR(SalesDataTable[[#This Row],[Order Date]])</f>
        <v>2026</v>
      </c>
      <c r="G1369" s="4" t="s">
        <v>0</v>
      </c>
      <c r="H1369" s="4" t="s">
        <v>1</v>
      </c>
      <c r="I1369" s="4" t="s">
        <v>19</v>
      </c>
      <c r="J1369" s="4" t="s">
        <v>13</v>
      </c>
      <c r="K1369" s="4" t="s">
        <v>34</v>
      </c>
      <c r="L1369" s="4" t="s">
        <v>35</v>
      </c>
      <c r="M1369" s="9">
        <v>2</v>
      </c>
      <c r="N1369" s="6">
        <v>39.75</v>
      </c>
      <c r="O1369" s="7">
        <v>0</v>
      </c>
      <c r="P1369" s="6">
        <v>14.78</v>
      </c>
      <c r="Q1369" s="6">
        <f t="shared" si="84"/>
        <v>79.5</v>
      </c>
      <c r="R1369" s="6">
        <f t="shared" si="85"/>
        <v>29.56</v>
      </c>
      <c r="S1369" s="6">
        <f t="shared" si="86"/>
        <v>49.94</v>
      </c>
      <c r="T1369" s="8">
        <f t="shared" si="87"/>
        <v>0.62817610062893081</v>
      </c>
      <c r="U1369" s="5">
        <f>YEAR(SalesDataTable[[#This Row],[Order Date]])</f>
        <v>2026</v>
      </c>
      <c r="V1369" s="8" t="str">
        <f>"Q"&amp;ROUNDUP(MONTH(SalesDataTable[[#This Row],[Order Date]])/3,0)</f>
        <v>Q3</v>
      </c>
      <c r="W1369" s="9">
        <f>MONTH(SalesDataTable[[#This Row],[Order Date]])</f>
        <v>7</v>
      </c>
      <c r="X1369" s="8" t="str">
        <f>TEXT(SalesDataTable[[#This Row],[Order Date]],"mmm")</f>
        <v>Jul</v>
      </c>
    </row>
    <row r="1370" spans="1:24" ht="15">
      <c r="A1370" s="2">
        <v>3295</v>
      </c>
      <c r="B1370" s="3">
        <v>46218</v>
      </c>
      <c r="C1370" s="12">
        <f>MONTH(SalesDataTable[[#This Row],[Order Date]])</f>
        <v>7</v>
      </c>
      <c r="D1370" s="12" t="str">
        <f>TEXT(SalesDataTable[[#This Row],[Order Date]],"MMM")</f>
        <v>Jul</v>
      </c>
      <c r="E1370" s="15" t="str">
        <f>"Q"&amp;ROUNDUP(MONTH(SalesDataTable[[#This Row],[Order Date]])/3,0)</f>
        <v>Q3</v>
      </c>
      <c r="F1370" s="12">
        <f>YEAR(SalesDataTable[[#This Row],[Order Date]])</f>
        <v>2026</v>
      </c>
      <c r="G1370" s="4" t="s">
        <v>6</v>
      </c>
      <c r="H1370" s="4" t="s">
        <v>43</v>
      </c>
      <c r="I1370" s="4" t="s">
        <v>28</v>
      </c>
      <c r="J1370" s="4" t="s">
        <v>3</v>
      </c>
      <c r="K1370" s="4" t="s">
        <v>9</v>
      </c>
      <c r="L1370" s="4" t="s">
        <v>10</v>
      </c>
      <c r="M1370" s="9">
        <v>1</v>
      </c>
      <c r="N1370" s="6">
        <v>93.46</v>
      </c>
      <c r="O1370" s="7">
        <v>0.15</v>
      </c>
      <c r="P1370" s="6">
        <v>46.65</v>
      </c>
      <c r="Q1370" s="6">
        <f t="shared" si="84"/>
        <v>79.440999999999988</v>
      </c>
      <c r="R1370" s="6">
        <f t="shared" si="85"/>
        <v>46.65</v>
      </c>
      <c r="S1370" s="6">
        <f t="shared" si="86"/>
        <v>32.79099999999999</v>
      </c>
      <c r="T1370" s="8">
        <f t="shared" si="87"/>
        <v>0.41277174255107557</v>
      </c>
      <c r="U1370" s="5">
        <f>YEAR(SalesDataTable[[#This Row],[Order Date]])</f>
        <v>2026</v>
      </c>
      <c r="V1370" s="8" t="str">
        <f>"Q"&amp;ROUNDUP(MONTH(SalesDataTable[[#This Row],[Order Date]])/3,0)</f>
        <v>Q3</v>
      </c>
      <c r="W1370" s="9">
        <f>MONTH(SalesDataTable[[#This Row],[Order Date]])</f>
        <v>7</v>
      </c>
      <c r="X1370" s="8" t="str">
        <f>TEXT(SalesDataTable[[#This Row],[Order Date]],"mmm")</f>
        <v>Jul</v>
      </c>
    </row>
    <row r="1371" spans="1:24" ht="15">
      <c r="A1371" s="2">
        <v>4048</v>
      </c>
      <c r="B1371" s="3">
        <v>46218</v>
      </c>
      <c r="C1371" s="12">
        <f>MONTH(SalesDataTable[[#This Row],[Order Date]])</f>
        <v>7</v>
      </c>
      <c r="D1371" s="12" t="str">
        <f>TEXT(SalesDataTable[[#This Row],[Order Date]],"MMM")</f>
        <v>Jul</v>
      </c>
      <c r="E1371" s="15" t="str">
        <f>"Q"&amp;ROUNDUP(MONTH(SalesDataTable[[#This Row],[Order Date]])/3,0)</f>
        <v>Q3</v>
      </c>
      <c r="F1371" s="12">
        <f>YEAR(SalesDataTable[[#This Row],[Order Date]])</f>
        <v>2026</v>
      </c>
      <c r="G1371" s="4" t="s">
        <v>20</v>
      </c>
      <c r="H1371" s="4" t="s">
        <v>47</v>
      </c>
      <c r="I1371" s="4" t="s">
        <v>8</v>
      </c>
      <c r="J1371" s="4" t="s">
        <v>16</v>
      </c>
      <c r="K1371" s="4" t="s">
        <v>4</v>
      </c>
      <c r="L1371" s="4" t="s">
        <v>5</v>
      </c>
      <c r="M1371" s="9">
        <v>3</v>
      </c>
      <c r="N1371" s="6">
        <v>82.79</v>
      </c>
      <c r="O1371" s="7">
        <v>0.1</v>
      </c>
      <c r="P1371" s="6">
        <v>43.07</v>
      </c>
      <c r="Q1371" s="6">
        <f t="shared" si="84"/>
        <v>223.53300000000002</v>
      </c>
      <c r="R1371" s="6">
        <f t="shared" si="85"/>
        <v>129.21</v>
      </c>
      <c r="S1371" s="6">
        <f t="shared" si="86"/>
        <v>94.323000000000008</v>
      </c>
      <c r="T1371" s="8">
        <f t="shared" si="87"/>
        <v>0.42196454214813922</v>
      </c>
      <c r="U1371" s="5">
        <f>YEAR(SalesDataTable[[#This Row],[Order Date]])</f>
        <v>2026</v>
      </c>
      <c r="V1371" s="8" t="str">
        <f>"Q"&amp;ROUNDUP(MONTH(SalesDataTable[[#This Row],[Order Date]])/3,0)</f>
        <v>Q3</v>
      </c>
      <c r="W1371" s="9">
        <f>MONTH(SalesDataTable[[#This Row],[Order Date]])</f>
        <v>7</v>
      </c>
      <c r="X1371" s="8" t="str">
        <f>TEXT(SalesDataTable[[#This Row],[Order Date]],"mmm")</f>
        <v>Jul</v>
      </c>
    </row>
    <row r="1372" spans="1:24" ht="15">
      <c r="A1372" s="2">
        <v>4424</v>
      </c>
      <c r="B1372" s="3">
        <v>46218</v>
      </c>
      <c r="C1372" s="12">
        <f>MONTH(SalesDataTable[[#This Row],[Order Date]])</f>
        <v>7</v>
      </c>
      <c r="D1372" s="12" t="str">
        <f>TEXT(SalesDataTable[[#This Row],[Order Date]],"MMM")</f>
        <v>Jul</v>
      </c>
      <c r="E1372" s="15" t="str">
        <f>"Q"&amp;ROUNDUP(MONTH(SalesDataTable[[#This Row],[Order Date]])/3,0)</f>
        <v>Q3</v>
      </c>
      <c r="F1372" s="12">
        <f>YEAR(SalesDataTable[[#This Row],[Order Date]])</f>
        <v>2026</v>
      </c>
      <c r="G1372" s="4" t="s">
        <v>11</v>
      </c>
      <c r="H1372" s="4" t="s">
        <v>12</v>
      </c>
      <c r="I1372" s="4" t="s">
        <v>19</v>
      </c>
      <c r="J1372" s="4" t="s">
        <v>16</v>
      </c>
      <c r="K1372" s="4" t="s">
        <v>9</v>
      </c>
      <c r="L1372" s="4" t="s">
        <v>10</v>
      </c>
      <c r="M1372" s="9">
        <v>1</v>
      </c>
      <c r="N1372" s="6">
        <v>92.54</v>
      </c>
      <c r="O1372" s="7">
        <v>0</v>
      </c>
      <c r="P1372" s="6">
        <v>44.48</v>
      </c>
      <c r="Q1372" s="6">
        <f t="shared" si="84"/>
        <v>92.54</v>
      </c>
      <c r="R1372" s="6">
        <f t="shared" si="85"/>
        <v>44.48</v>
      </c>
      <c r="S1372" s="6">
        <f t="shared" si="86"/>
        <v>48.060000000000009</v>
      </c>
      <c r="T1372" s="8">
        <f t="shared" si="87"/>
        <v>0.51934298681651181</v>
      </c>
      <c r="U1372" s="5">
        <f>YEAR(SalesDataTable[[#This Row],[Order Date]])</f>
        <v>2026</v>
      </c>
      <c r="V1372" s="8" t="str">
        <f>"Q"&amp;ROUNDUP(MONTH(SalesDataTable[[#This Row],[Order Date]])/3,0)</f>
        <v>Q3</v>
      </c>
      <c r="W1372" s="9">
        <f>MONTH(SalesDataTable[[#This Row],[Order Date]])</f>
        <v>7</v>
      </c>
      <c r="X1372" s="8" t="str">
        <f>TEXT(SalesDataTable[[#This Row],[Order Date]],"mmm")</f>
        <v>Jul</v>
      </c>
    </row>
    <row r="1373" spans="1:24" ht="15">
      <c r="A1373" s="2">
        <v>4732</v>
      </c>
      <c r="B1373" s="3">
        <v>46218</v>
      </c>
      <c r="C1373" s="12">
        <f>MONTH(SalesDataTable[[#This Row],[Order Date]])</f>
        <v>7</v>
      </c>
      <c r="D1373" s="12" t="str">
        <f>TEXT(SalesDataTable[[#This Row],[Order Date]],"MMM")</f>
        <v>Jul</v>
      </c>
      <c r="E1373" s="15" t="str">
        <f>"Q"&amp;ROUNDUP(MONTH(SalesDataTable[[#This Row],[Order Date]])/3,0)</f>
        <v>Q3</v>
      </c>
      <c r="F1373" s="12">
        <f>YEAR(SalesDataTable[[#This Row],[Order Date]])</f>
        <v>2026</v>
      </c>
      <c r="G1373" s="4" t="s">
        <v>6</v>
      </c>
      <c r="H1373" s="4" t="s">
        <v>49</v>
      </c>
      <c r="I1373" s="4" t="s">
        <v>19</v>
      </c>
      <c r="J1373" s="4" t="s">
        <v>13</v>
      </c>
      <c r="K1373" s="4" t="s">
        <v>14</v>
      </c>
      <c r="L1373" s="4" t="s">
        <v>32</v>
      </c>
      <c r="M1373" s="9">
        <v>1</v>
      </c>
      <c r="N1373" s="6">
        <v>46.53</v>
      </c>
      <c r="O1373" s="7">
        <v>0</v>
      </c>
      <c r="P1373" s="6">
        <v>18.829999999999998</v>
      </c>
      <c r="Q1373" s="6">
        <f t="shared" si="84"/>
        <v>46.53</v>
      </c>
      <c r="R1373" s="6">
        <f t="shared" si="85"/>
        <v>18.829999999999998</v>
      </c>
      <c r="S1373" s="6">
        <f t="shared" si="86"/>
        <v>27.700000000000003</v>
      </c>
      <c r="T1373" s="8">
        <f t="shared" si="87"/>
        <v>0.59531485063399958</v>
      </c>
      <c r="U1373" s="5">
        <f>YEAR(SalesDataTable[[#This Row],[Order Date]])</f>
        <v>2026</v>
      </c>
      <c r="V1373" s="8" t="str">
        <f>"Q"&amp;ROUNDUP(MONTH(SalesDataTable[[#This Row],[Order Date]])/3,0)</f>
        <v>Q3</v>
      </c>
      <c r="W1373" s="9">
        <f>MONTH(SalesDataTable[[#This Row],[Order Date]])</f>
        <v>7</v>
      </c>
      <c r="X1373" s="8" t="str">
        <f>TEXT(SalesDataTable[[#This Row],[Order Date]],"mmm")</f>
        <v>Jul</v>
      </c>
    </row>
    <row r="1374" spans="1:24" ht="15">
      <c r="A1374" s="2">
        <v>194</v>
      </c>
      <c r="B1374" s="3">
        <v>46219</v>
      </c>
      <c r="C1374" s="12">
        <f>MONTH(SalesDataTable[[#This Row],[Order Date]])</f>
        <v>7</v>
      </c>
      <c r="D1374" s="12" t="str">
        <f>TEXT(SalesDataTable[[#This Row],[Order Date]],"MMM")</f>
        <v>Jul</v>
      </c>
      <c r="E1374" s="15" t="str">
        <f>"Q"&amp;ROUNDUP(MONTH(SalesDataTable[[#This Row],[Order Date]])/3,0)</f>
        <v>Q3</v>
      </c>
      <c r="F1374" s="12">
        <f>YEAR(SalesDataTable[[#This Row],[Order Date]])</f>
        <v>2026</v>
      </c>
      <c r="G1374" s="4" t="s">
        <v>6</v>
      </c>
      <c r="H1374" s="4" t="s">
        <v>43</v>
      </c>
      <c r="I1374" s="4" t="s">
        <v>2</v>
      </c>
      <c r="J1374" s="4" t="s">
        <v>3</v>
      </c>
      <c r="K1374" s="4" t="s">
        <v>4</v>
      </c>
      <c r="L1374" s="4" t="s">
        <v>22</v>
      </c>
      <c r="M1374" s="9">
        <v>2</v>
      </c>
      <c r="N1374" s="6">
        <v>49.69</v>
      </c>
      <c r="O1374" s="7">
        <v>0</v>
      </c>
      <c r="P1374" s="6">
        <v>21.97</v>
      </c>
      <c r="Q1374" s="6">
        <f t="shared" si="84"/>
        <v>99.38</v>
      </c>
      <c r="R1374" s="6">
        <f t="shared" si="85"/>
        <v>43.94</v>
      </c>
      <c r="S1374" s="6">
        <f t="shared" si="86"/>
        <v>55.44</v>
      </c>
      <c r="T1374" s="8">
        <f t="shared" si="87"/>
        <v>0.557858724089354</v>
      </c>
      <c r="U1374" s="5">
        <f>YEAR(SalesDataTable[[#This Row],[Order Date]])</f>
        <v>2026</v>
      </c>
      <c r="V1374" s="8" t="str">
        <f>"Q"&amp;ROUNDUP(MONTH(SalesDataTable[[#This Row],[Order Date]])/3,0)</f>
        <v>Q3</v>
      </c>
      <c r="W1374" s="9">
        <f>MONTH(SalesDataTable[[#This Row],[Order Date]])</f>
        <v>7</v>
      </c>
      <c r="X1374" s="8" t="str">
        <f>TEXT(SalesDataTable[[#This Row],[Order Date]],"mmm")</f>
        <v>Jul</v>
      </c>
    </row>
    <row r="1375" spans="1:24" ht="15">
      <c r="A1375" s="2">
        <v>258</v>
      </c>
      <c r="B1375" s="3">
        <v>46219</v>
      </c>
      <c r="C1375" s="12">
        <f>MONTH(SalesDataTable[[#This Row],[Order Date]])</f>
        <v>7</v>
      </c>
      <c r="D1375" s="12" t="str">
        <f>TEXT(SalesDataTable[[#This Row],[Order Date]],"MMM")</f>
        <v>Jul</v>
      </c>
      <c r="E1375" s="15" t="str">
        <f>"Q"&amp;ROUNDUP(MONTH(SalesDataTable[[#This Row],[Order Date]])/3,0)</f>
        <v>Q3</v>
      </c>
      <c r="F1375" s="12">
        <f>YEAR(SalesDataTable[[#This Row],[Order Date]])</f>
        <v>2026</v>
      </c>
      <c r="G1375" s="4" t="s">
        <v>20</v>
      </c>
      <c r="H1375" s="4" t="s">
        <v>33</v>
      </c>
      <c r="I1375" s="4" t="s">
        <v>28</v>
      </c>
      <c r="J1375" s="4" t="s">
        <v>13</v>
      </c>
      <c r="K1375" s="4" t="s">
        <v>9</v>
      </c>
      <c r="L1375" s="4" t="s">
        <v>46</v>
      </c>
      <c r="M1375" s="9">
        <v>3</v>
      </c>
      <c r="N1375" s="6">
        <v>71.34</v>
      </c>
      <c r="O1375" s="7">
        <v>0.1</v>
      </c>
      <c r="P1375" s="6">
        <v>31.71</v>
      </c>
      <c r="Q1375" s="6">
        <f t="shared" si="84"/>
        <v>192.61800000000002</v>
      </c>
      <c r="R1375" s="6">
        <f t="shared" si="85"/>
        <v>95.13</v>
      </c>
      <c r="S1375" s="6">
        <f t="shared" si="86"/>
        <v>97.488000000000028</v>
      </c>
      <c r="T1375" s="8">
        <f t="shared" si="87"/>
        <v>0.50612092327819835</v>
      </c>
      <c r="U1375" s="5">
        <f>YEAR(SalesDataTable[[#This Row],[Order Date]])</f>
        <v>2026</v>
      </c>
      <c r="V1375" s="8" t="str">
        <f>"Q"&amp;ROUNDUP(MONTH(SalesDataTable[[#This Row],[Order Date]])/3,0)</f>
        <v>Q3</v>
      </c>
      <c r="W1375" s="9">
        <f>MONTH(SalesDataTable[[#This Row],[Order Date]])</f>
        <v>7</v>
      </c>
      <c r="X1375" s="8" t="str">
        <f>TEXT(SalesDataTable[[#This Row],[Order Date]],"mmm")</f>
        <v>Jul</v>
      </c>
    </row>
    <row r="1376" spans="1:24" ht="15">
      <c r="A1376" s="2">
        <v>543</v>
      </c>
      <c r="B1376" s="3">
        <v>46219</v>
      </c>
      <c r="C1376" s="12">
        <f>MONTH(SalesDataTable[[#This Row],[Order Date]])</f>
        <v>7</v>
      </c>
      <c r="D1376" s="12" t="str">
        <f>TEXT(SalesDataTable[[#This Row],[Order Date]],"MMM")</f>
        <v>Jul</v>
      </c>
      <c r="E1376" s="15" t="str">
        <f>"Q"&amp;ROUNDUP(MONTH(SalesDataTable[[#This Row],[Order Date]])/3,0)</f>
        <v>Q3</v>
      </c>
      <c r="F1376" s="12">
        <f>YEAR(SalesDataTable[[#This Row],[Order Date]])</f>
        <v>2026</v>
      </c>
      <c r="G1376" s="4" t="s">
        <v>6</v>
      </c>
      <c r="H1376" s="4" t="s">
        <v>49</v>
      </c>
      <c r="I1376" s="4" t="s">
        <v>28</v>
      </c>
      <c r="J1376" s="4" t="s">
        <v>3</v>
      </c>
      <c r="K1376" s="4" t="s">
        <v>4</v>
      </c>
      <c r="L1376" s="4" t="s">
        <v>5</v>
      </c>
      <c r="M1376" s="9">
        <v>1</v>
      </c>
      <c r="N1376" s="6">
        <v>83.03</v>
      </c>
      <c r="O1376" s="7">
        <v>0</v>
      </c>
      <c r="P1376" s="6">
        <v>42.41</v>
      </c>
      <c r="Q1376" s="6">
        <f t="shared" si="84"/>
        <v>83.03</v>
      </c>
      <c r="R1376" s="6">
        <f t="shared" si="85"/>
        <v>42.41</v>
      </c>
      <c r="S1376" s="6">
        <f t="shared" si="86"/>
        <v>40.620000000000005</v>
      </c>
      <c r="T1376" s="8">
        <f t="shared" si="87"/>
        <v>0.48922076357942917</v>
      </c>
      <c r="U1376" s="5">
        <f>YEAR(SalesDataTable[[#This Row],[Order Date]])</f>
        <v>2026</v>
      </c>
      <c r="V1376" s="8" t="str">
        <f>"Q"&amp;ROUNDUP(MONTH(SalesDataTable[[#This Row],[Order Date]])/3,0)</f>
        <v>Q3</v>
      </c>
      <c r="W1376" s="9">
        <f>MONTH(SalesDataTable[[#This Row],[Order Date]])</f>
        <v>7</v>
      </c>
      <c r="X1376" s="8" t="str">
        <f>TEXT(SalesDataTable[[#This Row],[Order Date]],"mmm")</f>
        <v>Jul</v>
      </c>
    </row>
    <row r="1377" spans="1:24" ht="15">
      <c r="A1377" s="2">
        <v>972</v>
      </c>
      <c r="B1377" s="3">
        <v>46219</v>
      </c>
      <c r="C1377" s="12">
        <f>MONTH(SalesDataTable[[#This Row],[Order Date]])</f>
        <v>7</v>
      </c>
      <c r="D1377" s="12" t="str">
        <f>TEXT(SalesDataTable[[#This Row],[Order Date]],"MMM")</f>
        <v>Jul</v>
      </c>
      <c r="E1377" s="15" t="str">
        <f>"Q"&amp;ROUNDUP(MONTH(SalesDataTable[[#This Row],[Order Date]])/3,0)</f>
        <v>Q3</v>
      </c>
      <c r="F1377" s="12">
        <f>YEAR(SalesDataTable[[#This Row],[Order Date]])</f>
        <v>2026</v>
      </c>
      <c r="G1377" s="4" t="s">
        <v>20</v>
      </c>
      <c r="H1377" s="4" t="s">
        <v>21</v>
      </c>
      <c r="I1377" s="4" t="s">
        <v>2</v>
      </c>
      <c r="J1377" s="4" t="s">
        <v>3</v>
      </c>
      <c r="K1377" s="4" t="s">
        <v>34</v>
      </c>
      <c r="L1377" s="4" t="s">
        <v>35</v>
      </c>
      <c r="M1377" s="9">
        <v>1</v>
      </c>
      <c r="N1377" s="6">
        <v>40.799999999999997</v>
      </c>
      <c r="O1377" s="7">
        <v>0</v>
      </c>
      <c r="P1377" s="6">
        <v>14.42</v>
      </c>
      <c r="Q1377" s="6">
        <f t="shared" si="84"/>
        <v>40.799999999999997</v>
      </c>
      <c r="R1377" s="6">
        <f t="shared" si="85"/>
        <v>14.42</v>
      </c>
      <c r="S1377" s="6">
        <f t="shared" si="86"/>
        <v>26.379999999999995</v>
      </c>
      <c r="T1377" s="8">
        <f t="shared" si="87"/>
        <v>0.64656862745098032</v>
      </c>
      <c r="U1377" s="5">
        <f>YEAR(SalesDataTable[[#This Row],[Order Date]])</f>
        <v>2026</v>
      </c>
      <c r="V1377" s="8" t="str">
        <f>"Q"&amp;ROUNDUP(MONTH(SalesDataTable[[#This Row],[Order Date]])/3,0)</f>
        <v>Q3</v>
      </c>
      <c r="W1377" s="9">
        <f>MONTH(SalesDataTable[[#This Row],[Order Date]])</f>
        <v>7</v>
      </c>
      <c r="X1377" s="8" t="str">
        <f>TEXT(SalesDataTable[[#This Row],[Order Date]],"mmm")</f>
        <v>Jul</v>
      </c>
    </row>
    <row r="1378" spans="1:24" ht="15">
      <c r="A1378" s="2">
        <v>1146</v>
      </c>
      <c r="B1378" s="3">
        <v>46219</v>
      </c>
      <c r="C1378" s="12">
        <f>MONTH(SalesDataTable[[#This Row],[Order Date]])</f>
        <v>7</v>
      </c>
      <c r="D1378" s="12" t="str">
        <f>TEXT(SalesDataTable[[#This Row],[Order Date]],"MMM")</f>
        <v>Jul</v>
      </c>
      <c r="E1378" s="15" t="str">
        <f>"Q"&amp;ROUNDUP(MONTH(SalesDataTable[[#This Row],[Order Date]])/3,0)</f>
        <v>Q3</v>
      </c>
      <c r="F1378" s="12">
        <f>YEAR(SalesDataTable[[#This Row],[Order Date]])</f>
        <v>2026</v>
      </c>
      <c r="G1378" s="4" t="s">
        <v>6</v>
      </c>
      <c r="H1378" s="4" t="s">
        <v>27</v>
      </c>
      <c r="I1378" s="4" t="s">
        <v>28</v>
      </c>
      <c r="J1378" s="4" t="s">
        <v>3</v>
      </c>
      <c r="K1378" s="4" t="s">
        <v>23</v>
      </c>
      <c r="L1378" s="4" t="s">
        <v>51</v>
      </c>
      <c r="M1378" s="9">
        <v>2</v>
      </c>
      <c r="N1378" s="6">
        <v>125.34</v>
      </c>
      <c r="O1378" s="7">
        <v>0.15</v>
      </c>
      <c r="P1378" s="6">
        <v>59.04</v>
      </c>
      <c r="Q1378" s="6">
        <f t="shared" si="84"/>
        <v>213.078</v>
      </c>
      <c r="R1378" s="6">
        <f t="shared" si="85"/>
        <v>118.08</v>
      </c>
      <c r="S1378" s="6">
        <f t="shared" si="86"/>
        <v>94.998000000000005</v>
      </c>
      <c r="T1378" s="8">
        <f t="shared" si="87"/>
        <v>0.44583673584321237</v>
      </c>
      <c r="U1378" s="5">
        <f>YEAR(SalesDataTable[[#This Row],[Order Date]])</f>
        <v>2026</v>
      </c>
      <c r="V1378" s="8" t="str">
        <f>"Q"&amp;ROUNDUP(MONTH(SalesDataTable[[#This Row],[Order Date]])/3,0)</f>
        <v>Q3</v>
      </c>
      <c r="W1378" s="9">
        <f>MONTH(SalesDataTable[[#This Row],[Order Date]])</f>
        <v>7</v>
      </c>
      <c r="X1378" s="8" t="str">
        <f>TEXT(SalesDataTable[[#This Row],[Order Date]],"mmm")</f>
        <v>Jul</v>
      </c>
    </row>
    <row r="1379" spans="1:24" ht="15">
      <c r="A1379" s="2">
        <v>1464</v>
      </c>
      <c r="B1379" s="3">
        <v>46219</v>
      </c>
      <c r="C1379" s="12">
        <f>MONTH(SalesDataTable[[#This Row],[Order Date]])</f>
        <v>7</v>
      </c>
      <c r="D1379" s="12" t="str">
        <f>TEXT(SalesDataTable[[#This Row],[Order Date]],"MMM")</f>
        <v>Jul</v>
      </c>
      <c r="E1379" s="15" t="str">
        <f>"Q"&amp;ROUNDUP(MONTH(SalesDataTable[[#This Row],[Order Date]])/3,0)</f>
        <v>Q3</v>
      </c>
      <c r="F1379" s="12">
        <f>YEAR(SalesDataTable[[#This Row],[Order Date]])</f>
        <v>2026</v>
      </c>
      <c r="G1379" s="4" t="s">
        <v>0</v>
      </c>
      <c r="H1379" s="4" t="s">
        <v>36</v>
      </c>
      <c r="I1379" s="4" t="s">
        <v>2</v>
      </c>
      <c r="J1379" s="4" t="s">
        <v>3</v>
      </c>
      <c r="K1379" s="4" t="s">
        <v>34</v>
      </c>
      <c r="L1379" s="4" t="s">
        <v>38</v>
      </c>
      <c r="M1379" s="9">
        <v>1</v>
      </c>
      <c r="N1379" s="6">
        <v>122.73</v>
      </c>
      <c r="O1379" s="7">
        <v>0.1</v>
      </c>
      <c r="P1379" s="6">
        <v>70.540000000000006</v>
      </c>
      <c r="Q1379" s="6">
        <f t="shared" si="84"/>
        <v>110.45700000000001</v>
      </c>
      <c r="R1379" s="6">
        <f t="shared" si="85"/>
        <v>70.540000000000006</v>
      </c>
      <c r="S1379" s="6">
        <f t="shared" si="86"/>
        <v>39.917000000000002</v>
      </c>
      <c r="T1379" s="8">
        <f t="shared" si="87"/>
        <v>0.36138044668966202</v>
      </c>
      <c r="U1379" s="5">
        <f>YEAR(SalesDataTable[[#This Row],[Order Date]])</f>
        <v>2026</v>
      </c>
      <c r="V1379" s="8" t="str">
        <f>"Q"&amp;ROUNDUP(MONTH(SalesDataTable[[#This Row],[Order Date]])/3,0)</f>
        <v>Q3</v>
      </c>
      <c r="W1379" s="9">
        <f>MONTH(SalesDataTable[[#This Row],[Order Date]])</f>
        <v>7</v>
      </c>
      <c r="X1379" s="8" t="str">
        <f>TEXT(SalesDataTable[[#This Row],[Order Date]],"mmm")</f>
        <v>Jul</v>
      </c>
    </row>
    <row r="1380" spans="1:24" ht="15">
      <c r="A1380" s="2">
        <v>1581</v>
      </c>
      <c r="B1380" s="3">
        <v>46219</v>
      </c>
      <c r="C1380" s="12">
        <f>MONTH(SalesDataTable[[#This Row],[Order Date]])</f>
        <v>7</v>
      </c>
      <c r="D1380" s="12" t="str">
        <f>TEXT(SalesDataTable[[#This Row],[Order Date]],"MMM")</f>
        <v>Jul</v>
      </c>
      <c r="E1380" s="15" t="str">
        <f>"Q"&amp;ROUNDUP(MONTH(SalesDataTable[[#This Row],[Order Date]])/3,0)</f>
        <v>Q3</v>
      </c>
      <c r="F1380" s="12">
        <f>YEAR(SalesDataTable[[#This Row],[Order Date]])</f>
        <v>2026</v>
      </c>
      <c r="G1380" s="4" t="s">
        <v>11</v>
      </c>
      <c r="H1380" s="4" t="s">
        <v>25</v>
      </c>
      <c r="I1380" s="4" t="s">
        <v>19</v>
      </c>
      <c r="J1380" s="4" t="s">
        <v>13</v>
      </c>
      <c r="K1380" s="4" t="s">
        <v>9</v>
      </c>
      <c r="L1380" s="4" t="s">
        <v>10</v>
      </c>
      <c r="M1380" s="9">
        <v>5</v>
      </c>
      <c r="N1380" s="6">
        <v>92.72</v>
      </c>
      <c r="O1380" s="7">
        <v>0.1</v>
      </c>
      <c r="P1380" s="6">
        <v>46.2</v>
      </c>
      <c r="Q1380" s="6">
        <f t="shared" si="84"/>
        <v>417.24</v>
      </c>
      <c r="R1380" s="6">
        <f t="shared" si="85"/>
        <v>231</v>
      </c>
      <c r="S1380" s="6">
        <f t="shared" si="86"/>
        <v>186.24</v>
      </c>
      <c r="T1380" s="8">
        <f t="shared" si="87"/>
        <v>0.44636180615473109</v>
      </c>
      <c r="U1380" s="5">
        <f>YEAR(SalesDataTable[[#This Row],[Order Date]])</f>
        <v>2026</v>
      </c>
      <c r="V1380" s="8" t="str">
        <f>"Q"&amp;ROUNDUP(MONTH(SalesDataTable[[#This Row],[Order Date]])/3,0)</f>
        <v>Q3</v>
      </c>
      <c r="W1380" s="9">
        <f>MONTH(SalesDataTable[[#This Row],[Order Date]])</f>
        <v>7</v>
      </c>
      <c r="X1380" s="8" t="str">
        <f>TEXT(SalesDataTable[[#This Row],[Order Date]],"mmm")</f>
        <v>Jul</v>
      </c>
    </row>
    <row r="1381" spans="1:24" ht="15">
      <c r="A1381" s="2">
        <v>1894</v>
      </c>
      <c r="B1381" s="3">
        <v>46219</v>
      </c>
      <c r="C1381" s="12">
        <f>MONTH(SalesDataTable[[#This Row],[Order Date]])</f>
        <v>7</v>
      </c>
      <c r="D1381" s="12" t="str">
        <f>TEXT(SalesDataTable[[#This Row],[Order Date]],"MMM")</f>
        <v>Jul</v>
      </c>
      <c r="E1381" s="15" t="str">
        <f>"Q"&amp;ROUNDUP(MONTH(SalesDataTable[[#This Row],[Order Date]])/3,0)</f>
        <v>Q3</v>
      </c>
      <c r="F1381" s="12">
        <f>YEAR(SalesDataTable[[#This Row],[Order Date]])</f>
        <v>2026</v>
      </c>
      <c r="G1381" s="4" t="s">
        <v>20</v>
      </c>
      <c r="H1381" s="4" t="s">
        <v>31</v>
      </c>
      <c r="I1381" s="4" t="s">
        <v>8</v>
      </c>
      <c r="J1381" s="4" t="s">
        <v>16</v>
      </c>
      <c r="K1381" s="4" t="s">
        <v>34</v>
      </c>
      <c r="L1381" s="4" t="s">
        <v>42</v>
      </c>
      <c r="M1381" s="9">
        <v>5</v>
      </c>
      <c r="N1381" s="6">
        <v>36.29</v>
      </c>
      <c r="O1381" s="7">
        <v>0.05</v>
      </c>
      <c r="P1381" s="6">
        <v>13.52</v>
      </c>
      <c r="Q1381" s="6">
        <f t="shared" si="84"/>
        <v>172.37749999999997</v>
      </c>
      <c r="R1381" s="6">
        <f t="shared" si="85"/>
        <v>67.599999999999994</v>
      </c>
      <c r="S1381" s="6">
        <f t="shared" si="86"/>
        <v>104.77749999999997</v>
      </c>
      <c r="T1381" s="8">
        <f t="shared" si="87"/>
        <v>0.60783744978317933</v>
      </c>
      <c r="U1381" s="5">
        <f>YEAR(SalesDataTable[[#This Row],[Order Date]])</f>
        <v>2026</v>
      </c>
      <c r="V1381" s="8" t="str">
        <f>"Q"&amp;ROUNDUP(MONTH(SalesDataTable[[#This Row],[Order Date]])/3,0)</f>
        <v>Q3</v>
      </c>
      <c r="W1381" s="9">
        <f>MONTH(SalesDataTable[[#This Row],[Order Date]])</f>
        <v>7</v>
      </c>
      <c r="X1381" s="8" t="str">
        <f>TEXT(SalesDataTable[[#This Row],[Order Date]],"mmm")</f>
        <v>Jul</v>
      </c>
    </row>
    <row r="1382" spans="1:24" ht="15">
      <c r="A1382" s="2">
        <v>2100</v>
      </c>
      <c r="B1382" s="3">
        <v>46219</v>
      </c>
      <c r="C1382" s="12">
        <f>MONTH(SalesDataTable[[#This Row],[Order Date]])</f>
        <v>7</v>
      </c>
      <c r="D1382" s="12" t="str">
        <f>TEXT(SalesDataTable[[#This Row],[Order Date]],"MMM")</f>
        <v>Jul</v>
      </c>
      <c r="E1382" s="15" t="str">
        <f>"Q"&amp;ROUNDUP(MONTH(SalesDataTable[[#This Row],[Order Date]])/3,0)</f>
        <v>Q3</v>
      </c>
      <c r="F1382" s="12">
        <f>YEAR(SalesDataTable[[#This Row],[Order Date]])</f>
        <v>2026</v>
      </c>
      <c r="G1382" s="4" t="s">
        <v>11</v>
      </c>
      <c r="H1382" s="4" t="s">
        <v>12</v>
      </c>
      <c r="I1382" s="4" t="s">
        <v>2</v>
      </c>
      <c r="J1382" s="4" t="s">
        <v>16</v>
      </c>
      <c r="K1382" s="4" t="s">
        <v>4</v>
      </c>
      <c r="L1382" s="4" t="s">
        <v>22</v>
      </c>
      <c r="M1382" s="9">
        <v>2</v>
      </c>
      <c r="N1382" s="6">
        <v>49.84</v>
      </c>
      <c r="O1382" s="7">
        <v>0.1</v>
      </c>
      <c r="P1382" s="6">
        <v>23.06</v>
      </c>
      <c r="Q1382" s="6">
        <f t="shared" si="84"/>
        <v>89.712000000000003</v>
      </c>
      <c r="R1382" s="6">
        <f t="shared" si="85"/>
        <v>46.12</v>
      </c>
      <c r="S1382" s="6">
        <f t="shared" si="86"/>
        <v>43.592000000000006</v>
      </c>
      <c r="T1382" s="8">
        <f t="shared" si="87"/>
        <v>0.48591046905653651</v>
      </c>
      <c r="U1382" s="5">
        <f>YEAR(SalesDataTable[[#This Row],[Order Date]])</f>
        <v>2026</v>
      </c>
      <c r="V1382" s="8" t="str">
        <f>"Q"&amp;ROUNDUP(MONTH(SalesDataTable[[#This Row],[Order Date]])/3,0)</f>
        <v>Q3</v>
      </c>
      <c r="W1382" s="9">
        <f>MONTH(SalesDataTable[[#This Row],[Order Date]])</f>
        <v>7</v>
      </c>
      <c r="X1382" s="8" t="str">
        <f>TEXT(SalesDataTable[[#This Row],[Order Date]],"mmm")</f>
        <v>Jul</v>
      </c>
    </row>
    <row r="1383" spans="1:24" ht="15">
      <c r="A1383" s="2">
        <v>2902</v>
      </c>
      <c r="B1383" s="3">
        <v>46219</v>
      </c>
      <c r="C1383" s="12">
        <f>MONTH(SalesDataTable[[#This Row],[Order Date]])</f>
        <v>7</v>
      </c>
      <c r="D1383" s="12" t="str">
        <f>TEXT(SalesDataTable[[#This Row],[Order Date]],"MMM")</f>
        <v>Jul</v>
      </c>
      <c r="E1383" s="15" t="str">
        <f>"Q"&amp;ROUNDUP(MONTH(SalesDataTable[[#This Row],[Order Date]])/3,0)</f>
        <v>Q3</v>
      </c>
      <c r="F1383" s="12">
        <f>YEAR(SalesDataTable[[#This Row],[Order Date]])</f>
        <v>2026</v>
      </c>
      <c r="G1383" s="4" t="s">
        <v>6</v>
      </c>
      <c r="H1383" s="4" t="s">
        <v>43</v>
      </c>
      <c r="I1383" s="4" t="s">
        <v>28</v>
      </c>
      <c r="J1383" s="4" t="s">
        <v>16</v>
      </c>
      <c r="K1383" s="4" t="s">
        <v>34</v>
      </c>
      <c r="L1383" s="4" t="s">
        <v>42</v>
      </c>
      <c r="M1383" s="9">
        <v>1</v>
      </c>
      <c r="N1383" s="6">
        <v>35.799999999999997</v>
      </c>
      <c r="O1383" s="7">
        <v>0</v>
      </c>
      <c r="P1383" s="6">
        <v>14.05</v>
      </c>
      <c r="Q1383" s="6">
        <f t="shared" si="84"/>
        <v>35.799999999999997</v>
      </c>
      <c r="R1383" s="6">
        <f t="shared" si="85"/>
        <v>14.05</v>
      </c>
      <c r="S1383" s="6">
        <f t="shared" si="86"/>
        <v>21.749999999999996</v>
      </c>
      <c r="T1383" s="8">
        <f t="shared" si="87"/>
        <v>0.60754189944134074</v>
      </c>
      <c r="U1383" s="5">
        <f>YEAR(SalesDataTable[[#This Row],[Order Date]])</f>
        <v>2026</v>
      </c>
      <c r="V1383" s="8" t="str">
        <f>"Q"&amp;ROUNDUP(MONTH(SalesDataTable[[#This Row],[Order Date]])/3,0)</f>
        <v>Q3</v>
      </c>
      <c r="W1383" s="9">
        <f>MONTH(SalesDataTable[[#This Row],[Order Date]])</f>
        <v>7</v>
      </c>
      <c r="X1383" s="8" t="str">
        <f>TEXT(SalesDataTable[[#This Row],[Order Date]],"mmm")</f>
        <v>Jul</v>
      </c>
    </row>
    <row r="1384" spans="1:24" ht="15">
      <c r="A1384" s="2">
        <v>3115</v>
      </c>
      <c r="B1384" s="3">
        <v>46219</v>
      </c>
      <c r="C1384" s="12">
        <f>MONTH(SalesDataTable[[#This Row],[Order Date]])</f>
        <v>7</v>
      </c>
      <c r="D1384" s="12" t="str">
        <f>TEXT(SalesDataTable[[#This Row],[Order Date]],"MMM")</f>
        <v>Jul</v>
      </c>
      <c r="E1384" s="15" t="str">
        <f>"Q"&amp;ROUNDUP(MONTH(SalesDataTable[[#This Row],[Order Date]])/3,0)</f>
        <v>Q3</v>
      </c>
      <c r="F1384" s="12">
        <f>YEAR(SalesDataTable[[#This Row],[Order Date]])</f>
        <v>2026</v>
      </c>
      <c r="G1384" s="4" t="s">
        <v>20</v>
      </c>
      <c r="H1384" s="4" t="s">
        <v>47</v>
      </c>
      <c r="I1384" s="4" t="s">
        <v>2</v>
      </c>
      <c r="J1384" s="4" t="s">
        <v>13</v>
      </c>
      <c r="K1384" s="4" t="s">
        <v>23</v>
      </c>
      <c r="L1384" s="4" t="s">
        <v>29</v>
      </c>
      <c r="M1384" s="9">
        <v>1</v>
      </c>
      <c r="N1384" s="6">
        <v>195.12</v>
      </c>
      <c r="O1384" s="7">
        <v>0</v>
      </c>
      <c r="P1384" s="6">
        <v>101.14</v>
      </c>
      <c r="Q1384" s="6">
        <f t="shared" si="84"/>
        <v>195.12</v>
      </c>
      <c r="R1384" s="6">
        <f t="shared" si="85"/>
        <v>101.14</v>
      </c>
      <c r="S1384" s="6">
        <f t="shared" si="86"/>
        <v>93.98</v>
      </c>
      <c r="T1384" s="8">
        <f t="shared" si="87"/>
        <v>0.48165231652316526</v>
      </c>
      <c r="U1384" s="5">
        <f>YEAR(SalesDataTable[[#This Row],[Order Date]])</f>
        <v>2026</v>
      </c>
      <c r="V1384" s="8" t="str">
        <f>"Q"&amp;ROUNDUP(MONTH(SalesDataTable[[#This Row],[Order Date]])/3,0)</f>
        <v>Q3</v>
      </c>
      <c r="W1384" s="9">
        <f>MONTH(SalesDataTable[[#This Row],[Order Date]])</f>
        <v>7</v>
      </c>
      <c r="X1384" s="8" t="str">
        <f>TEXT(SalesDataTable[[#This Row],[Order Date]],"mmm")</f>
        <v>Jul</v>
      </c>
    </row>
    <row r="1385" spans="1:24" ht="15">
      <c r="A1385" s="2">
        <v>3546</v>
      </c>
      <c r="B1385" s="3">
        <v>46219</v>
      </c>
      <c r="C1385" s="12">
        <f>MONTH(SalesDataTable[[#This Row],[Order Date]])</f>
        <v>7</v>
      </c>
      <c r="D1385" s="12" t="str">
        <f>TEXT(SalesDataTable[[#This Row],[Order Date]],"MMM")</f>
        <v>Jul</v>
      </c>
      <c r="E1385" s="15" t="str">
        <f>"Q"&amp;ROUNDUP(MONTH(SalesDataTable[[#This Row],[Order Date]])/3,0)</f>
        <v>Q3</v>
      </c>
      <c r="F1385" s="12">
        <f>YEAR(SalesDataTable[[#This Row],[Order Date]])</f>
        <v>2026</v>
      </c>
      <c r="G1385" s="4" t="s">
        <v>0</v>
      </c>
      <c r="H1385" s="4" t="s">
        <v>50</v>
      </c>
      <c r="I1385" s="4" t="s">
        <v>2</v>
      </c>
      <c r="J1385" s="4" t="s">
        <v>13</v>
      </c>
      <c r="K1385" s="4" t="s">
        <v>4</v>
      </c>
      <c r="L1385" s="4" t="s">
        <v>26</v>
      </c>
      <c r="M1385" s="9">
        <v>2</v>
      </c>
      <c r="N1385" s="6">
        <v>39.69</v>
      </c>
      <c r="O1385" s="7">
        <v>0.05</v>
      </c>
      <c r="P1385" s="6">
        <v>16.88</v>
      </c>
      <c r="Q1385" s="6">
        <f t="shared" si="84"/>
        <v>75.410999999999987</v>
      </c>
      <c r="R1385" s="6">
        <f t="shared" si="85"/>
        <v>33.76</v>
      </c>
      <c r="S1385" s="6">
        <f t="shared" si="86"/>
        <v>41.650999999999989</v>
      </c>
      <c r="T1385" s="8">
        <f t="shared" si="87"/>
        <v>0.55231995332245953</v>
      </c>
      <c r="U1385" s="5">
        <f>YEAR(SalesDataTable[[#This Row],[Order Date]])</f>
        <v>2026</v>
      </c>
      <c r="V1385" s="8" t="str">
        <f>"Q"&amp;ROUNDUP(MONTH(SalesDataTable[[#This Row],[Order Date]])/3,0)</f>
        <v>Q3</v>
      </c>
      <c r="W1385" s="9">
        <f>MONTH(SalesDataTable[[#This Row],[Order Date]])</f>
        <v>7</v>
      </c>
      <c r="X1385" s="8" t="str">
        <f>TEXT(SalesDataTable[[#This Row],[Order Date]],"mmm")</f>
        <v>Jul</v>
      </c>
    </row>
    <row r="1386" spans="1:24" ht="15">
      <c r="A1386" s="2">
        <v>4224</v>
      </c>
      <c r="B1386" s="3">
        <v>46219</v>
      </c>
      <c r="C1386" s="12">
        <f>MONTH(SalesDataTable[[#This Row],[Order Date]])</f>
        <v>7</v>
      </c>
      <c r="D1386" s="12" t="str">
        <f>TEXT(SalesDataTable[[#This Row],[Order Date]],"MMM")</f>
        <v>Jul</v>
      </c>
      <c r="E1386" s="15" t="str">
        <f>"Q"&amp;ROUNDUP(MONTH(SalesDataTable[[#This Row],[Order Date]])/3,0)</f>
        <v>Q3</v>
      </c>
      <c r="F1386" s="12">
        <f>YEAR(SalesDataTable[[#This Row],[Order Date]])</f>
        <v>2026</v>
      </c>
      <c r="G1386" s="4" t="s">
        <v>11</v>
      </c>
      <c r="H1386" s="4" t="s">
        <v>18</v>
      </c>
      <c r="I1386" s="4" t="s">
        <v>19</v>
      </c>
      <c r="J1386" s="4" t="s">
        <v>3</v>
      </c>
      <c r="K1386" s="4" t="s">
        <v>23</v>
      </c>
      <c r="L1386" s="4" t="s">
        <v>24</v>
      </c>
      <c r="M1386" s="9">
        <v>1</v>
      </c>
      <c r="N1386" s="6">
        <v>348.73</v>
      </c>
      <c r="O1386" s="7">
        <v>0.15</v>
      </c>
      <c r="P1386" s="6">
        <v>190.33</v>
      </c>
      <c r="Q1386" s="6">
        <f t="shared" si="84"/>
        <v>296.4205</v>
      </c>
      <c r="R1386" s="6">
        <f t="shared" si="85"/>
        <v>190.33</v>
      </c>
      <c r="S1386" s="6">
        <f t="shared" si="86"/>
        <v>106.09049999999999</v>
      </c>
      <c r="T1386" s="8">
        <f t="shared" si="87"/>
        <v>0.35790540802677273</v>
      </c>
      <c r="U1386" s="5">
        <f>YEAR(SalesDataTable[[#This Row],[Order Date]])</f>
        <v>2026</v>
      </c>
      <c r="V1386" s="8" t="str">
        <f>"Q"&amp;ROUNDUP(MONTH(SalesDataTable[[#This Row],[Order Date]])/3,0)</f>
        <v>Q3</v>
      </c>
      <c r="W1386" s="9">
        <f>MONTH(SalesDataTable[[#This Row],[Order Date]])</f>
        <v>7</v>
      </c>
      <c r="X1386" s="8" t="str">
        <f>TEXT(SalesDataTable[[#This Row],[Order Date]],"mmm")</f>
        <v>Jul</v>
      </c>
    </row>
    <row r="1387" spans="1:24" ht="15">
      <c r="A1387" s="2">
        <v>4858</v>
      </c>
      <c r="B1387" s="3">
        <v>46219</v>
      </c>
      <c r="C1387" s="12">
        <f>MONTH(SalesDataTable[[#This Row],[Order Date]])</f>
        <v>7</v>
      </c>
      <c r="D1387" s="12" t="str">
        <f>TEXT(SalesDataTable[[#This Row],[Order Date]],"MMM")</f>
        <v>Jul</v>
      </c>
      <c r="E1387" s="15" t="str">
        <f>"Q"&amp;ROUNDUP(MONTH(SalesDataTable[[#This Row],[Order Date]])/3,0)</f>
        <v>Q3</v>
      </c>
      <c r="F1387" s="12">
        <f>YEAR(SalesDataTable[[#This Row],[Order Date]])</f>
        <v>2026</v>
      </c>
      <c r="G1387" s="4" t="s">
        <v>6</v>
      </c>
      <c r="H1387" s="4" t="s">
        <v>43</v>
      </c>
      <c r="I1387" s="4" t="s">
        <v>19</v>
      </c>
      <c r="J1387" s="4" t="s">
        <v>3</v>
      </c>
      <c r="K1387" s="4" t="s">
        <v>14</v>
      </c>
      <c r="L1387" s="4" t="s">
        <v>15</v>
      </c>
      <c r="M1387" s="9">
        <v>1</v>
      </c>
      <c r="N1387" s="6">
        <v>35.5</v>
      </c>
      <c r="O1387" s="7">
        <v>0</v>
      </c>
      <c r="P1387" s="6">
        <v>13.26</v>
      </c>
      <c r="Q1387" s="6">
        <f t="shared" si="84"/>
        <v>35.5</v>
      </c>
      <c r="R1387" s="6">
        <f t="shared" si="85"/>
        <v>13.26</v>
      </c>
      <c r="S1387" s="6">
        <f t="shared" si="86"/>
        <v>22.240000000000002</v>
      </c>
      <c r="T1387" s="8">
        <f t="shared" si="87"/>
        <v>0.62647887323943663</v>
      </c>
      <c r="U1387" s="5">
        <f>YEAR(SalesDataTable[[#This Row],[Order Date]])</f>
        <v>2026</v>
      </c>
      <c r="V1387" s="8" t="str">
        <f>"Q"&amp;ROUNDUP(MONTH(SalesDataTable[[#This Row],[Order Date]])/3,0)</f>
        <v>Q3</v>
      </c>
      <c r="W1387" s="9">
        <f>MONTH(SalesDataTable[[#This Row],[Order Date]])</f>
        <v>7</v>
      </c>
      <c r="X1387" s="8" t="str">
        <f>TEXT(SalesDataTable[[#This Row],[Order Date]],"mmm")</f>
        <v>Jul</v>
      </c>
    </row>
    <row r="1388" spans="1:24" ht="15">
      <c r="A1388" s="2">
        <v>768</v>
      </c>
      <c r="B1388" s="3">
        <v>46220</v>
      </c>
      <c r="C1388" s="12">
        <f>MONTH(SalesDataTable[[#This Row],[Order Date]])</f>
        <v>7</v>
      </c>
      <c r="D1388" s="12" t="str">
        <f>TEXT(SalesDataTable[[#This Row],[Order Date]],"MMM")</f>
        <v>Jul</v>
      </c>
      <c r="E1388" s="15" t="str">
        <f>"Q"&amp;ROUNDUP(MONTH(SalesDataTable[[#This Row],[Order Date]])/3,0)</f>
        <v>Q3</v>
      </c>
      <c r="F1388" s="12">
        <f>YEAR(SalesDataTable[[#This Row],[Order Date]])</f>
        <v>2026</v>
      </c>
      <c r="G1388" s="4" t="s">
        <v>0</v>
      </c>
      <c r="H1388" s="4" t="s">
        <v>36</v>
      </c>
      <c r="I1388" s="4" t="s">
        <v>2</v>
      </c>
      <c r="J1388" s="4" t="s">
        <v>16</v>
      </c>
      <c r="K1388" s="4" t="s">
        <v>14</v>
      </c>
      <c r="L1388" s="4" t="s">
        <v>32</v>
      </c>
      <c r="M1388" s="9">
        <v>1</v>
      </c>
      <c r="N1388" s="6">
        <v>46.44</v>
      </c>
      <c r="O1388" s="7">
        <v>0</v>
      </c>
      <c r="P1388" s="6">
        <v>18.47</v>
      </c>
      <c r="Q1388" s="6">
        <f t="shared" si="84"/>
        <v>46.44</v>
      </c>
      <c r="R1388" s="6">
        <f t="shared" si="85"/>
        <v>18.47</v>
      </c>
      <c r="S1388" s="6">
        <f t="shared" si="86"/>
        <v>27.97</v>
      </c>
      <c r="T1388" s="8">
        <f t="shared" si="87"/>
        <v>0.60228251507321273</v>
      </c>
      <c r="U1388" s="5">
        <f>YEAR(SalesDataTable[[#This Row],[Order Date]])</f>
        <v>2026</v>
      </c>
      <c r="V1388" s="8" t="str">
        <f>"Q"&amp;ROUNDUP(MONTH(SalesDataTable[[#This Row],[Order Date]])/3,0)</f>
        <v>Q3</v>
      </c>
      <c r="W1388" s="9">
        <f>MONTH(SalesDataTable[[#This Row],[Order Date]])</f>
        <v>7</v>
      </c>
      <c r="X1388" s="8" t="str">
        <f>TEXT(SalesDataTable[[#This Row],[Order Date]],"mmm")</f>
        <v>Jul</v>
      </c>
    </row>
    <row r="1389" spans="1:24" ht="15">
      <c r="A1389" s="2">
        <v>1901</v>
      </c>
      <c r="B1389" s="3">
        <v>46220</v>
      </c>
      <c r="C1389" s="12">
        <f>MONTH(SalesDataTable[[#This Row],[Order Date]])</f>
        <v>7</v>
      </c>
      <c r="D1389" s="12" t="str">
        <f>TEXT(SalesDataTable[[#This Row],[Order Date]],"MMM")</f>
        <v>Jul</v>
      </c>
      <c r="E1389" s="15" t="str">
        <f>"Q"&amp;ROUNDUP(MONTH(SalesDataTable[[#This Row],[Order Date]])/3,0)</f>
        <v>Q3</v>
      </c>
      <c r="F1389" s="12">
        <f>YEAR(SalesDataTable[[#This Row],[Order Date]])</f>
        <v>2026</v>
      </c>
      <c r="G1389" s="4" t="s">
        <v>6</v>
      </c>
      <c r="H1389" s="4" t="s">
        <v>49</v>
      </c>
      <c r="I1389" s="4" t="s">
        <v>2</v>
      </c>
      <c r="J1389" s="4" t="s">
        <v>13</v>
      </c>
      <c r="K1389" s="4" t="s">
        <v>9</v>
      </c>
      <c r="L1389" s="4" t="s">
        <v>46</v>
      </c>
      <c r="M1389" s="9">
        <v>1</v>
      </c>
      <c r="N1389" s="6">
        <v>70.44</v>
      </c>
      <c r="O1389" s="7">
        <v>0.05</v>
      </c>
      <c r="P1389" s="6">
        <v>32.229999999999997</v>
      </c>
      <c r="Q1389" s="6">
        <f t="shared" si="84"/>
        <v>66.917999999999992</v>
      </c>
      <c r="R1389" s="6">
        <f t="shared" si="85"/>
        <v>32.229999999999997</v>
      </c>
      <c r="S1389" s="6">
        <f t="shared" si="86"/>
        <v>34.687999999999995</v>
      </c>
      <c r="T1389" s="8">
        <f t="shared" si="87"/>
        <v>0.51836576108072563</v>
      </c>
      <c r="U1389" s="5">
        <f>YEAR(SalesDataTable[[#This Row],[Order Date]])</f>
        <v>2026</v>
      </c>
      <c r="V1389" s="8" t="str">
        <f>"Q"&amp;ROUNDUP(MONTH(SalesDataTable[[#This Row],[Order Date]])/3,0)</f>
        <v>Q3</v>
      </c>
      <c r="W1389" s="9">
        <f>MONTH(SalesDataTable[[#This Row],[Order Date]])</f>
        <v>7</v>
      </c>
      <c r="X1389" s="8" t="str">
        <f>TEXT(SalesDataTable[[#This Row],[Order Date]],"mmm")</f>
        <v>Jul</v>
      </c>
    </row>
    <row r="1390" spans="1:24" ht="15">
      <c r="A1390" s="2">
        <v>2226</v>
      </c>
      <c r="B1390" s="3">
        <v>46220</v>
      </c>
      <c r="C1390" s="12">
        <f>MONTH(SalesDataTable[[#This Row],[Order Date]])</f>
        <v>7</v>
      </c>
      <c r="D1390" s="12" t="str">
        <f>TEXT(SalesDataTable[[#This Row],[Order Date]],"MMM")</f>
        <v>Jul</v>
      </c>
      <c r="E1390" s="15" t="str">
        <f>"Q"&amp;ROUNDUP(MONTH(SalesDataTable[[#This Row],[Order Date]])/3,0)</f>
        <v>Q3</v>
      </c>
      <c r="F1390" s="12">
        <f>YEAR(SalesDataTable[[#This Row],[Order Date]])</f>
        <v>2026</v>
      </c>
      <c r="G1390" s="4" t="s">
        <v>0</v>
      </c>
      <c r="H1390" s="4" t="s">
        <v>50</v>
      </c>
      <c r="I1390" s="4" t="s">
        <v>19</v>
      </c>
      <c r="J1390" s="4" t="s">
        <v>13</v>
      </c>
      <c r="K1390" s="4" t="s">
        <v>9</v>
      </c>
      <c r="L1390" s="4" t="s">
        <v>46</v>
      </c>
      <c r="M1390" s="9">
        <v>1</v>
      </c>
      <c r="N1390" s="6">
        <v>69.78</v>
      </c>
      <c r="O1390" s="7">
        <v>0.05</v>
      </c>
      <c r="P1390" s="6">
        <v>32.83</v>
      </c>
      <c r="Q1390" s="6">
        <f t="shared" si="84"/>
        <v>66.290999999999997</v>
      </c>
      <c r="R1390" s="6">
        <f t="shared" si="85"/>
        <v>32.83</v>
      </c>
      <c r="S1390" s="6">
        <f t="shared" si="86"/>
        <v>33.460999999999999</v>
      </c>
      <c r="T1390" s="8">
        <f t="shared" si="87"/>
        <v>0.50475931876121949</v>
      </c>
      <c r="U1390" s="5">
        <f>YEAR(SalesDataTable[[#This Row],[Order Date]])</f>
        <v>2026</v>
      </c>
      <c r="V1390" s="8" t="str">
        <f>"Q"&amp;ROUNDUP(MONTH(SalesDataTable[[#This Row],[Order Date]])/3,0)</f>
        <v>Q3</v>
      </c>
      <c r="W1390" s="9">
        <f>MONTH(SalesDataTable[[#This Row],[Order Date]])</f>
        <v>7</v>
      </c>
      <c r="X1390" s="8" t="str">
        <f>TEXT(SalesDataTable[[#This Row],[Order Date]],"mmm")</f>
        <v>Jul</v>
      </c>
    </row>
    <row r="1391" spans="1:24" ht="15">
      <c r="A1391" s="2">
        <v>2660</v>
      </c>
      <c r="B1391" s="3">
        <v>46220</v>
      </c>
      <c r="C1391" s="12">
        <f>MONTH(SalesDataTable[[#This Row],[Order Date]])</f>
        <v>7</v>
      </c>
      <c r="D1391" s="12" t="str">
        <f>TEXT(SalesDataTable[[#This Row],[Order Date]],"MMM")</f>
        <v>Jul</v>
      </c>
      <c r="E1391" s="15" t="str">
        <f>"Q"&amp;ROUNDUP(MONTH(SalesDataTable[[#This Row],[Order Date]])/3,0)</f>
        <v>Q3</v>
      </c>
      <c r="F1391" s="12">
        <f>YEAR(SalesDataTable[[#This Row],[Order Date]])</f>
        <v>2026</v>
      </c>
      <c r="G1391" s="4" t="s">
        <v>11</v>
      </c>
      <c r="H1391" s="4" t="s">
        <v>25</v>
      </c>
      <c r="I1391" s="4" t="s">
        <v>19</v>
      </c>
      <c r="J1391" s="4" t="s">
        <v>13</v>
      </c>
      <c r="K1391" s="4" t="s">
        <v>14</v>
      </c>
      <c r="L1391" s="4" t="s">
        <v>15</v>
      </c>
      <c r="M1391" s="9">
        <v>4</v>
      </c>
      <c r="N1391" s="6">
        <v>35.450000000000003</v>
      </c>
      <c r="O1391" s="7">
        <v>0.1</v>
      </c>
      <c r="P1391" s="6">
        <v>13.83</v>
      </c>
      <c r="Q1391" s="6">
        <f t="shared" si="84"/>
        <v>127.62000000000002</v>
      </c>
      <c r="R1391" s="6">
        <f t="shared" si="85"/>
        <v>55.32</v>
      </c>
      <c r="S1391" s="6">
        <f t="shared" si="86"/>
        <v>72.300000000000011</v>
      </c>
      <c r="T1391" s="8">
        <f t="shared" si="87"/>
        <v>0.56652562294311237</v>
      </c>
      <c r="U1391" s="5">
        <f>YEAR(SalesDataTable[[#This Row],[Order Date]])</f>
        <v>2026</v>
      </c>
      <c r="V1391" s="8" t="str">
        <f>"Q"&amp;ROUNDUP(MONTH(SalesDataTable[[#This Row],[Order Date]])/3,0)</f>
        <v>Q3</v>
      </c>
      <c r="W1391" s="9">
        <f>MONTH(SalesDataTable[[#This Row],[Order Date]])</f>
        <v>7</v>
      </c>
      <c r="X1391" s="8" t="str">
        <f>TEXT(SalesDataTable[[#This Row],[Order Date]],"mmm")</f>
        <v>Jul</v>
      </c>
    </row>
    <row r="1392" spans="1:24" ht="15">
      <c r="A1392" s="2">
        <v>3004</v>
      </c>
      <c r="B1392" s="3">
        <v>46220</v>
      </c>
      <c r="C1392" s="12">
        <f>MONTH(SalesDataTable[[#This Row],[Order Date]])</f>
        <v>7</v>
      </c>
      <c r="D1392" s="12" t="str">
        <f>TEXT(SalesDataTable[[#This Row],[Order Date]],"MMM")</f>
        <v>Jul</v>
      </c>
      <c r="E1392" s="15" t="str">
        <f>"Q"&amp;ROUNDUP(MONTH(SalesDataTable[[#This Row],[Order Date]])/3,0)</f>
        <v>Q3</v>
      </c>
      <c r="F1392" s="12">
        <f>YEAR(SalesDataTable[[#This Row],[Order Date]])</f>
        <v>2026</v>
      </c>
      <c r="G1392" s="4" t="s">
        <v>20</v>
      </c>
      <c r="H1392" s="4" t="s">
        <v>33</v>
      </c>
      <c r="I1392" s="4" t="s">
        <v>2</v>
      </c>
      <c r="J1392" s="4" t="s">
        <v>3</v>
      </c>
      <c r="K1392" s="4" t="s">
        <v>4</v>
      </c>
      <c r="L1392" s="4" t="s">
        <v>22</v>
      </c>
      <c r="M1392" s="9">
        <v>1</v>
      </c>
      <c r="N1392" s="6">
        <v>50.82</v>
      </c>
      <c r="O1392" s="7">
        <v>0.05</v>
      </c>
      <c r="P1392" s="6">
        <v>22.36</v>
      </c>
      <c r="Q1392" s="6">
        <f t="shared" si="84"/>
        <v>48.278999999999996</v>
      </c>
      <c r="R1392" s="6">
        <f t="shared" si="85"/>
        <v>22.36</v>
      </c>
      <c r="S1392" s="6">
        <f t="shared" si="86"/>
        <v>25.918999999999997</v>
      </c>
      <c r="T1392" s="8">
        <f t="shared" si="87"/>
        <v>0.5368586756146565</v>
      </c>
      <c r="U1392" s="5">
        <f>YEAR(SalesDataTable[[#This Row],[Order Date]])</f>
        <v>2026</v>
      </c>
      <c r="V1392" s="8" t="str">
        <f>"Q"&amp;ROUNDUP(MONTH(SalesDataTable[[#This Row],[Order Date]])/3,0)</f>
        <v>Q3</v>
      </c>
      <c r="W1392" s="9">
        <f>MONTH(SalesDataTable[[#This Row],[Order Date]])</f>
        <v>7</v>
      </c>
      <c r="X1392" s="8" t="str">
        <f>TEXT(SalesDataTable[[#This Row],[Order Date]],"mmm")</f>
        <v>Jul</v>
      </c>
    </row>
    <row r="1393" spans="1:24" ht="15">
      <c r="A1393" s="2">
        <v>4020</v>
      </c>
      <c r="B1393" s="3">
        <v>46220</v>
      </c>
      <c r="C1393" s="12">
        <f>MONTH(SalesDataTable[[#This Row],[Order Date]])</f>
        <v>7</v>
      </c>
      <c r="D1393" s="12" t="str">
        <f>TEXT(SalesDataTable[[#This Row],[Order Date]],"MMM")</f>
        <v>Jul</v>
      </c>
      <c r="E1393" s="15" t="str">
        <f>"Q"&amp;ROUNDUP(MONTH(SalesDataTable[[#This Row],[Order Date]])/3,0)</f>
        <v>Q3</v>
      </c>
      <c r="F1393" s="12">
        <f>YEAR(SalesDataTable[[#This Row],[Order Date]])</f>
        <v>2026</v>
      </c>
      <c r="G1393" s="4" t="s">
        <v>11</v>
      </c>
      <c r="H1393" s="4" t="s">
        <v>12</v>
      </c>
      <c r="I1393" s="4" t="s">
        <v>2</v>
      </c>
      <c r="J1393" s="4" t="s">
        <v>3</v>
      </c>
      <c r="K1393" s="4" t="s">
        <v>23</v>
      </c>
      <c r="L1393" s="4" t="s">
        <v>51</v>
      </c>
      <c r="M1393" s="9">
        <v>1</v>
      </c>
      <c r="N1393" s="6">
        <v>126.13</v>
      </c>
      <c r="O1393" s="7">
        <v>0.15</v>
      </c>
      <c r="P1393" s="6">
        <v>60.43</v>
      </c>
      <c r="Q1393" s="6">
        <f t="shared" si="84"/>
        <v>107.2105</v>
      </c>
      <c r="R1393" s="6">
        <f t="shared" si="85"/>
        <v>60.43</v>
      </c>
      <c r="S1393" s="6">
        <f t="shared" si="86"/>
        <v>46.780499999999996</v>
      </c>
      <c r="T1393" s="8">
        <f t="shared" si="87"/>
        <v>0.43634252242084498</v>
      </c>
      <c r="U1393" s="5">
        <f>YEAR(SalesDataTable[[#This Row],[Order Date]])</f>
        <v>2026</v>
      </c>
      <c r="V1393" s="8" t="str">
        <f>"Q"&amp;ROUNDUP(MONTH(SalesDataTable[[#This Row],[Order Date]])/3,0)</f>
        <v>Q3</v>
      </c>
      <c r="W1393" s="9">
        <f>MONTH(SalesDataTable[[#This Row],[Order Date]])</f>
        <v>7</v>
      </c>
      <c r="X1393" s="8" t="str">
        <f>TEXT(SalesDataTable[[#This Row],[Order Date]],"mmm")</f>
        <v>Jul</v>
      </c>
    </row>
    <row r="1394" spans="1:24" ht="15">
      <c r="A1394" s="2">
        <v>4154</v>
      </c>
      <c r="B1394" s="3">
        <v>46220</v>
      </c>
      <c r="C1394" s="12">
        <f>MONTH(SalesDataTable[[#This Row],[Order Date]])</f>
        <v>7</v>
      </c>
      <c r="D1394" s="12" t="str">
        <f>TEXT(SalesDataTable[[#This Row],[Order Date]],"MMM")</f>
        <v>Jul</v>
      </c>
      <c r="E1394" s="15" t="str">
        <f>"Q"&amp;ROUNDUP(MONTH(SalesDataTable[[#This Row],[Order Date]])/3,0)</f>
        <v>Q3</v>
      </c>
      <c r="F1394" s="12">
        <f>YEAR(SalesDataTable[[#This Row],[Order Date]])</f>
        <v>2026</v>
      </c>
      <c r="G1394" s="4" t="s">
        <v>11</v>
      </c>
      <c r="H1394" s="4" t="s">
        <v>39</v>
      </c>
      <c r="I1394" s="4" t="s">
        <v>2</v>
      </c>
      <c r="J1394" s="4" t="s">
        <v>3</v>
      </c>
      <c r="K1394" s="4" t="s">
        <v>9</v>
      </c>
      <c r="L1394" s="4" t="s">
        <v>46</v>
      </c>
      <c r="M1394" s="9">
        <v>3</v>
      </c>
      <c r="N1394" s="6">
        <v>72.150000000000006</v>
      </c>
      <c r="O1394" s="7">
        <v>0</v>
      </c>
      <c r="P1394" s="6">
        <v>33.01</v>
      </c>
      <c r="Q1394" s="6">
        <f t="shared" si="84"/>
        <v>216.45000000000002</v>
      </c>
      <c r="R1394" s="6">
        <f t="shared" si="85"/>
        <v>99.03</v>
      </c>
      <c r="S1394" s="6">
        <f t="shared" si="86"/>
        <v>117.42000000000002</v>
      </c>
      <c r="T1394" s="8">
        <f t="shared" si="87"/>
        <v>0.54248094248094247</v>
      </c>
      <c r="U1394" s="5">
        <f>YEAR(SalesDataTable[[#This Row],[Order Date]])</f>
        <v>2026</v>
      </c>
      <c r="V1394" s="8" t="str">
        <f>"Q"&amp;ROUNDUP(MONTH(SalesDataTable[[#This Row],[Order Date]])/3,0)</f>
        <v>Q3</v>
      </c>
      <c r="W1394" s="9">
        <f>MONTH(SalesDataTable[[#This Row],[Order Date]])</f>
        <v>7</v>
      </c>
      <c r="X1394" s="8" t="str">
        <f>TEXT(SalesDataTable[[#This Row],[Order Date]],"mmm")</f>
        <v>Jul</v>
      </c>
    </row>
    <row r="1395" spans="1:24" ht="15">
      <c r="A1395" s="2">
        <v>4957</v>
      </c>
      <c r="B1395" s="3">
        <v>46220</v>
      </c>
      <c r="C1395" s="12">
        <f>MONTH(SalesDataTable[[#This Row],[Order Date]])</f>
        <v>7</v>
      </c>
      <c r="D1395" s="12" t="str">
        <f>TEXT(SalesDataTable[[#This Row],[Order Date]],"MMM")</f>
        <v>Jul</v>
      </c>
      <c r="E1395" s="15" t="str">
        <f>"Q"&amp;ROUNDUP(MONTH(SalesDataTable[[#This Row],[Order Date]])/3,0)</f>
        <v>Q3</v>
      </c>
      <c r="F1395" s="12">
        <f>YEAR(SalesDataTable[[#This Row],[Order Date]])</f>
        <v>2026</v>
      </c>
      <c r="G1395" s="4" t="s">
        <v>6</v>
      </c>
      <c r="H1395" s="4" t="s">
        <v>7</v>
      </c>
      <c r="I1395" s="4" t="s">
        <v>2</v>
      </c>
      <c r="J1395" s="4" t="s">
        <v>3</v>
      </c>
      <c r="K1395" s="4" t="s">
        <v>34</v>
      </c>
      <c r="L1395" s="4" t="s">
        <v>42</v>
      </c>
      <c r="M1395" s="9">
        <v>1</v>
      </c>
      <c r="N1395" s="6">
        <v>35.58</v>
      </c>
      <c r="O1395" s="7">
        <v>0</v>
      </c>
      <c r="P1395" s="6">
        <v>13.68</v>
      </c>
      <c r="Q1395" s="6">
        <f t="shared" si="84"/>
        <v>35.58</v>
      </c>
      <c r="R1395" s="6">
        <f t="shared" si="85"/>
        <v>13.68</v>
      </c>
      <c r="S1395" s="6">
        <f t="shared" si="86"/>
        <v>21.9</v>
      </c>
      <c r="T1395" s="8">
        <f t="shared" si="87"/>
        <v>0.61551433389544685</v>
      </c>
      <c r="U1395" s="5">
        <f>YEAR(SalesDataTable[[#This Row],[Order Date]])</f>
        <v>2026</v>
      </c>
      <c r="V1395" s="8" t="str">
        <f>"Q"&amp;ROUNDUP(MONTH(SalesDataTable[[#This Row],[Order Date]])/3,0)</f>
        <v>Q3</v>
      </c>
      <c r="W1395" s="9">
        <f>MONTH(SalesDataTable[[#This Row],[Order Date]])</f>
        <v>7</v>
      </c>
      <c r="X1395" s="8" t="str">
        <f>TEXT(SalesDataTable[[#This Row],[Order Date]],"mmm")</f>
        <v>Jul</v>
      </c>
    </row>
    <row r="1396" spans="1:24" ht="15">
      <c r="A1396" s="2">
        <v>945</v>
      </c>
      <c r="B1396" s="3">
        <v>46221</v>
      </c>
      <c r="C1396" s="12">
        <f>MONTH(SalesDataTable[[#This Row],[Order Date]])</f>
        <v>7</v>
      </c>
      <c r="D1396" s="12" t="str">
        <f>TEXT(SalesDataTable[[#This Row],[Order Date]],"MMM")</f>
        <v>Jul</v>
      </c>
      <c r="E1396" s="15" t="str">
        <f>"Q"&amp;ROUNDUP(MONTH(SalesDataTable[[#This Row],[Order Date]])/3,0)</f>
        <v>Q3</v>
      </c>
      <c r="F1396" s="12">
        <f>YEAR(SalesDataTable[[#This Row],[Order Date]])</f>
        <v>2026</v>
      </c>
      <c r="G1396" s="4" t="s">
        <v>11</v>
      </c>
      <c r="H1396" s="4" t="s">
        <v>18</v>
      </c>
      <c r="I1396" s="4" t="s">
        <v>2</v>
      </c>
      <c r="J1396" s="4" t="s">
        <v>13</v>
      </c>
      <c r="K1396" s="4" t="s">
        <v>9</v>
      </c>
      <c r="L1396" s="4" t="s">
        <v>37</v>
      </c>
      <c r="M1396" s="9">
        <v>1</v>
      </c>
      <c r="N1396" s="6">
        <v>154.9</v>
      </c>
      <c r="O1396" s="7">
        <v>0.05</v>
      </c>
      <c r="P1396" s="6">
        <v>77.819999999999993</v>
      </c>
      <c r="Q1396" s="6">
        <f t="shared" si="84"/>
        <v>147.155</v>
      </c>
      <c r="R1396" s="6">
        <f t="shared" si="85"/>
        <v>77.819999999999993</v>
      </c>
      <c r="S1396" s="6">
        <f t="shared" si="86"/>
        <v>69.335000000000008</v>
      </c>
      <c r="T1396" s="8">
        <f t="shared" si="87"/>
        <v>0.47116985491488572</v>
      </c>
      <c r="U1396" s="5">
        <f>YEAR(SalesDataTable[[#This Row],[Order Date]])</f>
        <v>2026</v>
      </c>
      <c r="V1396" s="8" t="str">
        <f>"Q"&amp;ROUNDUP(MONTH(SalesDataTable[[#This Row],[Order Date]])/3,0)</f>
        <v>Q3</v>
      </c>
      <c r="W1396" s="9">
        <f>MONTH(SalesDataTable[[#This Row],[Order Date]])</f>
        <v>7</v>
      </c>
      <c r="X1396" s="8" t="str">
        <f>TEXT(SalesDataTable[[#This Row],[Order Date]],"mmm")</f>
        <v>Jul</v>
      </c>
    </row>
    <row r="1397" spans="1:24" ht="15">
      <c r="A1397" s="2">
        <v>1726</v>
      </c>
      <c r="B1397" s="3">
        <v>46221</v>
      </c>
      <c r="C1397" s="12">
        <f>MONTH(SalesDataTable[[#This Row],[Order Date]])</f>
        <v>7</v>
      </c>
      <c r="D1397" s="12" t="str">
        <f>TEXT(SalesDataTable[[#This Row],[Order Date]],"MMM")</f>
        <v>Jul</v>
      </c>
      <c r="E1397" s="15" t="str">
        <f>"Q"&amp;ROUNDUP(MONTH(SalesDataTable[[#This Row],[Order Date]])/3,0)</f>
        <v>Q3</v>
      </c>
      <c r="F1397" s="12">
        <f>YEAR(SalesDataTable[[#This Row],[Order Date]])</f>
        <v>2026</v>
      </c>
      <c r="G1397" s="4" t="s">
        <v>6</v>
      </c>
      <c r="H1397" s="4" t="s">
        <v>49</v>
      </c>
      <c r="I1397" s="4" t="s">
        <v>19</v>
      </c>
      <c r="J1397" s="4" t="s">
        <v>16</v>
      </c>
      <c r="K1397" s="4" t="s">
        <v>23</v>
      </c>
      <c r="L1397" s="4" t="s">
        <v>40</v>
      </c>
      <c r="M1397" s="9">
        <v>2</v>
      </c>
      <c r="N1397" s="6">
        <v>80.98</v>
      </c>
      <c r="O1397" s="7">
        <v>0.05</v>
      </c>
      <c r="P1397" s="6">
        <v>39.85</v>
      </c>
      <c r="Q1397" s="6">
        <f t="shared" si="84"/>
        <v>153.86199999999999</v>
      </c>
      <c r="R1397" s="6">
        <f t="shared" si="85"/>
        <v>79.7</v>
      </c>
      <c r="S1397" s="6">
        <f t="shared" si="86"/>
        <v>74.161999999999992</v>
      </c>
      <c r="T1397" s="8">
        <f t="shared" si="87"/>
        <v>0.48200335365457353</v>
      </c>
      <c r="U1397" s="5">
        <f>YEAR(SalesDataTable[[#This Row],[Order Date]])</f>
        <v>2026</v>
      </c>
      <c r="V1397" s="8" t="str">
        <f>"Q"&amp;ROUNDUP(MONTH(SalesDataTable[[#This Row],[Order Date]])/3,0)</f>
        <v>Q3</v>
      </c>
      <c r="W1397" s="9">
        <f>MONTH(SalesDataTable[[#This Row],[Order Date]])</f>
        <v>7</v>
      </c>
      <c r="X1397" s="8" t="str">
        <f>TEXT(SalesDataTable[[#This Row],[Order Date]],"mmm")</f>
        <v>Jul</v>
      </c>
    </row>
    <row r="1398" spans="1:24" ht="15">
      <c r="A1398" s="2">
        <v>1790</v>
      </c>
      <c r="B1398" s="3">
        <v>46221</v>
      </c>
      <c r="C1398" s="12">
        <f>MONTH(SalesDataTable[[#This Row],[Order Date]])</f>
        <v>7</v>
      </c>
      <c r="D1398" s="12" t="str">
        <f>TEXT(SalesDataTable[[#This Row],[Order Date]],"MMM")</f>
        <v>Jul</v>
      </c>
      <c r="E1398" s="15" t="str">
        <f>"Q"&amp;ROUNDUP(MONTH(SalesDataTable[[#This Row],[Order Date]])/3,0)</f>
        <v>Q3</v>
      </c>
      <c r="F1398" s="12">
        <f>YEAR(SalesDataTable[[#This Row],[Order Date]])</f>
        <v>2026</v>
      </c>
      <c r="G1398" s="4" t="s">
        <v>6</v>
      </c>
      <c r="H1398" s="4" t="s">
        <v>43</v>
      </c>
      <c r="I1398" s="4" t="s">
        <v>2</v>
      </c>
      <c r="J1398" s="4" t="s">
        <v>13</v>
      </c>
      <c r="K1398" s="4" t="s">
        <v>9</v>
      </c>
      <c r="L1398" s="4" t="s">
        <v>10</v>
      </c>
      <c r="M1398" s="9">
        <v>1</v>
      </c>
      <c r="N1398" s="6">
        <v>91.36</v>
      </c>
      <c r="O1398" s="7">
        <v>0</v>
      </c>
      <c r="P1398" s="6">
        <v>44.86</v>
      </c>
      <c r="Q1398" s="6">
        <f t="shared" si="84"/>
        <v>91.36</v>
      </c>
      <c r="R1398" s="6">
        <f t="shared" si="85"/>
        <v>44.86</v>
      </c>
      <c r="S1398" s="6">
        <f t="shared" si="86"/>
        <v>46.5</v>
      </c>
      <c r="T1398" s="8">
        <f t="shared" si="87"/>
        <v>0.50897548161120842</v>
      </c>
      <c r="U1398" s="5">
        <f>YEAR(SalesDataTable[[#This Row],[Order Date]])</f>
        <v>2026</v>
      </c>
      <c r="V1398" s="8" t="str">
        <f>"Q"&amp;ROUNDUP(MONTH(SalesDataTable[[#This Row],[Order Date]])/3,0)</f>
        <v>Q3</v>
      </c>
      <c r="W1398" s="9">
        <f>MONTH(SalesDataTable[[#This Row],[Order Date]])</f>
        <v>7</v>
      </c>
      <c r="X1398" s="8" t="str">
        <f>TEXT(SalesDataTable[[#This Row],[Order Date]],"mmm")</f>
        <v>Jul</v>
      </c>
    </row>
    <row r="1399" spans="1:24" ht="15">
      <c r="A1399" s="2">
        <v>2193</v>
      </c>
      <c r="B1399" s="3">
        <v>46221</v>
      </c>
      <c r="C1399" s="12">
        <f>MONTH(SalesDataTable[[#This Row],[Order Date]])</f>
        <v>7</v>
      </c>
      <c r="D1399" s="12" t="str">
        <f>TEXT(SalesDataTable[[#This Row],[Order Date]],"MMM")</f>
        <v>Jul</v>
      </c>
      <c r="E1399" s="15" t="str">
        <f>"Q"&amp;ROUNDUP(MONTH(SalesDataTable[[#This Row],[Order Date]])/3,0)</f>
        <v>Q3</v>
      </c>
      <c r="F1399" s="12">
        <f>YEAR(SalesDataTable[[#This Row],[Order Date]])</f>
        <v>2026</v>
      </c>
      <c r="G1399" s="4" t="s">
        <v>11</v>
      </c>
      <c r="H1399" s="4" t="s">
        <v>12</v>
      </c>
      <c r="I1399" s="4" t="s">
        <v>2</v>
      </c>
      <c r="J1399" s="4" t="s">
        <v>3</v>
      </c>
      <c r="K1399" s="4" t="s">
        <v>4</v>
      </c>
      <c r="L1399" s="4" t="s">
        <v>26</v>
      </c>
      <c r="M1399" s="9">
        <v>2</v>
      </c>
      <c r="N1399" s="6">
        <v>39.409999999999997</v>
      </c>
      <c r="O1399" s="7">
        <v>0</v>
      </c>
      <c r="P1399" s="6">
        <v>16.8</v>
      </c>
      <c r="Q1399" s="6">
        <f t="shared" si="84"/>
        <v>78.819999999999993</v>
      </c>
      <c r="R1399" s="6">
        <f t="shared" si="85"/>
        <v>33.6</v>
      </c>
      <c r="S1399" s="6">
        <f t="shared" si="86"/>
        <v>45.219999999999992</v>
      </c>
      <c r="T1399" s="8">
        <f t="shared" si="87"/>
        <v>0.57371225577264651</v>
      </c>
      <c r="U1399" s="5">
        <f>YEAR(SalesDataTable[[#This Row],[Order Date]])</f>
        <v>2026</v>
      </c>
      <c r="V1399" s="8" t="str">
        <f>"Q"&amp;ROUNDUP(MONTH(SalesDataTable[[#This Row],[Order Date]])/3,0)</f>
        <v>Q3</v>
      </c>
      <c r="W1399" s="9">
        <f>MONTH(SalesDataTable[[#This Row],[Order Date]])</f>
        <v>7</v>
      </c>
      <c r="X1399" s="8" t="str">
        <f>TEXT(SalesDataTable[[#This Row],[Order Date]],"mmm")</f>
        <v>Jul</v>
      </c>
    </row>
    <row r="1400" spans="1:24" ht="15">
      <c r="A1400" s="2">
        <v>2781</v>
      </c>
      <c r="B1400" s="3">
        <v>46221</v>
      </c>
      <c r="C1400" s="12">
        <f>MONTH(SalesDataTable[[#This Row],[Order Date]])</f>
        <v>7</v>
      </c>
      <c r="D1400" s="12" t="str">
        <f>TEXT(SalesDataTable[[#This Row],[Order Date]],"MMM")</f>
        <v>Jul</v>
      </c>
      <c r="E1400" s="15" t="str">
        <f>"Q"&amp;ROUNDUP(MONTH(SalesDataTable[[#This Row],[Order Date]])/3,0)</f>
        <v>Q3</v>
      </c>
      <c r="F1400" s="12">
        <f>YEAR(SalesDataTable[[#This Row],[Order Date]])</f>
        <v>2026</v>
      </c>
      <c r="G1400" s="4" t="s">
        <v>0</v>
      </c>
      <c r="H1400" s="4" t="s">
        <v>1</v>
      </c>
      <c r="I1400" s="4" t="s">
        <v>2</v>
      </c>
      <c r="J1400" s="4" t="s">
        <v>3</v>
      </c>
      <c r="K1400" s="4" t="s">
        <v>14</v>
      </c>
      <c r="L1400" s="4" t="s">
        <v>44</v>
      </c>
      <c r="M1400" s="9">
        <v>2</v>
      </c>
      <c r="N1400" s="6">
        <v>134.99</v>
      </c>
      <c r="O1400" s="7">
        <v>0</v>
      </c>
      <c r="P1400" s="6">
        <v>68.77</v>
      </c>
      <c r="Q1400" s="6">
        <f t="shared" si="84"/>
        <v>269.98</v>
      </c>
      <c r="R1400" s="6">
        <f t="shared" si="85"/>
        <v>137.54</v>
      </c>
      <c r="S1400" s="6">
        <f t="shared" si="86"/>
        <v>132.44000000000003</v>
      </c>
      <c r="T1400" s="8">
        <f t="shared" si="87"/>
        <v>0.49055485591525305</v>
      </c>
      <c r="U1400" s="5">
        <f>YEAR(SalesDataTable[[#This Row],[Order Date]])</f>
        <v>2026</v>
      </c>
      <c r="V1400" s="8" t="str">
        <f>"Q"&amp;ROUNDUP(MONTH(SalesDataTable[[#This Row],[Order Date]])/3,0)</f>
        <v>Q3</v>
      </c>
      <c r="W1400" s="9">
        <f>MONTH(SalesDataTable[[#This Row],[Order Date]])</f>
        <v>7</v>
      </c>
      <c r="X1400" s="8" t="str">
        <f>TEXT(SalesDataTable[[#This Row],[Order Date]],"mmm")</f>
        <v>Jul</v>
      </c>
    </row>
    <row r="1401" spans="1:24" ht="15">
      <c r="A1401" s="2">
        <v>3043</v>
      </c>
      <c r="B1401" s="3">
        <v>46221</v>
      </c>
      <c r="C1401" s="12">
        <f>MONTH(SalesDataTable[[#This Row],[Order Date]])</f>
        <v>7</v>
      </c>
      <c r="D1401" s="12" t="str">
        <f>TEXT(SalesDataTable[[#This Row],[Order Date]],"MMM")</f>
        <v>Jul</v>
      </c>
      <c r="E1401" s="15" t="str">
        <f>"Q"&amp;ROUNDUP(MONTH(SalesDataTable[[#This Row],[Order Date]])/3,0)</f>
        <v>Q3</v>
      </c>
      <c r="F1401" s="12">
        <f>YEAR(SalesDataTable[[#This Row],[Order Date]])</f>
        <v>2026</v>
      </c>
      <c r="G1401" s="4" t="s">
        <v>6</v>
      </c>
      <c r="H1401" s="4" t="s">
        <v>43</v>
      </c>
      <c r="I1401" s="4" t="s">
        <v>28</v>
      </c>
      <c r="J1401" s="4" t="s">
        <v>13</v>
      </c>
      <c r="K1401" s="4" t="s">
        <v>4</v>
      </c>
      <c r="L1401" s="4" t="s">
        <v>26</v>
      </c>
      <c r="M1401" s="9">
        <v>2</v>
      </c>
      <c r="N1401" s="6">
        <v>40.93</v>
      </c>
      <c r="O1401" s="7">
        <v>0.05</v>
      </c>
      <c r="P1401" s="6">
        <v>16.89</v>
      </c>
      <c r="Q1401" s="6">
        <f t="shared" si="84"/>
        <v>77.766999999999996</v>
      </c>
      <c r="R1401" s="6">
        <f t="shared" si="85"/>
        <v>33.78</v>
      </c>
      <c r="S1401" s="6">
        <f t="shared" si="86"/>
        <v>43.986999999999995</v>
      </c>
      <c r="T1401" s="8">
        <f t="shared" si="87"/>
        <v>0.56562552239381736</v>
      </c>
      <c r="U1401" s="5">
        <f>YEAR(SalesDataTable[[#This Row],[Order Date]])</f>
        <v>2026</v>
      </c>
      <c r="V1401" s="8" t="str">
        <f>"Q"&amp;ROUNDUP(MONTH(SalesDataTable[[#This Row],[Order Date]])/3,0)</f>
        <v>Q3</v>
      </c>
      <c r="W1401" s="9">
        <f>MONTH(SalesDataTable[[#This Row],[Order Date]])</f>
        <v>7</v>
      </c>
      <c r="X1401" s="8" t="str">
        <f>TEXT(SalesDataTable[[#This Row],[Order Date]],"mmm")</f>
        <v>Jul</v>
      </c>
    </row>
    <row r="1402" spans="1:24" ht="15">
      <c r="A1402" s="2">
        <v>3102</v>
      </c>
      <c r="B1402" s="3">
        <v>46221</v>
      </c>
      <c r="C1402" s="12">
        <f>MONTH(SalesDataTable[[#This Row],[Order Date]])</f>
        <v>7</v>
      </c>
      <c r="D1402" s="12" t="str">
        <f>TEXT(SalesDataTable[[#This Row],[Order Date]],"MMM")</f>
        <v>Jul</v>
      </c>
      <c r="E1402" s="15" t="str">
        <f>"Q"&amp;ROUNDUP(MONTH(SalesDataTable[[#This Row],[Order Date]])/3,0)</f>
        <v>Q3</v>
      </c>
      <c r="F1402" s="12">
        <f>YEAR(SalesDataTable[[#This Row],[Order Date]])</f>
        <v>2026</v>
      </c>
      <c r="G1402" s="4" t="s">
        <v>20</v>
      </c>
      <c r="H1402" s="4" t="s">
        <v>47</v>
      </c>
      <c r="I1402" s="4" t="s">
        <v>28</v>
      </c>
      <c r="J1402" s="4" t="s">
        <v>3</v>
      </c>
      <c r="K1402" s="4" t="s">
        <v>9</v>
      </c>
      <c r="L1402" s="4" t="s">
        <v>10</v>
      </c>
      <c r="M1402" s="9">
        <v>1</v>
      </c>
      <c r="N1402" s="6">
        <v>90.02</v>
      </c>
      <c r="O1402" s="7">
        <v>0.05</v>
      </c>
      <c r="P1402" s="6">
        <v>45.83</v>
      </c>
      <c r="Q1402" s="6">
        <f t="shared" si="84"/>
        <v>85.518999999999991</v>
      </c>
      <c r="R1402" s="6">
        <f t="shared" si="85"/>
        <v>45.83</v>
      </c>
      <c r="S1402" s="6">
        <f t="shared" si="86"/>
        <v>39.688999999999993</v>
      </c>
      <c r="T1402" s="8">
        <f t="shared" si="87"/>
        <v>0.46409569803201622</v>
      </c>
      <c r="U1402" s="5">
        <f>YEAR(SalesDataTable[[#This Row],[Order Date]])</f>
        <v>2026</v>
      </c>
      <c r="V1402" s="8" t="str">
        <f>"Q"&amp;ROUNDUP(MONTH(SalesDataTable[[#This Row],[Order Date]])/3,0)</f>
        <v>Q3</v>
      </c>
      <c r="W1402" s="9">
        <f>MONTH(SalesDataTable[[#This Row],[Order Date]])</f>
        <v>7</v>
      </c>
      <c r="X1402" s="8" t="str">
        <f>TEXT(SalesDataTable[[#This Row],[Order Date]],"mmm")</f>
        <v>Jul</v>
      </c>
    </row>
    <row r="1403" spans="1:24" ht="15">
      <c r="A1403" s="2">
        <v>3156</v>
      </c>
      <c r="B1403" s="3">
        <v>46221</v>
      </c>
      <c r="C1403" s="12">
        <f>MONTH(SalesDataTable[[#This Row],[Order Date]])</f>
        <v>7</v>
      </c>
      <c r="D1403" s="12" t="str">
        <f>TEXT(SalesDataTable[[#This Row],[Order Date]],"MMM")</f>
        <v>Jul</v>
      </c>
      <c r="E1403" s="15" t="str">
        <f>"Q"&amp;ROUNDUP(MONTH(SalesDataTable[[#This Row],[Order Date]])/3,0)</f>
        <v>Q3</v>
      </c>
      <c r="F1403" s="12">
        <f>YEAR(SalesDataTable[[#This Row],[Order Date]])</f>
        <v>2026</v>
      </c>
      <c r="G1403" s="4" t="s">
        <v>0</v>
      </c>
      <c r="H1403" s="4" t="s">
        <v>1</v>
      </c>
      <c r="I1403" s="4" t="s">
        <v>19</v>
      </c>
      <c r="J1403" s="4" t="s">
        <v>3</v>
      </c>
      <c r="K1403" s="4" t="s">
        <v>34</v>
      </c>
      <c r="L1403" s="4" t="s">
        <v>45</v>
      </c>
      <c r="M1403" s="9">
        <v>2</v>
      </c>
      <c r="N1403" s="6">
        <v>50.73</v>
      </c>
      <c r="O1403" s="7">
        <v>0</v>
      </c>
      <c r="P1403" s="6">
        <v>21.87</v>
      </c>
      <c r="Q1403" s="6">
        <f t="shared" si="84"/>
        <v>101.46</v>
      </c>
      <c r="R1403" s="6">
        <f t="shared" si="85"/>
        <v>43.74</v>
      </c>
      <c r="S1403" s="6">
        <f t="shared" si="86"/>
        <v>57.719999999999992</v>
      </c>
      <c r="T1403" s="8">
        <f t="shared" si="87"/>
        <v>0.56889414547604966</v>
      </c>
      <c r="U1403" s="5">
        <f>YEAR(SalesDataTable[[#This Row],[Order Date]])</f>
        <v>2026</v>
      </c>
      <c r="V1403" s="8" t="str">
        <f>"Q"&amp;ROUNDUP(MONTH(SalesDataTable[[#This Row],[Order Date]])/3,0)</f>
        <v>Q3</v>
      </c>
      <c r="W1403" s="9">
        <f>MONTH(SalesDataTable[[#This Row],[Order Date]])</f>
        <v>7</v>
      </c>
      <c r="X1403" s="8" t="str">
        <f>TEXT(SalesDataTable[[#This Row],[Order Date]],"mmm")</f>
        <v>Jul</v>
      </c>
    </row>
    <row r="1404" spans="1:24" ht="15">
      <c r="A1404" s="2">
        <v>3308</v>
      </c>
      <c r="B1404" s="3">
        <v>46221</v>
      </c>
      <c r="C1404" s="12">
        <f>MONTH(SalesDataTable[[#This Row],[Order Date]])</f>
        <v>7</v>
      </c>
      <c r="D1404" s="12" t="str">
        <f>TEXT(SalesDataTable[[#This Row],[Order Date]],"MMM")</f>
        <v>Jul</v>
      </c>
      <c r="E1404" s="15" t="str">
        <f>"Q"&amp;ROUNDUP(MONTH(SalesDataTable[[#This Row],[Order Date]])/3,0)</f>
        <v>Q3</v>
      </c>
      <c r="F1404" s="12">
        <f>YEAR(SalesDataTable[[#This Row],[Order Date]])</f>
        <v>2026</v>
      </c>
      <c r="G1404" s="4" t="s">
        <v>20</v>
      </c>
      <c r="H1404" s="4" t="s">
        <v>47</v>
      </c>
      <c r="I1404" s="4" t="s">
        <v>19</v>
      </c>
      <c r="J1404" s="4" t="s">
        <v>13</v>
      </c>
      <c r="K1404" s="4" t="s">
        <v>34</v>
      </c>
      <c r="L1404" s="4" t="s">
        <v>38</v>
      </c>
      <c r="M1404" s="9">
        <v>3</v>
      </c>
      <c r="N1404" s="6">
        <v>121.05</v>
      </c>
      <c r="O1404" s="7">
        <v>0.05</v>
      </c>
      <c r="P1404" s="6">
        <v>68.56</v>
      </c>
      <c r="Q1404" s="6">
        <f t="shared" si="84"/>
        <v>344.99249999999995</v>
      </c>
      <c r="R1404" s="6">
        <f t="shared" si="85"/>
        <v>205.68</v>
      </c>
      <c r="S1404" s="6">
        <f t="shared" si="86"/>
        <v>139.31249999999994</v>
      </c>
      <c r="T1404" s="8">
        <f t="shared" si="87"/>
        <v>0.40381312637231231</v>
      </c>
      <c r="U1404" s="5">
        <f>YEAR(SalesDataTable[[#This Row],[Order Date]])</f>
        <v>2026</v>
      </c>
      <c r="V1404" s="8" t="str">
        <f>"Q"&amp;ROUNDUP(MONTH(SalesDataTable[[#This Row],[Order Date]])/3,0)</f>
        <v>Q3</v>
      </c>
      <c r="W1404" s="9">
        <f>MONTH(SalesDataTable[[#This Row],[Order Date]])</f>
        <v>7</v>
      </c>
      <c r="X1404" s="8" t="str">
        <f>TEXT(SalesDataTable[[#This Row],[Order Date]],"mmm")</f>
        <v>Jul</v>
      </c>
    </row>
    <row r="1405" spans="1:24" ht="15">
      <c r="A1405" s="2">
        <v>3329</v>
      </c>
      <c r="B1405" s="3">
        <v>46221</v>
      </c>
      <c r="C1405" s="12">
        <f>MONTH(SalesDataTable[[#This Row],[Order Date]])</f>
        <v>7</v>
      </c>
      <c r="D1405" s="12" t="str">
        <f>TEXT(SalesDataTable[[#This Row],[Order Date]],"MMM")</f>
        <v>Jul</v>
      </c>
      <c r="E1405" s="15" t="str">
        <f>"Q"&amp;ROUNDUP(MONTH(SalesDataTable[[#This Row],[Order Date]])/3,0)</f>
        <v>Q3</v>
      </c>
      <c r="F1405" s="12">
        <f>YEAR(SalesDataTable[[#This Row],[Order Date]])</f>
        <v>2026</v>
      </c>
      <c r="G1405" s="4" t="s">
        <v>6</v>
      </c>
      <c r="H1405" s="4" t="s">
        <v>41</v>
      </c>
      <c r="I1405" s="4" t="s">
        <v>2</v>
      </c>
      <c r="J1405" s="4" t="s">
        <v>13</v>
      </c>
      <c r="K1405" s="4" t="s">
        <v>4</v>
      </c>
      <c r="L1405" s="4" t="s">
        <v>5</v>
      </c>
      <c r="M1405" s="9">
        <v>2</v>
      </c>
      <c r="N1405" s="6">
        <v>81.739999999999995</v>
      </c>
      <c r="O1405" s="7">
        <v>0</v>
      </c>
      <c r="P1405" s="6">
        <v>42.75</v>
      </c>
      <c r="Q1405" s="6">
        <f t="shared" si="84"/>
        <v>163.47999999999999</v>
      </c>
      <c r="R1405" s="6">
        <f t="shared" si="85"/>
        <v>85.5</v>
      </c>
      <c r="S1405" s="6">
        <f t="shared" si="86"/>
        <v>77.97999999999999</v>
      </c>
      <c r="T1405" s="8">
        <f t="shared" si="87"/>
        <v>0.47700024467824809</v>
      </c>
      <c r="U1405" s="5">
        <f>YEAR(SalesDataTable[[#This Row],[Order Date]])</f>
        <v>2026</v>
      </c>
      <c r="V1405" s="8" t="str">
        <f>"Q"&amp;ROUNDUP(MONTH(SalesDataTable[[#This Row],[Order Date]])/3,0)</f>
        <v>Q3</v>
      </c>
      <c r="W1405" s="9">
        <f>MONTH(SalesDataTable[[#This Row],[Order Date]])</f>
        <v>7</v>
      </c>
      <c r="X1405" s="8" t="str">
        <f>TEXT(SalesDataTable[[#This Row],[Order Date]],"mmm")</f>
        <v>Jul</v>
      </c>
    </row>
    <row r="1406" spans="1:24" ht="15">
      <c r="A1406" s="2">
        <v>4102</v>
      </c>
      <c r="B1406" s="3">
        <v>46221</v>
      </c>
      <c r="C1406" s="12">
        <f>MONTH(SalesDataTable[[#This Row],[Order Date]])</f>
        <v>7</v>
      </c>
      <c r="D1406" s="12" t="str">
        <f>TEXT(SalesDataTable[[#This Row],[Order Date]],"MMM")</f>
        <v>Jul</v>
      </c>
      <c r="E1406" s="15" t="str">
        <f>"Q"&amp;ROUNDUP(MONTH(SalesDataTable[[#This Row],[Order Date]])/3,0)</f>
        <v>Q3</v>
      </c>
      <c r="F1406" s="12">
        <f>YEAR(SalesDataTable[[#This Row],[Order Date]])</f>
        <v>2026</v>
      </c>
      <c r="G1406" s="4" t="s">
        <v>6</v>
      </c>
      <c r="H1406" s="4" t="s">
        <v>43</v>
      </c>
      <c r="I1406" s="4" t="s">
        <v>2</v>
      </c>
      <c r="J1406" s="4" t="s">
        <v>3</v>
      </c>
      <c r="K1406" s="4" t="s">
        <v>9</v>
      </c>
      <c r="L1406" s="4" t="s">
        <v>37</v>
      </c>
      <c r="M1406" s="9">
        <v>3</v>
      </c>
      <c r="N1406" s="6">
        <v>154.01</v>
      </c>
      <c r="O1406" s="7">
        <v>0.1</v>
      </c>
      <c r="P1406" s="6">
        <v>78.78</v>
      </c>
      <c r="Q1406" s="6">
        <f t="shared" si="84"/>
        <v>415.827</v>
      </c>
      <c r="R1406" s="6">
        <f t="shared" si="85"/>
        <v>236.34</v>
      </c>
      <c r="S1406" s="6">
        <f t="shared" si="86"/>
        <v>179.48699999999999</v>
      </c>
      <c r="T1406" s="8">
        <f t="shared" si="87"/>
        <v>0.43163863818366771</v>
      </c>
      <c r="U1406" s="5">
        <f>YEAR(SalesDataTable[[#This Row],[Order Date]])</f>
        <v>2026</v>
      </c>
      <c r="V1406" s="8" t="str">
        <f>"Q"&amp;ROUNDUP(MONTH(SalesDataTable[[#This Row],[Order Date]])/3,0)</f>
        <v>Q3</v>
      </c>
      <c r="W1406" s="9">
        <f>MONTH(SalesDataTable[[#This Row],[Order Date]])</f>
        <v>7</v>
      </c>
      <c r="X1406" s="8" t="str">
        <f>TEXT(SalesDataTable[[#This Row],[Order Date]],"mmm")</f>
        <v>Jul</v>
      </c>
    </row>
    <row r="1407" spans="1:24" ht="15">
      <c r="A1407" s="2">
        <v>4109</v>
      </c>
      <c r="B1407" s="3">
        <v>46221</v>
      </c>
      <c r="C1407" s="12">
        <f>MONTH(SalesDataTable[[#This Row],[Order Date]])</f>
        <v>7</v>
      </c>
      <c r="D1407" s="12" t="str">
        <f>TEXT(SalesDataTable[[#This Row],[Order Date]],"MMM")</f>
        <v>Jul</v>
      </c>
      <c r="E1407" s="15" t="str">
        <f>"Q"&amp;ROUNDUP(MONTH(SalesDataTable[[#This Row],[Order Date]])/3,0)</f>
        <v>Q3</v>
      </c>
      <c r="F1407" s="12">
        <f>YEAR(SalesDataTable[[#This Row],[Order Date]])</f>
        <v>2026</v>
      </c>
      <c r="G1407" s="4" t="s">
        <v>6</v>
      </c>
      <c r="H1407" s="4" t="s">
        <v>43</v>
      </c>
      <c r="I1407" s="4" t="s">
        <v>28</v>
      </c>
      <c r="J1407" s="4" t="s">
        <v>13</v>
      </c>
      <c r="K1407" s="4" t="s">
        <v>4</v>
      </c>
      <c r="L1407" s="4" t="s">
        <v>30</v>
      </c>
      <c r="M1407" s="9">
        <v>4</v>
      </c>
      <c r="N1407" s="6">
        <v>101.61</v>
      </c>
      <c r="O1407" s="7">
        <v>0</v>
      </c>
      <c r="P1407" s="6">
        <v>51.68</v>
      </c>
      <c r="Q1407" s="6">
        <f t="shared" si="84"/>
        <v>406.44</v>
      </c>
      <c r="R1407" s="6">
        <f t="shared" si="85"/>
        <v>206.72</v>
      </c>
      <c r="S1407" s="6">
        <f t="shared" si="86"/>
        <v>199.72</v>
      </c>
      <c r="T1407" s="8">
        <f t="shared" si="87"/>
        <v>0.49138864285011319</v>
      </c>
      <c r="U1407" s="5">
        <f>YEAR(SalesDataTable[[#This Row],[Order Date]])</f>
        <v>2026</v>
      </c>
      <c r="V1407" s="8" t="str">
        <f>"Q"&amp;ROUNDUP(MONTH(SalesDataTable[[#This Row],[Order Date]])/3,0)</f>
        <v>Q3</v>
      </c>
      <c r="W1407" s="9">
        <f>MONTH(SalesDataTable[[#This Row],[Order Date]])</f>
        <v>7</v>
      </c>
      <c r="X1407" s="8" t="str">
        <f>TEXT(SalesDataTable[[#This Row],[Order Date]],"mmm")</f>
        <v>Jul</v>
      </c>
    </row>
    <row r="1408" spans="1:24" ht="15">
      <c r="A1408" s="2">
        <v>4813</v>
      </c>
      <c r="B1408" s="3">
        <v>46221</v>
      </c>
      <c r="C1408" s="12">
        <f>MONTH(SalesDataTable[[#This Row],[Order Date]])</f>
        <v>7</v>
      </c>
      <c r="D1408" s="12" t="str">
        <f>TEXT(SalesDataTable[[#This Row],[Order Date]],"MMM")</f>
        <v>Jul</v>
      </c>
      <c r="E1408" s="15" t="str">
        <f>"Q"&amp;ROUNDUP(MONTH(SalesDataTable[[#This Row],[Order Date]])/3,0)</f>
        <v>Q3</v>
      </c>
      <c r="F1408" s="12">
        <f>YEAR(SalesDataTable[[#This Row],[Order Date]])</f>
        <v>2026</v>
      </c>
      <c r="G1408" s="4" t="s">
        <v>11</v>
      </c>
      <c r="H1408" s="4" t="s">
        <v>39</v>
      </c>
      <c r="I1408" s="4" t="s">
        <v>19</v>
      </c>
      <c r="J1408" s="4" t="s">
        <v>3</v>
      </c>
      <c r="K1408" s="4" t="s">
        <v>34</v>
      </c>
      <c r="L1408" s="4" t="s">
        <v>42</v>
      </c>
      <c r="M1408" s="9">
        <v>2</v>
      </c>
      <c r="N1408" s="6">
        <v>36.869999999999997</v>
      </c>
      <c r="O1408" s="7">
        <v>0.15</v>
      </c>
      <c r="P1408" s="6">
        <v>13.94</v>
      </c>
      <c r="Q1408" s="6">
        <f t="shared" si="84"/>
        <v>62.678999999999995</v>
      </c>
      <c r="R1408" s="6">
        <f t="shared" si="85"/>
        <v>27.88</v>
      </c>
      <c r="S1408" s="6">
        <f t="shared" si="86"/>
        <v>34.798999999999992</v>
      </c>
      <c r="T1408" s="8">
        <f t="shared" si="87"/>
        <v>0.55519392459994565</v>
      </c>
      <c r="U1408" s="5">
        <f>YEAR(SalesDataTable[[#This Row],[Order Date]])</f>
        <v>2026</v>
      </c>
      <c r="V1408" s="8" t="str">
        <f>"Q"&amp;ROUNDUP(MONTH(SalesDataTable[[#This Row],[Order Date]])/3,0)</f>
        <v>Q3</v>
      </c>
      <c r="W1408" s="9">
        <f>MONTH(SalesDataTable[[#This Row],[Order Date]])</f>
        <v>7</v>
      </c>
      <c r="X1408" s="8" t="str">
        <f>TEXT(SalesDataTable[[#This Row],[Order Date]],"mmm")</f>
        <v>Jul</v>
      </c>
    </row>
    <row r="1409" spans="1:24" ht="15">
      <c r="A1409" s="2">
        <v>5054</v>
      </c>
      <c r="B1409" s="3">
        <v>46221</v>
      </c>
      <c r="C1409" s="12">
        <f>MONTH(SalesDataTable[[#This Row],[Order Date]])</f>
        <v>7</v>
      </c>
      <c r="D1409" s="12" t="str">
        <f>TEXT(SalesDataTable[[#This Row],[Order Date]],"MMM")</f>
        <v>Jul</v>
      </c>
      <c r="E1409" s="15" t="str">
        <f>"Q"&amp;ROUNDUP(MONTH(SalesDataTable[[#This Row],[Order Date]])/3,0)</f>
        <v>Q3</v>
      </c>
      <c r="F1409" s="12">
        <f>YEAR(SalesDataTable[[#This Row],[Order Date]])</f>
        <v>2026</v>
      </c>
      <c r="G1409" s="4" t="s">
        <v>20</v>
      </c>
      <c r="H1409" s="4" t="s">
        <v>33</v>
      </c>
      <c r="I1409" s="4" t="s">
        <v>2</v>
      </c>
      <c r="J1409" s="4" t="s">
        <v>13</v>
      </c>
      <c r="K1409" s="4" t="s">
        <v>23</v>
      </c>
      <c r="L1409" s="4" t="s">
        <v>51</v>
      </c>
      <c r="M1409" s="9">
        <v>2</v>
      </c>
      <c r="N1409" s="6">
        <v>121.06</v>
      </c>
      <c r="O1409" s="7">
        <v>0</v>
      </c>
      <c r="P1409" s="6">
        <v>59.62</v>
      </c>
      <c r="Q1409" s="6">
        <f t="shared" si="84"/>
        <v>242.12</v>
      </c>
      <c r="R1409" s="6">
        <f t="shared" si="85"/>
        <v>119.24</v>
      </c>
      <c r="S1409" s="6">
        <f t="shared" si="86"/>
        <v>122.88000000000001</v>
      </c>
      <c r="T1409" s="8">
        <f t="shared" si="87"/>
        <v>0.50751693375185858</v>
      </c>
      <c r="U1409" s="5">
        <f>YEAR(SalesDataTable[[#This Row],[Order Date]])</f>
        <v>2026</v>
      </c>
      <c r="V1409" s="8" t="str">
        <f>"Q"&amp;ROUNDUP(MONTH(SalesDataTable[[#This Row],[Order Date]])/3,0)</f>
        <v>Q3</v>
      </c>
      <c r="W1409" s="9">
        <f>MONTH(SalesDataTable[[#This Row],[Order Date]])</f>
        <v>7</v>
      </c>
      <c r="X1409" s="8" t="str">
        <f>TEXT(SalesDataTable[[#This Row],[Order Date]],"mmm")</f>
        <v>Jul</v>
      </c>
    </row>
    <row r="1410" spans="1:24" ht="15">
      <c r="A1410" s="2">
        <v>138</v>
      </c>
      <c r="B1410" s="3">
        <v>46222</v>
      </c>
      <c r="C1410" s="12">
        <f>MONTH(SalesDataTable[[#This Row],[Order Date]])</f>
        <v>7</v>
      </c>
      <c r="D1410" s="12" t="str">
        <f>TEXT(SalesDataTable[[#This Row],[Order Date]],"MMM")</f>
        <v>Jul</v>
      </c>
      <c r="E1410" s="15" t="str">
        <f>"Q"&amp;ROUNDUP(MONTH(SalesDataTable[[#This Row],[Order Date]])/3,0)</f>
        <v>Q3</v>
      </c>
      <c r="F1410" s="12">
        <f>YEAR(SalesDataTable[[#This Row],[Order Date]])</f>
        <v>2026</v>
      </c>
      <c r="G1410" s="4" t="s">
        <v>6</v>
      </c>
      <c r="H1410" s="4" t="s">
        <v>43</v>
      </c>
      <c r="I1410" s="4" t="s">
        <v>2</v>
      </c>
      <c r="J1410" s="4" t="s">
        <v>13</v>
      </c>
      <c r="K1410" s="4" t="s">
        <v>9</v>
      </c>
      <c r="L1410" s="4" t="s">
        <v>46</v>
      </c>
      <c r="M1410" s="9">
        <v>2</v>
      </c>
      <c r="N1410" s="6">
        <v>71.81</v>
      </c>
      <c r="O1410" s="7">
        <v>0</v>
      </c>
      <c r="P1410" s="6">
        <v>32.35</v>
      </c>
      <c r="Q1410" s="6">
        <f t="shared" ref="Q1410:Q1473" si="88">M1410*N1410*(1-O1410)</f>
        <v>143.62</v>
      </c>
      <c r="R1410" s="6">
        <f t="shared" ref="R1410:R1473" si="89">M1410*P1410</f>
        <v>64.7</v>
      </c>
      <c r="S1410" s="6">
        <f t="shared" ref="S1410:S1473" si="90">Q1410-R1410</f>
        <v>78.92</v>
      </c>
      <c r="T1410" s="8">
        <f t="shared" ref="T1410:T1473" si="91">IFERROR(S1410/Q1410,0)</f>
        <v>0.54950563988302459</v>
      </c>
      <c r="U1410" s="5">
        <f>YEAR(SalesDataTable[[#This Row],[Order Date]])</f>
        <v>2026</v>
      </c>
      <c r="V1410" s="8" t="str">
        <f>"Q"&amp;ROUNDUP(MONTH(SalesDataTable[[#This Row],[Order Date]])/3,0)</f>
        <v>Q3</v>
      </c>
      <c r="W1410" s="9">
        <f>MONTH(SalesDataTable[[#This Row],[Order Date]])</f>
        <v>7</v>
      </c>
      <c r="X1410" s="8" t="str">
        <f>TEXT(SalesDataTable[[#This Row],[Order Date]],"mmm")</f>
        <v>Jul</v>
      </c>
    </row>
    <row r="1411" spans="1:24" ht="15">
      <c r="A1411" s="2">
        <v>433</v>
      </c>
      <c r="B1411" s="3">
        <v>46222</v>
      </c>
      <c r="C1411" s="12">
        <f>MONTH(SalesDataTable[[#This Row],[Order Date]])</f>
        <v>7</v>
      </c>
      <c r="D1411" s="12" t="str">
        <f>TEXT(SalesDataTable[[#This Row],[Order Date]],"MMM")</f>
        <v>Jul</v>
      </c>
      <c r="E1411" s="15" t="str">
        <f>"Q"&amp;ROUNDUP(MONTH(SalesDataTable[[#This Row],[Order Date]])/3,0)</f>
        <v>Q3</v>
      </c>
      <c r="F1411" s="12">
        <f>YEAR(SalesDataTable[[#This Row],[Order Date]])</f>
        <v>2026</v>
      </c>
      <c r="G1411" s="4" t="s">
        <v>6</v>
      </c>
      <c r="H1411" s="4" t="s">
        <v>43</v>
      </c>
      <c r="I1411" s="4" t="s">
        <v>2</v>
      </c>
      <c r="J1411" s="4" t="s">
        <v>13</v>
      </c>
      <c r="K1411" s="4" t="s">
        <v>9</v>
      </c>
      <c r="L1411" s="4" t="s">
        <v>17</v>
      </c>
      <c r="M1411" s="9">
        <v>4</v>
      </c>
      <c r="N1411" s="6">
        <v>145.18</v>
      </c>
      <c r="O1411" s="7">
        <v>0</v>
      </c>
      <c r="P1411" s="6">
        <v>79.540000000000006</v>
      </c>
      <c r="Q1411" s="6">
        <f t="shared" si="88"/>
        <v>580.72</v>
      </c>
      <c r="R1411" s="6">
        <f t="shared" si="89"/>
        <v>318.16000000000003</v>
      </c>
      <c r="S1411" s="6">
        <f t="shared" si="90"/>
        <v>262.56</v>
      </c>
      <c r="T1411" s="8">
        <f t="shared" si="91"/>
        <v>0.45212839234054275</v>
      </c>
      <c r="U1411" s="5">
        <f>YEAR(SalesDataTable[[#This Row],[Order Date]])</f>
        <v>2026</v>
      </c>
      <c r="V1411" s="8" t="str">
        <f>"Q"&amp;ROUNDUP(MONTH(SalesDataTable[[#This Row],[Order Date]])/3,0)</f>
        <v>Q3</v>
      </c>
      <c r="W1411" s="9">
        <f>MONTH(SalesDataTable[[#This Row],[Order Date]])</f>
        <v>7</v>
      </c>
      <c r="X1411" s="8" t="str">
        <f>TEXT(SalesDataTable[[#This Row],[Order Date]],"mmm")</f>
        <v>Jul</v>
      </c>
    </row>
    <row r="1412" spans="1:24" ht="15">
      <c r="A1412" s="2">
        <v>484</v>
      </c>
      <c r="B1412" s="3">
        <v>46222</v>
      </c>
      <c r="C1412" s="12">
        <f>MONTH(SalesDataTable[[#This Row],[Order Date]])</f>
        <v>7</v>
      </c>
      <c r="D1412" s="12" t="str">
        <f>TEXT(SalesDataTable[[#This Row],[Order Date]],"MMM")</f>
        <v>Jul</v>
      </c>
      <c r="E1412" s="15" t="str">
        <f>"Q"&amp;ROUNDUP(MONTH(SalesDataTable[[#This Row],[Order Date]])/3,0)</f>
        <v>Q3</v>
      </c>
      <c r="F1412" s="12">
        <f>YEAR(SalesDataTable[[#This Row],[Order Date]])</f>
        <v>2026</v>
      </c>
      <c r="G1412" s="4" t="s">
        <v>6</v>
      </c>
      <c r="H1412" s="4" t="s">
        <v>43</v>
      </c>
      <c r="I1412" s="4" t="s">
        <v>2</v>
      </c>
      <c r="J1412" s="4" t="s">
        <v>13</v>
      </c>
      <c r="K1412" s="4" t="s">
        <v>34</v>
      </c>
      <c r="L1412" s="4" t="s">
        <v>42</v>
      </c>
      <c r="M1412" s="9">
        <v>2</v>
      </c>
      <c r="N1412" s="6">
        <v>36.07</v>
      </c>
      <c r="O1412" s="7">
        <v>0</v>
      </c>
      <c r="P1412" s="6">
        <v>13.6</v>
      </c>
      <c r="Q1412" s="6">
        <f t="shared" si="88"/>
        <v>72.14</v>
      </c>
      <c r="R1412" s="6">
        <f t="shared" si="89"/>
        <v>27.2</v>
      </c>
      <c r="S1412" s="6">
        <f t="shared" si="90"/>
        <v>44.94</v>
      </c>
      <c r="T1412" s="8">
        <f t="shared" si="91"/>
        <v>0.62295536456889378</v>
      </c>
      <c r="U1412" s="5">
        <f>YEAR(SalesDataTable[[#This Row],[Order Date]])</f>
        <v>2026</v>
      </c>
      <c r="V1412" s="8" t="str">
        <f>"Q"&amp;ROUNDUP(MONTH(SalesDataTable[[#This Row],[Order Date]])/3,0)</f>
        <v>Q3</v>
      </c>
      <c r="W1412" s="9">
        <f>MONTH(SalesDataTable[[#This Row],[Order Date]])</f>
        <v>7</v>
      </c>
      <c r="X1412" s="8" t="str">
        <f>TEXT(SalesDataTable[[#This Row],[Order Date]],"mmm")</f>
        <v>Jul</v>
      </c>
    </row>
    <row r="1413" spans="1:24" ht="15">
      <c r="A1413" s="2">
        <v>492</v>
      </c>
      <c r="B1413" s="3">
        <v>46222</v>
      </c>
      <c r="C1413" s="12">
        <f>MONTH(SalesDataTable[[#This Row],[Order Date]])</f>
        <v>7</v>
      </c>
      <c r="D1413" s="12" t="str">
        <f>TEXT(SalesDataTable[[#This Row],[Order Date]],"MMM")</f>
        <v>Jul</v>
      </c>
      <c r="E1413" s="15" t="str">
        <f>"Q"&amp;ROUNDUP(MONTH(SalesDataTable[[#This Row],[Order Date]])/3,0)</f>
        <v>Q3</v>
      </c>
      <c r="F1413" s="12">
        <f>YEAR(SalesDataTable[[#This Row],[Order Date]])</f>
        <v>2026</v>
      </c>
      <c r="G1413" s="4" t="s">
        <v>6</v>
      </c>
      <c r="H1413" s="4" t="s">
        <v>49</v>
      </c>
      <c r="I1413" s="4" t="s">
        <v>19</v>
      </c>
      <c r="J1413" s="4" t="s">
        <v>13</v>
      </c>
      <c r="K1413" s="4" t="s">
        <v>9</v>
      </c>
      <c r="L1413" s="4" t="s">
        <v>46</v>
      </c>
      <c r="M1413" s="9">
        <v>3</v>
      </c>
      <c r="N1413" s="6">
        <v>72.23</v>
      </c>
      <c r="O1413" s="7">
        <v>0.1</v>
      </c>
      <c r="P1413" s="6">
        <v>31.67</v>
      </c>
      <c r="Q1413" s="6">
        <f t="shared" si="88"/>
        <v>195.02100000000002</v>
      </c>
      <c r="R1413" s="6">
        <f t="shared" si="89"/>
        <v>95.01</v>
      </c>
      <c r="S1413" s="6">
        <f t="shared" si="90"/>
        <v>100.01100000000001</v>
      </c>
      <c r="T1413" s="8">
        <f t="shared" si="91"/>
        <v>0.5128216961250327</v>
      </c>
      <c r="U1413" s="5">
        <f>YEAR(SalesDataTable[[#This Row],[Order Date]])</f>
        <v>2026</v>
      </c>
      <c r="V1413" s="8" t="str">
        <f>"Q"&amp;ROUNDUP(MONTH(SalesDataTable[[#This Row],[Order Date]])/3,0)</f>
        <v>Q3</v>
      </c>
      <c r="W1413" s="9">
        <f>MONTH(SalesDataTable[[#This Row],[Order Date]])</f>
        <v>7</v>
      </c>
      <c r="X1413" s="8" t="str">
        <f>TEXT(SalesDataTable[[#This Row],[Order Date]],"mmm")</f>
        <v>Jul</v>
      </c>
    </row>
    <row r="1414" spans="1:24" ht="15">
      <c r="A1414" s="2">
        <v>626</v>
      </c>
      <c r="B1414" s="3">
        <v>46222</v>
      </c>
      <c r="C1414" s="12">
        <f>MONTH(SalesDataTable[[#This Row],[Order Date]])</f>
        <v>7</v>
      </c>
      <c r="D1414" s="12" t="str">
        <f>TEXT(SalesDataTable[[#This Row],[Order Date]],"MMM")</f>
        <v>Jul</v>
      </c>
      <c r="E1414" s="15" t="str">
        <f>"Q"&amp;ROUNDUP(MONTH(SalesDataTable[[#This Row],[Order Date]])/3,0)</f>
        <v>Q3</v>
      </c>
      <c r="F1414" s="12">
        <f>YEAR(SalesDataTable[[#This Row],[Order Date]])</f>
        <v>2026</v>
      </c>
      <c r="G1414" s="4" t="s">
        <v>6</v>
      </c>
      <c r="H1414" s="4" t="s">
        <v>49</v>
      </c>
      <c r="I1414" s="4" t="s">
        <v>19</v>
      </c>
      <c r="J1414" s="4" t="s">
        <v>3</v>
      </c>
      <c r="K1414" s="4" t="s">
        <v>14</v>
      </c>
      <c r="L1414" s="4" t="s">
        <v>15</v>
      </c>
      <c r="M1414" s="9">
        <v>1</v>
      </c>
      <c r="N1414" s="6">
        <v>36.549999999999997</v>
      </c>
      <c r="O1414" s="7">
        <v>0.1</v>
      </c>
      <c r="P1414" s="6">
        <v>13.2</v>
      </c>
      <c r="Q1414" s="6">
        <f t="shared" si="88"/>
        <v>32.894999999999996</v>
      </c>
      <c r="R1414" s="6">
        <f t="shared" si="89"/>
        <v>13.2</v>
      </c>
      <c r="S1414" s="6">
        <f t="shared" si="90"/>
        <v>19.694999999999997</v>
      </c>
      <c r="T1414" s="8">
        <f t="shared" si="91"/>
        <v>0.59872321021431829</v>
      </c>
      <c r="U1414" s="5">
        <f>YEAR(SalesDataTable[[#This Row],[Order Date]])</f>
        <v>2026</v>
      </c>
      <c r="V1414" s="8" t="str">
        <f>"Q"&amp;ROUNDUP(MONTH(SalesDataTable[[#This Row],[Order Date]])/3,0)</f>
        <v>Q3</v>
      </c>
      <c r="W1414" s="9">
        <f>MONTH(SalesDataTable[[#This Row],[Order Date]])</f>
        <v>7</v>
      </c>
      <c r="X1414" s="8" t="str">
        <f>TEXT(SalesDataTable[[#This Row],[Order Date]],"mmm")</f>
        <v>Jul</v>
      </c>
    </row>
    <row r="1415" spans="1:24" ht="15">
      <c r="A1415" s="2">
        <v>1409</v>
      </c>
      <c r="B1415" s="3">
        <v>46222</v>
      </c>
      <c r="C1415" s="12">
        <f>MONTH(SalesDataTable[[#This Row],[Order Date]])</f>
        <v>7</v>
      </c>
      <c r="D1415" s="12" t="str">
        <f>TEXT(SalesDataTable[[#This Row],[Order Date]],"MMM")</f>
        <v>Jul</v>
      </c>
      <c r="E1415" s="15" t="str">
        <f>"Q"&amp;ROUNDUP(MONTH(SalesDataTable[[#This Row],[Order Date]])/3,0)</f>
        <v>Q3</v>
      </c>
      <c r="F1415" s="12">
        <f>YEAR(SalesDataTable[[#This Row],[Order Date]])</f>
        <v>2026</v>
      </c>
      <c r="G1415" s="4" t="s">
        <v>6</v>
      </c>
      <c r="H1415" s="4" t="s">
        <v>49</v>
      </c>
      <c r="I1415" s="4" t="s">
        <v>2</v>
      </c>
      <c r="J1415" s="4" t="s">
        <v>13</v>
      </c>
      <c r="K1415" s="4" t="s">
        <v>23</v>
      </c>
      <c r="L1415" s="4" t="s">
        <v>51</v>
      </c>
      <c r="M1415" s="9">
        <v>5</v>
      </c>
      <c r="N1415" s="6">
        <v>124.68</v>
      </c>
      <c r="O1415" s="7">
        <v>0.05</v>
      </c>
      <c r="P1415" s="6">
        <v>60.61</v>
      </c>
      <c r="Q1415" s="6">
        <f t="shared" si="88"/>
        <v>592.23</v>
      </c>
      <c r="R1415" s="6">
        <f t="shared" si="89"/>
        <v>303.05</v>
      </c>
      <c r="S1415" s="6">
        <f t="shared" si="90"/>
        <v>289.18</v>
      </c>
      <c r="T1415" s="8">
        <f t="shared" si="91"/>
        <v>0.48829002245749115</v>
      </c>
      <c r="U1415" s="5">
        <f>YEAR(SalesDataTable[[#This Row],[Order Date]])</f>
        <v>2026</v>
      </c>
      <c r="V1415" s="8" t="str">
        <f>"Q"&amp;ROUNDUP(MONTH(SalesDataTable[[#This Row],[Order Date]])/3,0)</f>
        <v>Q3</v>
      </c>
      <c r="W1415" s="9">
        <f>MONTH(SalesDataTable[[#This Row],[Order Date]])</f>
        <v>7</v>
      </c>
      <c r="X1415" s="8" t="str">
        <f>TEXT(SalesDataTable[[#This Row],[Order Date]],"mmm")</f>
        <v>Jul</v>
      </c>
    </row>
    <row r="1416" spans="1:24" ht="15">
      <c r="A1416" s="2">
        <v>1486</v>
      </c>
      <c r="B1416" s="3">
        <v>46222</v>
      </c>
      <c r="C1416" s="12">
        <f>MONTH(SalesDataTable[[#This Row],[Order Date]])</f>
        <v>7</v>
      </c>
      <c r="D1416" s="12" t="str">
        <f>TEXT(SalesDataTable[[#This Row],[Order Date]],"MMM")</f>
        <v>Jul</v>
      </c>
      <c r="E1416" s="15" t="str">
        <f>"Q"&amp;ROUNDUP(MONTH(SalesDataTable[[#This Row],[Order Date]])/3,0)</f>
        <v>Q3</v>
      </c>
      <c r="F1416" s="12">
        <f>YEAR(SalesDataTable[[#This Row],[Order Date]])</f>
        <v>2026</v>
      </c>
      <c r="G1416" s="4" t="s">
        <v>20</v>
      </c>
      <c r="H1416" s="4" t="s">
        <v>33</v>
      </c>
      <c r="I1416" s="4" t="s">
        <v>2</v>
      </c>
      <c r="J1416" s="4" t="s">
        <v>3</v>
      </c>
      <c r="K1416" s="4" t="s">
        <v>4</v>
      </c>
      <c r="L1416" s="4" t="s">
        <v>30</v>
      </c>
      <c r="M1416" s="9">
        <v>1</v>
      </c>
      <c r="N1416" s="6">
        <v>101.7</v>
      </c>
      <c r="O1416" s="7">
        <v>0.05</v>
      </c>
      <c r="P1416" s="6">
        <v>49.92</v>
      </c>
      <c r="Q1416" s="6">
        <f t="shared" si="88"/>
        <v>96.614999999999995</v>
      </c>
      <c r="R1416" s="6">
        <f t="shared" si="89"/>
        <v>49.92</v>
      </c>
      <c r="S1416" s="6">
        <f t="shared" si="90"/>
        <v>46.694999999999993</v>
      </c>
      <c r="T1416" s="8">
        <f t="shared" si="91"/>
        <v>0.48331004502406455</v>
      </c>
      <c r="U1416" s="5">
        <f>YEAR(SalesDataTable[[#This Row],[Order Date]])</f>
        <v>2026</v>
      </c>
      <c r="V1416" s="8" t="str">
        <f>"Q"&amp;ROUNDUP(MONTH(SalesDataTable[[#This Row],[Order Date]])/3,0)</f>
        <v>Q3</v>
      </c>
      <c r="W1416" s="9">
        <f>MONTH(SalesDataTable[[#This Row],[Order Date]])</f>
        <v>7</v>
      </c>
      <c r="X1416" s="8" t="str">
        <f>TEXT(SalesDataTable[[#This Row],[Order Date]],"mmm")</f>
        <v>Jul</v>
      </c>
    </row>
    <row r="1417" spans="1:24" ht="15">
      <c r="A1417" s="2">
        <v>1940</v>
      </c>
      <c r="B1417" s="3">
        <v>46222</v>
      </c>
      <c r="C1417" s="12">
        <f>MONTH(SalesDataTable[[#This Row],[Order Date]])</f>
        <v>7</v>
      </c>
      <c r="D1417" s="12" t="str">
        <f>TEXT(SalesDataTable[[#This Row],[Order Date]],"MMM")</f>
        <v>Jul</v>
      </c>
      <c r="E1417" s="15" t="str">
        <f>"Q"&amp;ROUNDUP(MONTH(SalesDataTable[[#This Row],[Order Date]])/3,0)</f>
        <v>Q3</v>
      </c>
      <c r="F1417" s="12">
        <f>YEAR(SalesDataTable[[#This Row],[Order Date]])</f>
        <v>2026</v>
      </c>
      <c r="G1417" s="4" t="s">
        <v>11</v>
      </c>
      <c r="H1417" s="4" t="s">
        <v>52</v>
      </c>
      <c r="I1417" s="4" t="s">
        <v>2</v>
      </c>
      <c r="J1417" s="4" t="s">
        <v>13</v>
      </c>
      <c r="K1417" s="4" t="s">
        <v>34</v>
      </c>
      <c r="L1417" s="4" t="s">
        <v>45</v>
      </c>
      <c r="M1417" s="9">
        <v>2</v>
      </c>
      <c r="N1417" s="6">
        <v>50.24</v>
      </c>
      <c r="O1417" s="7">
        <v>0.05</v>
      </c>
      <c r="P1417" s="6">
        <v>21.88</v>
      </c>
      <c r="Q1417" s="6">
        <f t="shared" si="88"/>
        <v>95.456000000000003</v>
      </c>
      <c r="R1417" s="6">
        <f t="shared" si="89"/>
        <v>43.76</v>
      </c>
      <c r="S1417" s="6">
        <f t="shared" si="90"/>
        <v>51.696000000000005</v>
      </c>
      <c r="T1417" s="8">
        <f t="shared" si="91"/>
        <v>0.54156889037881328</v>
      </c>
      <c r="U1417" s="5">
        <f>YEAR(SalesDataTable[[#This Row],[Order Date]])</f>
        <v>2026</v>
      </c>
      <c r="V1417" s="8" t="str">
        <f>"Q"&amp;ROUNDUP(MONTH(SalesDataTable[[#This Row],[Order Date]])/3,0)</f>
        <v>Q3</v>
      </c>
      <c r="W1417" s="9">
        <f>MONTH(SalesDataTable[[#This Row],[Order Date]])</f>
        <v>7</v>
      </c>
      <c r="X1417" s="8" t="str">
        <f>TEXT(SalesDataTable[[#This Row],[Order Date]],"mmm")</f>
        <v>Jul</v>
      </c>
    </row>
    <row r="1418" spans="1:24" ht="15">
      <c r="A1418" s="2">
        <v>2215</v>
      </c>
      <c r="B1418" s="3">
        <v>46222</v>
      </c>
      <c r="C1418" s="12">
        <f>MONTH(SalesDataTable[[#This Row],[Order Date]])</f>
        <v>7</v>
      </c>
      <c r="D1418" s="12" t="str">
        <f>TEXT(SalesDataTable[[#This Row],[Order Date]],"MMM")</f>
        <v>Jul</v>
      </c>
      <c r="E1418" s="15" t="str">
        <f>"Q"&amp;ROUNDUP(MONTH(SalesDataTable[[#This Row],[Order Date]])/3,0)</f>
        <v>Q3</v>
      </c>
      <c r="F1418" s="12">
        <f>YEAR(SalesDataTable[[#This Row],[Order Date]])</f>
        <v>2026</v>
      </c>
      <c r="G1418" s="4" t="s">
        <v>20</v>
      </c>
      <c r="H1418" s="4" t="s">
        <v>47</v>
      </c>
      <c r="I1418" s="4" t="s">
        <v>19</v>
      </c>
      <c r="J1418" s="4" t="s">
        <v>3</v>
      </c>
      <c r="K1418" s="4" t="s">
        <v>34</v>
      </c>
      <c r="L1418" s="4" t="s">
        <v>42</v>
      </c>
      <c r="M1418" s="9">
        <v>3</v>
      </c>
      <c r="N1418" s="6">
        <v>35.53</v>
      </c>
      <c r="O1418" s="7">
        <v>0</v>
      </c>
      <c r="P1418" s="6">
        <v>14</v>
      </c>
      <c r="Q1418" s="6">
        <f t="shared" si="88"/>
        <v>106.59</v>
      </c>
      <c r="R1418" s="6">
        <f t="shared" si="89"/>
        <v>42</v>
      </c>
      <c r="S1418" s="6">
        <f t="shared" si="90"/>
        <v>64.59</v>
      </c>
      <c r="T1418" s="8">
        <f t="shared" si="91"/>
        <v>0.60596678862932729</v>
      </c>
      <c r="U1418" s="5">
        <f>YEAR(SalesDataTable[[#This Row],[Order Date]])</f>
        <v>2026</v>
      </c>
      <c r="V1418" s="8" t="str">
        <f>"Q"&amp;ROUNDUP(MONTH(SalesDataTable[[#This Row],[Order Date]])/3,0)</f>
        <v>Q3</v>
      </c>
      <c r="W1418" s="9">
        <f>MONTH(SalesDataTable[[#This Row],[Order Date]])</f>
        <v>7</v>
      </c>
      <c r="X1418" s="8" t="str">
        <f>TEXT(SalesDataTable[[#This Row],[Order Date]],"mmm")</f>
        <v>Jul</v>
      </c>
    </row>
    <row r="1419" spans="1:24" ht="15">
      <c r="A1419" s="2">
        <v>2555</v>
      </c>
      <c r="B1419" s="3">
        <v>46222</v>
      </c>
      <c r="C1419" s="12">
        <f>MONTH(SalesDataTable[[#This Row],[Order Date]])</f>
        <v>7</v>
      </c>
      <c r="D1419" s="12" t="str">
        <f>TEXT(SalesDataTable[[#This Row],[Order Date]],"MMM")</f>
        <v>Jul</v>
      </c>
      <c r="E1419" s="15" t="str">
        <f>"Q"&amp;ROUNDUP(MONTH(SalesDataTable[[#This Row],[Order Date]])/3,0)</f>
        <v>Q3</v>
      </c>
      <c r="F1419" s="12">
        <f>YEAR(SalesDataTable[[#This Row],[Order Date]])</f>
        <v>2026</v>
      </c>
      <c r="G1419" s="4" t="s">
        <v>11</v>
      </c>
      <c r="H1419" s="4" t="s">
        <v>12</v>
      </c>
      <c r="I1419" s="4" t="s">
        <v>28</v>
      </c>
      <c r="J1419" s="4" t="s">
        <v>13</v>
      </c>
      <c r="K1419" s="4" t="s">
        <v>14</v>
      </c>
      <c r="L1419" s="4" t="s">
        <v>32</v>
      </c>
      <c r="M1419" s="9">
        <v>2</v>
      </c>
      <c r="N1419" s="6">
        <v>46.89</v>
      </c>
      <c r="O1419" s="7">
        <v>0.1</v>
      </c>
      <c r="P1419" s="6">
        <v>18.53</v>
      </c>
      <c r="Q1419" s="6">
        <f t="shared" si="88"/>
        <v>84.402000000000001</v>
      </c>
      <c r="R1419" s="6">
        <f t="shared" si="89"/>
        <v>37.06</v>
      </c>
      <c r="S1419" s="6">
        <f t="shared" si="90"/>
        <v>47.341999999999999</v>
      </c>
      <c r="T1419" s="8">
        <f t="shared" si="91"/>
        <v>0.56091087888912583</v>
      </c>
      <c r="U1419" s="5">
        <f>YEAR(SalesDataTable[[#This Row],[Order Date]])</f>
        <v>2026</v>
      </c>
      <c r="V1419" s="8" t="str">
        <f>"Q"&amp;ROUNDUP(MONTH(SalesDataTable[[#This Row],[Order Date]])/3,0)</f>
        <v>Q3</v>
      </c>
      <c r="W1419" s="9">
        <f>MONTH(SalesDataTable[[#This Row],[Order Date]])</f>
        <v>7</v>
      </c>
      <c r="X1419" s="8" t="str">
        <f>TEXT(SalesDataTable[[#This Row],[Order Date]],"mmm")</f>
        <v>Jul</v>
      </c>
    </row>
    <row r="1420" spans="1:24" ht="15">
      <c r="A1420" s="2">
        <v>4710</v>
      </c>
      <c r="B1420" s="3">
        <v>46222</v>
      </c>
      <c r="C1420" s="12">
        <f>MONTH(SalesDataTable[[#This Row],[Order Date]])</f>
        <v>7</v>
      </c>
      <c r="D1420" s="12" t="str">
        <f>TEXT(SalesDataTable[[#This Row],[Order Date]],"MMM")</f>
        <v>Jul</v>
      </c>
      <c r="E1420" s="15" t="str">
        <f>"Q"&amp;ROUNDUP(MONTH(SalesDataTable[[#This Row],[Order Date]])/3,0)</f>
        <v>Q3</v>
      </c>
      <c r="F1420" s="12">
        <f>YEAR(SalesDataTable[[#This Row],[Order Date]])</f>
        <v>2026</v>
      </c>
      <c r="G1420" s="4" t="s">
        <v>0</v>
      </c>
      <c r="H1420" s="4" t="s">
        <v>1</v>
      </c>
      <c r="I1420" s="4" t="s">
        <v>19</v>
      </c>
      <c r="J1420" s="4" t="s">
        <v>3</v>
      </c>
      <c r="K1420" s="4" t="s">
        <v>23</v>
      </c>
      <c r="L1420" s="4" t="s">
        <v>29</v>
      </c>
      <c r="M1420" s="9">
        <v>1</v>
      </c>
      <c r="N1420" s="6">
        <v>197.29</v>
      </c>
      <c r="O1420" s="7">
        <v>0.1</v>
      </c>
      <c r="P1420" s="6">
        <v>104.7</v>
      </c>
      <c r="Q1420" s="6">
        <f t="shared" si="88"/>
        <v>177.56100000000001</v>
      </c>
      <c r="R1420" s="6">
        <f t="shared" si="89"/>
        <v>104.7</v>
      </c>
      <c r="S1420" s="6">
        <f t="shared" si="90"/>
        <v>72.861000000000004</v>
      </c>
      <c r="T1420" s="8">
        <f t="shared" si="91"/>
        <v>0.4103434875901803</v>
      </c>
      <c r="U1420" s="5">
        <f>YEAR(SalesDataTable[[#This Row],[Order Date]])</f>
        <v>2026</v>
      </c>
      <c r="V1420" s="8" t="str">
        <f>"Q"&amp;ROUNDUP(MONTH(SalesDataTable[[#This Row],[Order Date]])/3,0)</f>
        <v>Q3</v>
      </c>
      <c r="W1420" s="9">
        <f>MONTH(SalesDataTable[[#This Row],[Order Date]])</f>
        <v>7</v>
      </c>
      <c r="X1420" s="8" t="str">
        <f>TEXT(SalesDataTable[[#This Row],[Order Date]],"mmm")</f>
        <v>Jul</v>
      </c>
    </row>
    <row r="1421" spans="1:24" ht="15">
      <c r="A1421" s="2">
        <v>4974</v>
      </c>
      <c r="B1421" s="3">
        <v>46222</v>
      </c>
      <c r="C1421" s="12">
        <f>MONTH(SalesDataTable[[#This Row],[Order Date]])</f>
        <v>7</v>
      </c>
      <c r="D1421" s="12" t="str">
        <f>TEXT(SalesDataTable[[#This Row],[Order Date]],"MMM")</f>
        <v>Jul</v>
      </c>
      <c r="E1421" s="15" t="str">
        <f>"Q"&amp;ROUNDUP(MONTH(SalesDataTable[[#This Row],[Order Date]])/3,0)</f>
        <v>Q3</v>
      </c>
      <c r="F1421" s="12">
        <f>YEAR(SalesDataTable[[#This Row],[Order Date]])</f>
        <v>2026</v>
      </c>
      <c r="G1421" s="4" t="s">
        <v>0</v>
      </c>
      <c r="H1421" s="4" t="s">
        <v>36</v>
      </c>
      <c r="I1421" s="4" t="s">
        <v>19</v>
      </c>
      <c r="J1421" s="4" t="s">
        <v>16</v>
      </c>
      <c r="K1421" s="4" t="s">
        <v>9</v>
      </c>
      <c r="L1421" s="4" t="s">
        <v>46</v>
      </c>
      <c r="M1421" s="9">
        <v>1</v>
      </c>
      <c r="N1421" s="6">
        <v>70.52</v>
      </c>
      <c r="O1421" s="7">
        <v>0.1</v>
      </c>
      <c r="P1421" s="6">
        <v>33.28</v>
      </c>
      <c r="Q1421" s="6">
        <f t="shared" si="88"/>
        <v>63.467999999999996</v>
      </c>
      <c r="R1421" s="6">
        <f t="shared" si="89"/>
        <v>33.28</v>
      </c>
      <c r="S1421" s="6">
        <f t="shared" si="90"/>
        <v>30.187999999999995</v>
      </c>
      <c r="T1421" s="8">
        <f t="shared" si="91"/>
        <v>0.47564126804058732</v>
      </c>
      <c r="U1421" s="5">
        <f>YEAR(SalesDataTable[[#This Row],[Order Date]])</f>
        <v>2026</v>
      </c>
      <c r="V1421" s="8" t="str">
        <f>"Q"&amp;ROUNDUP(MONTH(SalesDataTable[[#This Row],[Order Date]])/3,0)</f>
        <v>Q3</v>
      </c>
      <c r="W1421" s="9">
        <f>MONTH(SalesDataTable[[#This Row],[Order Date]])</f>
        <v>7</v>
      </c>
      <c r="X1421" s="8" t="str">
        <f>TEXT(SalesDataTable[[#This Row],[Order Date]],"mmm")</f>
        <v>Jul</v>
      </c>
    </row>
    <row r="1422" spans="1:24" ht="15">
      <c r="A1422" s="2">
        <v>5048</v>
      </c>
      <c r="B1422" s="3">
        <v>46222</v>
      </c>
      <c r="C1422" s="12">
        <f>MONTH(SalesDataTable[[#This Row],[Order Date]])</f>
        <v>7</v>
      </c>
      <c r="D1422" s="12" t="str">
        <f>TEXT(SalesDataTable[[#This Row],[Order Date]],"MMM")</f>
        <v>Jul</v>
      </c>
      <c r="E1422" s="15" t="str">
        <f>"Q"&amp;ROUNDUP(MONTH(SalesDataTable[[#This Row],[Order Date]])/3,0)</f>
        <v>Q3</v>
      </c>
      <c r="F1422" s="12">
        <f>YEAR(SalesDataTable[[#This Row],[Order Date]])</f>
        <v>2026</v>
      </c>
      <c r="G1422" s="4" t="s">
        <v>6</v>
      </c>
      <c r="H1422" s="4" t="s">
        <v>43</v>
      </c>
      <c r="I1422" s="4" t="s">
        <v>28</v>
      </c>
      <c r="J1422" s="4" t="s">
        <v>13</v>
      </c>
      <c r="K1422" s="4" t="s">
        <v>34</v>
      </c>
      <c r="L1422" s="4" t="s">
        <v>45</v>
      </c>
      <c r="M1422" s="9">
        <v>3</v>
      </c>
      <c r="N1422" s="6">
        <v>49.9</v>
      </c>
      <c r="O1422" s="7">
        <v>0.05</v>
      </c>
      <c r="P1422" s="6">
        <v>22.27</v>
      </c>
      <c r="Q1422" s="6">
        <f t="shared" si="88"/>
        <v>142.21499999999997</v>
      </c>
      <c r="R1422" s="6">
        <f t="shared" si="89"/>
        <v>66.81</v>
      </c>
      <c r="S1422" s="6">
        <f t="shared" si="90"/>
        <v>75.404999999999973</v>
      </c>
      <c r="T1422" s="8">
        <f t="shared" si="91"/>
        <v>0.53021833139964125</v>
      </c>
      <c r="U1422" s="5">
        <f>YEAR(SalesDataTable[[#This Row],[Order Date]])</f>
        <v>2026</v>
      </c>
      <c r="V1422" s="8" t="str">
        <f>"Q"&amp;ROUNDUP(MONTH(SalesDataTable[[#This Row],[Order Date]])/3,0)</f>
        <v>Q3</v>
      </c>
      <c r="W1422" s="9">
        <f>MONTH(SalesDataTable[[#This Row],[Order Date]])</f>
        <v>7</v>
      </c>
      <c r="X1422" s="8" t="str">
        <f>TEXT(SalesDataTable[[#This Row],[Order Date]],"mmm")</f>
        <v>Jul</v>
      </c>
    </row>
    <row r="1423" spans="1:24" ht="15">
      <c r="A1423" s="2">
        <v>1</v>
      </c>
      <c r="B1423" s="3">
        <v>46223</v>
      </c>
      <c r="C1423" s="12">
        <f>MONTH(SalesDataTable[[#This Row],[Order Date]])</f>
        <v>7</v>
      </c>
      <c r="D1423" s="12" t="str">
        <f>TEXT(SalesDataTable[[#This Row],[Order Date]],"MMM")</f>
        <v>Jul</v>
      </c>
      <c r="E1423" s="15" t="str">
        <f>"Q"&amp;ROUNDUP(MONTH(SalesDataTable[[#This Row],[Order Date]])/3,0)</f>
        <v>Q3</v>
      </c>
      <c r="F1423" s="12">
        <f>YEAR(SalesDataTable[[#This Row],[Order Date]])</f>
        <v>2026</v>
      </c>
      <c r="G1423" s="4" t="s">
        <v>20</v>
      </c>
      <c r="H1423" s="4" t="s">
        <v>31</v>
      </c>
      <c r="I1423" s="4" t="s">
        <v>19</v>
      </c>
      <c r="J1423" s="4" t="s">
        <v>13</v>
      </c>
      <c r="K1423" s="4" t="s">
        <v>9</v>
      </c>
      <c r="L1423" s="4" t="s">
        <v>37</v>
      </c>
      <c r="M1423" s="9">
        <v>3</v>
      </c>
      <c r="N1423" s="6">
        <v>156.25</v>
      </c>
      <c r="O1423" s="7">
        <v>0</v>
      </c>
      <c r="P1423" s="6">
        <v>79.900000000000006</v>
      </c>
      <c r="Q1423" s="6">
        <f t="shared" si="88"/>
        <v>468.75</v>
      </c>
      <c r="R1423" s="6">
        <f t="shared" si="89"/>
        <v>239.70000000000002</v>
      </c>
      <c r="S1423" s="6">
        <f t="shared" si="90"/>
        <v>229.04999999999998</v>
      </c>
      <c r="T1423" s="8">
        <f t="shared" si="91"/>
        <v>0.48863999999999996</v>
      </c>
      <c r="U1423" s="5">
        <f>YEAR(SalesDataTable[[#This Row],[Order Date]])</f>
        <v>2026</v>
      </c>
      <c r="V1423" s="8" t="str">
        <f>"Q"&amp;ROUNDUP(MONTH(SalesDataTable[[#This Row],[Order Date]])/3,0)</f>
        <v>Q3</v>
      </c>
      <c r="W1423" s="9">
        <f>MONTH(SalesDataTable[[#This Row],[Order Date]])</f>
        <v>7</v>
      </c>
      <c r="X1423" s="8" t="str">
        <f>TEXT(SalesDataTable[[#This Row],[Order Date]],"mmm")</f>
        <v>Jul</v>
      </c>
    </row>
    <row r="1424" spans="1:24" ht="15">
      <c r="A1424" s="2">
        <v>270</v>
      </c>
      <c r="B1424" s="3">
        <v>46223</v>
      </c>
      <c r="C1424" s="12">
        <f>MONTH(SalesDataTable[[#This Row],[Order Date]])</f>
        <v>7</v>
      </c>
      <c r="D1424" s="12" t="str">
        <f>TEXT(SalesDataTable[[#This Row],[Order Date]],"MMM")</f>
        <v>Jul</v>
      </c>
      <c r="E1424" s="15" t="str">
        <f>"Q"&amp;ROUNDUP(MONTH(SalesDataTable[[#This Row],[Order Date]])/3,0)</f>
        <v>Q3</v>
      </c>
      <c r="F1424" s="12">
        <f>YEAR(SalesDataTable[[#This Row],[Order Date]])</f>
        <v>2026</v>
      </c>
      <c r="G1424" s="4" t="s">
        <v>11</v>
      </c>
      <c r="H1424" s="4" t="s">
        <v>12</v>
      </c>
      <c r="I1424" s="4" t="s">
        <v>28</v>
      </c>
      <c r="J1424" s="4" t="s">
        <v>3</v>
      </c>
      <c r="K1424" s="4" t="s">
        <v>23</v>
      </c>
      <c r="L1424" s="4" t="s">
        <v>51</v>
      </c>
      <c r="M1424" s="9">
        <v>3</v>
      </c>
      <c r="N1424" s="6">
        <v>120.14</v>
      </c>
      <c r="O1424" s="7">
        <v>0</v>
      </c>
      <c r="P1424" s="6">
        <v>58.9</v>
      </c>
      <c r="Q1424" s="6">
        <f t="shared" si="88"/>
        <v>360.42</v>
      </c>
      <c r="R1424" s="6">
        <f t="shared" si="89"/>
        <v>176.7</v>
      </c>
      <c r="S1424" s="6">
        <f t="shared" si="90"/>
        <v>183.72000000000003</v>
      </c>
      <c r="T1424" s="8">
        <f t="shared" si="91"/>
        <v>0.5097386382553688</v>
      </c>
      <c r="U1424" s="5">
        <f>YEAR(SalesDataTable[[#This Row],[Order Date]])</f>
        <v>2026</v>
      </c>
      <c r="V1424" s="8" t="str">
        <f>"Q"&amp;ROUNDUP(MONTH(SalesDataTable[[#This Row],[Order Date]])/3,0)</f>
        <v>Q3</v>
      </c>
      <c r="W1424" s="9">
        <f>MONTH(SalesDataTable[[#This Row],[Order Date]])</f>
        <v>7</v>
      </c>
      <c r="X1424" s="8" t="str">
        <f>TEXT(SalesDataTable[[#This Row],[Order Date]],"mmm")</f>
        <v>Jul</v>
      </c>
    </row>
    <row r="1425" spans="1:24" ht="15">
      <c r="A1425" s="2">
        <v>2130</v>
      </c>
      <c r="B1425" s="3">
        <v>46223</v>
      </c>
      <c r="C1425" s="12">
        <f>MONTH(SalesDataTable[[#This Row],[Order Date]])</f>
        <v>7</v>
      </c>
      <c r="D1425" s="12" t="str">
        <f>TEXT(SalesDataTable[[#This Row],[Order Date]],"MMM")</f>
        <v>Jul</v>
      </c>
      <c r="E1425" s="15" t="str">
        <f>"Q"&amp;ROUNDUP(MONTH(SalesDataTable[[#This Row],[Order Date]])/3,0)</f>
        <v>Q3</v>
      </c>
      <c r="F1425" s="12">
        <f>YEAR(SalesDataTable[[#This Row],[Order Date]])</f>
        <v>2026</v>
      </c>
      <c r="G1425" s="4" t="s">
        <v>6</v>
      </c>
      <c r="H1425" s="4" t="s">
        <v>49</v>
      </c>
      <c r="I1425" s="4" t="s">
        <v>19</v>
      </c>
      <c r="J1425" s="4" t="s">
        <v>3</v>
      </c>
      <c r="K1425" s="4" t="s">
        <v>9</v>
      </c>
      <c r="L1425" s="4" t="s">
        <v>17</v>
      </c>
      <c r="M1425" s="9">
        <v>1</v>
      </c>
      <c r="N1425" s="6">
        <v>145.21</v>
      </c>
      <c r="O1425" s="7">
        <v>0</v>
      </c>
      <c r="P1425" s="6">
        <v>80.52</v>
      </c>
      <c r="Q1425" s="6">
        <f t="shared" si="88"/>
        <v>145.21</v>
      </c>
      <c r="R1425" s="6">
        <f t="shared" si="89"/>
        <v>80.52</v>
      </c>
      <c r="S1425" s="6">
        <f t="shared" si="90"/>
        <v>64.690000000000012</v>
      </c>
      <c r="T1425" s="8">
        <f t="shared" si="91"/>
        <v>0.44549273466014744</v>
      </c>
      <c r="U1425" s="5">
        <f>YEAR(SalesDataTable[[#This Row],[Order Date]])</f>
        <v>2026</v>
      </c>
      <c r="V1425" s="8" t="str">
        <f>"Q"&amp;ROUNDUP(MONTH(SalesDataTable[[#This Row],[Order Date]])/3,0)</f>
        <v>Q3</v>
      </c>
      <c r="W1425" s="9">
        <f>MONTH(SalesDataTable[[#This Row],[Order Date]])</f>
        <v>7</v>
      </c>
      <c r="X1425" s="8" t="str">
        <f>TEXT(SalesDataTable[[#This Row],[Order Date]],"mmm")</f>
        <v>Jul</v>
      </c>
    </row>
    <row r="1426" spans="1:24" ht="15">
      <c r="A1426" s="2">
        <v>2474</v>
      </c>
      <c r="B1426" s="3">
        <v>46223</v>
      </c>
      <c r="C1426" s="12">
        <f>MONTH(SalesDataTable[[#This Row],[Order Date]])</f>
        <v>7</v>
      </c>
      <c r="D1426" s="12" t="str">
        <f>TEXT(SalesDataTable[[#This Row],[Order Date]],"MMM")</f>
        <v>Jul</v>
      </c>
      <c r="E1426" s="15" t="str">
        <f>"Q"&amp;ROUNDUP(MONTH(SalesDataTable[[#This Row],[Order Date]])/3,0)</f>
        <v>Q3</v>
      </c>
      <c r="F1426" s="12">
        <f>YEAR(SalesDataTable[[#This Row],[Order Date]])</f>
        <v>2026</v>
      </c>
      <c r="G1426" s="4" t="s">
        <v>11</v>
      </c>
      <c r="H1426" s="4" t="s">
        <v>12</v>
      </c>
      <c r="I1426" s="4" t="s">
        <v>19</v>
      </c>
      <c r="J1426" s="4" t="s">
        <v>3</v>
      </c>
      <c r="K1426" s="4" t="s">
        <v>4</v>
      </c>
      <c r="L1426" s="4" t="s">
        <v>26</v>
      </c>
      <c r="M1426" s="9">
        <v>2</v>
      </c>
      <c r="N1426" s="6">
        <v>39.78</v>
      </c>
      <c r="O1426" s="7">
        <v>0.1</v>
      </c>
      <c r="P1426" s="6">
        <v>16.260000000000002</v>
      </c>
      <c r="Q1426" s="6">
        <f t="shared" si="88"/>
        <v>71.603999999999999</v>
      </c>
      <c r="R1426" s="6">
        <f t="shared" si="89"/>
        <v>32.520000000000003</v>
      </c>
      <c r="S1426" s="6">
        <f t="shared" si="90"/>
        <v>39.083999999999996</v>
      </c>
      <c r="T1426" s="8">
        <f t="shared" si="91"/>
        <v>0.54583542818836928</v>
      </c>
      <c r="U1426" s="5">
        <f>YEAR(SalesDataTable[[#This Row],[Order Date]])</f>
        <v>2026</v>
      </c>
      <c r="V1426" s="8" t="str">
        <f>"Q"&amp;ROUNDUP(MONTH(SalesDataTable[[#This Row],[Order Date]])/3,0)</f>
        <v>Q3</v>
      </c>
      <c r="W1426" s="9">
        <f>MONTH(SalesDataTable[[#This Row],[Order Date]])</f>
        <v>7</v>
      </c>
      <c r="X1426" s="8" t="str">
        <f>TEXT(SalesDataTable[[#This Row],[Order Date]],"mmm")</f>
        <v>Jul</v>
      </c>
    </row>
    <row r="1427" spans="1:24" ht="15">
      <c r="A1427" s="2">
        <v>2514</v>
      </c>
      <c r="B1427" s="3">
        <v>46223</v>
      </c>
      <c r="C1427" s="12">
        <f>MONTH(SalesDataTable[[#This Row],[Order Date]])</f>
        <v>7</v>
      </c>
      <c r="D1427" s="12" t="str">
        <f>TEXT(SalesDataTable[[#This Row],[Order Date]],"MMM")</f>
        <v>Jul</v>
      </c>
      <c r="E1427" s="15" t="str">
        <f>"Q"&amp;ROUNDUP(MONTH(SalesDataTable[[#This Row],[Order Date]])/3,0)</f>
        <v>Q3</v>
      </c>
      <c r="F1427" s="12">
        <f>YEAR(SalesDataTable[[#This Row],[Order Date]])</f>
        <v>2026</v>
      </c>
      <c r="G1427" s="4" t="s">
        <v>6</v>
      </c>
      <c r="H1427" s="4" t="s">
        <v>27</v>
      </c>
      <c r="I1427" s="4" t="s">
        <v>2</v>
      </c>
      <c r="J1427" s="4" t="s">
        <v>13</v>
      </c>
      <c r="K1427" s="4" t="s">
        <v>14</v>
      </c>
      <c r="L1427" s="4" t="s">
        <v>48</v>
      </c>
      <c r="M1427" s="9">
        <v>2</v>
      </c>
      <c r="N1427" s="6">
        <v>161.97</v>
      </c>
      <c r="O1427" s="7">
        <v>0.1</v>
      </c>
      <c r="P1427" s="6">
        <v>88.57</v>
      </c>
      <c r="Q1427" s="6">
        <f t="shared" si="88"/>
        <v>291.54599999999999</v>
      </c>
      <c r="R1427" s="6">
        <f t="shared" si="89"/>
        <v>177.14</v>
      </c>
      <c r="S1427" s="6">
        <f t="shared" si="90"/>
        <v>114.40600000000001</v>
      </c>
      <c r="T1427" s="8">
        <f t="shared" si="91"/>
        <v>0.39241148909606033</v>
      </c>
      <c r="U1427" s="5">
        <f>YEAR(SalesDataTable[[#This Row],[Order Date]])</f>
        <v>2026</v>
      </c>
      <c r="V1427" s="8" t="str">
        <f>"Q"&amp;ROUNDUP(MONTH(SalesDataTable[[#This Row],[Order Date]])/3,0)</f>
        <v>Q3</v>
      </c>
      <c r="W1427" s="9">
        <f>MONTH(SalesDataTable[[#This Row],[Order Date]])</f>
        <v>7</v>
      </c>
      <c r="X1427" s="8" t="str">
        <f>TEXT(SalesDataTable[[#This Row],[Order Date]],"mmm")</f>
        <v>Jul</v>
      </c>
    </row>
    <row r="1428" spans="1:24" ht="15">
      <c r="A1428" s="2">
        <v>2616</v>
      </c>
      <c r="B1428" s="3">
        <v>46223</v>
      </c>
      <c r="C1428" s="12">
        <f>MONTH(SalesDataTable[[#This Row],[Order Date]])</f>
        <v>7</v>
      </c>
      <c r="D1428" s="12" t="str">
        <f>TEXT(SalesDataTable[[#This Row],[Order Date]],"MMM")</f>
        <v>Jul</v>
      </c>
      <c r="E1428" s="15" t="str">
        <f>"Q"&amp;ROUNDUP(MONTH(SalesDataTable[[#This Row],[Order Date]])/3,0)</f>
        <v>Q3</v>
      </c>
      <c r="F1428" s="12">
        <f>YEAR(SalesDataTable[[#This Row],[Order Date]])</f>
        <v>2026</v>
      </c>
      <c r="G1428" s="4" t="s">
        <v>11</v>
      </c>
      <c r="H1428" s="4" t="s">
        <v>18</v>
      </c>
      <c r="I1428" s="4" t="s">
        <v>19</v>
      </c>
      <c r="J1428" s="4" t="s">
        <v>13</v>
      </c>
      <c r="K1428" s="4" t="s">
        <v>34</v>
      </c>
      <c r="L1428" s="4" t="s">
        <v>38</v>
      </c>
      <c r="M1428" s="9">
        <v>2</v>
      </c>
      <c r="N1428" s="6">
        <v>125.37</v>
      </c>
      <c r="O1428" s="7">
        <v>0</v>
      </c>
      <c r="P1428" s="6">
        <v>68.040000000000006</v>
      </c>
      <c r="Q1428" s="6">
        <f t="shared" si="88"/>
        <v>250.74</v>
      </c>
      <c r="R1428" s="6">
        <f t="shared" si="89"/>
        <v>136.08000000000001</v>
      </c>
      <c r="S1428" s="6">
        <f t="shared" si="90"/>
        <v>114.66</v>
      </c>
      <c r="T1428" s="8">
        <f t="shared" si="91"/>
        <v>0.457286432160804</v>
      </c>
      <c r="U1428" s="5">
        <f>YEAR(SalesDataTable[[#This Row],[Order Date]])</f>
        <v>2026</v>
      </c>
      <c r="V1428" s="8" t="str">
        <f>"Q"&amp;ROUNDUP(MONTH(SalesDataTable[[#This Row],[Order Date]])/3,0)</f>
        <v>Q3</v>
      </c>
      <c r="W1428" s="9">
        <f>MONTH(SalesDataTable[[#This Row],[Order Date]])</f>
        <v>7</v>
      </c>
      <c r="X1428" s="8" t="str">
        <f>TEXT(SalesDataTable[[#This Row],[Order Date]],"mmm")</f>
        <v>Jul</v>
      </c>
    </row>
    <row r="1429" spans="1:24" ht="15">
      <c r="A1429" s="2">
        <v>2632</v>
      </c>
      <c r="B1429" s="3">
        <v>46223</v>
      </c>
      <c r="C1429" s="12">
        <f>MONTH(SalesDataTable[[#This Row],[Order Date]])</f>
        <v>7</v>
      </c>
      <c r="D1429" s="12" t="str">
        <f>TEXT(SalesDataTable[[#This Row],[Order Date]],"MMM")</f>
        <v>Jul</v>
      </c>
      <c r="E1429" s="15" t="str">
        <f>"Q"&amp;ROUNDUP(MONTH(SalesDataTable[[#This Row],[Order Date]])/3,0)</f>
        <v>Q3</v>
      </c>
      <c r="F1429" s="12">
        <f>YEAR(SalesDataTable[[#This Row],[Order Date]])</f>
        <v>2026</v>
      </c>
      <c r="G1429" s="4" t="s">
        <v>0</v>
      </c>
      <c r="H1429" s="4" t="s">
        <v>50</v>
      </c>
      <c r="I1429" s="4" t="s">
        <v>2</v>
      </c>
      <c r="J1429" s="4" t="s">
        <v>13</v>
      </c>
      <c r="K1429" s="4" t="s">
        <v>23</v>
      </c>
      <c r="L1429" s="4" t="s">
        <v>29</v>
      </c>
      <c r="M1429" s="9">
        <v>1</v>
      </c>
      <c r="N1429" s="6">
        <v>196.57</v>
      </c>
      <c r="O1429" s="7">
        <v>0</v>
      </c>
      <c r="P1429" s="6">
        <v>104.78</v>
      </c>
      <c r="Q1429" s="6">
        <f t="shared" si="88"/>
        <v>196.57</v>
      </c>
      <c r="R1429" s="6">
        <f t="shared" si="89"/>
        <v>104.78</v>
      </c>
      <c r="S1429" s="6">
        <f t="shared" si="90"/>
        <v>91.789999999999992</v>
      </c>
      <c r="T1429" s="8">
        <f t="shared" si="91"/>
        <v>0.46695833545301924</v>
      </c>
      <c r="U1429" s="5">
        <f>YEAR(SalesDataTable[[#This Row],[Order Date]])</f>
        <v>2026</v>
      </c>
      <c r="V1429" s="8" t="str">
        <f>"Q"&amp;ROUNDUP(MONTH(SalesDataTable[[#This Row],[Order Date]])/3,0)</f>
        <v>Q3</v>
      </c>
      <c r="W1429" s="9">
        <f>MONTH(SalesDataTable[[#This Row],[Order Date]])</f>
        <v>7</v>
      </c>
      <c r="X1429" s="8" t="str">
        <f>TEXT(SalesDataTable[[#This Row],[Order Date]],"mmm")</f>
        <v>Jul</v>
      </c>
    </row>
    <row r="1430" spans="1:24" ht="15">
      <c r="A1430" s="2">
        <v>3725</v>
      </c>
      <c r="B1430" s="3">
        <v>46223</v>
      </c>
      <c r="C1430" s="12">
        <f>MONTH(SalesDataTable[[#This Row],[Order Date]])</f>
        <v>7</v>
      </c>
      <c r="D1430" s="12" t="str">
        <f>TEXT(SalesDataTable[[#This Row],[Order Date]],"MMM")</f>
        <v>Jul</v>
      </c>
      <c r="E1430" s="15" t="str">
        <f>"Q"&amp;ROUNDUP(MONTH(SalesDataTable[[#This Row],[Order Date]])/3,0)</f>
        <v>Q3</v>
      </c>
      <c r="F1430" s="12">
        <f>YEAR(SalesDataTable[[#This Row],[Order Date]])</f>
        <v>2026</v>
      </c>
      <c r="G1430" s="4" t="s">
        <v>11</v>
      </c>
      <c r="H1430" s="4" t="s">
        <v>52</v>
      </c>
      <c r="I1430" s="4" t="s">
        <v>2</v>
      </c>
      <c r="J1430" s="4" t="s">
        <v>3</v>
      </c>
      <c r="K1430" s="4" t="s">
        <v>23</v>
      </c>
      <c r="L1430" s="4" t="s">
        <v>29</v>
      </c>
      <c r="M1430" s="9">
        <v>2</v>
      </c>
      <c r="N1430" s="6">
        <v>195.74</v>
      </c>
      <c r="O1430" s="7">
        <v>0.05</v>
      </c>
      <c r="P1430" s="6">
        <v>107.17</v>
      </c>
      <c r="Q1430" s="6">
        <f t="shared" si="88"/>
        <v>371.90600000000001</v>
      </c>
      <c r="R1430" s="6">
        <f t="shared" si="89"/>
        <v>214.34</v>
      </c>
      <c r="S1430" s="6">
        <f t="shared" si="90"/>
        <v>157.566</v>
      </c>
      <c r="T1430" s="8">
        <f t="shared" si="91"/>
        <v>0.4236715729243411</v>
      </c>
      <c r="U1430" s="5">
        <f>YEAR(SalesDataTable[[#This Row],[Order Date]])</f>
        <v>2026</v>
      </c>
      <c r="V1430" s="8" t="str">
        <f>"Q"&amp;ROUNDUP(MONTH(SalesDataTable[[#This Row],[Order Date]])/3,0)</f>
        <v>Q3</v>
      </c>
      <c r="W1430" s="9">
        <f>MONTH(SalesDataTable[[#This Row],[Order Date]])</f>
        <v>7</v>
      </c>
      <c r="X1430" s="8" t="str">
        <f>TEXT(SalesDataTable[[#This Row],[Order Date]],"mmm")</f>
        <v>Jul</v>
      </c>
    </row>
    <row r="1431" spans="1:24" ht="15">
      <c r="A1431" s="2">
        <v>3834</v>
      </c>
      <c r="B1431" s="3">
        <v>46223</v>
      </c>
      <c r="C1431" s="12">
        <f>MONTH(SalesDataTable[[#This Row],[Order Date]])</f>
        <v>7</v>
      </c>
      <c r="D1431" s="12" t="str">
        <f>TEXT(SalesDataTable[[#This Row],[Order Date]],"MMM")</f>
        <v>Jul</v>
      </c>
      <c r="E1431" s="15" t="str">
        <f>"Q"&amp;ROUNDUP(MONTH(SalesDataTable[[#This Row],[Order Date]])/3,0)</f>
        <v>Q3</v>
      </c>
      <c r="F1431" s="12">
        <f>YEAR(SalesDataTable[[#This Row],[Order Date]])</f>
        <v>2026</v>
      </c>
      <c r="G1431" s="4" t="s">
        <v>6</v>
      </c>
      <c r="H1431" s="4" t="s">
        <v>49</v>
      </c>
      <c r="I1431" s="4" t="s">
        <v>19</v>
      </c>
      <c r="J1431" s="4" t="s">
        <v>13</v>
      </c>
      <c r="K1431" s="4" t="s">
        <v>23</v>
      </c>
      <c r="L1431" s="4" t="s">
        <v>29</v>
      </c>
      <c r="M1431" s="9">
        <v>3</v>
      </c>
      <c r="N1431" s="6">
        <v>192.28</v>
      </c>
      <c r="O1431" s="7">
        <v>0</v>
      </c>
      <c r="P1431" s="6">
        <v>104.3</v>
      </c>
      <c r="Q1431" s="6">
        <f t="shared" si="88"/>
        <v>576.84</v>
      </c>
      <c r="R1431" s="6">
        <f t="shared" si="89"/>
        <v>312.89999999999998</v>
      </c>
      <c r="S1431" s="6">
        <f t="shared" si="90"/>
        <v>263.94000000000005</v>
      </c>
      <c r="T1431" s="8">
        <f t="shared" si="91"/>
        <v>0.45756188891200339</v>
      </c>
      <c r="U1431" s="5">
        <f>YEAR(SalesDataTable[[#This Row],[Order Date]])</f>
        <v>2026</v>
      </c>
      <c r="V1431" s="8" t="str">
        <f>"Q"&amp;ROUNDUP(MONTH(SalesDataTable[[#This Row],[Order Date]])/3,0)</f>
        <v>Q3</v>
      </c>
      <c r="W1431" s="9">
        <f>MONTH(SalesDataTable[[#This Row],[Order Date]])</f>
        <v>7</v>
      </c>
      <c r="X1431" s="8" t="str">
        <f>TEXT(SalesDataTable[[#This Row],[Order Date]],"mmm")</f>
        <v>Jul</v>
      </c>
    </row>
    <row r="1432" spans="1:24" ht="15">
      <c r="A1432" s="2">
        <v>159</v>
      </c>
      <c r="B1432" s="3">
        <v>46224</v>
      </c>
      <c r="C1432" s="12">
        <f>MONTH(SalesDataTable[[#This Row],[Order Date]])</f>
        <v>7</v>
      </c>
      <c r="D1432" s="12" t="str">
        <f>TEXT(SalesDataTable[[#This Row],[Order Date]],"MMM")</f>
        <v>Jul</v>
      </c>
      <c r="E1432" s="15" t="str">
        <f>"Q"&amp;ROUNDUP(MONTH(SalesDataTable[[#This Row],[Order Date]])/3,0)</f>
        <v>Q3</v>
      </c>
      <c r="F1432" s="12">
        <f>YEAR(SalesDataTable[[#This Row],[Order Date]])</f>
        <v>2026</v>
      </c>
      <c r="G1432" s="4" t="s">
        <v>6</v>
      </c>
      <c r="H1432" s="4" t="s">
        <v>7</v>
      </c>
      <c r="I1432" s="4" t="s">
        <v>2</v>
      </c>
      <c r="J1432" s="4" t="s">
        <v>3</v>
      </c>
      <c r="K1432" s="4" t="s">
        <v>9</v>
      </c>
      <c r="L1432" s="4" t="s">
        <v>46</v>
      </c>
      <c r="M1432" s="9">
        <v>2</v>
      </c>
      <c r="N1432" s="6">
        <v>70.150000000000006</v>
      </c>
      <c r="O1432" s="7">
        <v>0.05</v>
      </c>
      <c r="P1432" s="6">
        <v>32.950000000000003</v>
      </c>
      <c r="Q1432" s="6">
        <f t="shared" si="88"/>
        <v>133.285</v>
      </c>
      <c r="R1432" s="6">
        <f t="shared" si="89"/>
        <v>65.900000000000006</v>
      </c>
      <c r="S1432" s="6">
        <f t="shared" si="90"/>
        <v>67.384999999999991</v>
      </c>
      <c r="T1432" s="8">
        <f t="shared" si="91"/>
        <v>0.50557076940390888</v>
      </c>
      <c r="U1432" s="5">
        <f>YEAR(SalesDataTable[[#This Row],[Order Date]])</f>
        <v>2026</v>
      </c>
      <c r="V1432" s="8" t="str">
        <f>"Q"&amp;ROUNDUP(MONTH(SalesDataTable[[#This Row],[Order Date]])/3,0)</f>
        <v>Q3</v>
      </c>
      <c r="W1432" s="9">
        <f>MONTH(SalesDataTable[[#This Row],[Order Date]])</f>
        <v>7</v>
      </c>
      <c r="X1432" s="8" t="str">
        <f>TEXT(SalesDataTable[[#This Row],[Order Date]],"mmm")</f>
        <v>Jul</v>
      </c>
    </row>
    <row r="1433" spans="1:24" ht="15">
      <c r="A1433" s="2">
        <v>435</v>
      </c>
      <c r="B1433" s="3">
        <v>46224</v>
      </c>
      <c r="C1433" s="12">
        <f>MONTH(SalesDataTable[[#This Row],[Order Date]])</f>
        <v>7</v>
      </c>
      <c r="D1433" s="12" t="str">
        <f>TEXT(SalesDataTable[[#This Row],[Order Date]],"MMM")</f>
        <v>Jul</v>
      </c>
      <c r="E1433" s="15" t="str">
        <f>"Q"&amp;ROUNDUP(MONTH(SalesDataTable[[#This Row],[Order Date]])/3,0)</f>
        <v>Q3</v>
      </c>
      <c r="F1433" s="12">
        <f>YEAR(SalesDataTable[[#This Row],[Order Date]])</f>
        <v>2026</v>
      </c>
      <c r="G1433" s="4" t="s">
        <v>11</v>
      </c>
      <c r="H1433" s="4" t="s">
        <v>12</v>
      </c>
      <c r="I1433" s="4" t="s">
        <v>2</v>
      </c>
      <c r="J1433" s="4" t="s">
        <v>3</v>
      </c>
      <c r="K1433" s="4" t="s">
        <v>23</v>
      </c>
      <c r="L1433" s="4" t="s">
        <v>24</v>
      </c>
      <c r="M1433" s="9">
        <v>2</v>
      </c>
      <c r="N1433" s="6">
        <v>342.38</v>
      </c>
      <c r="O1433" s="7">
        <v>0.05</v>
      </c>
      <c r="P1433" s="6">
        <v>192.01</v>
      </c>
      <c r="Q1433" s="6">
        <f t="shared" si="88"/>
        <v>650.52199999999993</v>
      </c>
      <c r="R1433" s="6">
        <f t="shared" si="89"/>
        <v>384.02</v>
      </c>
      <c r="S1433" s="6">
        <f t="shared" si="90"/>
        <v>266.50199999999995</v>
      </c>
      <c r="T1433" s="8">
        <f t="shared" si="91"/>
        <v>0.40967407712575438</v>
      </c>
      <c r="U1433" s="5">
        <f>YEAR(SalesDataTable[[#This Row],[Order Date]])</f>
        <v>2026</v>
      </c>
      <c r="V1433" s="8" t="str">
        <f>"Q"&amp;ROUNDUP(MONTH(SalesDataTable[[#This Row],[Order Date]])/3,0)</f>
        <v>Q3</v>
      </c>
      <c r="W1433" s="9">
        <f>MONTH(SalesDataTable[[#This Row],[Order Date]])</f>
        <v>7</v>
      </c>
      <c r="X1433" s="8" t="str">
        <f>TEXT(SalesDataTable[[#This Row],[Order Date]],"mmm")</f>
        <v>Jul</v>
      </c>
    </row>
    <row r="1434" spans="1:24" ht="15">
      <c r="A1434" s="2">
        <v>1467</v>
      </c>
      <c r="B1434" s="3">
        <v>46224</v>
      </c>
      <c r="C1434" s="12">
        <f>MONTH(SalesDataTable[[#This Row],[Order Date]])</f>
        <v>7</v>
      </c>
      <c r="D1434" s="12" t="str">
        <f>TEXT(SalesDataTable[[#This Row],[Order Date]],"MMM")</f>
        <v>Jul</v>
      </c>
      <c r="E1434" s="15" t="str">
        <f>"Q"&amp;ROUNDUP(MONTH(SalesDataTable[[#This Row],[Order Date]])/3,0)</f>
        <v>Q3</v>
      </c>
      <c r="F1434" s="12">
        <f>YEAR(SalesDataTable[[#This Row],[Order Date]])</f>
        <v>2026</v>
      </c>
      <c r="G1434" s="4" t="s">
        <v>6</v>
      </c>
      <c r="H1434" s="4" t="s">
        <v>49</v>
      </c>
      <c r="I1434" s="4" t="s">
        <v>28</v>
      </c>
      <c r="J1434" s="4" t="s">
        <v>13</v>
      </c>
      <c r="K1434" s="4" t="s">
        <v>34</v>
      </c>
      <c r="L1434" s="4" t="s">
        <v>45</v>
      </c>
      <c r="M1434" s="9">
        <v>1</v>
      </c>
      <c r="N1434" s="6">
        <v>50.59</v>
      </c>
      <c r="O1434" s="7">
        <v>0.05</v>
      </c>
      <c r="P1434" s="6">
        <v>22.04</v>
      </c>
      <c r="Q1434" s="6">
        <f t="shared" si="88"/>
        <v>48.060499999999998</v>
      </c>
      <c r="R1434" s="6">
        <f t="shared" si="89"/>
        <v>22.04</v>
      </c>
      <c r="S1434" s="6">
        <f t="shared" si="90"/>
        <v>26.020499999999998</v>
      </c>
      <c r="T1434" s="8">
        <f t="shared" si="91"/>
        <v>0.54141134611583319</v>
      </c>
      <c r="U1434" s="5">
        <f>YEAR(SalesDataTable[[#This Row],[Order Date]])</f>
        <v>2026</v>
      </c>
      <c r="V1434" s="8" t="str">
        <f>"Q"&amp;ROUNDUP(MONTH(SalesDataTable[[#This Row],[Order Date]])/3,0)</f>
        <v>Q3</v>
      </c>
      <c r="W1434" s="9">
        <f>MONTH(SalesDataTable[[#This Row],[Order Date]])</f>
        <v>7</v>
      </c>
      <c r="X1434" s="8" t="str">
        <f>TEXT(SalesDataTable[[#This Row],[Order Date]],"mmm")</f>
        <v>Jul</v>
      </c>
    </row>
    <row r="1435" spans="1:24" ht="15">
      <c r="A1435" s="2">
        <v>1552</v>
      </c>
      <c r="B1435" s="3">
        <v>46224</v>
      </c>
      <c r="C1435" s="12">
        <f>MONTH(SalesDataTable[[#This Row],[Order Date]])</f>
        <v>7</v>
      </c>
      <c r="D1435" s="12" t="str">
        <f>TEXT(SalesDataTable[[#This Row],[Order Date]],"MMM")</f>
        <v>Jul</v>
      </c>
      <c r="E1435" s="15" t="str">
        <f>"Q"&amp;ROUNDUP(MONTH(SalesDataTable[[#This Row],[Order Date]])/3,0)</f>
        <v>Q3</v>
      </c>
      <c r="F1435" s="12">
        <f>YEAR(SalesDataTable[[#This Row],[Order Date]])</f>
        <v>2026</v>
      </c>
      <c r="G1435" s="4" t="s">
        <v>20</v>
      </c>
      <c r="H1435" s="4" t="s">
        <v>21</v>
      </c>
      <c r="I1435" s="4" t="s">
        <v>19</v>
      </c>
      <c r="J1435" s="4" t="s">
        <v>13</v>
      </c>
      <c r="K1435" s="4" t="s">
        <v>14</v>
      </c>
      <c r="L1435" s="4" t="s">
        <v>32</v>
      </c>
      <c r="M1435" s="9">
        <v>2</v>
      </c>
      <c r="N1435" s="6">
        <v>46.34</v>
      </c>
      <c r="O1435" s="7">
        <v>0.1</v>
      </c>
      <c r="P1435" s="6">
        <v>18.41</v>
      </c>
      <c r="Q1435" s="6">
        <f t="shared" si="88"/>
        <v>83.412000000000006</v>
      </c>
      <c r="R1435" s="6">
        <f t="shared" si="89"/>
        <v>36.82</v>
      </c>
      <c r="S1435" s="6">
        <f t="shared" si="90"/>
        <v>46.592000000000006</v>
      </c>
      <c r="T1435" s="8">
        <f t="shared" si="91"/>
        <v>0.55857670359180933</v>
      </c>
      <c r="U1435" s="5">
        <f>YEAR(SalesDataTable[[#This Row],[Order Date]])</f>
        <v>2026</v>
      </c>
      <c r="V1435" s="8" t="str">
        <f>"Q"&amp;ROUNDUP(MONTH(SalesDataTable[[#This Row],[Order Date]])/3,0)</f>
        <v>Q3</v>
      </c>
      <c r="W1435" s="9">
        <f>MONTH(SalesDataTable[[#This Row],[Order Date]])</f>
        <v>7</v>
      </c>
      <c r="X1435" s="8" t="str">
        <f>TEXT(SalesDataTable[[#This Row],[Order Date]],"mmm")</f>
        <v>Jul</v>
      </c>
    </row>
    <row r="1436" spans="1:24" ht="15">
      <c r="A1436" s="2">
        <v>1745</v>
      </c>
      <c r="B1436" s="3">
        <v>46224</v>
      </c>
      <c r="C1436" s="12">
        <f>MONTH(SalesDataTable[[#This Row],[Order Date]])</f>
        <v>7</v>
      </c>
      <c r="D1436" s="12" t="str">
        <f>TEXT(SalesDataTable[[#This Row],[Order Date]],"MMM")</f>
        <v>Jul</v>
      </c>
      <c r="E1436" s="15" t="str">
        <f>"Q"&amp;ROUNDUP(MONTH(SalesDataTable[[#This Row],[Order Date]])/3,0)</f>
        <v>Q3</v>
      </c>
      <c r="F1436" s="12">
        <f>YEAR(SalesDataTable[[#This Row],[Order Date]])</f>
        <v>2026</v>
      </c>
      <c r="G1436" s="4" t="s">
        <v>6</v>
      </c>
      <c r="H1436" s="4" t="s">
        <v>27</v>
      </c>
      <c r="I1436" s="4" t="s">
        <v>28</v>
      </c>
      <c r="J1436" s="4" t="s">
        <v>13</v>
      </c>
      <c r="K1436" s="4" t="s">
        <v>9</v>
      </c>
      <c r="L1436" s="4" t="s">
        <v>10</v>
      </c>
      <c r="M1436" s="9">
        <v>1</v>
      </c>
      <c r="N1436" s="6">
        <v>91.45</v>
      </c>
      <c r="O1436" s="7">
        <v>0</v>
      </c>
      <c r="P1436" s="6">
        <v>44.16</v>
      </c>
      <c r="Q1436" s="6">
        <f t="shared" si="88"/>
        <v>91.45</v>
      </c>
      <c r="R1436" s="6">
        <f t="shared" si="89"/>
        <v>44.16</v>
      </c>
      <c r="S1436" s="6">
        <f t="shared" si="90"/>
        <v>47.290000000000006</v>
      </c>
      <c r="T1436" s="8">
        <f t="shared" si="91"/>
        <v>0.51711317659923461</v>
      </c>
      <c r="U1436" s="5">
        <f>YEAR(SalesDataTable[[#This Row],[Order Date]])</f>
        <v>2026</v>
      </c>
      <c r="V1436" s="8" t="str">
        <f>"Q"&amp;ROUNDUP(MONTH(SalesDataTable[[#This Row],[Order Date]])/3,0)</f>
        <v>Q3</v>
      </c>
      <c r="W1436" s="9">
        <f>MONTH(SalesDataTable[[#This Row],[Order Date]])</f>
        <v>7</v>
      </c>
      <c r="X1436" s="8" t="str">
        <f>TEXT(SalesDataTable[[#This Row],[Order Date]],"mmm")</f>
        <v>Jul</v>
      </c>
    </row>
    <row r="1437" spans="1:24" ht="15">
      <c r="A1437" s="2">
        <v>2174</v>
      </c>
      <c r="B1437" s="3">
        <v>46224</v>
      </c>
      <c r="C1437" s="12">
        <f>MONTH(SalesDataTable[[#This Row],[Order Date]])</f>
        <v>7</v>
      </c>
      <c r="D1437" s="12" t="str">
        <f>TEXT(SalesDataTable[[#This Row],[Order Date]],"MMM")</f>
        <v>Jul</v>
      </c>
      <c r="E1437" s="15" t="str">
        <f>"Q"&amp;ROUNDUP(MONTH(SalesDataTable[[#This Row],[Order Date]])/3,0)</f>
        <v>Q3</v>
      </c>
      <c r="F1437" s="12">
        <f>YEAR(SalesDataTable[[#This Row],[Order Date]])</f>
        <v>2026</v>
      </c>
      <c r="G1437" s="4" t="s">
        <v>20</v>
      </c>
      <c r="H1437" s="4" t="s">
        <v>33</v>
      </c>
      <c r="I1437" s="4" t="s">
        <v>28</v>
      </c>
      <c r="J1437" s="4" t="s">
        <v>3</v>
      </c>
      <c r="K1437" s="4" t="s">
        <v>4</v>
      </c>
      <c r="L1437" s="4" t="s">
        <v>26</v>
      </c>
      <c r="M1437" s="9">
        <v>3</v>
      </c>
      <c r="N1437" s="6">
        <v>40.28</v>
      </c>
      <c r="O1437" s="7">
        <v>0</v>
      </c>
      <c r="P1437" s="6">
        <v>17.12</v>
      </c>
      <c r="Q1437" s="6">
        <f t="shared" si="88"/>
        <v>120.84</v>
      </c>
      <c r="R1437" s="6">
        <f t="shared" si="89"/>
        <v>51.36</v>
      </c>
      <c r="S1437" s="6">
        <f t="shared" si="90"/>
        <v>69.48</v>
      </c>
      <c r="T1437" s="8">
        <f t="shared" si="91"/>
        <v>0.57497517378351537</v>
      </c>
      <c r="U1437" s="5">
        <f>YEAR(SalesDataTable[[#This Row],[Order Date]])</f>
        <v>2026</v>
      </c>
      <c r="V1437" s="8" t="str">
        <f>"Q"&amp;ROUNDUP(MONTH(SalesDataTable[[#This Row],[Order Date]])/3,0)</f>
        <v>Q3</v>
      </c>
      <c r="W1437" s="9">
        <f>MONTH(SalesDataTable[[#This Row],[Order Date]])</f>
        <v>7</v>
      </c>
      <c r="X1437" s="8" t="str">
        <f>TEXT(SalesDataTable[[#This Row],[Order Date]],"mmm")</f>
        <v>Jul</v>
      </c>
    </row>
    <row r="1438" spans="1:24" ht="15">
      <c r="A1438" s="2">
        <v>3444</v>
      </c>
      <c r="B1438" s="3">
        <v>46224</v>
      </c>
      <c r="C1438" s="12">
        <f>MONTH(SalesDataTable[[#This Row],[Order Date]])</f>
        <v>7</v>
      </c>
      <c r="D1438" s="12" t="str">
        <f>TEXT(SalesDataTable[[#This Row],[Order Date]],"MMM")</f>
        <v>Jul</v>
      </c>
      <c r="E1438" s="15" t="str">
        <f>"Q"&amp;ROUNDUP(MONTH(SalesDataTable[[#This Row],[Order Date]])/3,0)</f>
        <v>Q3</v>
      </c>
      <c r="F1438" s="12">
        <f>YEAR(SalesDataTable[[#This Row],[Order Date]])</f>
        <v>2026</v>
      </c>
      <c r="G1438" s="4" t="s">
        <v>6</v>
      </c>
      <c r="H1438" s="4" t="s">
        <v>49</v>
      </c>
      <c r="I1438" s="4" t="s">
        <v>2</v>
      </c>
      <c r="J1438" s="4" t="s">
        <v>3</v>
      </c>
      <c r="K1438" s="4" t="s">
        <v>34</v>
      </c>
      <c r="L1438" s="4" t="s">
        <v>42</v>
      </c>
      <c r="M1438" s="9">
        <v>2</v>
      </c>
      <c r="N1438" s="6">
        <v>36.93</v>
      </c>
      <c r="O1438" s="7">
        <v>0</v>
      </c>
      <c r="P1438" s="6">
        <v>13.63</v>
      </c>
      <c r="Q1438" s="6">
        <f t="shared" si="88"/>
        <v>73.86</v>
      </c>
      <c r="R1438" s="6">
        <f t="shared" si="89"/>
        <v>27.26</v>
      </c>
      <c r="S1438" s="6">
        <f t="shared" si="90"/>
        <v>46.599999999999994</v>
      </c>
      <c r="T1438" s="8">
        <f t="shared" si="91"/>
        <v>0.63092336853506625</v>
      </c>
      <c r="U1438" s="5">
        <f>YEAR(SalesDataTable[[#This Row],[Order Date]])</f>
        <v>2026</v>
      </c>
      <c r="V1438" s="8" t="str">
        <f>"Q"&amp;ROUNDUP(MONTH(SalesDataTable[[#This Row],[Order Date]])/3,0)</f>
        <v>Q3</v>
      </c>
      <c r="W1438" s="9">
        <f>MONTH(SalesDataTable[[#This Row],[Order Date]])</f>
        <v>7</v>
      </c>
      <c r="X1438" s="8" t="str">
        <f>TEXT(SalesDataTable[[#This Row],[Order Date]],"mmm")</f>
        <v>Jul</v>
      </c>
    </row>
    <row r="1439" spans="1:24" ht="15">
      <c r="A1439" s="2">
        <v>3646</v>
      </c>
      <c r="B1439" s="3">
        <v>46224</v>
      </c>
      <c r="C1439" s="12">
        <f>MONTH(SalesDataTable[[#This Row],[Order Date]])</f>
        <v>7</v>
      </c>
      <c r="D1439" s="12" t="str">
        <f>TEXT(SalesDataTable[[#This Row],[Order Date]],"MMM")</f>
        <v>Jul</v>
      </c>
      <c r="E1439" s="15" t="str">
        <f>"Q"&amp;ROUNDUP(MONTH(SalesDataTable[[#This Row],[Order Date]])/3,0)</f>
        <v>Q3</v>
      </c>
      <c r="F1439" s="12">
        <f>YEAR(SalesDataTable[[#This Row],[Order Date]])</f>
        <v>2026</v>
      </c>
      <c r="G1439" s="4" t="s">
        <v>11</v>
      </c>
      <c r="H1439" s="4" t="s">
        <v>12</v>
      </c>
      <c r="I1439" s="4" t="s">
        <v>28</v>
      </c>
      <c r="J1439" s="4" t="s">
        <v>3</v>
      </c>
      <c r="K1439" s="4" t="s">
        <v>9</v>
      </c>
      <c r="L1439" s="4" t="s">
        <v>17</v>
      </c>
      <c r="M1439" s="9">
        <v>1</v>
      </c>
      <c r="N1439" s="6">
        <v>143.69</v>
      </c>
      <c r="O1439" s="7">
        <v>0</v>
      </c>
      <c r="P1439" s="6">
        <v>80.87</v>
      </c>
      <c r="Q1439" s="6">
        <f t="shared" si="88"/>
        <v>143.69</v>
      </c>
      <c r="R1439" s="6">
        <f t="shared" si="89"/>
        <v>80.87</v>
      </c>
      <c r="S1439" s="6">
        <f t="shared" si="90"/>
        <v>62.819999999999993</v>
      </c>
      <c r="T1439" s="8">
        <f t="shared" si="91"/>
        <v>0.43719117544714309</v>
      </c>
      <c r="U1439" s="5">
        <f>YEAR(SalesDataTable[[#This Row],[Order Date]])</f>
        <v>2026</v>
      </c>
      <c r="V1439" s="8" t="str">
        <f>"Q"&amp;ROUNDUP(MONTH(SalesDataTable[[#This Row],[Order Date]])/3,0)</f>
        <v>Q3</v>
      </c>
      <c r="W1439" s="9">
        <f>MONTH(SalesDataTable[[#This Row],[Order Date]])</f>
        <v>7</v>
      </c>
      <c r="X1439" s="8" t="str">
        <f>TEXT(SalesDataTable[[#This Row],[Order Date]],"mmm")</f>
        <v>Jul</v>
      </c>
    </row>
    <row r="1440" spans="1:24" ht="15">
      <c r="A1440" s="2">
        <v>4558</v>
      </c>
      <c r="B1440" s="3">
        <v>46224</v>
      </c>
      <c r="C1440" s="12">
        <f>MONTH(SalesDataTable[[#This Row],[Order Date]])</f>
        <v>7</v>
      </c>
      <c r="D1440" s="12" t="str">
        <f>TEXT(SalesDataTable[[#This Row],[Order Date]],"MMM")</f>
        <v>Jul</v>
      </c>
      <c r="E1440" s="15" t="str">
        <f>"Q"&amp;ROUNDUP(MONTH(SalesDataTable[[#This Row],[Order Date]])/3,0)</f>
        <v>Q3</v>
      </c>
      <c r="F1440" s="12">
        <f>YEAR(SalesDataTable[[#This Row],[Order Date]])</f>
        <v>2026</v>
      </c>
      <c r="G1440" s="4" t="s">
        <v>6</v>
      </c>
      <c r="H1440" s="4" t="s">
        <v>49</v>
      </c>
      <c r="I1440" s="4" t="s">
        <v>28</v>
      </c>
      <c r="J1440" s="4" t="s">
        <v>13</v>
      </c>
      <c r="K1440" s="4" t="s">
        <v>9</v>
      </c>
      <c r="L1440" s="4" t="s">
        <v>17</v>
      </c>
      <c r="M1440" s="9">
        <v>2</v>
      </c>
      <c r="N1440" s="6">
        <v>147.09</v>
      </c>
      <c r="O1440" s="7">
        <v>0</v>
      </c>
      <c r="P1440" s="6">
        <v>81.58</v>
      </c>
      <c r="Q1440" s="6">
        <f t="shared" si="88"/>
        <v>294.18</v>
      </c>
      <c r="R1440" s="6">
        <f t="shared" si="89"/>
        <v>163.16</v>
      </c>
      <c r="S1440" s="6">
        <f t="shared" si="90"/>
        <v>131.02000000000001</v>
      </c>
      <c r="T1440" s="8">
        <f t="shared" si="91"/>
        <v>0.44537358080087025</v>
      </c>
      <c r="U1440" s="5">
        <f>YEAR(SalesDataTable[[#This Row],[Order Date]])</f>
        <v>2026</v>
      </c>
      <c r="V1440" s="8" t="str">
        <f>"Q"&amp;ROUNDUP(MONTH(SalesDataTable[[#This Row],[Order Date]])/3,0)</f>
        <v>Q3</v>
      </c>
      <c r="W1440" s="9">
        <f>MONTH(SalesDataTable[[#This Row],[Order Date]])</f>
        <v>7</v>
      </c>
      <c r="X1440" s="8" t="str">
        <f>TEXT(SalesDataTable[[#This Row],[Order Date]],"mmm")</f>
        <v>Jul</v>
      </c>
    </row>
    <row r="1441" spans="1:24" ht="15">
      <c r="A1441" s="2">
        <v>4564</v>
      </c>
      <c r="B1441" s="3">
        <v>46224</v>
      </c>
      <c r="C1441" s="12">
        <f>MONTH(SalesDataTable[[#This Row],[Order Date]])</f>
        <v>7</v>
      </c>
      <c r="D1441" s="12" t="str">
        <f>TEXT(SalesDataTable[[#This Row],[Order Date]],"MMM")</f>
        <v>Jul</v>
      </c>
      <c r="E1441" s="15" t="str">
        <f>"Q"&amp;ROUNDUP(MONTH(SalesDataTable[[#This Row],[Order Date]])/3,0)</f>
        <v>Q3</v>
      </c>
      <c r="F1441" s="12">
        <f>YEAR(SalesDataTable[[#This Row],[Order Date]])</f>
        <v>2026</v>
      </c>
      <c r="G1441" s="4" t="s">
        <v>11</v>
      </c>
      <c r="H1441" s="4" t="s">
        <v>25</v>
      </c>
      <c r="I1441" s="4" t="s">
        <v>2</v>
      </c>
      <c r="J1441" s="4" t="s">
        <v>13</v>
      </c>
      <c r="K1441" s="4" t="s">
        <v>9</v>
      </c>
      <c r="L1441" s="4" t="s">
        <v>37</v>
      </c>
      <c r="M1441" s="9">
        <v>1</v>
      </c>
      <c r="N1441" s="6">
        <v>153.88</v>
      </c>
      <c r="O1441" s="7">
        <v>0</v>
      </c>
      <c r="P1441" s="6">
        <v>80.98</v>
      </c>
      <c r="Q1441" s="6">
        <f t="shared" si="88"/>
        <v>153.88</v>
      </c>
      <c r="R1441" s="6">
        <f t="shared" si="89"/>
        <v>80.98</v>
      </c>
      <c r="S1441" s="6">
        <f t="shared" si="90"/>
        <v>72.899999999999991</v>
      </c>
      <c r="T1441" s="8">
        <f t="shared" si="91"/>
        <v>0.47374577592929551</v>
      </c>
      <c r="U1441" s="5">
        <f>YEAR(SalesDataTable[[#This Row],[Order Date]])</f>
        <v>2026</v>
      </c>
      <c r="V1441" s="8" t="str">
        <f>"Q"&amp;ROUNDUP(MONTH(SalesDataTable[[#This Row],[Order Date]])/3,0)</f>
        <v>Q3</v>
      </c>
      <c r="W1441" s="9">
        <f>MONTH(SalesDataTable[[#This Row],[Order Date]])</f>
        <v>7</v>
      </c>
      <c r="X1441" s="8" t="str">
        <f>TEXT(SalesDataTable[[#This Row],[Order Date]],"mmm")</f>
        <v>Jul</v>
      </c>
    </row>
    <row r="1442" spans="1:24" ht="15">
      <c r="A1442" s="2">
        <v>4616</v>
      </c>
      <c r="B1442" s="3">
        <v>46224</v>
      </c>
      <c r="C1442" s="12">
        <f>MONTH(SalesDataTable[[#This Row],[Order Date]])</f>
        <v>7</v>
      </c>
      <c r="D1442" s="12" t="str">
        <f>TEXT(SalesDataTable[[#This Row],[Order Date]],"MMM")</f>
        <v>Jul</v>
      </c>
      <c r="E1442" s="15" t="str">
        <f>"Q"&amp;ROUNDUP(MONTH(SalesDataTable[[#This Row],[Order Date]])/3,0)</f>
        <v>Q3</v>
      </c>
      <c r="F1442" s="12">
        <f>YEAR(SalesDataTable[[#This Row],[Order Date]])</f>
        <v>2026</v>
      </c>
      <c r="G1442" s="4" t="s">
        <v>20</v>
      </c>
      <c r="H1442" s="4" t="s">
        <v>47</v>
      </c>
      <c r="I1442" s="4" t="s">
        <v>28</v>
      </c>
      <c r="J1442" s="4" t="s">
        <v>13</v>
      </c>
      <c r="K1442" s="4" t="s">
        <v>9</v>
      </c>
      <c r="L1442" s="4" t="s">
        <v>46</v>
      </c>
      <c r="M1442" s="9">
        <v>3</v>
      </c>
      <c r="N1442" s="6">
        <v>72.2</v>
      </c>
      <c r="O1442" s="7">
        <v>0</v>
      </c>
      <c r="P1442" s="6">
        <v>31.45</v>
      </c>
      <c r="Q1442" s="6">
        <f t="shared" si="88"/>
        <v>216.60000000000002</v>
      </c>
      <c r="R1442" s="6">
        <f t="shared" si="89"/>
        <v>94.35</v>
      </c>
      <c r="S1442" s="6">
        <f t="shared" si="90"/>
        <v>122.25000000000003</v>
      </c>
      <c r="T1442" s="8">
        <f t="shared" si="91"/>
        <v>0.5644044321329641</v>
      </c>
      <c r="U1442" s="5">
        <f>YEAR(SalesDataTable[[#This Row],[Order Date]])</f>
        <v>2026</v>
      </c>
      <c r="V1442" s="8" t="str">
        <f>"Q"&amp;ROUNDUP(MONTH(SalesDataTable[[#This Row],[Order Date]])/3,0)</f>
        <v>Q3</v>
      </c>
      <c r="W1442" s="9">
        <f>MONTH(SalesDataTable[[#This Row],[Order Date]])</f>
        <v>7</v>
      </c>
      <c r="X1442" s="8" t="str">
        <f>TEXT(SalesDataTable[[#This Row],[Order Date]],"mmm")</f>
        <v>Jul</v>
      </c>
    </row>
    <row r="1443" spans="1:24" ht="15">
      <c r="A1443" s="2">
        <v>536</v>
      </c>
      <c r="B1443" s="3">
        <v>46225</v>
      </c>
      <c r="C1443" s="12">
        <f>MONTH(SalesDataTable[[#This Row],[Order Date]])</f>
        <v>7</v>
      </c>
      <c r="D1443" s="12" t="str">
        <f>TEXT(SalesDataTable[[#This Row],[Order Date]],"MMM")</f>
        <v>Jul</v>
      </c>
      <c r="E1443" s="15" t="str">
        <f>"Q"&amp;ROUNDUP(MONTH(SalesDataTable[[#This Row],[Order Date]])/3,0)</f>
        <v>Q3</v>
      </c>
      <c r="F1443" s="12">
        <f>YEAR(SalesDataTable[[#This Row],[Order Date]])</f>
        <v>2026</v>
      </c>
      <c r="G1443" s="4" t="s">
        <v>20</v>
      </c>
      <c r="H1443" s="4" t="s">
        <v>47</v>
      </c>
      <c r="I1443" s="4" t="s">
        <v>19</v>
      </c>
      <c r="J1443" s="4" t="s">
        <v>16</v>
      </c>
      <c r="K1443" s="4" t="s">
        <v>34</v>
      </c>
      <c r="L1443" s="4" t="s">
        <v>35</v>
      </c>
      <c r="M1443" s="9">
        <v>1</v>
      </c>
      <c r="N1443" s="6">
        <v>40.67</v>
      </c>
      <c r="O1443" s="7">
        <v>0</v>
      </c>
      <c r="P1443" s="6">
        <v>14.28</v>
      </c>
      <c r="Q1443" s="6">
        <f t="shared" si="88"/>
        <v>40.67</v>
      </c>
      <c r="R1443" s="6">
        <f t="shared" si="89"/>
        <v>14.28</v>
      </c>
      <c r="S1443" s="6">
        <f t="shared" si="90"/>
        <v>26.39</v>
      </c>
      <c r="T1443" s="8">
        <f t="shared" si="91"/>
        <v>0.64888123924268504</v>
      </c>
      <c r="U1443" s="5">
        <f>YEAR(SalesDataTable[[#This Row],[Order Date]])</f>
        <v>2026</v>
      </c>
      <c r="V1443" s="8" t="str">
        <f>"Q"&amp;ROUNDUP(MONTH(SalesDataTable[[#This Row],[Order Date]])/3,0)</f>
        <v>Q3</v>
      </c>
      <c r="W1443" s="9">
        <f>MONTH(SalesDataTable[[#This Row],[Order Date]])</f>
        <v>7</v>
      </c>
      <c r="X1443" s="8" t="str">
        <f>TEXT(SalesDataTable[[#This Row],[Order Date]],"mmm")</f>
        <v>Jul</v>
      </c>
    </row>
    <row r="1444" spans="1:24" ht="15">
      <c r="A1444" s="2">
        <v>571</v>
      </c>
      <c r="B1444" s="3">
        <v>46225</v>
      </c>
      <c r="C1444" s="12">
        <f>MONTH(SalesDataTable[[#This Row],[Order Date]])</f>
        <v>7</v>
      </c>
      <c r="D1444" s="12" t="str">
        <f>TEXT(SalesDataTable[[#This Row],[Order Date]],"MMM")</f>
        <v>Jul</v>
      </c>
      <c r="E1444" s="15" t="str">
        <f>"Q"&amp;ROUNDUP(MONTH(SalesDataTable[[#This Row],[Order Date]])/3,0)</f>
        <v>Q3</v>
      </c>
      <c r="F1444" s="12">
        <f>YEAR(SalesDataTable[[#This Row],[Order Date]])</f>
        <v>2026</v>
      </c>
      <c r="G1444" s="4" t="s">
        <v>0</v>
      </c>
      <c r="H1444" s="4" t="s">
        <v>1</v>
      </c>
      <c r="I1444" s="4" t="s">
        <v>2</v>
      </c>
      <c r="J1444" s="4" t="s">
        <v>13</v>
      </c>
      <c r="K1444" s="4" t="s">
        <v>9</v>
      </c>
      <c r="L1444" s="4" t="s">
        <v>37</v>
      </c>
      <c r="M1444" s="9">
        <v>3</v>
      </c>
      <c r="N1444" s="6">
        <v>152.53</v>
      </c>
      <c r="O1444" s="7">
        <v>0</v>
      </c>
      <c r="P1444" s="6">
        <v>80.88</v>
      </c>
      <c r="Q1444" s="6">
        <f t="shared" si="88"/>
        <v>457.59000000000003</v>
      </c>
      <c r="R1444" s="6">
        <f t="shared" si="89"/>
        <v>242.64</v>
      </c>
      <c r="S1444" s="6">
        <f t="shared" si="90"/>
        <v>214.95000000000005</v>
      </c>
      <c r="T1444" s="8">
        <f t="shared" si="91"/>
        <v>0.46974365698551113</v>
      </c>
      <c r="U1444" s="5">
        <f>YEAR(SalesDataTable[[#This Row],[Order Date]])</f>
        <v>2026</v>
      </c>
      <c r="V1444" s="8" t="str">
        <f>"Q"&amp;ROUNDUP(MONTH(SalesDataTable[[#This Row],[Order Date]])/3,0)</f>
        <v>Q3</v>
      </c>
      <c r="W1444" s="9">
        <f>MONTH(SalesDataTable[[#This Row],[Order Date]])</f>
        <v>7</v>
      </c>
      <c r="X1444" s="8" t="str">
        <f>TEXT(SalesDataTable[[#This Row],[Order Date]],"mmm")</f>
        <v>Jul</v>
      </c>
    </row>
    <row r="1445" spans="1:24" ht="15">
      <c r="A1445" s="2">
        <v>965</v>
      </c>
      <c r="B1445" s="3">
        <v>46225</v>
      </c>
      <c r="C1445" s="12">
        <f>MONTH(SalesDataTable[[#This Row],[Order Date]])</f>
        <v>7</v>
      </c>
      <c r="D1445" s="12" t="str">
        <f>TEXT(SalesDataTable[[#This Row],[Order Date]],"MMM")</f>
        <v>Jul</v>
      </c>
      <c r="E1445" s="15" t="str">
        <f>"Q"&amp;ROUNDUP(MONTH(SalesDataTable[[#This Row],[Order Date]])/3,0)</f>
        <v>Q3</v>
      </c>
      <c r="F1445" s="12">
        <f>YEAR(SalesDataTable[[#This Row],[Order Date]])</f>
        <v>2026</v>
      </c>
      <c r="G1445" s="4" t="s">
        <v>6</v>
      </c>
      <c r="H1445" s="4" t="s">
        <v>41</v>
      </c>
      <c r="I1445" s="4" t="s">
        <v>19</v>
      </c>
      <c r="J1445" s="4" t="s">
        <v>3</v>
      </c>
      <c r="K1445" s="4" t="s">
        <v>14</v>
      </c>
      <c r="L1445" s="4" t="s">
        <v>15</v>
      </c>
      <c r="M1445" s="9">
        <v>2</v>
      </c>
      <c r="N1445" s="6">
        <v>35.39</v>
      </c>
      <c r="O1445" s="7">
        <v>0.05</v>
      </c>
      <c r="P1445" s="6">
        <v>13.39</v>
      </c>
      <c r="Q1445" s="6">
        <f t="shared" si="88"/>
        <v>67.241</v>
      </c>
      <c r="R1445" s="6">
        <f t="shared" si="89"/>
        <v>26.78</v>
      </c>
      <c r="S1445" s="6">
        <f t="shared" si="90"/>
        <v>40.460999999999999</v>
      </c>
      <c r="T1445" s="8">
        <f t="shared" si="91"/>
        <v>0.60173108668818132</v>
      </c>
      <c r="U1445" s="5">
        <f>YEAR(SalesDataTable[[#This Row],[Order Date]])</f>
        <v>2026</v>
      </c>
      <c r="V1445" s="8" t="str">
        <f>"Q"&amp;ROUNDUP(MONTH(SalesDataTable[[#This Row],[Order Date]])/3,0)</f>
        <v>Q3</v>
      </c>
      <c r="W1445" s="9">
        <f>MONTH(SalesDataTable[[#This Row],[Order Date]])</f>
        <v>7</v>
      </c>
      <c r="X1445" s="8" t="str">
        <f>TEXT(SalesDataTable[[#This Row],[Order Date]],"mmm")</f>
        <v>Jul</v>
      </c>
    </row>
    <row r="1446" spans="1:24" ht="15">
      <c r="A1446" s="2">
        <v>1504</v>
      </c>
      <c r="B1446" s="3">
        <v>46225</v>
      </c>
      <c r="C1446" s="12">
        <f>MONTH(SalesDataTable[[#This Row],[Order Date]])</f>
        <v>7</v>
      </c>
      <c r="D1446" s="12" t="str">
        <f>TEXT(SalesDataTable[[#This Row],[Order Date]],"MMM")</f>
        <v>Jul</v>
      </c>
      <c r="E1446" s="15" t="str">
        <f>"Q"&amp;ROUNDUP(MONTH(SalesDataTable[[#This Row],[Order Date]])/3,0)</f>
        <v>Q3</v>
      </c>
      <c r="F1446" s="12">
        <f>YEAR(SalesDataTable[[#This Row],[Order Date]])</f>
        <v>2026</v>
      </c>
      <c r="G1446" s="4" t="s">
        <v>20</v>
      </c>
      <c r="H1446" s="4" t="s">
        <v>21</v>
      </c>
      <c r="I1446" s="4" t="s">
        <v>2</v>
      </c>
      <c r="J1446" s="4" t="s">
        <v>3</v>
      </c>
      <c r="K1446" s="4" t="s">
        <v>9</v>
      </c>
      <c r="L1446" s="4" t="s">
        <v>10</v>
      </c>
      <c r="M1446" s="9">
        <v>5</v>
      </c>
      <c r="N1446" s="6">
        <v>93.35</v>
      </c>
      <c r="O1446" s="7">
        <v>0</v>
      </c>
      <c r="P1446" s="6">
        <v>46.31</v>
      </c>
      <c r="Q1446" s="6">
        <f t="shared" si="88"/>
        <v>466.75</v>
      </c>
      <c r="R1446" s="6">
        <f t="shared" si="89"/>
        <v>231.55</v>
      </c>
      <c r="S1446" s="6">
        <f t="shared" si="90"/>
        <v>235.2</v>
      </c>
      <c r="T1446" s="8">
        <f t="shared" si="91"/>
        <v>0.50391001606855912</v>
      </c>
      <c r="U1446" s="5">
        <f>YEAR(SalesDataTable[[#This Row],[Order Date]])</f>
        <v>2026</v>
      </c>
      <c r="V1446" s="8" t="str">
        <f>"Q"&amp;ROUNDUP(MONTH(SalesDataTable[[#This Row],[Order Date]])/3,0)</f>
        <v>Q3</v>
      </c>
      <c r="W1446" s="9">
        <f>MONTH(SalesDataTable[[#This Row],[Order Date]])</f>
        <v>7</v>
      </c>
      <c r="X1446" s="8" t="str">
        <f>TEXT(SalesDataTable[[#This Row],[Order Date]],"mmm")</f>
        <v>Jul</v>
      </c>
    </row>
    <row r="1447" spans="1:24" ht="15">
      <c r="A1447" s="2">
        <v>2560</v>
      </c>
      <c r="B1447" s="3">
        <v>46225</v>
      </c>
      <c r="C1447" s="12">
        <f>MONTH(SalesDataTable[[#This Row],[Order Date]])</f>
        <v>7</v>
      </c>
      <c r="D1447" s="12" t="str">
        <f>TEXT(SalesDataTable[[#This Row],[Order Date]],"MMM")</f>
        <v>Jul</v>
      </c>
      <c r="E1447" s="15" t="str">
        <f>"Q"&amp;ROUNDUP(MONTH(SalesDataTable[[#This Row],[Order Date]])/3,0)</f>
        <v>Q3</v>
      </c>
      <c r="F1447" s="12">
        <f>YEAR(SalesDataTable[[#This Row],[Order Date]])</f>
        <v>2026</v>
      </c>
      <c r="G1447" s="4" t="s">
        <v>6</v>
      </c>
      <c r="H1447" s="4" t="s">
        <v>43</v>
      </c>
      <c r="I1447" s="4" t="s">
        <v>2</v>
      </c>
      <c r="J1447" s="4" t="s">
        <v>3</v>
      </c>
      <c r="K1447" s="4" t="s">
        <v>4</v>
      </c>
      <c r="L1447" s="4" t="s">
        <v>22</v>
      </c>
      <c r="M1447" s="9">
        <v>2</v>
      </c>
      <c r="N1447" s="6">
        <v>51.71</v>
      </c>
      <c r="O1447" s="7">
        <v>0</v>
      </c>
      <c r="P1447" s="6">
        <v>22.75</v>
      </c>
      <c r="Q1447" s="6">
        <f t="shared" si="88"/>
        <v>103.42</v>
      </c>
      <c r="R1447" s="6">
        <f t="shared" si="89"/>
        <v>45.5</v>
      </c>
      <c r="S1447" s="6">
        <f t="shared" si="90"/>
        <v>57.92</v>
      </c>
      <c r="T1447" s="8">
        <f t="shared" si="91"/>
        <v>0.5600464126861342</v>
      </c>
      <c r="U1447" s="5">
        <f>YEAR(SalesDataTable[[#This Row],[Order Date]])</f>
        <v>2026</v>
      </c>
      <c r="V1447" s="8" t="str">
        <f>"Q"&amp;ROUNDUP(MONTH(SalesDataTable[[#This Row],[Order Date]])/3,0)</f>
        <v>Q3</v>
      </c>
      <c r="W1447" s="9">
        <f>MONTH(SalesDataTable[[#This Row],[Order Date]])</f>
        <v>7</v>
      </c>
      <c r="X1447" s="8" t="str">
        <f>TEXT(SalesDataTable[[#This Row],[Order Date]],"mmm")</f>
        <v>Jul</v>
      </c>
    </row>
    <row r="1448" spans="1:24" ht="15">
      <c r="A1448" s="2">
        <v>2758</v>
      </c>
      <c r="B1448" s="3">
        <v>46225</v>
      </c>
      <c r="C1448" s="12">
        <f>MONTH(SalesDataTable[[#This Row],[Order Date]])</f>
        <v>7</v>
      </c>
      <c r="D1448" s="12" t="str">
        <f>TEXT(SalesDataTable[[#This Row],[Order Date]],"MMM")</f>
        <v>Jul</v>
      </c>
      <c r="E1448" s="15" t="str">
        <f>"Q"&amp;ROUNDUP(MONTH(SalesDataTable[[#This Row],[Order Date]])/3,0)</f>
        <v>Q3</v>
      </c>
      <c r="F1448" s="12">
        <f>YEAR(SalesDataTable[[#This Row],[Order Date]])</f>
        <v>2026</v>
      </c>
      <c r="G1448" s="4" t="s">
        <v>0</v>
      </c>
      <c r="H1448" s="4" t="s">
        <v>1</v>
      </c>
      <c r="I1448" s="4" t="s">
        <v>2</v>
      </c>
      <c r="J1448" s="4" t="s">
        <v>13</v>
      </c>
      <c r="K1448" s="4" t="s">
        <v>4</v>
      </c>
      <c r="L1448" s="4" t="s">
        <v>26</v>
      </c>
      <c r="M1448" s="9">
        <v>1</v>
      </c>
      <c r="N1448" s="6">
        <v>39.86</v>
      </c>
      <c r="O1448" s="7">
        <v>0</v>
      </c>
      <c r="P1448" s="6">
        <v>16.53</v>
      </c>
      <c r="Q1448" s="6">
        <f t="shared" si="88"/>
        <v>39.86</v>
      </c>
      <c r="R1448" s="6">
        <f t="shared" si="89"/>
        <v>16.53</v>
      </c>
      <c r="S1448" s="6">
        <f t="shared" si="90"/>
        <v>23.33</v>
      </c>
      <c r="T1448" s="8">
        <f t="shared" si="91"/>
        <v>0.58529854490717503</v>
      </c>
      <c r="U1448" s="5">
        <f>YEAR(SalesDataTable[[#This Row],[Order Date]])</f>
        <v>2026</v>
      </c>
      <c r="V1448" s="8" t="str">
        <f>"Q"&amp;ROUNDUP(MONTH(SalesDataTable[[#This Row],[Order Date]])/3,0)</f>
        <v>Q3</v>
      </c>
      <c r="W1448" s="9">
        <f>MONTH(SalesDataTable[[#This Row],[Order Date]])</f>
        <v>7</v>
      </c>
      <c r="X1448" s="8" t="str">
        <f>TEXT(SalesDataTable[[#This Row],[Order Date]],"mmm")</f>
        <v>Jul</v>
      </c>
    </row>
    <row r="1449" spans="1:24" ht="15">
      <c r="A1449" s="2">
        <v>4030</v>
      </c>
      <c r="B1449" s="3">
        <v>46225</v>
      </c>
      <c r="C1449" s="12">
        <f>MONTH(SalesDataTable[[#This Row],[Order Date]])</f>
        <v>7</v>
      </c>
      <c r="D1449" s="12" t="str">
        <f>TEXT(SalesDataTable[[#This Row],[Order Date]],"MMM")</f>
        <v>Jul</v>
      </c>
      <c r="E1449" s="15" t="str">
        <f>"Q"&amp;ROUNDUP(MONTH(SalesDataTable[[#This Row],[Order Date]])/3,0)</f>
        <v>Q3</v>
      </c>
      <c r="F1449" s="12">
        <f>YEAR(SalesDataTable[[#This Row],[Order Date]])</f>
        <v>2026</v>
      </c>
      <c r="G1449" s="4" t="s">
        <v>20</v>
      </c>
      <c r="H1449" s="4" t="s">
        <v>33</v>
      </c>
      <c r="I1449" s="4" t="s">
        <v>2</v>
      </c>
      <c r="J1449" s="4" t="s">
        <v>13</v>
      </c>
      <c r="K1449" s="4" t="s">
        <v>23</v>
      </c>
      <c r="L1449" s="4" t="s">
        <v>40</v>
      </c>
      <c r="M1449" s="9">
        <v>2</v>
      </c>
      <c r="N1449" s="6">
        <v>83.71</v>
      </c>
      <c r="O1449" s="7">
        <v>0</v>
      </c>
      <c r="P1449" s="6">
        <v>39.29</v>
      </c>
      <c r="Q1449" s="6">
        <f t="shared" si="88"/>
        <v>167.42</v>
      </c>
      <c r="R1449" s="6">
        <f t="shared" si="89"/>
        <v>78.58</v>
      </c>
      <c r="S1449" s="6">
        <f t="shared" si="90"/>
        <v>88.839999999999989</v>
      </c>
      <c r="T1449" s="8">
        <f t="shared" si="91"/>
        <v>0.53064150041811009</v>
      </c>
      <c r="U1449" s="5">
        <f>YEAR(SalesDataTable[[#This Row],[Order Date]])</f>
        <v>2026</v>
      </c>
      <c r="V1449" s="8" t="str">
        <f>"Q"&amp;ROUNDUP(MONTH(SalesDataTable[[#This Row],[Order Date]])/3,0)</f>
        <v>Q3</v>
      </c>
      <c r="W1449" s="9">
        <f>MONTH(SalesDataTable[[#This Row],[Order Date]])</f>
        <v>7</v>
      </c>
      <c r="X1449" s="8" t="str">
        <f>TEXT(SalesDataTable[[#This Row],[Order Date]],"mmm")</f>
        <v>Jul</v>
      </c>
    </row>
    <row r="1450" spans="1:24" ht="15">
      <c r="A1450" s="2">
        <v>4337</v>
      </c>
      <c r="B1450" s="3">
        <v>46225</v>
      </c>
      <c r="C1450" s="12">
        <f>MONTH(SalesDataTable[[#This Row],[Order Date]])</f>
        <v>7</v>
      </c>
      <c r="D1450" s="12" t="str">
        <f>TEXT(SalesDataTable[[#This Row],[Order Date]],"MMM")</f>
        <v>Jul</v>
      </c>
      <c r="E1450" s="15" t="str">
        <f>"Q"&amp;ROUNDUP(MONTH(SalesDataTable[[#This Row],[Order Date]])/3,0)</f>
        <v>Q3</v>
      </c>
      <c r="F1450" s="12">
        <f>YEAR(SalesDataTable[[#This Row],[Order Date]])</f>
        <v>2026</v>
      </c>
      <c r="G1450" s="4" t="s">
        <v>6</v>
      </c>
      <c r="H1450" s="4" t="s">
        <v>49</v>
      </c>
      <c r="I1450" s="4" t="s">
        <v>19</v>
      </c>
      <c r="J1450" s="4" t="s">
        <v>13</v>
      </c>
      <c r="K1450" s="4" t="s">
        <v>14</v>
      </c>
      <c r="L1450" s="4" t="s">
        <v>32</v>
      </c>
      <c r="M1450" s="9">
        <v>1</v>
      </c>
      <c r="N1450" s="6">
        <v>47.62</v>
      </c>
      <c r="O1450" s="7">
        <v>0</v>
      </c>
      <c r="P1450" s="6">
        <v>17.82</v>
      </c>
      <c r="Q1450" s="6">
        <f t="shared" si="88"/>
        <v>47.62</v>
      </c>
      <c r="R1450" s="6">
        <f t="shared" si="89"/>
        <v>17.82</v>
      </c>
      <c r="S1450" s="6">
        <f t="shared" si="90"/>
        <v>29.799999999999997</v>
      </c>
      <c r="T1450" s="8">
        <f t="shared" si="91"/>
        <v>0.62578748425031494</v>
      </c>
      <c r="U1450" s="5">
        <f>YEAR(SalesDataTable[[#This Row],[Order Date]])</f>
        <v>2026</v>
      </c>
      <c r="V1450" s="8" t="str">
        <f>"Q"&amp;ROUNDUP(MONTH(SalesDataTable[[#This Row],[Order Date]])/3,0)</f>
        <v>Q3</v>
      </c>
      <c r="W1450" s="9">
        <f>MONTH(SalesDataTable[[#This Row],[Order Date]])</f>
        <v>7</v>
      </c>
      <c r="X1450" s="8" t="str">
        <f>TEXT(SalesDataTable[[#This Row],[Order Date]],"mmm")</f>
        <v>Jul</v>
      </c>
    </row>
    <row r="1451" spans="1:24" ht="15">
      <c r="A1451" s="2">
        <v>5129</v>
      </c>
      <c r="B1451" s="3">
        <v>46225</v>
      </c>
      <c r="C1451" s="12">
        <f>MONTH(SalesDataTable[[#This Row],[Order Date]])</f>
        <v>7</v>
      </c>
      <c r="D1451" s="12" t="str">
        <f>TEXT(SalesDataTable[[#This Row],[Order Date]],"MMM")</f>
        <v>Jul</v>
      </c>
      <c r="E1451" s="15" t="str">
        <f>"Q"&amp;ROUNDUP(MONTH(SalesDataTable[[#This Row],[Order Date]])/3,0)</f>
        <v>Q3</v>
      </c>
      <c r="F1451" s="12">
        <f>YEAR(SalesDataTable[[#This Row],[Order Date]])</f>
        <v>2026</v>
      </c>
      <c r="G1451" s="4" t="s">
        <v>6</v>
      </c>
      <c r="H1451" s="4" t="s">
        <v>43</v>
      </c>
      <c r="I1451" s="4" t="s">
        <v>2</v>
      </c>
      <c r="J1451" s="4" t="s">
        <v>3</v>
      </c>
      <c r="K1451" s="4" t="s">
        <v>4</v>
      </c>
      <c r="L1451" s="4" t="s">
        <v>5</v>
      </c>
      <c r="M1451" s="9">
        <v>1</v>
      </c>
      <c r="N1451" s="6">
        <v>80.05</v>
      </c>
      <c r="O1451" s="7">
        <v>0.05</v>
      </c>
      <c r="P1451" s="6">
        <v>43.81</v>
      </c>
      <c r="Q1451" s="6">
        <f t="shared" si="88"/>
        <v>76.047499999999999</v>
      </c>
      <c r="R1451" s="6">
        <f t="shared" si="89"/>
        <v>43.81</v>
      </c>
      <c r="S1451" s="6">
        <f t="shared" si="90"/>
        <v>32.237499999999997</v>
      </c>
      <c r="T1451" s="8">
        <f t="shared" si="91"/>
        <v>0.42391268615010352</v>
      </c>
      <c r="U1451" s="5">
        <f>YEAR(SalesDataTable[[#This Row],[Order Date]])</f>
        <v>2026</v>
      </c>
      <c r="V1451" s="8" t="str">
        <f>"Q"&amp;ROUNDUP(MONTH(SalesDataTable[[#This Row],[Order Date]])/3,0)</f>
        <v>Q3</v>
      </c>
      <c r="W1451" s="9">
        <f>MONTH(SalesDataTable[[#This Row],[Order Date]])</f>
        <v>7</v>
      </c>
      <c r="X1451" s="8" t="str">
        <f>TEXT(SalesDataTable[[#This Row],[Order Date]],"mmm")</f>
        <v>Jul</v>
      </c>
    </row>
    <row r="1452" spans="1:24" ht="15">
      <c r="A1452" s="2">
        <v>81</v>
      </c>
      <c r="B1452" s="3">
        <v>46226</v>
      </c>
      <c r="C1452" s="12">
        <f>MONTH(SalesDataTable[[#This Row],[Order Date]])</f>
        <v>7</v>
      </c>
      <c r="D1452" s="12" t="str">
        <f>TEXT(SalesDataTable[[#This Row],[Order Date]],"MMM")</f>
        <v>Jul</v>
      </c>
      <c r="E1452" s="15" t="str">
        <f>"Q"&amp;ROUNDUP(MONTH(SalesDataTable[[#This Row],[Order Date]])/3,0)</f>
        <v>Q3</v>
      </c>
      <c r="F1452" s="12">
        <f>YEAR(SalesDataTable[[#This Row],[Order Date]])</f>
        <v>2026</v>
      </c>
      <c r="G1452" s="4" t="s">
        <v>20</v>
      </c>
      <c r="H1452" s="4" t="s">
        <v>33</v>
      </c>
      <c r="I1452" s="4" t="s">
        <v>19</v>
      </c>
      <c r="J1452" s="4" t="s">
        <v>3</v>
      </c>
      <c r="K1452" s="4" t="s">
        <v>34</v>
      </c>
      <c r="L1452" s="4" t="s">
        <v>45</v>
      </c>
      <c r="M1452" s="9">
        <v>1</v>
      </c>
      <c r="N1452" s="6">
        <v>51.82</v>
      </c>
      <c r="O1452" s="7">
        <v>0</v>
      </c>
      <c r="P1452" s="6">
        <v>21.43</v>
      </c>
      <c r="Q1452" s="6">
        <f t="shared" si="88"/>
        <v>51.82</v>
      </c>
      <c r="R1452" s="6">
        <f t="shared" si="89"/>
        <v>21.43</v>
      </c>
      <c r="S1452" s="6">
        <f t="shared" si="90"/>
        <v>30.39</v>
      </c>
      <c r="T1452" s="8">
        <f t="shared" si="91"/>
        <v>0.58645310690852959</v>
      </c>
      <c r="U1452" s="5">
        <f>YEAR(SalesDataTable[[#This Row],[Order Date]])</f>
        <v>2026</v>
      </c>
      <c r="V1452" s="8" t="str">
        <f>"Q"&amp;ROUNDUP(MONTH(SalesDataTable[[#This Row],[Order Date]])/3,0)</f>
        <v>Q3</v>
      </c>
      <c r="W1452" s="9">
        <f>MONTH(SalesDataTable[[#This Row],[Order Date]])</f>
        <v>7</v>
      </c>
      <c r="X1452" s="8" t="str">
        <f>TEXT(SalesDataTable[[#This Row],[Order Date]],"mmm")</f>
        <v>Jul</v>
      </c>
    </row>
    <row r="1453" spans="1:24" ht="15">
      <c r="A1453" s="2">
        <v>493</v>
      </c>
      <c r="B1453" s="3">
        <v>46226</v>
      </c>
      <c r="C1453" s="12">
        <f>MONTH(SalesDataTable[[#This Row],[Order Date]])</f>
        <v>7</v>
      </c>
      <c r="D1453" s="12" t="str">
        <f>TEXT(SalesDataTable[[#This Row],[Order Date]],"MMM")</f>
        <v>Jul</v>
      </c>
      <c r="E1453" s="15" t="str">
        <f>"Q"&amp;ROUNDUP(MONTH(SalesDataTable[[#This Row],[Order Date]])/3,0)</f>
        <v>Q3</v>
      </c>
      <c r="F1453" s="12">
        <f>YEAR(SalesDataTable[[#This Row],[Order Date]])</f>
        <v>2026</v>
      </c>
      <c r="G1453" s="4" t="s">
        <v>6</v>
      </c>
      <c r="H1453" s="4" t="s">
        <v>41</v>
      </c>
      <c r="I1453" s="4" t="s">
        <v>2</v>
      </c>
      <c r="J1453" s="4" t="s">
        <v>16</v>
      </c>
      <c r="K1453" s="4" t="s">
        <v>14</v>
      </c>
      <c r="L1453" s="4" t="s">
        <v>48</v>
      </c>
      <c r="M1453" s="9">
        <v>4</v>
      </c>
      <c r="N1453" s="6">
        <v>161.28</v>
      </c>
      <c r="O1453" s="7">
        <v>0.15</v>
      </c>
      <c r="P1453" s="6">
        <v>89.2</v>
      </c>
      <c r="Q1453" s="6">
        <f t="shared" si="88"/>
        <v>548.35199999999998</v>
      </c>
      <c r="R1453" s="6">
        <f t="shared" si="89"/>
        <v>356.8</v>
      </c>
      <c r="S1453" s="6">
        <f t="shared" si="90"/>
        <v>191.55199999999996</v>
      </c>
      <c r="T1453" s="8">
        <f t="shared" si="91"/>
        <v>0.3493230625583566</v>
      </c>
      <c r="U1453" s="5">
        <f>YEAR(SalesDataTable[[#This Row],[Order Date]])</f>
        <v>2026</v>
      </c>
      <c r="V1453" s="8" t="str">
        <f>"Q"&amp;ROUNDUP(MONTH(SalesDataTable[[#This Row],[Order Date]])/3,0)</f>
        <v>Q3</v>
      </c>
      <c r="W1453" s="9">
        <f>MONTH(SalesDataTable[[#This Row],[Order Date]])</f>
        <v>7</v>
      </c>
      <c r="X1453" s="8" t="str">
        <f>TEXT(SalesDataTable[[#This Row],[Order Date]],"mmm")</f>
        <v>Jul</v>
      </c>
    </row>
    <row r="1454" spans="1:24" ht="15">
      <c r="A1454" s="2">
        <v>613</v>
      </c>
      <c r="B1454" s="3">
        <v>46226</v>
      </c>
      <c r="C1454" s="12">
        <f>MONTH(SalesDataTable[[#This Row],[Order Date]])</f>
        <v>7</v>
      </c>
      <c r="D1454" s="12" t="str">
        <f>TEXT(SalesDataTable[[#This Row],[Order Date]],"MMM")</f>
        <v>Jul</v>
      </c>
      <c r="E1454" s="15" t="str">
        <f>"Q"&amp;ROUNDUP(MONTH(SalesDataTable[[#This Row],[Order Date]])/3,0)</f>
        <v>Q3</v>
      </c>
      <c r="F1454" s="12">
        <f>YEAR(SalesDataTable[[#This Row],[Order Date]])</f>
        <v>2026</v>
      </c>
      <c r="G1454" s="4" t="s">
        <v>0</v>
      </c>
      <c r="H1454" s="4" t="s">
        <v>1</v>
      </c>
      <c r="I1454" s="4" t="s">
        <v>2</v>
      </c>
      <c r="J1454" s="4" t="s">
        <v>13</v>
      </c>
      <c r="K1454" s="4" t="s">
        <v>4</v>
      </c>
      <c r="L1454" s="4" t="s">
        <v>26</v>
      </c>
      <c r="M1454" s="9">
        <v>1</v>
      </c>
      <c r="N1454" s="6">
        <v>39.86</v>
      </c>
      <c r="O1454" s="7">
        <v>0.05</v>
      </c>
      <c r="P1454" s="6">
        <v>16.989999999999998</v>
      </c>
      <c r="Q1454" s="6">
        <f t="shared" si="88"/>
        <v>37.866999999999997</v>
      </c>
      <c r="R1454" s="6">
        <f t="shared" si="89"/>
        <v>16.989999999999998</v>
      </c>
      <c r="S1454" s="6">
        <f t="shared" si="90"/>
        <v>20.876999999999999</v>
      </c>
      <c r="T1454" s="8">
        <f t="shared" si="91"/>
        <v>0.55132437214461139</v>
      </c>
      <c r="U1454" s="5">
        <f>YEAR(SalesDataTable[[#This Row],[Order Date]])</f>
        <v>2026</v>
      </c>
      <c r="V1454" s="8" t="str">
        <f>"Q"&amp;ROUNDUP(MONTH(SalesDataTable[[#This Row],[Order Date]])/3,0)</f>
        <v>Q3</v>
      </c>
      <c r="W1454" s="9">
        <f>MONTH(SalesDataTable[[#This Row],[Order Date]])</f>
        <v>7</v>
      </c>
      <c r="X1454" s="8" t="str">
        <f>TEXT(SalesDataTable[[#This Row],[Order Date]],"mmm")</f>
        <v>Jul</v>
      </c>
    </row>
    <row r="1455" spans="1:24" ht="15">
      <c r="A1455" s="2">
        <v>958</v>
      </c>
      <c r="B1455" s="3">
        <v>46226</v>
      </c>
      <c r="C1455" s="12">
        <f>MONTH(SalesDataTable[[#This Row],[Order Date]])</f>
        <v>7</v>
      </c>
      <c r="D1455" s="12" t="str">
        <f>TEXT(SalesDataTable[[#This Row],[Order Date]],"MMM")</f>
        <v>Jul</v>
      </c>
      <c r="E1455" s="15" t="str">
        <f>"Q"&amp;ROUNDUP(MONTH(SalesDataTable[[#This Row],[Order Date]])/3,0)</f>
        <v>Q3</v>
      </c>
      <c r="F1455" s="12">
        <f>YEAR(SalesDataTable[[#This Row],[Order Date]])</f>
        <v>2026</v>
      </c>
      <c r="G1455" s="4" t="s">
        <v>20</v>
      </c>
      <c r="H1455" s="4" t="s">
        <v>33</v>
      </c>
      <c r="I1455" s="4" t="s">
        <v>28</v>
      </c>
      <c r="J1455" s="4" t="s">
        <v>13</v>
      </c>
      <c r="K1455" s="4" t="s">
        <v>4</v>
      </c>
      <c r="L1455" s="4" t="s">
        <v>30</v>
      </c>
      <c r="M1455" s="9">
        <v>6</v>
      </c>
      <c r="N1455" s="6">
        <v>102.96</v>
      </c>
      <c r="O1455" s="7">
        <v>0.05</v>
      </c>
      <c r="P1455" s="6">
        <v>51.74</v>
      </c>
      <c r="Q1455" s="6">
        <f t="shared" si="88"/>
        <v>586.87199999999996</v>
      </c>
      <c r="R1455" s="6">
        <f t="shared" si="89"/>
        <v>310.44</v>
      </c>
      <c r="S1455" s="6">
        <f t="shared" si="90"/>
        <v>276.43199999999996</v>
      </c>
      <c r="T1455" s="8">
        <f t="shared" si="91"/>
        <v>0.47102604997341835</v>
      </c>
      <c r="U1455" s="5">
        <f>YEAR(SalesDataTable[[#This Row],[Order Date]])</f>
        <v>2026</v>
      </c>
      <c r="V1455" s="8" t="str">
        <f>"Q"&amp;ROUNDUP(MONTH(SalesDataTable[[#This Row],[Order Date]])/3,0)</f>
        <v>Q3</v>
      </c>
      <c r="W1455" s="9">
        <f>MONTH(SalesDataTable[[#This Row],[Order Date]])</f>
        <v>7</v>
      </c>
      <c r="X1455" s="8" t="str">
        <f>TEXT(SalesDataTable[[#This Row],[Order Date]],"mmm")</f>
        <v>Jul</v>
      </c>
    </row>
    <row r="1456" spans="1:24" ht="15">
      <c r="A1456" s="2">
        <v>1270</v>
      </c>
      <c r="B1456" s="3">
        <v>46226</v>
      </c>
      <c r="C1456" s="12">
        <f>MONTH(SalesDataTable[[#This Row],[Order Date]])</f>
        <v>7</v>
      </c>
      <c r="D1456" s="12" t="str">
        <f>TEXT(SalesDataTable[[#This Row],[Order Date]],"MMM")</f>
        <v>Jul</v>
      </c>
      <c r="E1456" s="15" t="str">
        <f>"Q"&amp;ROUNDUP(MONTH(SalesDataTable[[#This Row],[Order Date]])/3,0)</f>
        <v>Q3</v>
      </c>
      <c r="F1456" s="12">
        <f>YEAR(SalesDataTable[[#This Row],[Order Date]])</f>
        <v>2026</v>
      </c>
      <c r="G1456" s="4" t="s">
        <v>6</v>
      </c>
      <c r="H1456" s="4" t="s">
        <v>43</v>
      </c>
      <c r="I1456" s="4" t="s">
        <v>28</v>
      </c>
      <c r="J1456" s="4" t="s">
        <v>3</v>
      </c>
      <c r="K1456" s="4" t="s">
        <v>9</v>
      </c>
      <c r="L1456" s="4" t="s">
        <v>10</v>
      </c>
      <c r="M1456" s="9">
        <v>1</v>
      </c>
      <c r="N1456" s="6">
        <v>94.04</v>
      </c>
      <c r="O1456" s="7">
        <v>0</v>
      </c>
      <c r="P1456" s="6">
        <v>44.88</v>
      </c>
      <c r="Q1456" s="6">
        <f t="shared" si="88"/>
        <v>94.04</v>
      </c>
      <c r="R1456" s="6">
        <f t="shared" si="89"/>
        <v>44.88</v>
      </c>
      <c r="S1456" s="6">
        <f t="shared" si="90"/>
        <v>49.160000000000004</v>
      </c>
      <c r="T1456" s="8">
        <f t="shared" si="91"/>
        <v>0.52275627392598889</v>
      </c>
      <c r="U1456" s="5">
        <f>YEAR(SalesDataTable[[#This Row],[Order Date]])</f>
        <v>2026</v>
      </c>
      <c r="V1456" s="8" t="str">
        <f>"Q"&amp;ROUNDUP(MONTH(SalesDataTable[[#This Row],[Order Date]])/3,0)</f>
        <v>Q3</v>
      </c>
      <c r="W1456" s="9">
        <f>MONTH(SalesDataTable[[#This Row],[Order Date]])</f>
        <v>7</v>
      </c>
      <c r="X1456" s="8" t="str">
        <f>TEXT(SalesDataTable[[#This Row],[Order Date]],"mmm")</f>
        <v>Jul</v>
      </c>
    </row>
    <row r="1457" spans="1:24" ht="15">
      <c r="A1457" s="2">
        <v>1513</v>
      </c>
      <c r="B1457" s="3">
        <v>46226</v>
      </c>
      <c r="C1457" s="12">
        <f>MONTH(SalesDataTable[[#This Row],[Order Date]])</f>
        <v>7</v>
      </c>
      <c r="D1457" s="12" t="str">
        <f>TEXT(SalesDataTable[[#This Row],[Order Date]],"MMM")</f>
        <v>Jul</v>
      </c>
      <c r="E1457" s="15" t="str">
        <f>"Q"&amp;ROUNDUP(MONTH(SalesDataTable[[#This Row],[Order Date]])/3,0)</f>
        <v>Q3</v>
      </c>
      <c r="F1457" s="12">
        <f>YEAR(SalesDataTable[[#This Row],[Order Date]])</f>
        <v>2026</v>
      </c>
      <c r="G1457" s="4" t="s">
        <v>20</v>
      </c>
      <c r="H1457" s="4" t="s">
        <v>33</v>
      </c>
      <c r="I1457" s="4" t="s">
        <v>2</v>
      </c>
      <c r="J1457" s="4" t="s">
        <v>13</v>
      </c>
      <c r="K1457" s="4" t="s">
        <v>9</v>
      </c>
      <c r="L1457" s="4" t="s">
        <v>46</v>
      </c>
      <c r="M1457" s="9">
        <v>2</v>
      </c>
      <c r="N1457" s="6">
        <v>70.790000000000006</v>
      </c>
      <c r="O1457" s="7">
        <v>0</v>
      </c>
      <c r="P1457" s="6">
        <v>32.44</v>
      </c>
      <c r="Q1457" s="6">
        <f t="shared" si="88"/>
        <v>141.58000000000001</v>
      </c>
      <c r="R1457" s="6">
        <f t="shared" si="89"/>
        <v>64.88</v>
      </c>
      <c r="S1457" s="6">
        <f t="shared" si="90"/>
        <v>76.700000000000017</v>
      </c>
      <c r="T1457" s="8">
        <f t="shared" si="91"/>
        <v>0.541743184065546</v>
      </c>
      <c r="U1457" s="5">
        <f>YEAR(SalesDataTable[[#This Row],[Order Date]])</f>
        <v>2026</v>
      </c>
      <c r="V1457" s="8" t="str">
        <f>"Q"&amp;ROUNDUP(MONTH(SalesDataTable[[#This Row],[Order Date]])/3,0)</f>
        <v>Q3</v>
      </c>
      <c r="W1457" s="9">
        <f>MONTH(SalesDataTable[[#This Row],[Order Date]])</f>
        <v>7</v>
      </c>
      <c r="X1457" s="8" t="str">
        <f>TEXT(SalesDataTable[[#This Row],[Order Date]],"mmm")</f>
        <v>Jul</v>
      </c>
    </row>
    <row r="1458" spans="1:24" ht="15">
      <c r="A1458" s="2">
        <v>2009</v>
      </c>
      <c r="B1458" s="3">
        <v>46226</v>
      </c>
      <c r="C1458" s="12">
        <f>MONTH(SalesDataTable[[#This Row],[Order Date]])</f>
        <v>7</v>
      </c>
      <c r="D1458" s="12" t="str">
        <f>TEXT(SalesDataTable[[#This Row],[Order Date]],"MMM")</f>
        <v>Jul</v>
      </c>
      <c r="E1458" s="15" t="str">
        <f>"Q"&amp;ROUNDUP(MONTH(SalesDataTable[[#This Row],[Order Date]])/3,0)</f>
        <v>Q3</v>
      </c>
      <c r="F1458" s="12">
        <f>YEAR(SalesDataTable[[#This Row],[Order Date]])</f>
        <v>2026</v>
      </c>
      <c r="G1458" s="4" t="s">
        <v>11</v>
      </c>
      <c r="H1458" s="4" t="s">
        <v>39</v>
      </c>
      <c r="I1458" s="4" t="s">
        <v>2</v>
      </c>
      <c r="J1458" s="4" t="s">
        <v>13</v>
      </c>
      <c r="K1458" s="4" t="s">
        <v>14</v>
      </c>
      <c r="L1458" s="4" t="s">
        <v>32</v>
      </c>
      <c r="M1458" s="9">
        <v>2</v>
      </c>
      <c r="N1458" s="6">
        <v>46.41</v>
      </c>
      <c r="O1458" s="7">
        <v>0</v>
      </c>
      <c r="P1458" s="6">
        <v>18.600000000000001</v>
      </c>
      <c r="Q1458" s="6">
        <f t="shared" si="88"/>
        <v>92.82</v>
      </c>
      <c r="R1458" s="6">
        <f t="shared" si="89"/>
        <v>37.200000000000003</v>
      </c>
      <c r="S1458" s="6">
        <f t="shared" si="90"/>
        <v>55.61999999999999</v>
      </c>
      <c r="T1458" s="8">
        <f t="shared" si="91"/>
        <v>0.59922430510665803</v>
      </c>
      <c r="U1458" s="5">
        <f>YEAR(SalesDataTable[[#This Row],[Order Date]])</f>
        <v>2026</v>
      </c>
      <c r="V1458" s="8" t="str">
        <f>"Q"&amp;ROUNDUP(MONTH(SalesDataTable[[#This Row],[Order Date]])/3,0)</f>
        <v>Q3</v>
      </c>
      <c r="W1458" s="9">
        <f>MONTH(SalesDataTable[[#This Row],[Order Date]])</f>
        <v>7</v>
      </c>
      <c r="X1458" s="8" t="str">
        <f>TEXT(SalesDataTable[[#This Row],[Order Date]],"mmm")</f>
        <v>Jul</v>
      </c>
    </row>
    <row r="1459" spans="1:24" ht="15">
      <c r="A1459" s="2">
        <v>2838</v>
      </c>
      <c r="B1459" s="3">
        <v>46226</v>
      </c>
      <c r="C1459" s="12">
        <f>MONTH(SalesDataTable[[#This Row],[Order Date]])</f>
        <v>7</v>
      </c>
      <c r="D1459" s="12" t="str">
        <f>TEXT(SalesDataTable[[#This Row],[Order Date]],"MMM")</f>
        <v>Jul</v>
      </c>
      <c r="E1459" s="15" t="str">
        <f>"Q"&amp;ROUNDUP(MONTH(SalesDataTable[[#This Row],[Order Date]])/3,0)</f>
        <v>Q3</v>
      </c>
      <c r="F1459" s="12">
        <f>YEAR(SalesDataTable[[#This Row],[Order Date]])</f>
        <v>2026</v>
      </c>
      <c r="G1459" s="4" t="s">
        <v>20</v>
      </c>
      <c r="H1459" s="4" t="s">
        <v>47</v>
      </c>
      <c r="I1459" s="4" t="s">
        <v>28</v>
      </c>
      <c r="J1459" s="4" t="s">
        <v>13</v>
      </c>
      <c r="K1459" s="4" t="s">
        <v>9</v>
      </c>
      <c r="L1459" s="4" t="s">
        <v>46</v>
      </c>
      <c r="M1459" s="9">
        <v>1</v>
      </c>
      <c r="N1459" s="6">
        <v>69.75</v>
      </c>
      <c r="O1459" s="7">
        <v>0</v>
      </c>
      <c r="P1459" s="6">
        <v>33.299999999999997</v>
      </c>
      <c r="Q1459" s="6">
        <f t="shared" si="88"/>
        <v>69.75</v>
      </c>
      <c r="R1459" s="6">
        <f t="shared" si="89"/>
        <v>33.299999999999997</v>
      </c>
      <c r="S1459" s="6">
        <f t="shared" si="90"/>
        <v>36.450000000000003</v>
      </c>
      <c r="T1459" s="8">
        <f t="shared" si="91"/>
        <v>0.52258064516129032</v>
      </c>
      <c r="U1459" s="5">
        <f>YEAR(SalesDataTable[[#This Row],[Order Date]])</f>
        <v>2026</v>
      </c>
      <c r="V1459" s="8" t="str">
        <f>"Q"&amp;ROUNDUP(MONTH(SalesDataTable[[#This Row],[Order Date]])/3,0)</f>
        <v>Q3</v>
      </c>
      <c r="W1459" s="9">
        <f>MONTH(SalesDataTable[[#This Row],[Order Date]])</f>
        <v>7</v>
      </c>
      <c r="X1459" s="8" t="str">
        <f>TEXT(SalesDataTable[[#This Row],[Order Date]],"mmm")</f>
        <v>Jul</v>
      </c>
    </row>
    <row r="1460" spans="1:24" ht="15">
      <c r="A1460" s="2">
        <v>3730</v>
      </c>
      <c r="B1460" s="3">
        <v>46226</v>
      </c>
      <c r="C1460" s="12">
        <f>MONTH(SalesDataTable[[#This Row],[Order Date]])</f>
        <v>7</v>
      </c>
      <c r="D1460" s="12" t="str">
        <f>TEXT(SalesDataTable[[#This Row],[Order Date]],"MMM")</f>
        <v>Jul</v>
      </c>
      <c r="E1460" s="15" t="str">
        <f>"Q"&amp;ROUNDUP(MONTH(SalesDataTable[[#This Row],[Order Date]])/3,0)</f>
        <v>Q3</v>
      </c>
      <c r="F1460" s="12">
        <f>YEAR(SalesDataTable[[#This Row],[Order Date]])</f>
        <v>2026</v>
      </c>
      <c r="G1460" s="4" t="s">
        <v>0</v>
      </c>
      <c r="H1460" s="4" t="s">
        <v>50</v>
      </c>
      <c r="I1460" s="4" t="s">
        <v>19</v>
      </c>
      <c r="J1460" s="4" t="s">
        <v>16</v>
      </c>
      <c r="K1460" s="4" t="s">
        <v>4</v>
      </c>
      <c r="L1460" s="4" t="s">
        <v>26</v>
      </c>
      <c r="M1460" s="9">
        <v>3</v>
      </c>
      <c r="N1460" s="6">
        <v>40.81</v>
      </c>
      <c r="O1460" s="7">
        <v>0</v>
      </c>
      <c r="P1460" s="6">
        <v>16.86</v>
      </c>
      <c r="Q1460" s="6">
        <f t="shared" si="88"/>
        <v>122.43</v>
      </c>
      <c r="R1460" s="6">
        <f t="shared" si="89"/>
        <v>50.58</v>
      </c>
      <c r="S1460" s="6">
        <f t="shared" si="90"/>
        <v>71.850000000000009</v>
      </c>
      <c r="T1460" s="8">
        <f t="shared" si="91"/>
        <v>0.58686596422445481</v>
      </c>
      <c r="U1460" s="5">
        <f>YEAR(SalesDataTable[[#This Row],[Order Date]])</f>
        <v>2026</v>
      </c>
      <c r="V1460" s="8" t="str">
        <f>"Q"&amp;ROUNDUP(MONTH(SalesDataTable[[#This Row],[Order Date]])/3,0)</f>
        <v>Q3</v>
      </c>
      <c r="W1460" s="9">
        <f>MONTH(SalesDataTable[[#This Row],[Order Date]])</f>
        <v>7</v>
      </c>
      <c r="X1460" s="8" t="str">
        <f>TEXT(SalesDataTable[[#This Row],[Order Date]],"mmm")</f>
        <v>Jul</v>
      </c>
    </row>
    <row r="1461" spans="1:24" ht="15">
      <c r="A1461" s="2">
        <v>4287</v>
      </c>
      <c r="B1461" s="3">
        <v>46226</v>
      </c>
      <c r="C1461" s="12">
        <f>MONTH(SalesDataTable[[#This Row],[Order Date]])</f>
        <v>7</v>
      </c>
      <c r="D1461" s="12" t="str">
        <f>TEXT(SalesDataTable[[#This Row],[Order Date]],"MMM")</f>
        <v>Jul</v>
      </c>
      <c r="E1461" s="15" t="str">
        <f>"Q"&amp;ROUNDUP(MONTH(SalesDataTable[[#This Row],[Order Date]])/3,0)</f>
        <v>Q3</v>
      </c>
      <c r="F1461" s="12">
        <f>YEAR(SalesDataTable[[#This Row],[Order Date]])</f>
        <v>2026</v>
      </c>
      <c r="G1461" s="4" t="s">
        <v>20</v>
      </c>
      <c r="H1461" s="4" t="s">
        <v>33</v>
      </c>
      <c r="I1461" s="4" t="s">
        <v>28</v>
      </c>
      <c r="J1461" s="4" t="s">
        <v>3</v>
      </c>
      <c r="K1461" s="4" t="s">
        <v>9</v>
      </c>
      <c r="L1461" s="4" t="s">
        <v>37</v>
      </c>
      <c r="M1461" s="9">
        <v>5</v>
      </c>
      <c r="N1461" s="6">
        <v>156.69</v>
      </c>
      <c r="O1461" s="7">
        <v>0</v>
      </c>
      <c r="P1461" s="6">
        <v>80.489999999999995</v>
      </c>
      <c r="Q1461" s="6">
        <f t="shared" si="88"/>
        <v>783.45</v>
      </c>
      <c r="R1461" s="6">
        <f t="shared" si="89"/>
        <v>402.45</v>
      </c>
      <c r="S1461" s="6">
        <f t="shared" si="90"/>
        <v>381.00000000000006</v>
      </c>
      <c r="T1461" s="8">
        <f t="shared" si="91"/>
        <v>0.48631054949262881</v>
      </c>
      <c r="U1461" s="5">
        <f>YEAR(SalesDataTable[[#This Row],[Order Date]])</f>
        <v>2026</v>
      </c>
      <c r="V1461" s="8" t="str">
        <f>"Q"&amp;ROUNDUP(MONTH(SalesDataTable[[#This Row],[Order Date]])/3,0)</f>
        <v>Q3</v>
      </c>
      <c r="W1461" s="9">
        <f>MONTH(SalesDataTable[[#This Row],[Order Date]])</f>
        <v>7</v>
      </c>
      <c r="X1461" s="8" t="str">
        <f>TEXT(SalesDataTable[[#This Row],[Order Date]],"mmm")</f>
        <v>Jul</v>
      </c>
    </row>
    <row r="1462" spans="1:24" ht="15">
      <c r="A1462" s="2">
        <v>4297</v>
      </c>
      <c r="B1462" s="3">
        <v>46226</v>
      </c>
      <c r="C1462" s="12">
        <f>MONTH(SalesDataTable[[#This Row],[Order Date]])</f>
        <v>7</v>
      </c>
      <c r="D1462" s="12" t="str">
        <f>TEXT(SalesDataTable[[#This Row],[Order Date]],"MMM")</f>
        <v>Jul</v>
      </c>
      <c r="E1462" s="15" t="str">
        <f>"Q"&amp;ROUNDUP(MONTH(SalesDataTable[[#This Row],[Order Date]])/3,0)</f>
        <v>Q3</v>
      </c>
      <c r="F1462" s="12">
        <f>YEAR(SalesDataTable[[#This Row],[Order Date]])</f>
        <v>2026</v>
      </c>
      <c r="G1462" s="4" t="s">
        <v>6</v>
      </c>
      <c r="H1462" s="4" t="s">
        <v>27</v>
      </c>
      <c r="I1462" s="4" t="s">
        <v>28</v>
      </c>
      <c r="J1462" s="4" t="s">
        <v>3</v>
      </c>
      <c r="K1462" s="4" t="s">
        <v>14</v>
      </c>
      <c r="L1462" s="4" t="s">
        <v>48</v>
      </c>
      <c r="M1462" s="9">
        <v>1</v>
      </c>
      <c r="N1462" s="6">
        <v>168.59</v>
      </c>
      <c r="O1462" s="7">
        <v>0.1</v>
      </c>
      <c r="P1462" s="6">
        <v>88.8</v>
      </c>
      <c r="Q1462" s="6">
        <f t="shared" si="88"/>
        <v>151.73099999999999</v>
      </c>
      <c r="R1462" s="6">
        <f t="shared" si="89"/>
        <v>88.8</v>
      </c>
      <c r="S1462" s="6">
        <f t="shared" si="90"/>
        <v>62.930999999999997</v>
      </c>
      <c r="T1462" s="8">
        <f t="shared" si="91"/>
        <v>0.41475374181940405</v>
      </c>
      <c r="U1462" s="5">
        <f>YEAR(SalesDataTable[[#This Row],[Order Date]])</f>
        <v>2026</v>
      </c>
      <c r="V1462" s="8" t="str">
        <f>"Q"&amp;ROUNDUP(MONTH(SalesDataTable[[#This Row],[Order Date]])/3,0)</f>
        <v>Q3</v>
      </c>
      <c r="W1462" s="9">
        <f>MONTH(SalesDataTable[[#This Row],[Order Date]])</f>
        <v>7</v>
      </c>
      <c r="X1462" s="8" t="str">
        <f>TEXT(SalesDataTable[[#This Row],[Order Date]],"mmm")</f>
        <v>Jul</v>
      </c>
    </row>
    <row r="1463" spans="1:24" ht="15">
      <c r="A1463" s="2">
        <v>5118</v>
      </c>
      <c r="B1463" s="3">
        <v>46226</v>
      </c>
      <c r="C1463" s="12">
        <f>MONTH(SalesDataTable[[#This Row],[Order Date]])</f>
        <v>7</v>
      </c>
      <c r="D1463" s="12" t="str">
        <f>TEXT(SalesDataTable[[#This Row],[Order Date]],"MMM")</f>
        <v>Jul</v>
      </c>
      <c r="E1463" s="15" t="str">
        <f>"Q"&amp;ROUNDUP(MONTH(SalesDataTable[[#This Row],[Order Date]])/3,0)</f>
        <v>Q3</v>
      </c>
      <c r="F1463" s="12">
        <f>YEAR(SalesDataTable[[#This Row],[Order Date]])</f>
        <v>2026</v>
      </c>
      <c r="G1463" s="4" t="s">
        <v>6</v>
      </c>
      <c r="H1463" s="4" t="s">
        <v>43</v>
      </c>
      <c r="I1463" s="4" t="s">
        <v>2</v>
      </c>
      <c r="J1463" s="4" t="s">
        <v>16</v>
      </c>
      <c r="K1463" s="4" t="s">
        <v>14</v>
      </c>
      <c r="L1463" s="4" t="s">
        <v>15</v>
      </c>
      <c r="M1463" s="9">
        <v>5</v>
      </c>
      <c r="N1463" s="6">
        <v>36.880000000000003</v>
      </c>
      <c r="O1463" s="7">
        <v>0.1</v>
      </c>
      <c r="P1463" s="6">
        <v>13.76</v>
      </c>
      <c r="Q1463" s="6">
        <f t="shared" si="88"/>
        <v>165.96</v>
      </c>
      <c r="R1463" s="6">
        <f t="shared" si="89"/>
        <v>68.8</v>
      </c>
      <c r="S1463" s="6">
        <f t="shared" si="90"/>
        <v>97.160000000000011</v>
      </c>
      <c r="T1463" s="8">
        <f t="shared" si="91"/>
        <v>0.58544227524704751</v>
      </c>
      <c r="U1463" s="5">
        <f>YEAR(SalesDataTable[[#This Row],[Order Date]])</f>
        <v>2026</v>
      </c>
      <c r="V1463" s="8" t="str">
        <f>"Q"&amp;ROUNDUP(MONTH(SalesDataTable[[#This Row],[Order Date]])/3,0)</f>
        <v>Q3</v>
      </c>
      <c r="W1463" s="9">
        <f>MONTH(SalesDataTable[[#This Row],[Order Date]])</f>
        <v>7</v>
      </c>
      <c r="X1463" s="8" t="str">
        <f>TEXT(SalesDataTable[[#This Row],[Order Date]],"mmm")</f>
        <v>Jul</v>
      </c>
    </row>
    <row r="1464" spans="1:24" ht="15">
      <c r="A1464" s="2">
        <v>363</v>
      </c>
      <c r="B1464" s="3">
        <v>46227</v>
      </c>
      <c r="C1464" s="12">
        <f>MONTH(SalesDataTable[[#This Row],[Order Date]])</f>
        <v>7</v>
      </c>
      <c r="D1464" s="12" t="str">
        <f>TEXT(SalesDataTable[[#This Row],[Order Date]],"MMM")</f>
        <v>Jul</v>
      </c>
      <c r="E1464" s="15" t="str">
        <f>"Q"&amp;ROUNDUP(MONTH(SalesDataTable[[#This Row],[Order Date]])/3,0)</f>
        <v>Q3</v>
      </c>
      <c r="F1464" s="12">
        <f>YEAR(SalesDataTable[[#This Row],[Order Date]])</f>
        <v>2026</v>
      </c>
      <c r="G1464" s="4" t="s">
        <v>0</v>
      </c>
      <c r="H1464" s="4" t="s">
        <v>1</v>
      </c>
      <c r="I1464" s="4" t="s">
        <v>8</v>
      </c>
      <c r="J1464" s="4" t="s">
        <v>16</v>
      </c>
      <c r="K1464" s="4" t="s">
        <v>14</v>
      </c>
      <c r="L1464" s="4" t="s">
        <v>44</v>
      </c>
      <c r="M1464" s="9">
        <v>8</v>
      </c>
      <c r="N1464" s="6">
        <v>136.13</v>
      </c>
      <c r="O1464" s="7">
        <v>0.1</v>
      </c>
      <c r="P1464" s="6">
        <v>66.55</v>
      </c>
      <c r="Q1464" s="6">
        <f t="shared" si="88"/>
        <v>980.13599999999997</v>
      </c>
      <c r="R1464" s="6">
        <f t="shared" si="89"/>
        <v>532.4</v>
      </c>
      <c r="S1464" s="6">
        <f t="shared" si="90"/>
        <v>447.73599999999999</v>
      </c>
      <c r="T1464" s="8">
        <f t="shared" si="91"/>
        <v>0.45681007533648393</v>
      </c>
      <c r="U1464" s="5">
        <f>YEAR(SalesDataTable[[#This Row],[Order Date]])</f>
        <v>2026</v>
      </c>
      <c r="V1464" s="8" t="str">
        <f>"Q"&amp;ROUNDUP(MONTH(SalesDataTable[[#This Row],[Order Date]])/3,0)</f>
        <v>Q3</v>
      </c>
      <c r="W1464" s="9">
        <f>MONTH(SalesDataTable[[#This Row],[Order Date]])</f>
        <v>7</v>
      </c>
      <c r="X1464" s="8" t="str">
        <f>TEXT(SalesDataTable[[#This Row],[Order Date]],"mmm")</f>
        <v>Jul</v>
      </c>
    </row>
    <row r="1465" spans="1:24" ht="15">
      <c r="A1465" s="2">
        <v>4243</v>
      </c>
      <c r="B1465" s="3">
        <v>46227</v>
      </c>
      <c r="C1465" s="12">
        <f>MONTH(SalesDataTable[[#This Row],[Order Date]])</f>
        <v>7</v>
      </c>
      <c r="D1465" s="12" t="str">
        <f>TEXT(SalesDataTable[[#This Row],[Order Date]],"MMM")</f>
        <v>Jul</v>
      </c>
      <c r="E1465" s="15" t="str">
        <f>"Q"&amp;ROUNDUP(MONTH(SalesDataTable[[#This Row],[Order Date]])/3,0)</f>
        <v>Q3</v>
      </c>
      <c r="F1465" s="12">
        <f>YEAR(SalesDataTable[[#This Row],[Order Date]])</f>
        <v>2026</v>
      </c>
      <c r="G1465" s="4" t="s">
        <v>6</v>
      </c>
      <c r="H1465" s="4" t="s">
        <v>49</v>
      </c>
      <c r="I1465" s="4" t="s">
        <v>28</v>
      </c>
      <c r="J1465" s="4" t="s">
        <v>3</v>
      </c>
      <c r="K1465" s="4" t="s">
        <v>4</v>
      </c>
      <c r="L1465" s="4" t="s">
        <v>26</v>
      </c>
      <c r="M1465" s="9">
        <v>2</v>
      </c>
      <c r="N1465" s="6">
        <v>40.479999999999997</v>
      </c>
      <c r="O1465" s="7">
        <v>0.05</v>
      </c>
      <c r="P1465" s="6">
        <v>16.93</v>
      </c>
      <c r="Q1465" s="6">
        <f t="shared" si="88"/>
        <v>76.911999999999992</v>
      </c>
      <c r="R1465" s="6">
        <f t="shared" si="89"/>
        <v>33.86</v>
      </c>
      <c r="S1465" s="6">
        <f t="shared" si="90"/>
        <v>43.051999999999992</v>
      </c>
      <c r="T1465" s="8">
        <f t="shared" si="91"/>
        <v>0.5597566049511129</v>
      </c>
      <c r="U1465" s="5">
        <f>YEAR(SalesDataTable[[#This Row],[Order Date]])</f>
        <v>2026</v>
      </c>
      <c r="V1465" s="8" t="str">
        <f>"Q"&amp;ROUNDUP(MONTH(SalesDataTable[[#This Row],[Order Date]])/3,0)</f>
        <v>Q3</v>
      </c>
      <c r="W1465" s="9">
        <f>MONTH(SalesDataTable[[#This Row],[Order Date]])</f>
        <v>7</v>
      </c>
      <c r="X1465" s="8" t="str">
        <f>TEXT(SalesDataTable[[#This Row],[Order Date]],"mmm")</f>
        <v>Jul</v>
      </c>
    </row>
    <row r="1466" spans="1:24" ht="15">
      <c r="A1466" s="2">
        <v>4348</v>
      </c>
      <c r="B1466" s="3">
        <v>46227</v>
      </c>
      <c r="C1466" s="12">
        <f>MONTH(SalesDataTable[[#This Row],[Order Date]])</f>
        <v>7</v>
      </c>
      <c r="D1466" s="12" t="str">
        <f>TEXT(SalesDataTable[[#This Row],[Order Date]],"MMM")</f>
        <v>Jul</v>
      </c>
      <c r="E1466" s="15" t="str">
        <f>"Q"&amp;ROUNDUP(MONTH(SalesDataTable[[#This Row],[Order Date]])/3,0)</f>
        <v>Q3</v>
      </c>
      <c r="F1466" s="12">
        <f>YEAR(SalesDataTable[[#This Row],[Order Date]])</f>
        <v>2026</v>
      </c>
      <c r="G1466" s="4" t="s">
        <v>0</v>
      </c>
      <c r="H1466" s="4" t="s">
        <v>1</v>
      </c>
      <c r="I1466" s="4" t="s">
        <v>2</v>
      </c>
      <c r="J1466" s="4" t="s">
        <v>13</v>
      </c>
      <c r="K1466" s="4" t="s">
        <v>4</v>
      </c>
      <c r="L1466" s="4" t="s">
        <v>22</v>
      </c>
      <c r="M1466" s="9">
        <v>4</v>
      </c>
      <c r="N1466" s="6">
        <v>50.09</v>
      </c>
      <c r="O1466" s="7">
        <v>0</v>
      </c>
      <c r="P1466" s="6">
        <v>22.11</v>
      </c>
      <c r="Q1466" s="6">
        <f t="shared" si="88"/>
        <v>200.36</v>
      </c>
      <c r="R1466" s="6">
        <f t="shared" si="89"/>
        <v>88.44</v>
      </c>
      <c r="S1466" s="6">
        <f t="shared" si="90"/>
        <v>111.92000000000002</v>
      </c>
      <c r="T1466" s="8">
        <f t="shared" si="91"/>
        <v>0.55859452984627678</v>
      </c>
      <c r="U1466" s="5">
        <f>YEAR(SalesDataTable[[#This Row],[Order Date]])</f>
        <v>2026</v>
      </c>
      <c r="V1466" s="8" t="str">
        <f>"Q"&amp;ROUNDUP(MONTH(SalesDataTable[[#This Row],[Order Date]])/3,0)</f>
        <v>Q3</v>
      </c>
      <c r="W1466" s="9">
        <f>MONTH(SalesDataTable[[#This Row],[Order Date]])</f>
        <v>7</v>
      </c>
      <c r="X1466" s="8" t="str">
        <f>TEXT(SalesDataTable[[#This Row],[Order Date]],"mmm")</f>
        <v>Jul</v>
      </c>
    </row>
    <row r="1467" spans="1:24" ht="15">
      <c r="A1467" s="2">
        <v>4405</v>
      </c>
      <c r="B1467" s="3">
        <v>46227</v>
      </c>
      <c r="C1467" s="12">
        <f>MONTH(SalesDataTable[[#This Row],[Order Date]])</f>
        <v>7</v>
      </c>
      <c r="D1467" s="12" t="str">
        <f>TEXT(SalesDataTable[[#This Row],[Order Date]],"MMM")</f>
        <v>Jul</v>
      </c>
      <c r="E1467" s="15" t="str">
        <f>"Q"&amp;ROUNDUP(MONTH(SalesDataTable[[#This Row],[Order Date]])/3,0)</f>
        <v>Q3</v>
      </c>
      <c r="F1467" s="12">
        <f>YEAR(SalesDataTable[[#This Row],[Order Date]])</f>
        <v>2026</v>
      </c>
      <c r="G1467" s="4" t="s">
        <v>20</v>
      </c>
      <c r="H1467" s="4" t="s">
        <v>33</v>
      </c>
      <c r="I1467" s="4" t="s">
        <v>2</v>
      </c>
      <c r="J1467" s="4" t="s">
        <v>3</v>
      </c>
      <c r="K1467" s="4" t="s">
        <v>9</v>
      </c>
      <c r="L1467" s="4" t="s">
        <v>37</v>
      </c>
      <c r="M1467" s="9">
        <v>1</v>
      </c>
      <c r="N1467" s="6">
        <v>156.54</v>
      </c>
      <c r="O1467" s="7">
        <v>0.1</v>
      </c>
      <c r="P1467" s="6">
        <v>77.38</v>
      </c>
      <c r="Q1467" s="6">
        <f t="shared" si="88"/>
        <v>140.886</v>
      </c>
      <c r="R1467" s="6">
        <f t="shared" si="89"/>
        <v>77.38</v>
      </c>
      <c r="S1467" s="6">
        <f t="shared" si="90"/>
        <v>63.506</v>
      </c>
      <c r="T1467" s="8">
        <f t="shared" si="91"/>
        <v>0.4507616086765186</v>
      </c>
      <c r="U1467" s="5">
        <f>YEAR(SalesDataTable[[#This Row],[Order Date]])</f>
        <v>2026</v>
      </c>
      <c r="V1467" s="8" t="str">
        <f>"Q"&amp;ROUNDUP(MONTH(SalesDataTable[[#This Row],[Order Date]])/3,0)</f>
        <v>Q3</v>
      </c>
      <c r="W1467" s="9">
        <f>MONTH(SalesDataTable[[#This Row],[Order Date]])</f>
        <v>7</v>
      </c>
      <c r="X1467" s="8" t="str">
        <f>TEXT(SalesDataTable[[#This Row],[Order Date]],"mmm")</f>
        <v>Jul</v>
      </c>
    </row>
    <row r="1468" spans="1:24" ht="15">
      <c r="A1468" s="2">
        <v>4857</v>
      </c>
      <c r="B1468" s="3">
        <v>46227</v>
      </c>
      <c r="C1468" s="12">
        <f>MONTH(SalesDataTable[[#This Row],[Order Date]])</f>
        <v>7</v>
      </c>
      <c r="D1468" s="12" t="str">
        <f>TEXT(SalesDataTable[[#This Row],[Order Date]],"MMM")</f>
        <v>Jul</v>
      </c>
      <c r="E1468" s="15" t="str">
        <f>"Q"&amp;ROUNDUP(MONTH(SalesDataTable[[#This Row],[Order Date]])/3,0)</f>
        <v>Q3</v>
      </c>
      <c r="F1468" s="12">
        <f>YEAR(SalesDataTable[[#This Row],[Order Date]])</f>
        <v>2026</v>
      </c>
      <c r="G1468" s="4" t="s">
        <v>6</v>
      </c>
      <c r="H1468" s="4" t="s">
        <v>27</v>
      </c>
      <c r="I1468" s="4" t="s">
        <v>19</v>
      </c>
      <c r="J1468" s="4" t="s">
        <v>3</v>
      </c>
      <c r="K1468" s="4" t="s">
        <v>9</v>
      </c>
      <c r="L1468" s="4" t="s">
        <v>37</v>
      </c>
      <c r="M1468" s="9">
        <v>1</v>
      </c>
      <c r="N1468" s="6">
        <v>152.1</v>
      </c>
      <c r="O1468" s="7">
        <v>0.1</v>
      </c>
      <c r="P1468" s="6">
        <v>80.459999999999994</v>
      </c>
      <c r="Q1468" s="6">
        <f t="shared" si="88"/>
        <v>136.88999999999999</v>
      </c>
      <c r="R1468" s="6">
        <f t="shared" si="89"/>
        <v>80.459999999999994</v>
      </c>
      <c r="S1468" s="6">
        <f t="shared" si="90"/>
        <v>56.429999999999993</v>
      </c>
      <c r="T1468" s="8">
        <f t="shared" si="91"/>
        <v>0.41222879684418146</v>
      </c>
      <c r="U1468" s="5">
        <f>YEAR(SalesDataTable[[#This Row],[Order Date]])</f>
        <v>2026</v>
      </c>
      <c r="V1468" s="8" t="str">
        <f>"Q"&amp;ROUNDUP(MONTH(SalesDataTable[[#This Row],[Order Date]])/3,0)</f>
        <v>Q3</v>
      </c>
      <c r="W1468" s="9">
        <f>MONTH(SalesDataTable[[#This Row],[Order Date]])</f>
        <v>7</v>
      </c>
      <c r="X1468" s="8" t="str">
        <f>TEXT(SalesDataTable[[#This Row],[Order Date]],"mmm")</f>
        <v>Jul</v>
      </c>
    </row>
    <row r="1469" spans="1:24" ht="15">
      <c r="A1469" s="2">
        <v>87</v>
      </c>
      <c r="B1469" s="3">
        <v>46228</v>
      </c>
      <c r="C1469" s="12">
        <f>MONTH(SalesDataTable[[#This Row],[Order Date]])</f>
        <v>7</v>
      </c>
      <c r="D1469" s="12" t="str">
        <f>TEXT(SalesDataTable[[#This Row],[Order Date]],"MMM")</f>
        <v>Jul</v>
      </c>
      <c r="E1469" s="15" t="str">
        <f>"Q"&amp;ROUNDUP(MONTH(SalesDataTable[[#This Row],[Order Date]])/3,0)</f>
        <v>Q3</v>
      </c>
      <c r="F1469" s="12">
        <f>YEAR(SalesDataTable[[#This Row],[Order Date]])</f>
        <v>2026</v>
      </c>
      <c r="G1469" s="4" t="s">
        <v>6</v>
      </c>
      <c r="H1469" s="4" t="s">
        <v>41</v>
      </c>
      <c r="I1469" s="4" t="s">
        <v>2</v>
      </c>
      <c r="J1469" s="4" t="s">
        <v>3</v>
      </c>
      <c r="K1469" s="4" t="s">
        <v>9</v>
      </c>
      <c r="L1469" s="4" t="s">
        <v>37</v>
      </c>
      <c r="M1469" s="9">
        <v>1</v>
      </c>
      <c r="N1469" s="6">
        <v>155.35</v>
      </c>
      <c r="O1469" s="7">
        <v>0</v>
      </c>
      <c r="P1469" s="6">
        <v>80.47</v>
      </c>
      <c r="Q1469" s="6">
        <f t="shared" si="88"/>
        <v>155.35</v>
      </c>
      <c r="R1469" s="6">
        <f t="shared" si="89"/>
        <v>80.47</v>
      </c>
      <c r="S1469" s="6">
        <f t="shared" si="90"/>
        <v>74.88</v>
      </c>
      <c r="T1469" s="8">
        <f t="shared" si="91"/>
        <v>0.48200836820083681</v>
      </c>
      <c r="U1469" s="5">
        <f>YEAR(SalesDataTable[[#This Row],[Order Date]])</f>
        <v>2026</v>
      </c>
      <c r="V1469" s="8" t="str">
        <f>"Q"&amp;ROUNDUP(MONTH(SalesDataTable[[#This Row],[Order Date]])/3,0)</f>
        <v>Q3</v>
      </c>
      <c r="W1469" s="9">
        <f>MONTH(SalesDataTable[[#This Row],[Order Date]])</f>
        <v>7</v>
      </c>
      <c r="X1469" s="8" t="str">
        <f>TEXT(SalesDataTable[[#This Row],[Order Date]],"mmm")</f>
        <v>Jul</v>
      </c>
    </row>
    <row r="1470" spans="1:24" ht="15">
      <c r="A1470" s="2">
        <v>315</v>
      </c>
      <c r="B1470" s="3">
        <v>46228</v>
      </c>
      <c r="C1470" s="12">
        <f>MONTH(SalesDataTable[[#This Row],[Order Date]])</f>
        <v>7</v>
      </c>
      <c r="D1470" s="12" t="str">
        <f>TEXT(SalesDataTable[[#This Row],[Order Date]],"MMM")</f>
        <v>Jul</v>
      </c>
      <c r="E1470" s="15" t="str">
        <f>"Q"&amp;ROUNDUP(MONTH(SalesDataTable[[#This Row],[Order Date]])/3,0)</f>
        <v>Q3</v>
      </c>
      <c r="F1470" s="12">
        <f>YEAR(SalesDataTable[[#This Row],[Order Date]])</f>
        <v>2026</v>
      </c>
      <c r="G1470" s="4" t="s">
        <v>11</v>
      </c>
      <c r="H1470" s="4" t="s">
        <v>18</v>
      </c>
      <c r="I1470" s="4" t="s">
        <v>28</v>
      </c>
      <c r="J1470" s="4" t="s">
        <v>13</v>
      </c>
      <c r="K1470" s="4" t="s">
        <v>4</v>
      </c>
      <c r="L1470" s="4" t="s">
        <v>5</v>
      </c>
      <c r="M1470" s="9">
        <v>1</v>
      </c>
      <c r="N1470" s="6">
        <v>81.13</v>
      </c>
      <c r="O1470" s="7">
        <v>0.05</v>
      </c>
      <c r="P1470" s="6">
        <v>42.41</v>
      </c>
      <c r="Q1470" s="6">
        <f t="shared" si="88"/>
        <v>77.073499999999996</v>
      </c>
      <c r="R1470" s="6">
        <f t="shared" si="89"/>
        <v>42.41</v>
      </c>
      <c r="S1470" s="6">
        <f t="shared" si="90"/>
        <v>34.663499999999999</v>
      </c>
      <c r="T1470" s="8">
        <f t="shared" si="91"/>
        <v>0.44974602165465433</v>
      </c>
      <c r="U1470" s="5">
        <f>YEAR(SalesDataTable[[#This Row],[Order Date]])</f>
        <v>2026</v>
      </c>
      <c r="V1470" s="8" t="str">
        <f>"Q"&amp;ROUNDUP(MONTH(SalesDataTable[[#This Row],[Order Date]])/3,0)</f>
        <v>Q3</v>
      </c>
      <c r="W1470" s="9">
        <f>MONTH(SalesDataTable[[#This Row],[Order Date]])</f>
        <v>7</v>
      </c>
      <c r="X1470" s="8" t="str">
        <f>TEXT(SalesDataTable[[#This Row],[Order Date]],"mmm")</f>
        <v>Jul</v>
      </c>
    </row>
    <row r="1471" spans="1:24" ht="15">
      <c r="A1471" s="2">
        <v>970</v>
      </c>
      <c r="B1471" s="3">
        <v>46228</v>
      </c>
      <c r="C1471" s="12">
        <f>MONTH(SalesDataTable[[#This Row],[Order Date]])</f>
        <v>7</v>
      </c>
      <c r="D1471" s="12" t="str">
        <f>TEXT(SalesDataTable[[#This Row],[Order Date]],"MMM")</f>
        <v>Jul</v>
      </c>
      <c r="E1471" s="15" t="str">
        <f>"Q"&amp;ROUNDUP(MONTH(SalesDataTable[[#This Row],[Order Date]])/3,0)</f>
        <v>Q3</v>
      </c>
      <c r="F1471" s="12">
        <f>YEAR(SalesDataTable[[#This Row],[Order Date]])</f>
        <v>2026</v>
      </c>
      <c r="G1471" s="4" t="s">
        <v>6</v>
      </c>
      <c r="H1471" s="4" t="s">
        <v>41</v>
      </c>
      <c r="I1471" s="4" t="s">
        <v>2</v>
      </c>
      <c r="J1471" s="4" t="s">
        <v>13</v>
      </c>
      <c r="K1471" s="4" t="s">
        <v>9</v>
      </c>
      <c r="L1471" s="4" t="s">
        <v>17</v>
      </c>
      <c r="M1471" s="9">
        <v>1</v>
      </c>
      <c r="N1471" s="6">
        <v>145.87</v>
      </c>
      <c r="O1471" s="7">
        <v>0</v>
      </c>
      <c r="P1471" s="6">
        <v>81.430000000000007</v>
      </c>
      <c r="Q1471" s="6">
        <f t="shared" si="88"/>
        <v>145.87</v>
      </c>
      <c r="R1471" s="6">
        <f t="shared" si="89"/>
        <v>81.430000000000007</v>
      </c>
      <c r="S1471" s="6">
        <f t="shared" si="90"/>
        <v>64.44</v>
      </c>
      <c r="T1471" s="8">
        <f t="shared" si="91"/>
        <v>0.44176321382052508</v>
      </c>
      <c r="U1471" s="5">
        <f>YEAR(SalesDataTable[[#This Row],[Order Date]])</f>
        <v>2026</v>
      </c>
      <c r="V1471" s="8" t="str">
        <f>"Q"&amp;ROUNDUP(MONTH(SalesDataTable[[#This Row],[Order Date]])/3,0)</f>
        <v>Q3</v>
      </c>
      <c r="W1471" s="9">
        <f>MONTH(SalesDataTable[[#This Row],[Order Date]])</f>
        <v>7</v>
      </c>
      <c r="X1471" s="8" t="str">
        <f>TEXT(SalesDataTable[[#This Row],[Order Date]],"mmm")</f>
        <v>Jul</v>
      </c>
    </row>
    <row r="1472" spans="1:24" ht="15">
      <c r="A1472" s="2">
        <v>1891</v>
      </c>
      <c r="B1472" s="3">
        <v>46228</v>
      </c>
      <c r="C1472" s="12">
        <f>MONTH(SalesDataTable[[#This Row],[Order Date]])</f>
        <v>7</v>
      </c>
      <c r="D1472" s="12" t="str">
        <f>TEXT(SalesDataTable[[#This Row],[Order Date]],"MMM")</f>
        <v>Jul</v>
      </c>
      <c r="E1472" s="15" t="str">
        <f>"Q"&amp;ROUNDUP(MONTH(SalesDataTable[[#This Row],[Order Date]])/3,0)</f>
        <v>Q3</v>
      </c>
      <c r="F1472" s="12">
        <f>YEAR(SalesDataTable[[#This Row],[Order Date]])</f>
        <v>2026</v>
      </c>
      <c r="G1472" s="4" t="s">
        <v>6</v>
      </c>
      <c r="H1472" s="4" t="s">
        <v>43</v>
      </c>
      <c r="I1472" s="4" t="s">
        <v>2</v>
      </c>
      <c r="J1472" s="4" t="s">
        <v>13</v>
      </c>
      <c r="K1472" s="4" t="s">
        <v>9</v>
      </c>
      <c r="L1472" s="4" t="s">
        <v>37</v>
      </c>
      <c r="M1472" s="9">
        <v>6</v>
      </c>
      <c r="N1472" s="6">
        <v>151.88999999999999</v>
      </c>
      <c r="O1472" s="7">
        <v>0.15</v>
      </c>
      <c r="P1472" s="6">
        <v>76.83</v>
      </c>
      <c r="Q1472" s="6">
        <f t="shared" si="88"/>
        <v>774.6389999999999</v>
      </c>
      <c r="R1472" s="6">
        <f t="shared" si="89"/>
        <v>460.98</v>
      </c>
      <c r="S1472" s="6">
        <f t="shared" si="90"/>
        <v>313.65899999999988</v>
      </c>
      <c r="T1472" s="8">
        <f t="shared" si="91"/>
        <v>0.40490989996630677</v>
      </c>
      <c r="U1472" s="5">
        <f>YEAR(SalesDataTable[[#This Row],[Order Date]])</f>
        <v>2026</v>
      </c>
      <c r="V1472" s="8" t="str">
        <f>"Q"&amp;ROUNDUP(MONTH(SalesDataTable[[#This Row],[Order Date]])/3,0)</f>
        <v>Q3</v>
      </c>
      <c r="W1472" s="9">
        <f>MONTH(SalesDataTable[[#This Row],[Order Date]])</f>
        <v>7</v>
      </c>
      <c r="X1472" s="8" t="str">
        <f>TEXT(SalesDataTable[[#This Row],[Order Date]],"mmm")</f>
        <v>Jul</v>
      </c>
    </row>
    <row r="1473" spans="1:24" ht="15">
      <c r="A1473" s="2">
        <v>2148</v>
      </c>
      <c r="B1473" s="3">
        <v>46228</v>
      </c>
      <c r="C1473" s="12">
        <f>MONTH(SalesDataTable[[#This Row],[Order Date]])</f>
        <v>7</v>
      </c>
      <c r="D1473" s="12" t="str">
        <f>TEXT(SalesDataTable[[#This Row],[Order Date]],"MMM")</f>
        <v>Jul</v>
      </c>
      <c r="E1473" s="15" t="str">
        <f>"Q"&amp;ROUNDUP(MONTH(SalesDataTable[[#This Row],[Order Date]])/3,0)</f>
        <v>Q3</v>
      </c>
      <c r="F1473" s="12">
        <f>YEAR(SalesDataTable[[#This Row],[Order Date]])</f>
        <v>2026</v>
      </c>
      <c r="G1473" s="4" t="s">
        <v>11</v>
      </c>
      <c r="H1473" s="4" t="s">
        <v>39</v>
      </c>
      <c r="I1473" s="4" t="s">
        <v>2</v>
      </c>
      <c r="J1473" s="4" t="s">
        <v>13</v>
      </c>
      <c r="K1473" s="4" t="s">
        <v>34</v>
      </c>
      <c r="L1473" s="4" t="s">
        <v>35</v>
      </c>
      <c r="M1473" s="9">
        <v>2</v>
      </c>
      <c r="N1473" s="6">
        <v>41.14</v>
      </c>
      <c r="O1473" s="7">
        <v>0.1</v>
      </c>
      <c r="P1473" s="6">
        <v>14.84</v>
      </c>
      <c r="Q1473" s="6">
        <f t="shared" si="88"/>
        <v>74.052000000000007</v>
      </c>
      <c r="R1473" s="6">
        <f t="shared" si="89"/>
        <v>29.68</v>
      </c>
      <c r="S1473" s="6">
        <f t="shared" si="90"/>
        <v>44.372000000000007</v>
      </c>
      <c r="T1473" s="8">
        <f t="shared" si="91"/>
        <v>0.59920056176740677</v>
      </c>
      <c r="U1473" s="5">
        <f>YEAR(SalesDataTable[[#This Row],[Order Date]])</f>
        <v>2026</v>
      </c>
      <c r="V1473" s="8" t="str">
        <f>"Q"&amp;ROUNDUP(MONTH(SalesDataTable[[#This Row],[Order Date]])/3,0)</f>
        <v>Q3</v>
      </c>
      <c r="W1473" s="9">
        <f>MONTH(SalesDataTable[[#This Row],[Order Date]])</f>
        <v>7</v>
      </c>
      <c r="X1473" s="8" t="str">
        <f>TEXT(SalesDataTable[[#This Row],[Order Date]],"mmm")</f>
        <v>Jul</v>
      </c>
    </row>
    <row r="1474" spans="1:24" ht="15">
      <c r="A1474" s="2">
        <v>2467</v>
      </c>
      <c r="B1474" s="3">
        <v>46228</v>
      </c>
      <c r="C1474" s="12">
        <f>MONTH(SalesDataTable[[#This Row],[Order Date]])</f>
        <v>7</v>
      </c>
      <c r="D1474" s="12" t="str">
        <f>TEXT(SalesDataTable[[#This Row],[Order Date]],"MMM")</f>
        <v>Jul</v>
      </c>
      <c r="E1474" s="15" t="str">
        <f>"Q"&amp;ROUNDUP(MONTH(SalesDataTable[[#This Row],[Order Date]])/3,0)</f>
        <v>Q3</v>
      </c>
      <c r="F1474" s="12">
        <f>YEAR(SalesDataTable[[#This Row],[Order Date]])</f>
        <v>2026</v>
      </c>
      <c r="G1474" s="4" t="s">
        <v>20</v>
      </c>
      <c r="H1474" s="4" t="s">
        <v>21</v>
      </c>
      <c r="I1474" s="4" t="s">
        <v>19</v>
      </c>
      <c r="J1474" s="4" t="s">
        <v>3</v>
      </c>
      <c r="K1474" s="4" t="s">
        <v>4</v>
      </c>
      <c r="L1474" s="4" t="s">
        <v>22</v>
      </c>
      <c r="M1474" s="9">
        <v>1</v>
      </c>
      <c r="N1474" s="6">
        <v>49.5</v>
      </c>
      <c r="O1474" s="7">
        <v>0</v>
      </c>
      <c r="P1474" s="6">
        <v>21.83</v>
      </c>
      <c r="Q1474" s="6">
        <f t="shared" ref="Q1474:Q1537" si="92">M1474*N1474*(1-O1474)</f>
        <v>49.5</v>
      </c>
      <c r="R1474" s="6">
        <f t="shared" ref="R1474:R1537" si="93">M1474*P1474</f>
        <v>21.83</v>
      </c>
      <c r="S1474" s="6">
        <f t="shared" ref="S1474:S1537" si="94">Q1474-R1474</f>
        <v>27.67</v>
      </c>
      <c r="T1474" s="8">
        <f t="shared" ref="T1474:T1537" si="95">IFERROR(S1474/Q1474,0)</f>
        <v>0.55898989898989904</v>
      </c>
      <c r="U1474" s="5">
        <f>YEAR(SalesDataTable[[#This Row],[Order Date]])</f>
        <v>2026</v>
      </c>
      <c r="V1474" s="8" t="str">
        <f>"Q"&amp;ROUNDUP(MONTH(SalesDataTable[[#This Row],[Order Date]])/3,0)</f>
        <v>Q3</v>
      </c>
      <c r="W1474" s="9">
        <f>MONTH(SalesDataTable[[#This Row],[Order Date]])</f>
        <v>7</v>
      </c>
      <c r="X1474" s="8" t="str">
        <f>TEXT(SalesDataTable[[#This Row],[Order Date]],"mmm")</f>
        <v>Jul</v>
      </c>
    </row>
    <row r="1475" spans="1:24" ht="15">
      <c r="A1475" s="2">
        <v>3710</v>
      </c>
      <c r="B1475" s="3">
        <v>46228</v>
      </c>
      <c r="C1475" s="12">
        <f>MONTH(SalesDataTable[[#This Row],[Order Date]])</f>
        <v>7</v>
      </c>
      <c r="D1475" s="12" t="str">
        <f>TEXT(SalesDataTable[[#This Row],[Order Date]],"MMM")</f>
        <v>Jul</v>
      </c>
      <c r="E1475" s="15" t="str">
        <f>"Q"&amp;ROUNDUP(MONTH(SalesDataTable[[#This Row],[Order Date]])/3,0)</f>
        <v>Q3</v>
      </c>
      <c r="F1475" s="12">
        <f>YEAR(SalesDataTable[[#This Row],[Order Date]])</f>
        <v>2026</v>
      </c>
      <c r="G1475" s="4" t="s">
        <v>20</v>
      </c>
      <c r="H1475" s="4" t="s">
        <v>31</v>
      </c>
      <c r="I1475" s="4" t="s">
        <v>2</v>
      </c>
      <c r="J1475" s="4" t="s">
        <v>13</v>
      </c>
      <c r="K1475" s="4" t="s">
        <v>14</v>
      </c>
      <c r="L1475" s="4" t="s">
        <v>32</v>
      </c>
      <c r="M1475" s="9">
        <v>2</v>
      </c>
      <c r="N1475" s="6">
        <v>46.48</v>
      </c>
      <c r="O1475" s="7">
        <v>0.05</v>
      </c>
      <c r="P1475" s="6">
        <v>18.760000000000002</v>
      </c>
      <c r="Q1475" s="6">
        <f t="shared" si="92"/>
        <v>88.311999999999983</v>
      </c>
      <c r="R1475" s="6">
        <f t="shared" si="93"/>
        <v>37.520000000000003</v>
      </c>
      <c r="S1475" s="6">
        <f t="shared" si="94"/>
        <v>50.79199999999998</v>
      </c>
      <c r="T1475" s="8">
        <f t="shared" si="95"/>
        <v>0.57514267596702584</v>
      </c>
      <c r="U1475" s="5">
        <f>YEAR(SalesDataTable[[#This Row],[Order Date]])</f>
        <v>2026</v>
      </c>
      <c r="V1475" s="8" t="str">
        <f>"Q"&amp;ROUNDUP(MONTH(SalesDataTable[[#This Row],[Order Date]])/3,0)</f>
        <v>Q3</v>
      </c>
      <c r="W1475" s="9">
        <f>MONTH(SalesDataTable[[#This Row],[Order Date]])</f>
        <v>7</v>
      </c>
      <c r="X1475" s="8" t="str">
        <f>TEXT(SalesDataTable[[#This Row],[Order Date]],"mmm")</f>
        <v>Jul</v>
      </c>
    </row>
    <row r="1476" spans="1:24" ht="15">
      <c r="A1476" s="2">
        <v>3714</v>
      </c>
      <c r="B1476" s="3">
        <v>46228</v>
      </c>
      <c r="C1476" s="12">
        <f>MONTH(SalesDataTable[[#This Row],[Order Date]])</f>
        <v>7</v>
      </c>
      <c r="D1476" s="12" t="str">
        <f>TEXT(SalesDataTable[[#This Row],[Order Date]],"MMM")</f>
        <v>Jul</v>
      </c>
      <c r="E1476" s="15" t="str">
        <f>"Q"&amp;ROUNDUP(MONTH(SalesDataTable[[#This Row],[Order Date]])/3,0)</f>
        <v>Q3</v>
      </c>
      <c r="F1476" s="12">
        <f>YEAR(SalesDataTable[[#This Row],[Order Date]])</f>
        <v>2026</v>
      </c>
      <c r="G1476" s="4" t="s">
        <v>11</v>
      </c>
      <c r="H1476" s="4" t="s">
        <v>12</v>
      </c>
      <c r="I1476" s="4" t="s">
        <v>28</v>
      </c>
      <c r="J1476" s="4" t="s">
        <v>3</v>
      </c>
      <c r="K1476" s="4" t="s">
        <v>14</v>
      </c>
      <c r="L1476" s="4" t="s">
        <v>15</v>
      </c>
      <c r="M1476" s="9">
        <v>1</v>
      </c>
      <c r="N1476" s="6">
        <v>36.909999999999997</v>
      </c>
      <c r="O1476" s="7">
        <v>0</v>
      </c>
      <c r="P1476" s="6">
        <v>13.56</v>
      </c>
      <c r="Q1476" s="6">
        <f t="shared" si="92"/>
        <v>36.909999999999997</v>
      </c>
      <c r="R1476" s="6">
        <f t="shared" si="93"/>
        <v>13.56</v>
      </c>
      <c r="S1476" s="6">
        <f t="shared" si="94"/>
        <v>23.349999999999994</v>
      </c>
      <c r="T1476" s="8">
        <f t="shared" si="95"/>
        <v>0.63261988620969922</v>
      </c>
      <c r="U1476" s="5">
        <f>YEAR(SalesDataTable[[#This Row],[Order Date]])</f>
        <v>2026</v>
      </c>
      <c r="V1476" s="8" t="str">
        <f>"Q"&amp;ROUNDUP(MONTH(SalesDataTable[[#This Row],[Order Date]])/3,0)</f>
        <v>Q3</v>
      </c>
      <c r="W1476" s="9">
        <f>MONTH(SalesDataTable[[#This Row],[Order Date]])</f>
        <v>7</v>
      </c>
      <c r="X1476" s="8" t="str">
        <f>TEXT(SalesDataTable[[#This Row],[Order Date]],"mmm")</f>
        <v>Jul</v>
      </c>
    </row>
    <row r="1477" spans="1:24" ht="15">
      <c r="A1477" s="2">
        <v>3893</v>
      </c>
      <c r="B1477" s="3">
        <v>46228</v>
      </c>
      <c r="C1477" s="12">
        <f>MONTH(SalesDataTable[[#This Row],[Order Date]])</f>
        <v>7</v>
      </c>
      <c r="D1477" s="12" t="str">
        <f>TEXT(SalesDataTable[[#This Row],[Order Date]],"MMM")</f>
        <v>Jul</v>
      </c>
      <c r="E1477" s="15" t="str">
        <f>"Q"&amp;ROUNDUP(MONTH(SalesDataTable[[#This Row],[Order Date]])/3,0)</f>
        <v>Q3</v>
      </c>
      <c r="F1477" s="12">
        <f>YEAR(SalesDataTable[[#This Row],[Order Date]])</f>
        <v>2026</v>
      </c>
      <c r="G1477" s="4" t="s">
        <v>0</v>
      </c>
      <c r="H1477" s="4" t="s">
        <v>1</v>
      </c>
      <c r="I1477" s="4" t="s">
        <v>2</v>
      </c>
      <c r="J1477" s="4" t="s">
        <v>3</v>
      </c>
      <c r="K1477" s="4" t="s">
        <v>14</v>
      </c>
      <c r="L1477" s="4" t="s">
        <v>15</v>
      </c>
      <c r="M1477" s="9">
        <v>1</v>
      </c>
      <c r="N1477" s="6">
        <v>35.6</v>
      </c>
      <c r="O1477" s="7">
        <v>0</v>
      </c>
      <c r="P1477" s="6">
        <v>13.91</v>
      </c>
      <c r="Q1477" s="6">
        <f t="shared" si="92"/>
        <v>35.6</v>
      </c>
      <c r="R1477" s="6">
        <f t="shared" si="93"/>
        <v>13.91</v>
      </c>
      <c r="S1477" s="6">
        <f t="shared" si="94"/>
        <v>21.69</v>
      </c>
      <c r="T1477" s="8">
        <f t="shared" si="95"/>
        <v>0.60926966292134832</v>
      </c>
      <c r="U1477" s="5">
        <f>YEAR(SalesDataTable[[#This Row],[Order Date]])</f>
        <v>2026</v>
      </c>
      <c r="V1477" s="8" t="str">
        <f>"Q"&amp;ROUNDUP(MONTH(SalesDataTable[[#This Row],[Order Date]])/3,0)</f>
        <v>Q3</v>
      </c>
      <c r="W1477" s="9">
        <f>MONTH(SalesDataTable[[#This Row],[Order Date]])</f>
        <v>7</v>
      </c>
      <c r="X1477" s="8" t="str">
        <f>TEXT(SalesDataTable[[#This Row],[Order Date]],"mmm")</f>
        <v>Jul</v>
      </c>
    </row>
    <row r="1478" spans="1:24" ht="15">
      <c r="A1478" s="2">
        <v>4136</v>
      </c>
      <c r="B1478" s="3">
        <v>46228</v>
      </c>
      <c r="C1478" s="12">
        <f>MONTH(SalesDataTable[[#This Row],[Order Date]])</f>
        <v>7</v>
      </c>
      <c r="D1478" s="12" t="str">
        <f>TEXT(SalesDataTable[[#This Row],[Order Date]],"MMM")</f>
        <v>Jul</v>
      </c>
      <c r="E1478" s="15" t="str">
        <f>"Q"&amp;ROUNDUP(MONTH(SalesDataTable[[#This Row],[Order Date]])/3,0)</f>
        <v>Q3</v>
      </c>
      <c r="F1478" s="12">
        <f>YEAR(SalesDataTable[[#This Row],[Order Date]])</f>
        <v>2026</v>
      </c>
      <c r="G1478" s="4" t="s">
        <v>6</v>
      </c>
      <c r="H1478" s="4" t="s">
        <v>41</v>
      </c>
      <c r="I1478" s="4" t="s">
        <v>19</v>
      </c>
      <c r="J1478" s="4" t="s">
        <v>13</v>
      </c>
      <c r="K1478" s="4" t="s">
        <v>4</v>
      </c>
      <c r="L1478" s="4" t="s">
        <v>5</v>
      </c>
      <c r="M1478" s="9">
        <v>2</v>
      </c>
      <c r="N1478" s="6">
        <v>80.25</v>
      </c>
      <c r="O1478" s="7">
        <v>0.05</v>
      </c>
      <c r="P1478" s="6">
        <v>42.39</v>
      </c>
      <c r="Q1478" s="6">
        <f t="shared" si="92"/>
        <v>152.47499999999999</v>
      </c>
      <c r="R1478" s="6">
        <f t="shared" si="93"/>
        <v>84.78</v>
      </c>
      <c r="S1478" s="6">
        <f t="shared" si="94"/>
        <v>67.694999999999993</v>
      </c>
      <c r="T1478" s="8">
        <f t="shared" si="95"/>
        <v>0.44397442203639936</v>
      </c>
      <c r="U1478" s="5">
        <f>YEAR(SalesDataTable[[#This Row],[Order Date]])</f>
        <v>2026</v>
      </c>
      <c r="V1478" s="8" t="str">
        <f>"Q"&amp;ROUNDUP(MONTH(SalesDataTable[[#This Row],[Order Date]])/3,0)</f>
        <v>Q3</v>
      </c>
      <c r="W1478" s="9">
        <f>MONTH(SalesDataTable[[#This Row],[Order Date]])</f>
        <v>7</v>
      </c>
      <c r="X1478" s="8" t="str">
        <f>TEXT(SalesDataTable[[#This Row],[Order Date]],"mmm")</f>
        <v>Jul</v>
      </c>
    </row>
    <row r="1479" spans="1:24" ht="15">
      <c r="A1479" s="2">
        <v>4212</v>
      </c>
      <c r="B1479" s="3">
        <v>46228</v>
      </c>
      <c r="C1479" s="12">
        <f>MONTH(SalesDataTable[[#This Row],[Order Date]])</f>
        <v>7</v>
      </c>
      <c r="D1479" s="12" t="str">
        <f>TEXT(SalesDataTable[[#This Row],[Order Date]],"MMM")</f>
        <v>Jul</v>
      </c>
      <c r="E1479" s="15" t="str">
        <f>"Q"&amp;ROUNDUP(MONTH(SalesDataTable[[#This Row],[Order Date]])/3,0)</f>
        <v>Q3</v>
      </c>
      <c r="F1479" s="12">
        <f>YEAR(SalesDataTable[[#This Row],[Order Date]])</f>
        <v>2026</v>
      </c>
      <c r="G1479" s="4" t="s">
        <v>0</v>
      </c>
      <c r="H1479" s="4" t="s">
        <v>1</v>
      </c>
      <c r="I1479" s="4" t="s">
        <v>28</v>
      </c>
      <c r="J1479" s="4" t="s">
        <v>3</v>
      </c>
      <c r="K1479" s="4" t="s">
        <v>14</v>
      </c>
      <c r="L1479" s="4" t="s">
        <v>32</v>
      </c>
      <c r="M1479" s="9">
        <v>2</v>
      </c>
      <c r="N1479" s="6">
        <v>47.52</v>
      </c>
      <c r="O1479" s="7">
        <v>0.1</v>
      </c>
      <c r="P1479" s="6">
        <v>17.86</v>
      </c>
      <c r="Q1479" s="6">
        <f t="shared" si="92"/>
        <v>85.536000000000001</v>
      </c>
      <c r="R1479" s="6">
        <f t="shared" si="93"/>
        <v>35.72</v>
      </c>
      <c r="S1479" s="6">
        <f t="shared" si="94"/>
        <v>49.816000000000003</v>
      </c>
      <c r="T1479" s="8">
        <f t="shared" si="95"/>
        <v>0.58239805462027683</v>
      </c>
      <c r="U1479" s="5">
        <f>YEAR(SalesDataTable[[#This Row],[Order Date]])</f>
        <v>2026</v>
      </c>
      <c r="V1479" s="8" t="str">
        <f>"Q"&amp;ROUNDUP(MONTH(SalesDataTable[[#This Row],[Order Date]])/3,0)</f>
        <v>Q3</v>
      </c>
      <c r="W1479" s="9">
        <f>MONTH(SalesDataTable[[#This Row],[Order Date]])</f>
        <v>7</v>
      </c>
      <c r="X1479" s="8" t="str">
        <f>TEXT(SalesDataTable[[#This Row],[Order Date]],"mmm")</f>
        <v>Jul</v>
      </c>
    </row>
    <row r="1480" spans="1:24" ht="15">
      <c r="A1480" s="2">
        <v>4332</v>
      </c>
      <c r="B1480" s="3">
        <v>46228</v>
      </c>
      <c r="C1480" s="12">
        <f>MONTH(SalesDataTable[[#This Row],[Order Date]])</f>
        <v>7</v>
      </c>
      <c r="D1480" s="12" t="str">
        <f>TEXT(SalesDataTable[[#This Row],[Order Date]],"MMM")</f>
        <v>Jul</v>
      </c>
      <c r="E1480" s="15" t="str">
        <f>"Q"&amp;ROUNDUP(MONTH(SalesDataTable[[#This Row],[Order Date]])/3,0)</f>
        <v>Q3</v>
      </c>
      <c r="F1480" s="12">
        <f>YEAR(SalesDataTable[[#This Row],[Order Date]])</f>
        <v>2026</v>
      </c>
      <c r="G1480" s="4" t="s">
        <v>20</v>
      </c>
      <c r="H1480" s="4" t="s">
        <v>47</v>
      </c>
      <c r="I1480" s="4" t="s">
        <v>2</v>
      </c>
      <c r="J1480" s="4" t="s">
        <v>13</v>
      </c>
      <c r="K1480" s="4" t="s">
        <v>14</v>
      </c>
      <c r="L1480" s="4" t="s">
        <v>48</v>
      </c>
      <c r="M1480" s="9">
        <v>2</v>
      </c>
      <c r="N1480" s="6">
        <v>164.58</v>
      </c>
      <c r="O1480" s="7">
        <v>0.1</v>
      </c>
      <c r="P1480" s="6">
        <v>86.55</v>
      </c>
      <c r="Q1480" s="6">
        <f t="shared" si="92"/>
        <v>296.24400000000003</v>
      </c>
      <c r="R1480" s="6">
        <f t="shared" si="93"/>
        <v>173.1</v>
      </c>
      <c r="S1480" s="6">
        <f t="shared" si="94"/>
        <v>123.14400000000003</v>
      </c>
      <c r="T1480" s="8">
        <f t="shared" si="95"/>
        <v>0.41568436829100341</v>
      </c>
      <c r="U1480" s="5">
        <f>YEAR(SalesDataTable[[#This Row],[Order Date]])</f>
        <v>2026</v>
      </c>
      <c r="V1480" s="8" t="str">
        <f>"Q"&amp;ROUNDUP(MONTH(SalesDataTable[[#This Row],[Order Date]])/3,0)</f>
        <v>Q3</v>
      </c>
      <c r="W1480" s="9">
        <f>MONTH(SalesDataTable[[#This Row],[Order Date]])</f>
        <v>7</v>
      </c>
      <c r="X1480" s="8" t="str">
        <f>TEXT(SalesDataTable[[#This Row],[Order Date]],"mmm")</f>
        <v>Jul</v>
      </c>
    </row>
    <row r="1481" spans="1:24" ht="15">
      <c r="A1481" s="2">
        <v>702</v>
      </c>
      <c r="B1481" s="3">
        <v>46229</v>
      </c>
      <c r="C1481" s="12">
        <f>MONTH(SalesDataTable[[#This Row],[Order Date]])</f>
        <v>7</v>
      </c>
      <c r="D1481" s="12" t="str">
        <f>TEXT(SalesDataTable[[#This Row],[Order Date]],"MMM")</f>
        <v>Jul</v>
      </c>
      <c r="E1481" s="15" t="str">
        <f>"Q"&amp;ROUNDUP(MONTH(SalesDataTable[[#This Row],[Order Date]])/3,0)</f>
        <v>Q3</v>
      </c>
      <c r="F1481" s="12">
        <f>YEAR(SalesDataTable[[#This Row],[Order Date]])</f>
        <v>2026</v>
      </c>
      <c r="G1481" s="4" t="s">
        <v>0</v>
      </c>
      <c r="H1481" s="4" t="s">
        <v>36</v>
      </c>
      <c r="I1481" s="4" t="s">
        <v>2</v>
      </c>
      <c r="J1481" s="4" t="s">
        <v>13</v>
      </c>
      <c r="K1481" s="4" t="s">
        <v>4</v>
      </c>
      <c r="L1481" s="4" t="s">
        <v>26</v>
      </c>
      <c r="M1481" s="9">
        <v>1</v>
      </c>
      <c r="N1481" s="6">
        <v>39.99</v>
      </c>
      <c r="O1481" s="7">
        <v>0.05</v>
      </c>
      <c r="P1481" s="6">
        <v>16.739999999999998</v>
      </c>
      <c r="Q1481" s="6">
        <f t="shared" si="92"/>
        <v>37.990499999999997</v>
      </c>
      <c r="R1481" s="6">
        <f t="shared" si="93"/>
        <v>16.739999999999998</v>
      </c>
      <c r="S1481" s="6">
        <f t="shared" si="94"/>
        <v>21.250499999999999</v>
      </c>
      <c r="T1481" s="8">
        <f t="shared" si="95"/>
        <v>0.55936352509179932</v>
      </c>
      <c r="U1481" s="5">
        <f>YEAR(SalesDataTable[[#This Row],[Order Date]])</f>
        <v>2026</v>
      </c>
      <c r="V1481" s="8" t="str">
        <f>"Q"&amp;ROUNDUP(MONTH(SalesDataTable[[#This Row],[Order Date]])/3,0)</f>
        <v>Q3</v>
      </c>
      <c r="W1481" s="9">
        <f>MONTH(SalesDataTable[[#This Row],[Order Date]])</f>
        <v>7</v>
      </c>
      <c r="X1481" s="8" t="str">
        <f>TEXT(SalesDataTable[[#This Row],[Order Date]],"mmm")</f>
        <v>Jul</v>
      </c>
    </row>
    <row r="1482" spans="1:24" ht="15">
      <c r="A1482" s="2">
        <v>1223</v>
      </c>
      <c r="B1482" s="3">
        <v>46229</v>
      </c>
      <c r="C1482" s="12">
        <f>MONTH(SalesDataTable[[#This Row],[Order Date]])</f>
        <v>7</v>
      </c>
      <c r="D1482" s="12" t="str">
        <f>TEXT(SalesDataTable[[#This Row],[Order Date]],"MMM")</f>
        <v>Jul</v>
      </c>
      <c r="E1482" s="15" t="str">
        <f>"Q"&amp;ROUNDUP(MONTH(SalesDataTable[[#This Row],[Order Date]])/3,0)</f>
        <v>Q3</v>
      </c>
      <c r="F1482" s="12">
        <f>YEAR(SalesDataTable[[#This Row],[Order Date]])</f>
        <v>2026</v>
      </c>
      <c r="G1482" s="4" t="s">
        <v>6</v>
      </c>
      <c r="H1482" s="4" t="s">
        <v>43</v>
      </c>
      <c r="I1482" s="4" t="s">
        <v>19</v>
      </c>
      <c r="J1482" s="4" t="s">
        <v>13</v>
      </c>
      <c r="K1482" s="4" t="s">
        <v>9</v>
      </c>
      <c r="L1482" s="4" t="s">
        <v>17</v>
      </c>
      <c r="M1482" s="9">
        <v>1</v>
      </c>
      <c r="N1482" s="6">
        <v>140.44</v>
      </c>
      <c r="O1482" s="7">
        <v>0</v>
      </c>
      <c r="P1482" s="6">
        <v>77.08</v>
      </c>
      <c r="Q1482" s="6">
        <f t="shared" si="92"/>
        <v>140.44</v>
      </c>
      <c r="R1482" s="6">
        <f t="shared" si="93"/>
        <v>77.08</v>
      </c>
      <c r="S1482" s="6">
        <f t="shared" si="94"/>
        <v>63.36</v>
      </c>
      <c r="T1482" s="8">
        <f t="shared" si="95"/>
        <v>0.45115351751637711</v>
      </c>
      <c r="U1482" s="5">
        <f>YEAR(SalesDataTable[[#This Row],[Order Date]])</f>
        <v>2026</v>
      </c>
      <c r="V1482" s="8" t="str">
        <f>"Q"&amp;ROUNDUP(MONTH(SalesDataTable[[#This Row],[Order Date]])/3,0)</f>
        <v>Q3</v>
      </c>
      <c r="W1482" s="9">
        <f>MONTH(SalesDataTable[[#This Row],[Order Date]])</f>
        <v>7</v>
      </c>
      <c r="X1482" s="8" t="str">
        <f>TEXT(SalesDataTable[[#This Row],[Order Date]],"mmm")</f>
        <v>Jul</v>
      </c>
    </row>
    <row r="1483" spans="1:24" ht="15">
      <c r="A1483" s="2">
        <v>1370</v>
      </c>
      <c r="B1483" s="3">
        <v>46229</v>
      </c>
      <c r="C1483" s="12">
        <f>MONTH(SalesDataTable[[#This Row],[Order Date]])</f>
        <v>7</v>
      </c>
      <c r="D1483" s="12" t="str">
        <f>TEXT(SalesDataTable[[#This Row],[Order Date]],"MMM")</f>
        <v>Jul</v>
      </c>
      <c r="E1483" s="15" t="str">
        <f>"Q"&amp;ROUNDUP(MONTH(SalesDataTable[[#This Row],[Order Date]])/3,0)</f>
        <v>Q3</v>
      </c>
      <c r="F1483" s="12">
        <f>YEAR(SalesDataTable[[#This Row],[Order Date]])</f>
        <v>2026</v>
      </c>
      <c r="G1483" s="4" t="s">
        <v>11</v>
      </c>
      <c r="H1483" s="4" t="s">
        <v>39</v>
      </c>
      <c r="I1483" s="4" t="s">
        <v>28</v>
      </c>
      <c r="J1483" s="4" t="s">
        <v>13</v>
      </c>
      <c r="K1483" s="4" t="s">
        <v>34</v>
      </c>
      <c r="L1483" s="4" t="s">
        <v>38</v>
      </c>
      <c r="M1483" s="9">
        <v>2</v>
      </c>
      <c r="N1483" s="6">
        <v>123.73</v>
      </c>
      <c r="O1483" s="7">
        <v>0.05</v>
      </c>
      <c r="P1483" s="6">
        <v>68.22</v>
      </c>
      <c r="Q1483" s="6">
        <f t="shared" si="92"/>
        <v>235.08699999999999</v>
      </c>
      <c r="R1483" s="6">
        <f t="shared" si="93"/>
        <v>136.44</v>
      </c>
      <c r="S1483" s="6">
        <f t="shared" si="94"/>
        <v>98.646999999999991</v>
      </c>
      <c r="T1483" s="8">
        <f t="shared" si="95"/>
        <v>0.41961911973014243</v>
      </c>
      <c r="U1483" s="5">
        <f>YEAR(SalesDataTable[[#This Row],[Order Date]])</f>
        <v>2026</v>
      </c>
      <c r="V1483" s="8" t="str">
        <f>"Q"&amp;ROUNDUP(MONTH(SalesDataTable[[#This Row],[Order Date]])/3,0)</f>
        <v>Q3</v>
      </c>
      <c r="W1483" s="9">
        <f>MONTH(SalesDataTable[[#This Row],[Order Date]])</f>
        <v>7</v>
      </c>
      <c r="X1483" s="8" t="str">
        <f>TEXT(SalesDataTable[[#This Row],[Order Date]],"mmm")</f>
        <v>Jul</v>
      </c>
    </row>
    <row r="1484" spans="1:24" ht="15">
      <c r="A1484" s="2">
        <v>3476</v>
      </c>
      <c r="B1484" s="3">
        <v>46229</v>
      </c>
      <c r="C1484" s="12">
        <f>MONTH(SalesDataTable[[#This Row],[Order Date]])</f>
        <v>7</v>
      </c>
      <c r="D1484" s="12" t="str">
        <f>TEXT(SalesDataTable[[#This Row],[Order Date]],"MMM")</f>
        <v>Jul</v>
      </c>
      <c r="E1484" s="15" t="str">
        <f>"Q"&amp;ROUNDUP(MONTH(SalesDataTable[[#This Row],[Order Date]])/3,0)</f>
        <v>Q3</v>
      </c>
      <c r="F1484" s="12">
        <f>YEAR(SalesDataTable[[#This Row],[Order Date]])</f>
        <v>2026</v>
      </c>
      <c r="G1484" s="4" t="s">
        <v>20</v>
      </c>
      <c r="H1484" s="4" t="s">
        <v>47</v>
      </c>
      <c r="I1484" s="4" t="s">
        <v>8</v>
      </c>
      <c r="J1484" s="4" t="s">
        <v>13</v>
      </c>
      <c r="K1484" s="4" t="s">
        <v>14</v>
      </c>
      <c r="L1484" s="4" t="s">
        <v>44</v>
      </c>
      <c r="M1484" s="9">
        <v>3</v>
      </c>
      <c r="N1484" s="6">
        <v>132.68</v>
      </c>
      <c r="O1484" s="7">
        <v>0.15</v>
      </c>
      <c r="P1484" s="6">
        <v>67.38</v>
      </c>
      <c r="Q1484" s="6">
        <f t="shared" si="92"/>
        <v>338.334</v>
      </c>
      <c r="R1484" s="6">
        <f t="shared" si="93"/>
        <v>202.14</v>
      </c>
      <c r="S1484" s="6">
        <f t="shared" si="94"/>
        <v>136.19400000000002</v>
      </c>
      <c r="T1484" s="8">
        <f t="shared" si="95"/>
        <v>0.40254304917625783</v>
      </c>
      <c r="U1484" s="5">
        <f>YEAR(SalesDataTable[[#This Row],[Order Date]])</f>
        <v>2026</v>
      </c>
      <c r="V1484" s="8" t="str">
        <f>"Q"&amp;ROUNDUP(MONTH(SalesDataTable[[#This Row],[Order Date]])/3,0)</f>
        <v>Q3</v>
      </c>
      <c r="W1484" s="9">
        <f>MONTH(SalesDataTable[[#This Row],[Order Date]])</f>
        <v>7</v>
      </c>
      <c r="X1484" s="8" t="str">
        <f>TEXT(SalesDataTable[[#This Row],[Order Date]],"mmm")</f>
        <v>Jul</v>
      </c>
    </row>
    <row r="1485" spans="1:24" ht="15">
      <c r="A1485" s="2">
        <v>4066</v>
      </c>
      <c r="B1485" s="3">
        <v>46229</v>
      </c>
      <c r="C1485" s="12">
        <f>MONTH(SalesDataTable[[#This Row],[Order Date]])</f>
        <v>7</v>
      </c>
      <c r="D1485" s="12" t="str">
        <f>TEXT(SalesDataTable[[#This Row],[Order Date]],"MMM")</f>
        <v>Jul</v>
      </c>
      <c r="E1485" s="15" t="str">
        <f>"Q"&amp;ROUNDUP(MONTH(SalesDataTable[[#This Row],[Order Date]])/3,0)</f>
        <v>Q3</v>
      </c>
      <c r="F1485" s="12">
        <f>YEAR(SalesDataTable[[#This Row],[Order Date]])</f>
        <v>2026</v>
      </c>
      <c r="G1485" s="4" t="s">
        <v>20</v>
      </c>
      <c r="H1485" s="4" t="s">
        <v>31</v>
      </c>
      <c r="I1485" s="4" t="s">
        <v>19</v>
      </c>
      <c r="J1485" s="4" t="s">
        <v>13</v>
      </c>
      <c r="K1485" s="4" t="s">
        <v>34</v>
      </c>
      <c r="L1485" s="4" t="s">
        <v>42</v>
      </c>
      <c r="M1485" s="9">
        <v>1</v>
      </c>
      <c r="N1485" s="6">
        <v>35.479999999999997</v>
      </c>
      <c r="O1485" s="7">
        <v>0.05</v>
      </c>
      <c r="P1485" s="6">
        <v>14.15</v>
      </c>
      <c r="Q1485" s="6">
        <f t="shared" si="92"/>
        <v>33.705999999999996</v>
      </c>
      <c r="R1485" s="6">
        <f t="shared" si="93"/>
        <v>14.15</v>
      </c>
      <c r="S1485" s="6">
        <f t="shared" si="94"/>
        <v>19.555999999999997</v>
      </c>
      <c r="T1485" s="8">
        <f t="shared" si="95"/>
        <v>0.58019343737020113</v>
      </c>
      <c r="U1485" s="5">
        <f>YEAR(SalesDataTable[[#This Row],[Order Date]])</f>
        <v>2026</v>
      </c>
      <c r="V1485" s="8" t="str">
        <f>"Q"&amp;ROUNDUP(MONTH(SalesDataTable[[#This Row],[Order Date]])/3,0)</f>
        <v>Q3</v>
      </c>
      <c r="W1485" s="9">
        <f>MONTH(SalesDataTable[[#This Row],[Order Date]])</f>
        <v>7</v>
      </c>
      <c r="X1485" s="8" t="str">
        <f>TEXT(SalesDataTable[[#This Row],[Order Date]],"mmm")</f>
        <v>Jul</v>
      </c>
    </row>
    <row r="1486" spans="1:24" ht="15">
      <c r="A1486" s="2">
        <v>4153</v>
      </c>
      <c r="B1486" s="3">
        <v>46229</v>
      </c>
      <c r="C1486" s="12">
        <f>MONTH(SalesDataTable[[#This Row],[Order Date]])</f>
        <v>7</v>
      </c>
      <c r="D1486" s="12" t="str">
        <f>TEXT(SalesDataTable[[#This Row],[Order Date]],"MMM")</f>
        <v>Jul</v>
      </c>
      <c r="E1486" s="15" t="str">
        <f>"Q"&amp;ROUNDUP(MONTH(SalesDataTable[[#This Row],[Order Date]])/3,0)</f>
        <v>Q3</v>
      </c>
      <c r="F1486" s="12">
        <f>YEAR(SalesDataTable[[#This Row],[Order Date]])</f>
        <v>2026</v>
      </c>
      <c r="G1486" s="4" t="s">
        <v>20</v>
      </c>
      <c r="H1486" s="4" t="s">
        <v>31</v>
      </c>
      <c r="I1486" s="4" t="s">
        <v>2</v>
      </c>
      <c r="J1486" s="4" t="s">
        <v>16</v>
      </c>
      <c r="K1486" s="4" t="s">
        <v>14</v>
      </c>
      <c r="L1486" s="4" t="s">
        <v>44</v>
      </c>
      <c r="M1486" s="9">
        <v>3</v>
      </c>
      <c r="N1486" s="6">
        <v>134.63</v>
      </c>
      <c r="O1486" s="7">
        <v>0</v>
      </c>
      <c r="P1486" s="6">
        <v>67.2</v>
      </c>
      <c r="Q1486" s="6">
        <f t="shared" si="92"/>
        <v>403.89</v>
      </c>
      <c r="R1486" s="6">
        <f t="shared" si="93"/>
        <v>201.60000000000002</v>
      </c>
      <c r="S1486" s="6">
        <f t="shared" si="94"/>
        <v>202.28999999999996</v>
      </c>
      <c r="T1486" s="8">
        <f t="shared" si="95"/>
        <v>0.50085419297333422</v>
      </c>
      <c r="U1486" s="5">
        <f>YEAR(SalesDataTable[[#This Row],[Order Date]])</f>
        <v>2026</v>
      </c>
      <c r="V1486" s="8" t="str">
        <f>"Q"&amp;ROUNDUP(MONTH(SalesDataTable[[#This Row],[Order Date]])/3,0)</f>
        <v>Q3</v>
      </c>
      <c r="W1486" s="9">
        <f>MONTH(SalesDataTable[[#This Row],[Order Date]])</f>
        <v>7</v>
      </c>
      <c r="X1486" s="8" t="str">
        <f>TEXT(SalesDataTable[[#This Row],[Order Date]],"mmm")</f>
        <v>Jul</v>
      </c>
    </row>
    <row r="1487" spans="1:24" ht="15">
      <c r="A1487" s="2">
        <v>379</v>
      </c>
      <c r="B1487" s="3">
        <v>46230</v>
      </c>
      <c r="C1487" s="12">
        <f>MONTH(SalesDataTable[[#This Row],[Order Date]])</f>
        <v>7</v>
      </c>
      <c r="D1487" s="12" t="str">
        <f>TEXT(SalesDataTable[[#This Row],[Order Date]],"MMM")</f>
        <v>Jul</v>
      </c>
      <c r="E1487" s="15" t="str">
        <f>"Q"&amp;ROUNDUP(MONTH(SalesDataTable[[#This Row],[Order Date]])/3,0)</f>
        <v>Q3</v>
      </c>
      <c r="F1487" s="12">
        <f>YEAR(SalesDataTable[[#This Row],[Order Date]])</f>
        <v>2026</v>
      </c>
      <c r="G1487" s="4" t="s">
        <v>0</v>
      </c>
      <c r="H1487" s="4" t="s">
        <v>36</v>
      </c>
      <c r="I1487" s="4" t="s">
        <v>28</v>
      </c>
      <c r="J1487" s="4" t="s">
        <v>13</v>
      </c>
      <c r="K1487" s="4" t="s">
        <v>9</v>
      </c>
      <c r="L1487" s="4" t="s">
        <v>46</v>
      </c>
      <c r="M1487" s="9">
        <v>3</v>
      </c>
      <c r="N1487" s="6">
        <v>72.03</v>
      </c>
      <c r="O1487" s="7">
        <v>0</v>
      </c>
      <c r="P1487" s="6">
        <v>32.46</v>
      </c>
      <c r="Q1487" s="6">
        <f t="shared" si="92"/>
        <v>216.09</v>
      </c>
      <c r="R1487" s="6">
        <f t="shared" si="93"/>
        <v>97.38</v>
      </c>
      <c r="S1487" s="6">
        <f t="shared" si="94"/>
        <v>118.71000000000001</v>
      </c>
      <c r="T1487" s="8">
        <f t="shared" si="95"/>
        <v>0.54935443565181175</v>
      </c>
      <c r="U1487" s="5">
        <f>YEAR(SalesDataTable[[#This Row],[Order Date]])</f>
        <v>2026</v>
      </c>
      <c r="V1487" s="8" t="str">
        <f>"Q"&amp;ROUNDUP(MONTH(SalesDataTable[[#This Row],[Order Date]])/3,0)</f>
        <v>Q3</v>
      </c>
      <c r="W1487" s="9">
        <f>MONTH(SalesDataTable[[#This Row],[Order Date]])</f>
        <v>7</v>
      </c>
      <c r="X1487" s="8" t="str">
        <f>TEXT(SalesDataTable[[#This Row],[Order Date]],"mmm")</f>
        <v>Jul</v>
      </c>
    </row>
    <row r="1488" spans="1:24" ht="15">
      <c r="A1488" s="2">
        <v>820</v>
      </c>
      <c r="B1488" s="3">
        <v>46230</v>
      </c>
      <c r="C1488" s="12">
        <f>MONTH(SalesDataTable[[#This Row],[Order Date]])</f>
        <v>7</v>
      </c>
      <c r="D1488" s="12" t="str">
        <f>TEXT(SalesDataTable[[#This Row],[Order Date]],"MMM")</f>
        <v>Jul</v>
      </c>
      <c r="E1488" s="15" t="str">
        <f>"Q"&amp;ROUNDUP(MONTH(SalesDataTable[[#This Row],[Order Date]])/3,0)</f>
        <v>Q3</v>
      </c>
      <c r="F1488" s="12">
        <f>YEAR(SalesDataTable[[#This Row],[Order Date]])</f>
        <v>2026</v>
      </c>
      <c r="G1488" s="4" t="s">
        <v>20</v>
      </c>
      <c r="H1488" s="4" t="s">
        <v>31</v>
      </c>
      <c r="I1488" s="4" t="s">
        <v>28</v>
      </c>
      <c r="J1488" s="4" t="s">
        <v>3</v>
      </c>
      <c r="K1488" s="4" t="s">
        <v>34</v>
      </c>
      <c r="L1488" s="4" t="s">
        <v>35</v>
      </c>
      <c r="M1488" s="9">
        <v>1</v>
      </c>
      <c r="N1488" s="6">
        <v>40.24</v>
      </c>
      <c r="O1488" s="7">
        <v>0</v>
      </c>
      <c r="P1488" s="6">
        <v>15.05</v>
      </c>
      <c r="Q1488" s="6">
        <f t="shared" si="92"/>
        <v>40.24</v>
      </c>
      <c r="R1488" s="6">
        <f t="shared" si="93"/>
        <v>15.05</v>
      </c>
      <c r="S1488" s="6">
        <f t="shared" si="94"/>
        <v>25.19</v>
      </c>
      <c r="T1488" s="8">
        <f t="shared" si="95"/>
        <v>0.62599403578528823</v>
      </c>
      <c r="U1488" s="5">
        <f>YEAR(SalesDataTable[[#This Row],[Order Date]])</f>
        <v>2026</v>
      </c>
      <c r="V1488" s="8" t="str">
        <f>"Q"&amp;ROUNDUP(MONTH(SalesDataTable[[#This Row],[Order Date]])/3,0)</f>
        <v>Q3</v>
      </c>
      <c r="W1488" s="9">
        <f>MONTH(SalesDataTable[[#This Row],[Order Date]])</f>
        <v>7</v>
      </c>
      <c r="X1488" s="8" t="str">
        <f>TEXT(SalesDataTable[[#This Row],[Order Date]],"mmm")</f>
        <v>Jul</v>
      </c>
    </row>
    <row r="1489" spans="1:24" ht="15">
      <c r="A1489" s="2">
        <v>2003</v>
      </c>
      <c r="B1489" s="3">
        <v>46230</v>
      </c>
      <c r="C1489" s="12">
        <f>MONTH(SalesDataTable[[#This Row],[Order Date]])</f>
        <v>7</v>
      </c>
      <c r="D1489" s="12" t="str">
        <f>TEXT(SalesDataTable[[#This Row],[Order Date]],"MMM")</f>
        <v>Jul</v>
      </c>
      <c r="E1489" s="15" t="str">
        <f>"Q"&amp;ROUNDUP(MONTH(SalesDataTable[[#This Row],[Order Date]])/3,0)</f>
        <v>Q3</v>
      </c>
      <c r="F1489" s="12">
        <f>YEAR(SalesDataTable[[#This Row],[Order Date]])</f>
        <v>2026</v>
      </c>
      <c r="G1489" s="4" t="s">
        <v>11</v>
      </c>
      <c r="H1489" s="4" t="s">
        <v>25</v>
      </c>
      <c r="I1489" s="4" t="s">
        <v>19</v>
      </c>
      <c r="J1489" s="4" t="s">
        <v>3</v>
      </c>
      <c r="K1489" s="4" t="s">
        <v>14</v>
      </c>
      <c r="L1489" s="4" t="s">
        <v>15</v>
      </c>
      <c r="M1489" s="9">
        <v>1</v>
      </c>
      <c r="N1489" s="6">
        <v>36.14</v>
      </c>
      <c r="O1489" s="7">
        <v>0</v>
      </c>
      <c r="P1489" s="6">
        <v>13.52</v>
      </c>
      <c r="Q1489" s="6">
        <f t="shared" si="92"/>
        <v>36.14</v>
      </c>
      <c r="R1489" s="6">
        <f t="shared" si="93"/>
        <v>13.52</v>
      </c>
      <c r="S1489" s="6">
        <f t="shared" si="94"/>
        <v>22.62</v>
      </c>
      <c r="T1489" s="8">
        <f t="shared" si="95"/>
        <v>0.62589928057553956</v>
      </c>
      <c r="U1489" s="5">
        <f>YEAR(SalesDataTable[[#This Row],[Order Date]])</f>
        <v>2026</v>
      </c>
      <c r="V1489" s="8" t="str">
        <f>"Q"&amp;ROUNDUP(MONTH(SalesDataTable[[#This Row],[Order Date]])/3,0)</f>
        <v>Q3</v>
      </c>
      <c r="W1489" s="9">
        <f>MONTH(SalesDataTable[[#This Row],[Order Date]])</f>
        <v>7</v>
      </c>
      <c r="X1489" s="8" t="str">
        <f>TEXT(SalesDataTable[[#This Row],[Order Date]],"mmm")</f>
        <v>Jul</v>
      </c>
    </row>
    <row r="1490" spans="1:24" ht="15">
      <c r="A1490" s="2">
        <v>2682</v>
      </c>
      <c r="B1490" s="3">
        <v>46230</v>
      </c>
      <c r="C1490" s="12">
        <f>MONTH(SalesDataTable[[#This Row],[Order Date]])</f>
        <v>7</v>
      </c>
      <c r="D1490" s="12" t="str">
        <f>TEXT(SalesDataTable[[#This Row],[Order Date]],"MMM")</f>
        <v>Jul</v>
      </c>
      <c r="E1490" s="15" t="str">
        <f>"Q"&amp;ROUNDUP(MONTH(SalesDataTable[[#This Row],[Order Date]])/3,0)</f>
        <v>Q3</v>
      </c>
      <c r="F1490" s="12">
        <f>YEAR(SalesDataTable[[#This Row],[Order Date]])</f>
        <v>2026</v>
      </c>
      <c r="G1490" s="4" t="s">
        <v>6</v>
      </c>
      <c r="H1490" s="4" t="s">
        <v>41</v>
      </c>
      <c r="I1490" s="4" t="s">
        <v>2</v>
      </c>
      <c r="J1490" s="4" t="s">
        <v>13</v>
      </c>
      <c r="K1490" s="4" t="s">
        <v>34</v>
      </c>
      <c r="L1490" s="4" t="s">
        <v>35</v>
      </c>
      <c r="M1490" s="9">
        <v>2</v>
      </c>
      <c r="N1490" s="6">
        <v>40.22</v>
      </c>
      <c r="O1490" s="7">
        <v>0.05</v>
      </c>
      <c r="P1490" s="6">
        <v>14.72</v>
      </c>
      <c r="Q1490" s="6">
        <f t="shared" si="92"/>
        <v>76.417999999999992</v>
      </c>
      <c r="R1490" s="6">
        <f t="shared" si="93"/>
        <v>29.44</v>
      </c>
      <c r="S1490" s="6">
        <f t="shared" si="94"/>
        <v>46.977999999999994</v>
      </c>
      <c r="T1490" s="8">
        <f t="shared" si="95"/>
        <v>0.61475045146431473</v>
      </c>
      <c r="U1490" s="5">
        <f>YEAR(SalesDataTable[[#This Row],[Order Date]])</f>
        <v>2026</v>
      </c>
      <c r="V1490" s="8" t="str">
        <f>"Q"&amp;ROUNDUP(MONTH(SalesDataTable[[#This Row],[Order Date]])/3,0)</f>
        <v>Q3</v>
      </c>
      <c r="W1490" s="9">
        <f>MONTH(SalesDataTable[[#This Row],[Order Date]])</f>
        <v>7</v>
      </c>
      <c r="X1490" s="8" t="str">
        <f>TEXT(SalesDataTable[[#This Row],[Order Date]],"mmm")</f>
        <v>Jul</v>
      </c>
    </row>
    <row r="1491" spans="1:24" ht="15">
      <c r="A1491" s="2">
        <v>3860</v>
      </c>
      <c r="B1491" s="3">
        <v>46230</v>
      </c>
      <c r="C1491" s="12">
        <f>MONTH(SalesDataTable[[#This Row],[Order Date]])</f>
        <v>7</v>
      </c>
      <c r="D1491" s="12" t="str">
        <f>TEXT(SalesDataTable[[#This Row],[Order Date]],"MMM")</f>
        <v>Jul</v>
      </c>
      <c r="E1491" s="15" t="str">
        <f>"Q"&amp;ROUNDUP(MONTH(SalesDataTable[[#This Row],[Order Date]])/3,0)</f>
        <v>Q3</v>
      </c>
      <c r="F1491" s="12">
        <f>YEAR(SalesDataTable[[#This Row],[Order Date]])</f>
        <v>2026</v>
      </c>
      <c r="G1491" s="4" t="s">
        <v>20</v>
      </c>
      <c r="H1491" s="4" t="s">
        <v>31</v>
      </c>
      <c r="I1491" s="4" t="s">
        <v>2</v>
      </c>
      <c r="J1491" s="4" t="s">
        <v>3</v>
      </c>
      <c r="K1491" s="4" t="s">
        <v>34</v>
      </c>
      <c r="L1491" s="4" t="s">
        <v>42</v>
      </c>
      <c r="M1491" s="9">
        <v>3</v>
      </c>
      <c r="N1491" s="6">
        <v>37.130000000000003</v>
      </c>
      <c r="O1491" s="7">
        <v>0.05</v>
      </c>
      <c r="P1491" s="6">
        <v>14.29</v>
      </c>
      <c r="Q1491" s="6">
        <f t="shared" si="92"/>
        <v>105.82050000000001</v>
      </c>
      <c r="R1491" s="6">
        <f t="shared" si="93"/>
        <v>42.87</v>
      </c>
      <c r="S1491" s="6">
        <f t="shared" si="94"/>
        <v>62.950500000000012</v>
      </c>
      <c r="T1491" s="8">
        <f t="shared" si="95"/>
        <v>0.59488000907196625</v>
      </c>
      <c r="U1491" s="5">
        <f>YEAR(SalesDataTable[[#This Row],[Order Date]])</f>
        <v>2026</v>
      </c>
      <c r="V1491" s="8" t="str">
        <f>"Q"&amp;ROUNDUP(MONTH(SalesDataTable[[#This Row],[Order Date]])/3,0)</f>
        <v>Q3</v>
      </c>
      <c r="W1491" s="9">
        <f>MONTH(SalesDataTable[[#This Row],[Order Date]])</f>
        <v>7</v>
      </c>
      <c r="X1491" s="8" t="str">
        <f>TEXT(SalesDataTable[[#This Row],[Order Date]],"mmm")</f>
        <v>Jul</v>
      </c>
    </row>
    <row r="1492" spans="1:24" ht="15">
      <c r="A1492" s="2">
        <v>4063</v>
      </c>
      <c r="B1492" s="3">
        <v>46230</v>
      </c>
      <c r="C1492" s="12">
        <f>MONTH(SalesDataTable[[#This Row],[Order Date]])</f>
        <v>7</v>
      </c>
      <c r="D1492" s="12" t="str">
        <f>TEXT(SalesDataTable[[#This Row],[Order Date]],"MMM")</f>
        <v>Jul</v>
      </c>
      <c r="E1492" s="15" t="str">
        <f>"Q"&amp;ROUNDUP(MONTH(SalesDataTable[[#This Row],[Order Date]])/3,0)</f>
        <v>Q3</v>
      </c>
      <c r="F1492" s="12">
        <f>YEAR(SalesDataTable[[#This Row],[Order Date]])</f>
        <v>2026</v>
      </c>
      <c r="G1492" s="4" t="s">
        <v>0</v>
      </c>
      <c r="H1492" s="4" t="s">
        <v>36</v>
      </c>
      <c r="I1492" s="4" t="s">
        <v>2</v>
      </c>
      <c r="J1492" s="4" t="s">
        <v>13</v>
      </c>
      <c r="K1492" s="4" t="s">
        <v>23</v>
      </c>
      <c r="L1492" s="4" t="s">
        <v>51</v>
      </c>
      <c r="M1492" s="9">
        <v>4</v>
      </c>
      <c r="N1492" s="6">
        <v>125.07</v>
      </c>
      <c r="O1492" s="7">
        <v>0.05</v>
      </c>
      <c r="P1492" s="6">
        <v>60</v>
      </c>
      <c r="Q1492" s="6">
        <f t="shared" si="92"/>
        <v>475.26599999999996</v>
      </c>
      <c r="R1492" s="6">
        <f t="shared" si="93"/>
        <v>240</v>
      </c>
      <c r="S1492" s="6">
        <f t="shared" si="94"/>
        <v>235.26599999999996</v>
      </c>
      <c r="T1492" s="8">
        <f t="shared" si="95"/>
        <v>0.4950196311118405</v>
      </c>
      <c r="U1492" s="5">
        <f>YEAR(SalesDataTable[[#This Row],[Order Date]])</f>
        <v>2026</v>
      </c>
      <c r="V1492" s="8" t="str">
        <f>"Q"&amp;ROUNDUP(MONTH(SalesDataTable[[#This Row],[Order Date]])/3,0)</f>
        <v>Q3</v>
      </c>
      <c r="W1492" s="9">
        <f>MONTH(SalesDataTable[[#This Row],[Order Date]])</f>
        <v>7</v>
      </c>
      <c r="X1492" s="8" t="str">
        <f>TEXT(SalesDataTable[[#This Row],[Order Date]],"mmm")</f>
        <v>Jul</v>
      </c>
    </row>
    <row r="1493" spans="1:24" ht="15">
      <c r="A1493" s="2">
        <v>4474</v>
      </c>
      <c r="B1493" s="3">
        <v>46230</v>
      </c>
      <c r="C1493" s="12">
        <f>MONTH(SalesDataTable[[#This Row],[Order Date]])</f>
        <v>7</v>
      </c>
      <c r="D1493" s="12" t="str">
        <f>TEXT(SalesDataTable[[#This Row],[Order Date]],"MMM")</f>
        <v>Jul</v>
      </c>
      <c r="E1493" s="15" t="str">
        <f>"Q"&amp;ROUNDUP(MONTH(SalesDataTable[[#This Row],[Order Date]])/3,0)</f>
        <v>Q3</v>
      </c>
      <c r="F1493" s="12">
        <f>YEAR(SalesDataTable[[#This Row],[Order Date]])</f>
        <v>2026</v>
      </c>
      <c r="G1493" s="4" t="s">
        <v>20</v>
      </c>
      <c r="H1493" s="4" t="s">
        <v>47</v>
      </c>
      <c r="I1493" s="4" t="s">
        <v>8</v>
      </c>
      <c r="J1493" s="4" t="s">
        <v>3</v>
      </c>
      <c r="K1493" s="4" t="s">
        <v>34</v>
      </c>
      <c r="L1493" s="4" t="s">
        <v>38</v>
      </c>
      <c r="M1493" s="9">
        <v>5</v>
      </c>
      <c r="N1493" s="6">
        <v>122.14</v>
      </c>
      <c r="O1493" s="7">
        <v>0.05</v>
      </c>
      <c r="P1493" s="6">
        <v>70.64</v>
      </c>
      <c r="Q1493" s="6">
        <f t="shared" si="92"/>
        <v>580.16499999999996</v>
      </c>
      <c r="R1493" s="6">
        <f t="shared" si="93"/>
        <v>353.2</v>
      </c>
      <c r="S1493" s="6">
        <f t="shared" si="94"/>
        <v>226.96499999999997</v>
      </c>
      <c r="T1493" s="8">
        <f t="shared" si="95"/>
        <v>0.39120767367903958</v>
      </c>
      <c r="U1493" s="5">
        <f>YEAR(SalesDataTable[[#This Row],[Order Date]])</f>
        <v>2026</v>
      </c>
      <c r="V1493" s="8" t="str">
        <f>"Q"&amp;ROUNDUP(MONTH(SalesDataTable[[#This Row],[Order Date]])/3,0)</f>
        <v>Q3</v>
      </c>
      <c r="W1493" s="9">
        <f>MONTH(SalesDataTable[[#This Row],[Order Date]])</f>
        <v>7</v>
      </c>
      <c r="X1493" s="8" t="str">
        <f>TEXT(SalesDataTable[[#This Row],[Order Date]],"mmm")</f>
        <v>Jul</v>
      </c>
    </row>
    <row r="1494" spans="1:24" ht="15">
      <c r="A1494" s="2">
        <v>21</v>
      </c>
      <c r="B1494" s="3">
        <v>46231</v>
      </c>
      <c r="C1494" s="12">
        <f>MONTH(SalesDataTable[[#This Row],[Order Date]])</f>
        <v>7</v>
      </c>
      <c r="D1494" s="12" t="str">
        <f>TEXT(SalesDataTable[[#This Row],[Order Date]],"MMM")</f>
        <v>Jul</v>
      </c>
      <c r="E1494" s="15" t="str">
        <f>"Q"&amp;ROUNDUP(MONTH(SalesDataTable[[#This Row],[Order Date]])/3,0)</f>
        <v>Q3</v>
      </c>
      <c r="F1494" s="12">
        <f>YEAR(SalesDataTable[[#This Row],[Order Date]])</f>
        <v>2026</v>
      </c>
      <c r="G1494" s="4" t="s">
        <v>6</v>
      </c>
      <c r="H1494" s="4" t="s">
        <v>41</v>
      </c>
      <c r="I1494" s="4" t="s">
        <v>2</v>
      </c>
      <c r="J1494" s="4" t="s">
        <v>16</v>
      </c>
      <c r="K1494" s="4" t="s">
        <v>23</v>
      </c>
      <c r="L1494" s="4" t="s">
        <v>51</v>
      </c>
      <c r="M1494" s="9">
        <v>1</v>
      </c>
      <c r="N1494" s="6">
        <v>120.09</v>
      </c>
      <c r="O1494" s="7">
        <v>0</v>
      </c>
      <c r="P1494" s="6">
        <v>62.18</v>
      </c>
      <c r="Q1494" s="6">
        <f t="shared" si="92"/>
        <v>120.09</v>
      </c>
      <c r="R1494" s="6">
        <f t="shared" si="93"/>
        <v>62.18</v>
      </c>
      <c r="S1494" s="6">
        <f t="shared" si="94"/>
        <v>57.910000000000004</v>
      </c>
      <c r="T1494" s="8">
        <f t="shared" si="95"/>
        <v>0.48222166708302111</v>
      </c>
      <c r="U1494" s="5">
        <f>YEAR(SalesDataTable[[#This Row],[Order Date]])</f>
        <v>2026</v>
      </c>
      <c r="V1494" s="8" t="str">
        <f>"Q"&amp;ROUNDUP(MONTH(SalesDataTable[[#This Row],[Order Date]])/3,0)</f>
        <v>Q3</v>
      </c>
      <c r="W1494" s="9">
        <f>MONTH(SalesDataTable[[#This Row],[Order Date]])</f>
        <v>7</v>
      </c>
      <c r="X1494" s="8" t="str">
        <f>TEXT(SalesDataTable[[#This Row],[Order Date]],"mmm")</f>
        <v>Jul</v>
      </c>
    </row>
    <row r="1495" spans="1:24" ht="15">
      <c r="A1495" s="2">
        <v>368</v>
      </c>
      <c r="B1495" s="3">
        <v>46231</v>
      </c>
      <c r="C1495" s="12">
        <f>MONTH(SalesDataTable[[#This Row],[Order Date]])</f>
        <v>7</v>
      </c>
      <c r="D1495" s="12" t="str">
        <f>TEXT(SalesDataTable[[#This Row],[Order Date]],"MMM")</f>
        <v>Jul</v>
      </c>
      <c r="E1495" s="15" t="str">
        <f>"Q"&amp;ROUNDUP(MONTH(SalesDataTable[[#This Row],[Order Date]])/3,0)</f>
        <v>Q3</v>
      </c>
      <c r="F1495" s="12">
        <f>YEAR(SalesDataTable[[#This Row],[Order Date]])</f>
        <v>2026</v>
      </c>
      <c r="G1495" s="4" t="s">
        <v>20</v>
      </c>
      <c r="H1495" s="4" t="s">
        <v>21</v>
      </c>
      <c r="I1495" s="4" t="s">
        <v>28</v>
      </c>
      <c r="J1495" s="4" t="s">
        <v>3</v>
      </c>
      <c r="K1495" s="4" t="s">
        <v>4</v>
      </c>
      <c r="L1495" s="4" t="s">
        <v>30</v>
      </c>
      <c r="M1495" s="9">
        <v>6</v>
      </c>
      <c r="N1495" s="6">
        <v>102.75</v>
      </c>
      <c r="O1495" s="7">
        <v>0</v>
      </c>
      <c r="P1495" s="6">
        <v>51.55</v>
      </c>
      <c r="Q1495" s="6">
        <f t="shared" si="92"/>
        <v>616.5</v>
      </c>
      <c r="R1495" s="6">
        <f t="shared" si="93"/>
        <v>309.29999999999995</v>
      </c>
      <c r="S1495" s="6">
        <f t="shared" si="94"/>
        <v>307.20000000000005</v>
      </c>
      <c r="T1495" s="8">
        <f t="shared" si="95"/>
        <v>0.49829683698296845</v>
      </c>
      <c r="U1495" s="5">
        <f>YEAR(SalesDataTable[[#This Row],[Order Date]])</f>
        <v>2026</v>
      </c>
      <c r="V1495" s="8" t="str">
        <f>"Q"&amp;ROUNDUP(MONTH(SalesDataTable[[#This Row],[Order Date]])/3,0)</f>
        <v>Q3</v>
      </c>
      <c r="W1495" s="9">
        <f>MONTH(SalesDataTable[[#This Row],[Order Date]])</f>
        <v>7</v>
      </c>
      <c r="X1495" s="8" t="str">
        <f>TEXT(SalesDataTable[[#This Row],[Order Date]],"mmm")</f>
        <v>Jul</v>
      </c>
    </row>
    <row r="1496" spans="1:24" ht="15">
      <c r="A1496" s="2">
        <v>457</v>
      </c>
      <c r="B1496" s="3">
        <v>46231</v>
      </c>
      <c r="C1496" s="12">
        <f>MONTH(SalesDataTable[[#This Row],[Order Date]])</f>
        <v>7</v>
      </c>
      <c r="D1496" s="12" t="str">
        <f>TEXT(SalesDataTable[[#This Row],[Order Date]],"MMM")</f>
        <v>Jul</v>
      </c>
      <c r="E1496" s="15" t="str">
        <f>"Q"&amp;ROUNDUP(MONTH(SalesDataTable[[#This Row],[Order Date]])/3,0)</f>
        <v>Q3</v>
      </c>
      <c r="F1496" s="12">
        <f>YEAR(SalesDataTable[[#This Row],[Order Date]])</f>
        <v>2026</v>
      </c>
      <c r="G1496" s="4" t="s">
        <v>11</v>
      </c>
      <c r="H1496" s="4" t="s">
        <v>12</v>
      </c>
      <c r="I1496" s="4" t="s">
        <v>2</v>
      </c>
      <c r="J1496" s="4" t="s">
        <v>3</v>
      </c>
      <c r="K1496" s="4" t="s">
        <v>23</v>
      </c>
      <c r="L1496" s="4" t="s">
        <v>29</v>
      </c>
      <c r="M1496" s="9">
        <v>4</v>
      </c>
      <c r="N1496" s="6">
        <v>191.15</v>
      </c>
      <c r="O1496" s="7">
        <v>0</v>
      </c>
      <c r="P1496" s="6">
        <v>105.01</v>
      </c>
      <c r="Q1496" s="6">
        <f t="shared" si="92"/>
        <v>764.6</v>
      </c>
      <c r="R1496" s="6">
        <f t="shared" si="93"/>
        <v>420.04</v>
      </c>
      <c r="S1496" s="6">
        <f t="shared" si="94"/>
        <v>344.56</v>
      </c>
      <c r="T1496" s="8">
        <f t="shared" si="95"/>
        <v>0.45064085796494896</v>
      </c>
      <c r="U1496" s="5">
        <f>YEAR(SalesDataTable[[#This Row],[Order Date]])</f>
        <v>2026</v>
      </c>
      <c r="V1496" s="8" t="str">
        <f>"Q"&amp;ROUNDUP(MONTH(SalesDataTable[[#This Row],[Order Date]])/3,0)</f>
        <v>Q3</v>
      </c>
      <c r="W1496" s="9">
        <f>MONTH(SalesDataTable[[#This Row],[Order Date]])</f>
        <v>7</v>
      </c>
      <c r="X1496" s="8" t="str">
        <f>TEXT(SalesDataTable[[#This Row],[Order Date]],"mmm")</f>
        <v>Jul</v>
      </c>
    </row>
    <row r="1497" spans="1:24" ht="15">
      <c r="A1497" s="2">
        <v>1516</v>
      </c>
      <c r="B1497" s="3">
        <v>46231</v>
      </c>
      <c r="C1497" s="12">
        <f>MONTH(SalesDataTable[[#This Row],[Order Date]])</f>
        <v>7</v>
      </c>
      <c r="D1497" s="12" t="str">
        <f>TEXT(SalesDataTable[[#This Row],[Order Date]],"MMM")</f>
        <v>Jul</v>
      </c>
      <c r="E1497" s="15" t="str">
        <f>"Q"&amp;ROUNDUP(MONTH(SalesDataTable[[#This Row],[Order Date]])/3,0)</f>
        <v>Q3</v>
      </c>
      <c r="F1497" s="12">
        <f>YEAR(SalesDataTable[[#This Row],[Order Date]])</f>
        <v>2026</v>
      </c>
      <c r="G1497" s="4" t="s">
        <v>0</v>
      </c>
      <c r="H1497" s="4" t="s">
        <v>36</v>
      </c>
      <c r="I1497" s="4" t="s">
        <v>2</v>
      </c>
      <c r="J1497" s="4" t="s">
        <v>16</v>
      </c>
      <c r="K1497" s="4" t="s">
        <v>34</v>
      </c>
      <c r="L1497" s="4" t="s">
        <v>35</v>
      </c>
      <c r="M1497" s="9">
        <v>2</v>
      </c>
      <c r="N1497" s="6">
        <v>40.15</v>
      </c>
      <c r="O1497" s="7">
        <v>0.1</v>
      </c>
      <c r="P1497" s="6">
        <v>14.86</v>
      </c>
      <c r="Q1497" s="6">
        <f t="shared" si="92"/>
        <v>72.27</v>
      </c>
      <c r="R1497" s="6">
        <f t="shared" si="93"/>
        <v>29.72</v>
      </c>
      <c r="S1497" s="6">
        <f t="shared" si="94"/>
        <v>42.55</v>
      </c>
      <c r="T1497" s="8">
        <f t="shared" si="95"/>
        <v>0.58876435588764353</v>
      </c>
      <c r="U1497" s="5">
        <f>YEAR(SalesDataTable[[#This Row],[Order Date]])</f>
        <v>2026</v>
      </c>
      <c r="V1497" s="8" t="str">
        <f>"Q"&amp;ROUNDUP(MONTH(SalesDataTable[[#This Row],[Order Date]])/3,0)</f>
        <v>Q3</v>
      </c>
      <c r="W1497" s="9">
        <f>MONTH(SalesDataTable[[#This Row],[Order Date]])</f>
        <v>7</v>
      </c>
      <c r="X1497" s="8" t="str">
        <f>TEXT(SalesDataTable[[#This Row],[Order Date]],"mmm")</f>
        <v>Jul</v>
      </c>
    </row>
    <row r="1498" spans="1:24" ht="15">
      <c r="A1498" s="2">
        <v>2266</v>
      </c>
      <c r="B1498" s="3">
        <v>46231</v>
      </c>
      <c r="C1498" s="12">
        <f>MONTH(SalesDataTable[[#This Row],[Order Date]])</f>
        <v>7</v>
      </c>
      <c r="D1498" s="12" t="str">
        <f>TEXT(SalesDataTable[[#This Row],[Order Date]],"MMM")</f>
        <v>Jul</v>
      </c>
      <c r="E1498" s="15" t="str">
        <f>"Q"&amp;ROUNDUP(MONTH(SalesDataTable[[#This Row],[Order Date]])/3,0)</f>
        <v>Q3</v>
      </c>
      <c r="F1498" s="12">
        <f>YEAR(SalesDataTable[[#This Row],[Order Date]])</f>
        <v>2026</v>
      </c>
      <c r="G1498" s="4" t="s">
        <v>6</v>
      </c>
      <c r="H1498" s="4" t="s">
        <v>41</v>
      </c>
      <c r="I1498" s="4" t="s">
        <v>28</v>
      </c>
      <c r="J1498" s="4" t="s">
        <v>16</v>
      </c>
      <c r="K1498" s="4" t="s">
        <v>23</v>
      </c>
      <c r="L1498" s="4" t="s">
        <v>40</v>
      </c>
      <c r="M1498" s="9">
        <v>1</v>
      </c>
      <c r="N1498" s="6">
        <v>83.05</v>
      </c>
      <c r="O1498" s="7">
        <v>0</v>
      </c>
      <c r="P1498" s="6">
        <v>38.86</v>
      </c>
      <c r="Q1498" s="6">
        <f t="shared" si="92"/>
        <v>83.05</v>
      </c>
      <c r="R1498" s="6">
        <f t="shared" si="93"/>
        <v>38.86</v>
      </c>
      <c r="S1498" s="6">
        <f t="shared" si="94"/>
        <v>44.19</v>
      </c>
      <c r="T1498" s="8">
        <f t="shared" si="95"/>
        <v>0.53208910295003009</v>
      </c>
      <c r="U1498" s="5">
        <f>YEAR(SalesDataTable[[#This Row],[Order Date]])</f>
        <v>2026</v>
      </c>
      <c r="V1498" s="8" t="str">
        <f>"Q"&amp;ROUNDUP(MONTH(SalesDataTable[[#This Row],[Order Date]])/3,0)</f>
        <v>Q3</v>
      </c>
      <c r="W1498" s="9">
        <f>MONTH(SalesDataTable[[#This Row],[Order Date]])</f>
        <v>7</v>
      </c>
      <c r="X1498" s="8" t="str">
        <f>TEXT(SalesDataTable[[#This Row],[Order Date]],"mmm")</f>
        <v>Jul</v>
      </c>
    </row>
    <row r="1499" spans="1:24" ht="15">
      <c r="A1499" s="2">
        <v>2802</v>
      </c>
      <c r="B1499" s="3">
        <v>46231</v>
      </c>
      <c r="C1499" s="12">
        <f>MONTH(SalesDataTable[[#This Row],[Order Date]])</f>
        <v>7</v>
      </c>
      <c r="D1499" s="12" t="str">
        <f>TEXT(SalesDataTable[[#This Row],[Order Date]],"MMM")</f>
        <v>Jul</v>
      </c>
      <c r="E1499" s="15" t="str">
        <f>"Q"&amp;ROUNDUP(MONTH(SalesDataTable[[#This Row],[Order Date]])/3,0)</f>
        <v>Q3</v>
      </c>
      <c r="F1499" s="12">
        <f>YEAR(SalesDataTable[[#This Row],[Order Date]])</f>
        <v>2026</v>
      </c>
      <c r="G1499" s="4" t="s">
        <v>0</v>
      </c>
      <c r="H1499" s="4" t="s">
        <v>36</v>
      </c>
      <c r="I1499" s="4" t="s">
        <v>2</v>
      </c>
      <c r="J1499" s="4" t="s">
        <v>3</v>
      </c>
      <c r="K1499" s="4" t="s">
        <v>9</v>
      </c>
      <c r="L1499" s="4" t="s">
        <v>17</v>
      </c>
      <c r="M1499" s="9">
        <v>2</v>
      </c>
      <c r="N1499" s="6">
        <v>146.22999999999999</v>
      </c>
      <c r="O1499" s="7">
        <v>0</v>
      </c>
      <c r="P1499" s="6">
        <v>79.040000000000006</v>
      </c>
      <c r="Q1499" s="6">
        <f t="shared" si="92"/>
        <v>292.45999999999998</v>
      </c>
      <c r="R1499" s="6">
        <f t="shared" si="93"/>
        <v>158.08000000000001</v>
      </c>
      <c r="S1499" s="6">
        <f t="shared" si="94"/>
        <v>134.37999999999997</v>
      </c>
      <c r="T1499" s="8">
        <f t="shared" si="95"/>
        <v>0.45948163851466861</v>
      </c>
      <c r="U1499" s="5">
        <f>YEAR(SalesDataTable[[#This Row],[Order Date]])</f>
        <v>2026</v>
      </c>
      <c r="V1499" s="8" t="str">
        <f>"Q"&amp;ROUNDUP(MONTH(SalesDataTable[[#This Row],[Order Date]])/3,0)</f>
        <v>Q3</v>
      </c>
      <c r="W1499" s="9">
        <f>MONTH(SalesDataTable[[#This Row],[Order Date]])</f>
        <v>7</v>
      </c>
      <c r="X1499" s="8" t="str">
        <f>TEXT(SalesDataTable[[#This Row],[Order Date]],"mmm")</f>
        <v>Jul</v>
      </c>
    </row>
    <row r="1500" spans="1:24" ht="15">
      <c r="A1500" s="2">
        <v>3604</v>
      </c>
      <c r="B1500" s="3">
        <v>46231</v>
      </c>
      <c r="C1500" s="12">
        <f>MONTH(SalesDataTable[[#This Row],[Order Date]])</f>
        <v>7</v>
      </c>
      <c r="D1500" s="12" t="str">
        <f>TEXT(SalesDataTable[[#This Row],[Order Date]],"MMM")</f>
        <v>Jul</v>
      </c>
      <c r="E1500" s="15" t="str">
        <f>"Q"&amp;ROUNDUP(MONTH(SalesDataTable[[#This Row],[Order Date]])/3,0)</f>
        <v>Q3</v>
      </c>
      <c r="F1500" s="12">
        <f>YEAR(SalesDataTable[[#This Row],[Order Date]])</f>
        <v>2026</v>
      </c>
      <c r="G1500" s="4" t="s">
        <v>6</v>
      </c>
      <c r="H1500" s="4" t="s">
        <v>49</v>
      </c>
      <c r="I1500" s="4" t="s">
        <v>2</v>
      </c>
      <c r="J1500" s="4" t="s">
        <v>3</v>
      </c>
      <c r="K1500" s="4" t="s">
        <v>9</v>
      </c>
      <c r="L1500" s="4" t="s">
        <v>17</v>
      </c>
      <c r="M1500" s="9">
        <v>2</v>
      </c>
      <c r="N1500" s="6">
        <v>144.09</v>
      </c>
      <c r="O1500" s="7">
        <v>0</v>
      </c>
      <c r="P1500" s="6">
        <v>77.67</v>
      </c>
      <c r="Q1500" s="6">
        <f t="shared" si="92"/>
        <v>288.18</v>
      </c>
      <c r="R1500" s="6">
        <f t="shared" si="93"/>
        <v>155.34</v>
      </c>
      <c r="S1500" s="6">
        <f t="shared" si="94"/>
        <v>132.84</v>
      </c>
      <c r="T1500" s="8">
        <f t="shared" si="95"/>
        <v>0.46096189881324173</v>
      </c>
      <c r="U1500" s="5">
        <f>YEAR(SalesDataTable[[#This Row],[Order Date]])</f>
        <v>2026</v>
      </c>
      <c r="V1500" s="8" t="str">
        <f>"Q"&amp;ROUNDUP(MONTH(SalesDataTable[[#This Row],[Order Date]])/3,0)</f>
        <v>Q3</v>
      </c>
      <c r="W1500" s="9">
        <f>MONTH(SalesDataTable[[#This Row],[Order Date]])</f>
        <v>7</v>
      </c>
      <c r="X1500" s="8" t="str">
        <f>TEXT(SalesDataTable[[#This Row],[Order Date]],"mmm")</f>
        <v>Jul</v>
      </c>
    </row>
    <row r="1501" spans="1:24" ht="15">
      <c r="A1501" s="2">
        <v>3644</v>
      </c>
      <c r="B1501" s="3">
        <v>46231</v>
      </c>
      <c r="C1501" s="12">
        <f>MONTH(SalesDataTable[[#This Row],[Order Date]])</f>
        <v>7</v>
      </c>
      <c r="D1501" s="12" t="str">
        <f>TEXT(SalesDataTable[[#This Row],[Order Date]],"MMM")</f>
        <v>Jul</v>
      </c>
      <c r="E1501" s="15" t="str">
        <f>"Q"&amp;ROUNDUP(MONTH(SalesDataTable[[#This Row],[Order Date]])/3,0)</f>
        <v>Q3</v>
      </c>
      <c r="F1501" s="12">
        <f>YEAR(SalesDataTable[[#This Row],[Order Date]])</f>
        <v>2026</v>
      </c>
      <c r="G1501" s="4" t="s">
        <v>11</v>
      </c>
      <c r="H1501" s="4" t="s">
        <v>39</v>
      </c>
      <c r="I1501" s="4" t="s">
        <v>19</v>
      </c>
      <c r="J1501" s="4" t="s">
        <v>16</v>
      </c>
      <c r="K1501" s="4" t="s">
        <v>9</v>
      </c>
      <c r="L1501" s="4" t="s">
        <v>10</v>
      </c>
      <c r="M1501" s="9">
        <v>3</v>
      </c>
      <c r="N1501" s="6">
        <v>93.01</v>
      </c>
      <c r="O1501" s="7">
        <v>0.15</v>
      </c>
      <c r="P1501" s="6">
        <v>46.68</v>
      </c>
      <c r="Q1501" s="6">
        <f t="shared" si="92"/>
        <v>237.17550000000003</v>
      </c>
      <c r="R1501" s="6">
        <f t="shared" si="93"/>
        <v>140.04</v>
      </c>
      <c r="S1501" s="6">
        <f t="shared" si="94"/>
        <v>97.135500000000036</v>
      </c>
      <c r="T1501" s="8">
        <f t="shared" si="95"/>
        <v>0.4095511551572571</v>
      </c>
      <c r="U1501" s="5">
        <f>YEAR(SalesDataTable[[#This Row],[Order Date]])</f>
        <v>2026</v>
      </c>
      <c r="V1501" s="8" t="str">
        <f>"Q"&amp;ROUNDUP(MONTH(SalesDataTable[[#This Row],[Order Date]])/3,0)</f>
        <v>Q3</v>
      </c>
      <c r="W1501" s="9">
        <f>MONTH(SalesDataTable[[#This Row],[Order Date]])</f>
        <v>7</v>
      </c>
      <c r="X1501" s="8" t="str">
        <f>TEXT(SalesDataTable[[#This Row],[Order Date]],"mmm")</f>
        <v>Jul</v>
      </c>
    </row>
    <row r="1502" spans="1:24" ht="15">
      <c r="A1502" s="2">
        <v>4271</v>
      </c>
      <c r="B1502" s="3">
        <v>46231</v>
      </c>
      <c r="C1502" s="12">
        <f>MONTH(SalesDataTable[[#This Row],[Order Date]])</f>
        <v>7</v>
      </c>
      <c r="D1502" s="12" t="str">
        <f>TEXT(SalesDataTable[[#This Row],[Order Date]],"MMM")</f>
        <v>Jul</v>
      </c>
      <c r="E1502" s="15" t="str">
        <f>"Q"&amp;ROUNDUP(MONTH(SalesDataTable[[#This Row],[Order Date]])/3,0)</f>
        <v>Q3</v>
      </c>
      <c r="F1502" s="12">
        <f>YEAR(SalesDataTable[[#This Row],[Order Date]])</f>
        <v>2026</v>
      </c>
      <c r="G1502" s="4" t="s">
        <v>0</v>
      </c>
      <c r="H1502" s="4" t="s">
        <v>1</v>
      </c>
      <c r="I1502" s="4" t="s">
        <v>19</v>
      </c>
      <c r="J1502" s="4" t="s">
        <v>13</v>
      </c>
      <c r="K1502" s="4" t="s">
        <v>23</v>
      </c>
      <c r="L1502" s="4" t="s">
        <v>51</v>
      </c>
      <c r="M1502" s="9">
        <v>1</v>
      </c>
      <c r="N1502" s="6">
        <v>121.61</v>
      </c>
      <c r="O1502" s="7">
        <v>0.1</v>
      </c>
      <c r="P1502" s="6">
        <v>60.58</v>
      </c>
      <c r="Q1502" s="6">
        <f t="shared" si="92"/>
        <v>109.449</v>
      </c>
      <c r="R1502" s="6">
        <f t="shared" si="93"/>
        <v>60.58</v>
      </c>
      <c r="S1502" s="6">
        <f t="shared" si="94"/>
        <v>48.869</v>
      </c>
      <c r="T1502" s="8">
        <f t="shared" si="95"/>
        <v>0.4465001964385239</v>
      </c>
      <c r="U1502" s="5">
        <f>YEAR(SalesDataTable[[#This Row],[Order Date]])</f>
        <v>2026</v>
      </c>
      <c r="V1502" s="8" t="str">
        <f>"Q"&amp;ROUNDUP(MONTH(SalesDataTable[[#This Row],[Order Date]])/3,0)</f>
        <v>Q3</v>
      </c>
      <c r="W1502" s="9">
        <f>MONTH(SalesDataTable[[#This Row],[Order Date]])</f>
        <v>7</v>
      </c>
      <c r="X1502" s="8" t="str">
        <f>TEXT(SalesDataTable[[#This Row],[Order Date]],"mmm")</f>
        <v>Jul</v>
      </c>
    </row>
    <row r="1503" spans="1:24" ht="15">
      <c r="A1503" s="2">
        <v>272</v>
      </c>
      <c r="B1503" s="3">
        <v>46232</v>
      </c>
      <c r="C1503" s="12">
        <f>MONTH(SalesDataTable[[#This Row],[Order Date]])</f>
        <v>7</v>
      </c>
      <c r="D1503" s="12" t="str">
        <f>TEXT(SalesDataTable[[#This Row],[Order Date]],"MMM")</f>
        <v>Jul</v>
      </c>
      <c r="E1503" s="15" t="str">
        <f>"Q"&amp;ROUNDUP(MONTH(SalesDataTable[[#This Row],[Order Date]])/3,0)</f>
        <v>Q3</v>
      </c>
      <c r="F1503" s="12">
        <f>YEAR(SalesDataTable[[#This Row],[Order Date]])</f>
        <v>2026</v>
      </c>
      <c r="G1503" s="4" t="s">
        <v>20</v>
      </c>
      <c r="H1503" s="4" t="s">
        <v>21</v>
      </c>
      <c r="I1503" s="4" t="s">
        <v>2</v>
      </c>
      <c r="J1503" s="4" t="s">
        <v>16</v>
      </c>
      <c r="K1503" s="4" t="s">
        <v>23</v>
      </c>
      <c r="L1503" s="4" t="s">
        <v>29</v>
      </c>
      <c r="M1503" s="9">
        <v>2</v>
      </c>
      <c r="N1503" s="6">
        <v>195.09</v>
      </c>
      <c r="O1503" s="7">
        <v>0</v>
      </c>
      <c r="P1503" s="6">
        <v>106.82</v>
      </c>
      <c r="Q1503" s="6">
        <f t="shared" si="92"/>
        <v>390.18</v>
      </c>
      <c r="R1503" s="6">
        <f t="shared" si="93"/>
        <v>213.64</v>
      </c>
      <c r="S1503" s="6">
        <f t="shared" si="94"/>
        <v>176.54000000000002</v>
      </c>
      <c r="T1503" s="8">
        <f t="shared" si="95"/>
        <v>0.45245783997129535</v>
      </c>
      <c r="U1503" s="5">
        <f>YEAR(SalesDataTable[[#This Row],[Order Date]])</f>
        <v>2026</v>
      </c>
      <c r="V1503" s="8" t="str">
        <f>"Q"&amp;ROUNDUP(MONTH(SalesDataTable[[#This Row],[Order Date]])/3,0)</f>
        <v>Q3</v>
      </c>
      <c r="W1503" s="9">
        <f>MONTH(SalesDataTable[[#This Row],[Order Date]])</f>
        <v>7</v>
      </c>
      <c r="X1503" s="8" t="str">
        <f>TEXT(SalesDataTable[[#This Row],[Order Date]],"mmm")</f>
        <v>Jul</v>
      </c>
    </row>
    <row r="1504" spans="1:24" ht="15">
      <c r="A1504" s="2">
        <v>1469</v>
      </c>
      <c r="B1504" s="3">
        <v>46232</v>
      </c>
      <c r="C1504" s="12">
        <f>MONTH(SalesDataTable[[#This Row],[Order Date]])</f>
        <v>7</v>
      </c>
      <c r="D1504" s="12" t="str">
        <f>TEXT(SalesDataTable[[#This Row],[Order Date]],"MMM")</f>
        <v>Jul</v>
      </c>
      <c r="E1504" s="15" t="str">
        <f>"Q"&amp;ROUNDUP(MONTH(SalesDataTable[[#This Row],[Order Date]])/3,0)</f>
        <v>Q3</v>
      </c>
      <c r="F1504" s="12">
        <f>YEAR(SalesDataTable[[#This Row],[Order Date]])</f>
        <v>2026</v>
      </c>
      <c r="G1504" s="4" t="s">
        <v>11</v>
      </c>
      <c r="H1504" s="4" t="s">
        <v>39</v>
      </c>
      <c r="I1504" s="4" t="s">
        <v>19</v>
      </c>
      <c r="J1504" s="4" t="s">
        <v>3</v>
      </c>
      <c r="K1504" s="4" t="s">
        <v>14</v>
      </c>
      <c r="L1504" s="4" t="s">
        <v>48</v>
      </c>
      <c r="M1504" s="9">
        <v>3</v>
      </c>
      <c r="N1504" s="6">
        <v>167.52</v>
      </c>
      <c r="O1504" s="7">
        <v>0</v>
      </c>
      <c r="P1504" s="6">
        <v>87.26</v>
      </c>
      <c r="Q1504" s="6">
        <f t="shared" si="92"/>
        <v>502.56000000000006</v>
      </c>
      <c r="R1504" s="6">
        <f t="shared" si="93"/>
        <v>261.78000000000003</v>
      </c>
      <c r="S1504" s="6">
        <f t="shared" si="94"/>
        <v>240.78000000000003</v>
      </c>
      <c r="T1504" s="8">
        <f t="shared" si="95"/>
        <v>0.4791069723018147</v>
      </c>
      <c r="U1504" s="5">
        <f>YEAR(SalesDataTable[[#This Row],[Order Date]])</f>
        <v>2026</v>
      </c>
      <c r="V1504" s="8" t="str">
        <f>"Q"&amp;ROUNDUP(MONTH(SalesDataTable[[#This Row],[Order Date]])/3,0)</f>
        <v>Q3</v>
      </c>
      <c r="W1504" s="9">
        <f>MONTH(SalesDataTable[[#This Row],[Order Date]])</f>
        <v>7</v>
      </c>
      <c r="X1504" s="8" t="str">
        <f>TEXT(SalesDataTable[[#This Row],[Order Date]],"mmm")</f>
        <v>Jul</v>
      </c>
    </row>
    <row r="1505" spans="1:24" ht="15">
      <c r="A1505" s="2">
        <v>2253</v>
      </c>
      <c r="B1505" s="3">
        <v>46232</v>
      </c>
      <c r="C1505" s="12">
        <f>MONTH(SalesDataTable[[#This Row],[Order Date]])</f>
        <v>7</v>
      </c>
      <c r="D1505" s="12" t="str">
        <f>TEXT(SalesDataTable[[#This Row],[Order Date]],"MMM")</f>
        <v>Jul</v>
      </c>
      <c r="E1505" s="15" t="str">
        <f>"Q"&amp;ROUNDUP(MONTH(SalesDataTable[[#This Row],[Order Date]])/3,0)</f>
        <v>Q3</v>
      </c>
      <c r="F1505" s="12">
        <f>YEAR(SalesDataTable[[#This Row],[Order Date]])</f>
        <v>2026</v>
      </c>
      <c r="G1505" s="4" t="s">
        <v>6</v>
      </c>
      <c r="H1505" s="4" t="s">
        <v>49</v>
      </c>
      <c r="I1505" s="4" t="s">
        <v>28</v>
      </c>
      <c r="J1505" s="4" t="s">
        <v>13</v>
      </c>
      <c r="K1505" s="4" t="s">
        <v>4</v>
      </c>
      <c r="L1505" s="4" t="s">
        <v>22</v>
      </c>
      <c r="M1505" s="9">
        <v>3</v>
      </c>
      <c r="N1505" s="6">
        <v>50.98</v>
      </c>
      <c r="O1505" s="7">
        <v>0</v>
      </c>
      <c r="P1505" s="6">
        <v>22.63</v>
      </c>
      <c r="Q1505" s="6">
        <f t="shared" si="92"/>
        <v>152.94</v>
      </c>
      <c r="R1505" s="6">
        <f t="shared" si="93"/>
        <v>67.89</v>
      </c>
      <c r="S1505" s="6">
        <f t="shared" si="94"/>
        <v>85.05</v>
      </c>
      <c r="T1505" s="8">
        <f t="shared" si="95"/>
        <v>0.55610043154178113</v>
      </c>
      <c r="U1505" s="5">
        <f>YEAR(SalesDataTable[[#This Row],[Order Date]])</f>
        <v>2026</v>
      </c>
      <c r="V1505" s="8" t="str">
        <f>"Q"&amp;ROUNDUP(MONTH(SalesDataTable[[#This Row],[Order Date]])/3,0)</f>
        <v>Q3</v>
      </c>
      <c r="W1505" s="9">
        <f>MONTH(SalesDataTable[[#This Row],[Order Date]])</f>
        <v>7</v>
      </c>
      <c r="X1505" s="8" t="str">
        <f>TEXT(SalesDataTable[[#This Row],[Order Date]],"mmm")</f>
        <v>Jul</v>
      </c>
    </row>
    <row r="1506" spans="1:24" ht="15">
      <c r="A1506" s="2">
        <v>2554</v>
      </c>
      <c r="B1506" s="3">
        <v>46232</v>
      </c>
      <c r="C1506" s="12">
        <f>MONTH(SalesDataTable[[#This Row],[Order Date]])</f>
        <v>7</v>
      </c>
      <c r="D1506" s="12" t="str">
        <f>TEXT(SalesDataTable[[#This Row],[Order Date]],"MMM")</f>
        <v>Jul</v>
      </c>
      <c r="E1506" s="15" t="str">
        <f>"Q"&amp;ROUNDUP(MONTH(SalesDataTable[[#This Row],[Order Date]])/3,0)</f>
        <v>Q3</v>
      </c>
      <c r="F1506" s="12">
        <f>YEAR(SalesDataTable[[#This Row],[Order Date]])</f>
        <v>2026</v>
      </c>
      <c r="G1506" s="4" t="s">
        <v>6</v>
      </c>
      <c r="H1506" s="4" t="s">
        <v>41</v>
      </c>
      <c r="I1506" s="4" t="s">
        <v>28</v>
      </c>
      <c r="J1506" s="4" t="s">
        <v>13</v>
      </c>
      <c r="K1506" s="4" t="s">
        <v>34</v>
      </c>
      <c r="L1506" s="4" t="s">
        <v>45</v>
      </c>
      <c r="M1506" s="9">
        <v>2</v>
      </c>
      <c r="N1506" s="6">
        <v>49.98</v>
      </c>
      <c r="O1506" s="7">
        <v>0.1</v>
      </c>
      <c r="P1506" s="6">
        <v>21.91</v>
      </c>
      <c r="Q1506" s="6">
        <f t="shared" si="92"/>
        <v>89.963999999999999</v>
      </c>
      <c r="R1506" s="6">
        <f t="shared" si="93"/>
        <v>43.82</v>
      </c>
      <c r="S1506" s="6">
        <f t="shared" si="94"/>
        <v>46.143999999999998</v>
      </c>
      <c r="T1506" s="8">
        <f t="shared" si="95"/>
        <v>0.51291627762215997</v>
      </c>
      <c r="U1506" s="5">
        <f>YEAR(SalesDataTable[[#This Row],[Order Date]])</f>
        <v>2026</v>
      </c>
      <c r="V1506" s="8" t="str">
        <f>"Q"&amp;ROUNDUP(MONTH(SalesDataTable[[#This Row],[Order Date]])/3,0)</f>
        <v>Q3</v>
      </c>
      <c r="W1506" s="9">
        <f>MONTH(SalesDataTable[[#This Row],[Order Date]])</f>
        <v>7</v>
      </c>
      <c r="X1506" s="8" t="str">
        <f>TEXT(SalesDataTable[[#This Row],[Order Date]],"mmm")</f>
        <v>Jul</v>
      </c>
    </row>
    <row r="1507" spans="1:24" ht="15">
      <c r="A1507" s="2">
        <v>2624</v>
      </c>
      <c r="B1507" s="3">
        <v>46232</v>
      </c>
      <c r="C1507" s="12">
        <f>MONTH(SalesDataTable[[#This Row],[Order Date]])</f>
        <v>7</v>
      </c>
      <c r="D1507" s="12" t="str">
        <f>TEXT(SalesDataTable[[#This Row],[Order Date]],"MMM")</f>
        <v>Jul</v>
      </c>
      <c r="E1507" s="15" t="str">
        <f>"Q"&amp;ROUNDUP(MONTH(SalesDataTable[[#This Row],[Order Date]])/3,0)</f>
        <v>Q3</v>
      </c>
      <c r="F1507" s="12">
        <f>YEAR(SalesDataTable[[#This Row],[Order Date]])</f>
        <v>2026</v>
      </c>
      <c r="G1507" s="4" t="s">
        <v>20</v>
      </c>
      <c r="H1507" s="4" t="s">
        <v>21</v>
      </c>
      <c r="I1507" s="4" t="s">
        <v>8</v>
      </c>
      <c r="J1507" s="4" t="s">
        <v>16</v>
      </c>
      <c r="K1507" s="4" t="s">
        <v>14</v>
      </c>
      <c r="L1507" s="4" t="s">
        <v>15</v>
      </c>
      <c r="M1507" s="9">
        <v>4</v>
      </c>
      <c r="N1507" s="6">
        <v>36.44</v>
      </c>
      <c r="O1507" s="7">
        <v>0.15</v>
      </c>
      <c r="P1507" s="6">
        <v>13.32</v>
      </c>
      <c r="Q1507" s="6">
        <f t="shared" si="92"/>
        <v>123.89599999999999</v>
      </c>
      <c r="R1507" s="6">
        <f t="shared" si="93"/>
        <v>53.28</v>
      </c>
      <c r="S1507" s="6">
        <f t="shared" si="94"/>
        <v>70.615999999999985</v>
      </c>
      <c r="T1507" s="8">
        <f t="shared" si="95"/>
        <v>0.5699619035319945</v>
      </c>
      <c r="U1507" s="5">
        <f>YEAR(SalesDataTable[[#This Row],[Order Date]])</f>
        <v>2026</v>
      </c>
      <c r="V1507" s="8" t="str">
        <f>"Q"&amp;ROUNDUP(MONTH(SalesDataTable[[#This Row],[Order Date]])/3,0)</f>
        <v>Q3</v>
      </c>
      <c r="W1507" s="9">
        <f>MONTH(SalesDataTable[[#This Row],[Order Date]])</f>
        <v>7</v>
      </c>
      <c r="X1507" s="8" t="str">
        <f>TEXT(SalesDataTable[[#This Row],[Order Date]],"mmm")</f>
        <v>Jul</v>
      </c>
    </row>
    <row r="1508" spans="1:24" ht="15">
      <c r="A1508" s="2">
        <v>3338</v>
      </c>
      <c r="B1508" s="3">
        <v>46232</v>
      </c>
      <c r="C1508" s="12">
        <f>MONTH(SalesDataTable[[#This Row],[Order Date]])</f>
        <v>7</v>
      </c>
      <c r="D1508" s="12" t="str">
        <f>TEXT(SalesDataTable[[#This Row],[Order Date]],"MMM")</f>
        <v>Jul</v>
      </c>
      <c r="E1508" s="15" t="str">
        <f>"Q"&amp;ROUNDUP(MONTH(SalesDataTable[[#This Row],[Order Date]])/3,0)</f>
        <v>Q3</v>
      </c>
      <c r="F1508" s="12">
        <f>YEAR(SalesDataTable[[#This Row],[Order Date]])</f>
        <v>2026</v>
      </c>
      <c r="G1508" s="4" t="s">
        <v>0</v>
      </c>
      <c r="H1508" s="4" t="s">
        <v>1</v>
      </c>
      <c r="I1508" s="4" t="s">
        <v>2</v>
      </c>
      <c r="J1508" s="4" t="s">
        <v>3</v>
      </c>
      <c r="K1508" s="4" t="s">
        <v>23</v>
      </c>
      <c r="L1508" s="4" t="s">
        <v>29</v>
      </c>
      <c r="M1508" s="9">
        <v>1</v>
      </c>
      <c r="N1508" s="6">
        <v>195.34</v>
      </c>
      <c r="O1508" s="7">
        <v>0.05</v>
      </c>
      <c r="P1508" s="6">
        <v>106.6</v>
      </c>
      <c r="Q1508" s="6">
        <f t="shared" si="92"/>
        <v>185.57300000000001</v>
      </c>
      <c r="R1508" s="6">
        <f t="shared" si="93"/>
        <v>106.6</v>
      </c>
      <c r="S1508" s="6">
        <f t="shared" si="94"/>
        <v>78.973000000000013</v>
      </c>
      <c r="T1508" s="8">
        <f t="shared" si="95"/>
        <v>0.42556298599472991</v>
      </c>
      <c r="U1508" s="5">
        <f>YEAR(SalesDataTable[[#This Row],[Order Date]])</f>
        <v>2026</v>
      </c>
      <c r="V1508" s="8" t="str">
        <f>"Q"&amp;ROUNDUP(MONTH(SalesDataTable[[#This Row],[Order Date]])/3,0)</f>
        <v>Q3</v>
      </c>
      <c r="W1508" s="9">
        <f>MONTH(SalesDataTable[[#This Row],[Order Date]])</f>
        <v>7</v>
      </c>
      <c r="X1508" s="8" t="str">
        <f>TEXT(SalesDataTable[[#This Row],[Order Date]],"mmm")</f>
        <v>Jul</v>
      </c>
    </row>
    <row r="1509" spans="1:24" ht="15">
      <c r="A1509" s="2">
        <v>4575</v>
      </c>
      <c r="B1509" s="3">
        <v>46232</v>
      </c>
      <c r="C1509" s="12">
        <f>MONTH(SalesDataTable[[#This Row],[Order Date]])</f>
        <v>7</v>
      </c>
      <c r="D1509" s="12" t="str">
        <f>TEXT(SalesDataTable[[#This Row],[Order Date]],"MMM")</f>
        <v>Jul</v>
      </c>
      <c r="E1509" s="15" t="str">
        <f>"Q"&amp;ROUNDUP(MONTH(SalesDataTable[[#This Row],[Order Date]])/3,0)</f>
        <v>Q3</v>
      </c>
      <c r="F1509" s="12">
        <f>YEAR(SalesDataTable[[#This Row],[Order Date]])</f>
        <v>2026</v>
      </c>
      <c r="G1509" s="4" t="s">
        <v>11</v>
      </c>
      <c r="H1509" s="4" t="s">
        <v>25</v>
      </c>
      <c r="I1509" s="4" t="s">
        <v>2</v>
      </c>
      <c r="J1509" s="4" t="s">
        <v>16</v>
      </c>
      <c r="K1509" s="4" t="s">
        <v>4</v>
      </c>
      <c r="L1509" s="4" t="s">
        <v>30</v>
      </c>
      <c r="M1509" s="9">
        <v>1</v>
      </c>
      <c r="N1509" s="6">
        <v>103.31</v>
      </c>
      <c r="O1509" s="7">
        <v>0</v>
      </c>
      <c r="P1509" s="6">
        <v>50.93</v>
      </c>
      <c r="Q1509" s="6">
        <f t="shared" si="92"/>
        <v>103.31</v>
      </c>
      <c r="R1509" s="6">
        <f t="shared" si="93"/>
        <v>50.93</v>
      </c>
      <c r="S1509" s="6">
        <f t="shared" si="94"/>
        <v>52.38</v>
      </c>
      <c r="T1509" s="8">
        <f t="shared" si="95"/>
        <v>0.50701771367728199</v>
      </c>
      <c r="U1509" s="5">
        <f>YEAR(SalesDataTable[[#This Row],[Order Date]])</f>
        <v>2026</v>
      </c>
      <c r="V1509" s="8" t="str">
        <f>"Q"&amp;ROUNDUP(MONTH(SalesDataTable[[#This Row],[Order Date]])/3,0)</f>
        <v>Q3</v>
      </c>
      <c r="W1509" s="9">
        <f>MONTH(SalesDataTable[[#This Row],[Order Date]])</f>
        <v>7</v>
      </c>
      <c r="X1509" s="8" t="str">
        <f>TEXT(SalesDataTable[[#This Row],[Order Date]],"mmm")</f>
        <v>Jul</v>
      </c>
    </row>
    <row r="1510" spans="1:24" ht="15">
      <c r="A1510" s="2">
        <v>4871</v>
      </c>
      <c r="B1510" s="3">
        <v>46232</v>
      </c>
      <c r="C1510" s="12">
        <f>MONTH(SalesDataTable[[#This Row],[Order Date]])</f>
        <v>7</v>
      </c>
      <c r="D1510" s="12" t="str">
        <f>TEXT(SalesDataTable[[#This Row],[Order Date]],"MMM")</f>
        <v>Jul</v>
      </c>
      <c r="E1510" s="15" t="str">
        <f>"Q"&amp;ROUNDUP(MONTH(SalesDataTable[[#This Row],[Order Date]])/3,0)</f>
        <v>Q3</v>
      </c>
      <c r="F1510" s="12">
        <f>YEAR(SalesDataTable[[#This Row],[Order Date]])</f>
        <v>2026</v>
      </c>
      <c r="G1510" s="4" t="s">
        <v>0</v>
      </c>
      <c r="H1510" s="4" t="s">
        <v>1</v>
      </c>
      <c r="I1510" s="4" t="s">
        <v>2</v>
      </c>
      <c r="J1510" s="4" t="s">
        <v>13</v>
      </c>
      <c r="K1510" s="4" t="s">
        <v>23</v>
      </c>
      <c r="L1510" s="4" t="s">
        <v>51</v>
      </c>
      <c r="M1510" s="9">
        <v>3</v>
      </c>
      <c r="N1510" s="6">
        <v>123.31</v>
      </c>
      <c r="O1510" s="7">
        <v>0</v>
      </c>
      <c r="P1510" s="6">
        <v>59.16</v>
      </c>
      <c r="Q1510" s="6">
        <f t="shared" si="92"/>
        <v>369.93</v>
      </c>
      <c r="R1510" s="6">
        <f t="shared" si="93"/>
        <v>177.48</v>
      </c>
      <c r="S1510" s="6">
        <f t="shared" si="94"/>
        <v>192.45000000000002</v>
      </c>
      <c r="T1510" s="8">
        <f t="shared" si="95"/>
        <v>0.52023355770010549</v>
      </c>
      <c r="U1510" s="5">
        <f>YEAR(SalesDataTable[[#This Row],[Order Date]])</f>
        <v>2026</v>
      </c>
      <c r="V1510" s="8" t="str">
        <f>"Q"&amp;ROUNDUP(MONTH(SalesDataTable[[#This Row],[Order Date]])/3,0)</f>
        <v>Q3</v>
      </c>
      <c r="W1510" s="9">
        <f>MONTH(SalesDataTable[[#This Row],[Order Date]])</f>
        <v>7</v>
      </c>
      <c r="X1510" s="8" t="str">
        <f>TEXT(SalesDataTable[[#This Row],[Order Date]],"mmm")</f>
        <v>Jul</v>
      </c>
    </row>
    <row r="1511" spans="1:24" ht="15">
      <c r="A1511" s="2">
        <v>4931</v>
      </c>
      <c r="B1511" s="3">
        <v>46232</v>
      </c>
      <c r="C1511" s="12">
        <f>MONTH(SalesDataTable[[#This Row],[Order Date]])</f>
        <v>7</v>
      </c>
      <c r="D1511" s="12" t="str">
        <f>TEXT(SalesDataTable[[#This Row],[Order Date]],"MMM")</f>
        <v>Jul</v>
      </c>
      <c r="E1511" s="15" t="str">
        <f>"Q"&amp;ROUNDUP(MONTH(SalesDataTable[[#This Row],[Order Date]])/3,0)</f>
        <v>Q3</v>
      </c>
      <c r="F1511" s="12">
        <f>YEAR(SalesDataTable[[#This Row],[Order Date]])</f>
        <v>2026</v>
      </c>
      <c r="G1511" s="4" t="s">
        <v>0</v>
      </c>
      <c r="H1511" s="4" t="s">
        <v>50</v>
      </c>
      <c r="I1511" s="4" t="s">
        <v>2</v>
      </c>
      <c r="J1511" s="4" t="s">
        <v>13</v>
      </c>
      <c r="K1511" s="4" t="s">
        <v>34</v>
      </c>
      <c r="L1511" s="4" t="s">
        <v>35</v>
      </c>
      <c r="M1511" s="9">
        <v>1</v>
      </c>
      <c r="N1511" s="6">
        <v>40.36</v>
      </c>
      <c r="O1511" s="7">
        <v>0.1</v>
      </c>
      <c r="P1511" s="6">
        <v>14.82</v>
      </c>
      <c r="Q1511" s="6">
        <f t="shared" si="92"/>
        <v>36.323999999999998</v>
      </c>
      <c r="R1511" s="6">
        <f t="shared" si="93"/>
        <v>14.82</v>
      </c>
      <c r="S1511" s="6">
        <f t="shared" si="94"/>
        <v>21.503999999999998</v>
      </c>
      <c r="T1511" s="8">
        <f t="shared" si="95"/>
        <v>0.59200528576148004</v>
      </c>
      <c r="U1511" s="5">
        <f>YEAR(SalesDataTable[[#This Row],[Order Date]])</f>
        <v>2026</v>
      </c>
      <c r="V1511" s="8" t="str">
        <f>"Q"&amp;ROUNDUP(MONTH(SalesDataTable[[#This Row],[Order Date]])/3,0)</f>
        <v>Q3</v>
      </c>
      <c r="W1511" s="9">
        <f>MONTH(SalesDataTable[[#This Row],[Order Date]])</f>
        <v>7</v>
      </c>
      <c r="X1511" s="8" t="str">
        <f>TEXT(SalesDataTable[[#This Row],[Order Date]],"mmm")</f>
        <v>Jul</v>
      </c>
    </row>
    <row r="1512" spans="1:24" ht="15">
      <c r="A1512" s="2">
        <v>4962</v>
      </c>
      <c r="B1512" s="3">
        <v>46232</v>
      </c>
      <c r="C1512" s="12">
        <f>MONTH(SalesDataTable[[#This Row],[Order Date]])</f>
        <v>7</v>
      </c>
      <c r="D1512" s="12" t="str">
        <f>TEXT(SalesDataTable[[#This Row],[Order Date]],"MMM")</f>
        <v>Jul</v>
      </c>
      <c r="E1512" s="15" t="str">
        <f>"Q"&amp;ROUNDUP(MONTH(SalesDataTable[[#This Row],[Order Date]])/3,0)</f>
        <v>Q3</v>
      </c>
      <c r="F1512" s="12">
        <f>YEAR(SalesDataTable[[#This Row],[Order Date]])</f>
        <v>2026</v>
      </c>
      <c r="G1512" s="4" t="s">
        <v>0</v>
      </c>
      <c r="H1512" s="4" t="s">
        <v>50</v>
      </c>
      <c r="I1512" s="4" t="s">
        <v>19</v>
      </c>
      <c r="J1512" s="4" t="s">
        <v>13</v>
      </c>
      <c r="K1512" s="4" t="s">
        <v>23</v>
      </c>
      <c r="L1512" s="4" t="s">
        <v>40</v>
      </c>
      <c r="M1512" s="9">
        <v>2</v>
      </c>
      <c r="N1512" s="6">
        <v>83.06</v>
      </c>
      <c r="O1512" s="7">
        <v>0</v>
      </c>
      <c r="P1512" s="6">
        <v>38.74</v>
      </c>
      <c r="Q1512" s="6">
        <f t="shared" si="92"/>
        <v>166.12</v>
      </c>
      <c r="R1512" s="6">
        <f t="shared" si="93"/>
        <v>77.48</v>
      </c>
      <c r="S1512" s="6">
        <f t="shared" si="94"/>
        <v>88.64</v>
      </c>
      <c r="T1512" s="8">
        <f t="shared" si="95"/>
        <v>0.5335901757765471</v>
      </c>
      <c r="U1512" s="5">
        <f>YEAR(SalesDataTable[[#This Row],[Order Date]])</f>
        <v>2026</v>
      </c>
      <c r="V1512" s="8" t="str">
        <f>"Q"&amp;ROUNDUP(MONTH(SalesDataTable[[#This Row],[Order Date]])/3,0)</f>
        <v>Q3</v>
      </c>
      <c r="W1512" s="9">
        <f>MONTH(SalesDataTable[[#This Row],[Order Date]])</f>
        <v>7</v>
      </c>
      <c r="X1512" s="8" t="str">
        <f>TEXT(SalesDataTable[[#This Row],[Order Date]],"mmm")</f>
        <v>Jul</v>
      </c>
    </row>
    <row r="1513" spans="1:24" ht="15">
      <c r="A1513" s="2">
        <v>5006</v>
      </c>
      <c r="B1513" s="3">
        <v>46232</v>
      </c>
      <c r="C1513" s="12">
        <f>MONTH(SalesDataTable[[#This Row],[Order Date]])</f>
        <v>7</v>
      </c>
      <c r="D1513" s="12" t="str">
        <f>TEXT(SalesDataTable[[#This Row],[Order Date]],"MMM")</f>
        <v>Jul</v>
      </c>
      <c r="E1513" s="15" t="str">
        <f>"Q"&amp;ROUNDUP(MONTH(SalesDataTable[[#This Row],[Order Date]])/3,0)</f>
        <v>Q3</v>
      </c>
      <c r="F1513" s="12">
        <f>YEAR(SalesDataTable[[#This Row],[Order Date]])</f>
        <v>2026</v>
      </c>
      <c r="G1513" s="4" t="s">
        <v>11</v>
      </c>
      <c r="H1513" s="4" t="s">
        <v>18</v>
      </c>
      <c r="I1513" s="4" t="s">
        <v>2</v>
      </c>
      <c r="J1513" s="4" t="s">
        <v>3</v>
      </c>
      <c r="K1513" s="4" t="s">
        <v>9</v>
      </c>
      <c r="L1513" s="4" t="s">
        <v>37</v>
      </c>
      <c r="M1513" s="9">
        <v>2</v>
      </c>
      <c r="N1513" s="6">
        <v>151.72999999999999</v>
      </c>
      <c r="O1513" s="7">
        <v>0</v>
      </c>
      <c r="P1513" s="6">
        <v>81.209999999999994</v>
      </c>
      <c r="Q1513" s="6">
        <f t="shared" si="92"/>
        <v>303.45999999999998</v>
      </c>
      <c r="R1513" s="6">
        <f t="shared" si="93"/>
        <v>162.41999999999999</v>
      </c>
      <c r="S1513" s="6">
        <f t="shared" si="94"/>
        <v>141.04</v>
      </c>
      <c r="T1513" s="8">
        <f t="shared" si="95"/>
        <v>0.46477295195412904</v>
      </c>
      <c r="U1513" s="5">
        <f>YEAR(SalesDataTable[[#This Row],[Order Date]])</f>
        <v>2026</v>
      </c>
      <c r="V1513" s="8" t="str">
        <f>"Q"&amp;ROUNDUP(MONTH(SalesDataTable[[#This Row],[Order Date]])/3,0)</f>
        <v>Q3</v>
      </c>
      <c r="W1513" s="9">
        <f>MONTH(SalesDataTable[[#This Row],[Order Date]])</f>
        <v>7</v>
      </c>
      <c r="X1513" s="8" t="str">
        <f>TEXT(SalesDataTable[[#This Row],[Order Date]],"mmm")</f>
        <v>Jul</v>
      </c>
    </row>
    <row r="1514" spans="1:24" ht="15">
      <c r="A1514" s="2">
        <v>5033</v>
      </c>
      <c r="B1514" s="3">
        <v>46232</v>
      </c>
      <c r="C1514" s="12">
        <f>MONTH(SalesDataTable[[#This Row],[Order Date]])</f>
        <v>7</v>
      </c>
      <c r="D1514" s="12" t="str">
        <f>TEXT(SalesDataTable[[#This Row],[Order Date]],"MMM")</f>
        <v>Jul</v>
      </c>
      <c r="E1514" s="15" t="str">
        <f>"Q"&amp;ROUNDUP(MONTH(SalesDataTable[[#This Row],[Order Date]])/3,0)</f>
        <v>Q3</v>
      </c>
      <c r="F1514" s="12">
        <f>YEAR(SalesDataTable[[#This Row],[Order Date]])</f>
        <v>2026</v>
      </c>
      <c r="G1514" s="4" t="s">
        <v>20</v>
      </c>
      <c r="H1514" s="4" t="s">
        <v>33</v>
      </c>
      <c r="I1514" s="4" t="s">
        <v>2</v>
      </c>
      <c r="J1514" s="4" t="s">
        <v>13</v>
      </c>
      <c r="K1514" s="4" t="s">
        <v>9</v>
      </c>
      <c r="L1514" s="4" t="s">
        <v>46</v>
      </c>
      <c r="M1514" s="9">
        <v>4</v>
      </c>
      <c r="N1514" s="6">
        <v>72.010000000000005</v>
      </c>
      <c r="O1514" s="7">
        <v>0.05</v>
      </c>
      <c r="P1514" s="6">
        <v>32.36</v>
      </c>
      <c r="Q1514" s="6">
        <f t="shared" si="92"/>
        <v>273.63800000000003</v>
      </c>
      <c r="R1514" s="6">
        <f t="shared" si="93"/>
        <v>129.44</v>
      </c>
      <c r="S1514" s="6">
        <f t="shared" si="94"/>
        <v>144.19800000000004</v>
      </c>
      <c r="T1514" s="8">
        <f t="shared" si="95"/>
        <v>0.52696628392255473</v>
      </c>
      <c r="U1514" s="5">
        <f>YEAR(SalesDataTable[[#This Row],[Order Date]])</f>
        <v>2026</v>
      </c>
      <c r="V1514" s="8" t="str">
        <f>"Q"&amp;ROUNDUP(MONTH(SalesDataTable[[#This Row],[Order Date]])/3,0)</f>
        <v>Q3</v>
      </c>
      <c r="W1514" s="9">
        <f>MONTH(SalesDataTable[[#This Row],[Order Date]])</f>
        <v>7</v>
      </c>
      <c r="X1514" s="8" t="str">
        <f>TEXT(SalesDataTable[[#This Row],[Order Date]],"mmm")</f>
        <v>Jul</v>
      </c>
    </row>
    <row r="1515" spans="1:24" ht="15">
      <c r="A1515" s="2">
        <v>5117</v>
      </c>
      <c r="B1515" s="3">
        <v>46232</v>
      </c>
      <c r="C1515" s="12">
        <f>MONTH(SalesDataTable[[#This Row],[Order Date]])</f>
        <v>7</v>
      </c>
      <c r="D1515" s="12" t="str">
        <f>TEXT(SalesDataTable[[#This Row],[Order Date]],"MMM")</f>
        <v>Jul</v>
      </c>
      <c r="E1515" s="15" t="str">
        <f>"Q"&amp;ROUNDUP(MONTH(SalesDataTable[[#This Row],[Order Date]])/3,0)</f>
        <v>Q3</v>
      </c>
      <c r="F1515" s="12">
        <f>YEAR(SalesDataTable[[#This Row],[Order Date]])</f>
        <v>2026</v>
      </c>
      <c r="G1515" s="4" t="s">
        <v>6</v>
      </c>
      <c r="H1515" s="4" t="s">
        <v>41</v>
      </c>
      <c r="I1515" s="4" t="s">
        <v>2</v>
      </c>
      <c r="J1515" s="4" t="s">
        <v>16</v>
      </c>
      <c r="K1515" s="4" t="s">
        <v>9</v>
      </c>
      <c r="L1515" s="4" t="s">
        <v>37</v>
      </c>
      <c r="M1515" s="9">
        <v>1</v>
      </c>
      <c r="N1515" s="6">
        <v>154.87</v>
      </c>
      <c r="O1515" s="7">
        <v>0</v>
      </c>
      <c r="P1515" s="6">
        <v>80.459999999999994</v>
      </c>
      <c r="Q1515" s="6">
        <f t="shared" si="92"/>
        <v>154.87</v>
      </c>
      <c r="R1515" s="6">
        <f t="shared" si="93"/>
        <v>80.459999999999994</v>
      </c>
      <c r="S1515" s="6">
        <f t="shared" si="94"/>
        <v>74.410000000000011</v>
      </c>
      <c r="T1515" s="8">
        <f t="shared" si="95"/>
        <v>0.48046748886162594</v>
      </c>
      <c r="U1515" s="5">
        <f>YEAR(SalesDataTable[[#This Row],[Order Date]])</f>
        <v>2026</v>
      </c>
      <c r="V1515" s="8" t="str">
        <f>"Q"&amp;ROUNDUP(MONTH(SalesDataTable[[#This Row],[Order Date]])/3,0)</f>
        <v>Q3</v>
      </c>
      <c r="W1515" s="9">
        <f>MONTH(SalesDataTable[[#This Row],[Order Date]])</f>
        <v>7</v>
      </c>
      <c r="X1515" s="8" t="str">
        <f>TEXT(SalesDataTable[[#This Row],[Order Date]],"mmm")</f>
        <v>Jul</v>
      </c>
    </row>
    <row r="1516" spans="1:24" ht="15">
      <c r="A1516" s="2">
        <v>954</v>
      </c>
      <c r="B1516" s="3">
        <v>46233</v>
      </c>
      <c r="C1516" s="12">
        <f>MONTH(SalesDataTable[[#This Row],[Order Date]])</f>
        <v>7</v>
      </c>
      <c r="D1516" s="12" t="str">
        <f>TEXT(SalesDataTable[[#This Row],[Order Date]],"MMM")</f>
        <v>Jul</v>
      </c>
      <c r="E1516" s="15" t="str">
        <f>"Q"&amp;ROUNDUP(MONTH(SalesDataTable[[#This Row],[Order Date]])/3,0)</f>
        <v>Q3</v>
      </c>
      <c r="F1516" s="12">
        <f>YEAR(SalesDataTable[[#This Row],[Order Date]])</f>
        <v>2026</v>
      </c>
      <c r="G1516" s="4" t="s">
        <v>6</v>
      </c>
      <c r="H1516" s="4" t="s">
        <v>7</v>
      </c>
      <c r="I1516" s="4" t="s">
        <v>2</v>
      </c>
      <c r="J1516" s="4" t="s">
        <v>13</v>
      </c>
      <c r="K1516" s="4" t="s">
        <v>14</v>
      </c>
      <c r="L1516" s="4" t="s">
        <v>44</v>
      </c>
      <c r="M1516" s="9">
        <v>3</v>
      </c>
      <c r="N1516" s="6">
        <v>134.61000000000001</v>
      </c>
      <c r="O1516" s="7">
        <v>0.1</v>
      </c>
      <c r="P1516" s="6">
        <v>65.77</v>
      </c>
      <c r="Q1516" s="6">
        <f t="shared" si="92"/>
        <v>363.44700000000006</v>
      </c>
      <c r="R1516" s="6">
        <f t="shared" si="93"/>
        <v>197.31</v>
      </c>
      <c r="S1516" s="6">
        <f t="shared" si="94"/>
        <v>166.13700000000006</v>
      </c>
      <c r="T1516" s="8">
        <f t="shared" si="95"/>
        <v>0.45711479252820914</v>
      </c>
      <c r="U1516" s="5">
        <f>YEAR(SalesDataTable[[#This Row],[Order Date]])</f>
        <v>2026</v>
      </c>
      <c r="V1516" s="8" t="str">
        <f>"Q"&amp;ROUNDUP(MONTH(SalesDataTable[[#This Row],[Order Date]])/3,0)</f>
        <v>Q3</v>
      </c>
      <c r="W1516" s="9">
        <f>MONTH(SalesDataTable[[#This Row],[Order Date]])</f>
        <v>7</v>
      </c>
      <c r="X1516" s="8" t="str">
        <f>TEXT(SalesDataTable[[#This Row],[Order Date]],"mmm")</f>
        <v>Jul</v>
      </c>
    </row>
    <row r="1517" spans="1:24" ht="15">
      <c r="A1517" s="2">
        <v>1644</v>
      </c>
      <c r="B1517" s="3">
        <v>46233</v>
      </c>
      <c r="C1517" s="12">
        <f>MONTH(SalesDataTable[[#This Row],[Order Date]])</f>
        <v>7</v>
      </c>
      <c r="D1517" s="12" t="str">
        <f>TEXT(SalesDataTable[[#This Row],[Order Date]],"MMM")</f>
        <v>Jul</v>
      </c>
      <c r="E1517" s="15" t="str">
        <f>"Q"&amp;ROUNDUP(MONTH(SalesDataTable[[#This Row],[Order Date]])/3,0)</f>
        <v>Q3</v>
      </c>
      <c r="F1517" s="12">
        <f>YEAR(SalesDataTable[[#This Row],[Order Date]])</f>
        <v>2026</v>
      </c>
      <c r="G1517" s="4" t="s">
        <v>20</v>
      </c>
      <c r="H1517" s="4" t="s">
        <v>47</v>
      </c>
      <c r="I1517" s="4" t="s">
        <v>2</v>
      </c>
      <c r="J1517" s="4" t="s">
        <v>3</v>
      </c>
      <c r="K1517" s="4" t="s">
        <v>4</v>
      </c>
      <c r="L1517" s="4" t="s">
        <v>5</v>
      </c>
      <c r="M1517" s="9">
        <v>3</v>
      </c>
      <c r="N1517" s="6">
        <v>81.5</v>
      </c>
      <c r="O1517" s="7">
        <v>0.05</v>
      </c>
      <c r="P1517" s="6">
        <v>43.85</v>
      </c>
      <c r="Q1517" s="6">
        <f t="shared" si="92"/>
        <v>232.27499999999998</v>
      </c>
      <c r="R1517" s="6">
        <f t="shared" si="93"/>
        <v>131.55000000000001</v>
      </c>
      <c r="S1517" s="6">
        <f t="shared" si="94"/>
        <v>100.72499999999997</v>
      </c>
      <c r="T1517" s="8">
        <f t="shared" si="95"/>
        <v>0.43364546335163051</v>
      </c>
      <c r="U1517" s="5">
        <f>YEAR(SalesDataTable[[#This Row],[Order Date]])</f>
        <v>2026</v>
      </c>
      <c r="V1517" s="8" t="str">
        <f>"Q"&amp;ROUNDUP(MONTH(SalesDataTable[[#This Row],[Order Date]])/3,0)</f>
        <v>Q3</v>
      </c>
      <c r="W1517" s="9">
        <f>MONTH(SalesDataTable[[#This Row],[Order Date]])</f>
        <v>7</v>
      </c>
      <c r="X1517" s="8" t="str">
        <f>TEXT(SalesDataTable[[#This Row],[Order Date]],"mmm")</f>
        <v>Jul</v>
      </c>
    </row>
    <row r="1518" spans="1:24" ht="15">
      <c r="A1518" s="2">
        <v>2030</v>
      </c>
      <c r="B1518" s="3">
        <v>46233</v>
      </c>
      <c r="C1518" s="12">
        <f>MONTH(SalesDataTable[[#This Row],[Order Date]])</f>
        <v>7</v>
      </c>
      <c r="D1518" s="12" t="str">
        <f>TEXT(SalesDataTable[[#This Row],[Order Date]],"MMM")</f>
        <v>Jul</v>
      </c>
      <c r="E1518" s="15" t="str">
        <f>"Q"&amp;ROUNDUP(MONTH(SalesDataTable[[#This Row],[Order Date]])/3,0)</f>
        <v>Q3</v>
      </c>
      <c r="F1518" s="12">
        <f>YEAR(SalesDataTable[[#This Row],[Order Date]])</f>
        <v>2026</v>
      </c>
      <c r="G1518" s="4" t="s">
        <v>0</v>
      </c>
      <c r="H1518" s="4" t="s">
        <v>1</v>
      </c>
      <c r="I1518" s="4" t="s">
        <v>28</v>
      </c>
      <c r="J1518" s="4" t="s">
        <v>16</v>
      </c>
      <c r="K1518" s="4" t="s">
        <v>14</v>
      </c>
      <c r="L1518" s="4" t="s">
        <v>44</v>
      </c>
      <c r="M1518" s="9">
        <v>2</v>
      </c>
      <c r="N1518" s="6">
        <v>135.63</v>
      </c>
      <c r="O1518" s="7">
        <v>0</v>
      </c>
      <c r="P1518" s="6">
        <v>66.63</v>
      </c>
      <c r="Q1518" s="6">
        <f t="shared" si="92"/>
        <v>271.26</v>
      </c>
      <c r="R1518" s="6">
        <f t="shared" si="93"/>
        <v>133.26</v>
      </c>
      <c r="S1518" s="6">
        <f t="shared" si="94"/>
        <v>138</v>
      </c>
      <c r="T1518" s="8">
        <f t="shared" si="95"/>
        <v>0.50873700508737008</v>
      </c>
      <c r="U1518" s="5">
        <f>YEAR(SalesDataTable[[#This Row],[Order Date]])</f>
        <v>2026</v>
      </c>
      <c r="V1518" s="8" t="str">
        <f>"Q"&amp;ROUNDUP(MONTH(SalesDataTable[[#This Row],[Order Date]])/3,0)</f>
        <v>Q3</v>
      </c>
      <c r="W1518" s="9">
        <f>MONTH(SalesDataTable[[#This Row],[Order Date]])</f>
        <v>7</v>
      </c>
      <c r="X1518" s="8" t="str">
        <f>TEXT(SalesDataTable[[#This Row],[Order Date]],"mmm")</f>
        <v>Jul</v>
      </c>
    </row>
    <row r="1519" spans="1:24" ht="15">
      <c r="A1519" s="2">
        <v>2595</v>
      </c>
      <c r="B1519" s="3">
        <v>46233</v>
      </c>
      <c r="C1519" s="12">
        <f>MONTH(SalesDataTable[[#This Row],[Order Date]])</f>
        <v>7</v>
      </c>
      <c r="D1519" s="12" t="str">
        <f>TEXT(SalesDataTable[[#This Row],[Order Date]],"MMM")</f>
        <v>Jul</v>
      </c>
      <c r="E1519" s="15" t="str">
        <f>"Q"&amp;ROUNDUP(MONTH(SalesDataTable[[#This Row],[Order Date]])/3,0)</f>
        <v>Q3</v>
      </c>
      <c r="F1519" s="12">
        <f>YEAR(SalesDataTable[[#This Row],[Order Date]])</f>
        <v>2026</v>
      </c>
      <c r="G1519" s="4" t="s">
        <v>0</v>
      </c>
      <c r="H1519" s="4" t="s">
        <v>36</v>
      </c>
      <c r="I1519" s="4" t="s">
        <v>8</v>
      </c>
      <c r="J1519" s="4" t="s">
        <v>16</v>
      </c>
      <c r="K1519" s="4" t="s">
        <v>14</v>
      </c>
      <c r="L1519" s="4" t="s">
        <v>44</v>
      </c>
      <c r="M1519" s="9">
        <v>15</v>
      </c>
      <c r="N1519" s="6">
        <v>133.44999999999999</v>
      </c>
      <c r="O1519" s="7">
        <v>0.2</v>
      </c>
      <c r="P1519" s="6">
        <v>65.819999999999993</v>
      </c>
      <c r="Q1519" s="6">
        <f t="shared" si="92"/>
        <v>1601.3999999999999</v>
      </c>
      <c r="R1519" s="6">
        <f t="shared" si="93"/>
        <v>987.3</v>
      </c>
      <c r="S1519" s="6">
        <f t="shared" si="94"/>
        <v>614.09999999999991</v>
      </c>
      <c r="T1519" s="8">
        <f t="shared" si="95"/>
        <v>0.3834769576620457</v>
      </c>
      <c r="U1519" s="5">
        <f>YEAR(SalesDataTable[[#This Row],[Order Date]])</f>
        <v>2026</v>
      </c>
      <c r="V1519" s="8" t="str">
        <f>"Q"&amp;ROUNDUP(MONTH(SalesDataTable[[#This Row],[Order Date]])/3,0)</f>
        <v>Q3</v>
      </c>
      <c r="W1519" s="9">
        <f>MONTH(SalesDataTable[[#This Row],[Order Date]])</f>
        <v>7</v>
      </c>
      <c r="X1519" s="8" t="str">
        <f>TEXT(SalesDataTable[[#This Row],[Order Date]],"mmm")</f>
        <v>Jul</v>
      </c>
    </row>
    <row r="1520" spans="1:24" ht="15">
      <c r="A1520" s="2">
        <v>2763</v>
      </c>
      <c r="B1520" s="3">
        <v>46233</v>
      </c>
      <c r="C1520" s="12">
        <f>MONTH(SalesDataTable[[#This Row],[Order Date]])</f>
        <v>7</v>
      </c>
      <c r="D1520" s="12" t="str">
        <f>TEXT(SalesDataTable[[#This Row],[Order Date]],"MMM")</f>
        <v>Jul</v>
      </c>
      <c r="E1520" s="15" t="str">
        <f>"Q"&amp;ROUNDUP(MONTH(SalesDataTable[[#This Row],[Order Date]])/3,0)</f>
        <v>Q3</v>
      </c>
      <c r="F1520" s="12">
        <f>YEAR(SalesDataTable[[#This Row],[Order Date]])</f>
        <v>2026</v>
      </c>
      <c r="G1520" s="4" t="s">
        <v>0</v>
      </c>
      <c r="H1520" s="4" t="s">
        <v>50</v>
      </c>
      <c r="I1520" s="4" t="s">
        <v>2</v>
      </c>
      <c r="J1520" s="4" t="s">
        <v>16</v>
      </c>
      <c r="K1520" s="4" t="s">
        <v>23</v>
      </c>
      <c r="L1520" s="4" t="s">
        <v>51</v>
      </c>
      <c r="M1520" s="9">
        <v>1</v>
      </c>
      <c r="N1520" s="6">
        <v>120.94</v>
      </c>
      <c r="O1520" s="7">
        <v>0</v>
      </c>
      <c r="P1520" s="6">
        <v>62.24</v>
      </c>
      <c r="Q1520" s="6">
        <f t="shared" si="92"/>
        <v>120.94</v>
      </c>
      <c r="R1520" s="6">
        <f t="shared" si="93"/>
        <v>62.24</v>
      </c>
      <c r="S1520" s="6">
        <f t="shared" si="94"/>
        <v>58.699999999999996</v>
      </c>
      <c r="T1520" s="8">
        <f t="shared" si="95"/>
        <v>0.48536464362493797</v>
      </c>
      <c r="U1520" s="5">
        <f>YEAR(SalesDataTable[[#This Row],[Order Date]])</f>
        <v>2026</v>
      </c>
      <c r="V1520" s="8" t="str">
        <f>"Q"&amp;ROUNDUP(MONTH(SalesDataTable[[#This Row],[Order Date]])/3,0)</f>
        <v>Q3</v>
      </c>
      <c r="W1520" s="9">
        <f>MONTH(SalesDataTable[[#This Row],[Order Date]])</f>
        <v>7</v>
      </c>
      <c r="X1520" s="8" t="str">
        <f>TEXT(SalesDataTable[[#This Row],[Order Date]],"mmm")</f>
        <v>Jul</v>
      </c>
    </row>
    <row r="1521" spans="1:24" ht="15">
      <c r="A1521" s="2">
        <v>3537</v>
      </c>
      <c r="B1521" s="3">
        <v>46233</v>
      </c>
      <c r="C1521" s="12">
        <f>MONTH(SalesDataTable[[#This Row],[Order Date]])</f>
        <v>7</v>
      </c>
      <c r="D1521" s="12" t="str">
        <f>TEXT(SalesDataTable[[#This Row],[Order Date]],"MMM")</f>
        <v>Jul</v>
      </c>
      <c r="E1521" s="15" t="str">
        <f>"Q"&amp;ROUNDUP(MONTH(SalesDataTable[[#This Row],[Order Date]])/3,0)</f>
        <v>Q3</v>
      </c>
      <c r="F1521" s="12">
        <f>YEAR(SalesDataTable[[#This Row],[Order Date]])</f>
        <v>2026</v>
      </c>
      <c r="G1521" s="4" t="s">
        <v>6</v>
      </c>
      <c r="H1521" s="4" t="s">
        <v>41</v>
      </c>
      <c r="I1521" s="4" t="s">
        <v>2</v>
      </c>
      <c r="J1521" s="4" t="s">
        <v>3</v>
      </c>
      <c r="K1521" s="4" t="s">
        <v>23</v>
      </c>
      <c r="L1521" s="4" t="s">
        <v>24</v>
      </c>
      <c r="M1521" s="9">
        <v>2</v>
      </c>
      <c r="N1521" s="6">
        <v>332.99</v>
      </c>
      <c r="O1521" s="7">
        <v>0.15</v>
      </c>
      <c r="P1521" s="6">
        <v>199.09</v>
      </c>
      <c r="Q1521" s="6">
        <f t="shared" si="92"/>
        <v>566.08299999999997</v>
      </c>
      <c r="R1521" s="6">
        <f t="shared" si="93"/>
        <v>398.18</v>
      </c>
      <c r="S1521" s="6">
        <f t="shared" si="94"/>
        <v>167.90299999999996</v>
      </c>
      <c r="T1521" s="8">
        <f t="shared" si="95"/>
        <v>0.29660491482697759</v>
      </c>
      <c r="U1521" s="5">
        <f>YEAR(SalesDataTable[[#This Row],[Order Date]])</f>
        <v>2026</v>
      </c>
      <c r="V1521" s="8" t="str">
        <f>"Q"&amp;ROUNDUP(MONTH(SalesDataTable[[#This Row],[Order Date]])/3,0)</f>
        <v>Q3</v>
      </c>
      <c r="W1521" s="9">
        <f>MONTH(SalesDataTable[[#This Row],[Order Date]])</f>
        <v>7</v>
      </c>
      <c r="X1521" s="8" t="str">
        <f>TEXT(SalesDataTable[[#This Row],[Order Date]],"mmm")</f>
        <v>Jul</v>
      </c>
    </row>
    <row r="1522" spans="1:24" ht="15">
      <c r="A1522" s="2">
        <v>3550</v>
      </c>
      <c r="B1522" s="3">
        <v>46233</v>
      </c>
      <c r="C1522" s="12">
        <f>MONTH(SalesDataTable[[#This Row],[Order Date]])</f>
        <v>7</v>
      </c>
      <c r="D1522" s="12" t="str">
        <f>TEXT(SalesDataTable[[#This Row],[Order Date]],"MMM")</f>
        <v>Jul</v>
      </c>
      <c r="E1522" s="15" t="str">
        <f>"Q"&amp;ROUNDUP(MONTH(SalesDataTable[[#This Row],[Order Date]])/3,0)</f>
        <v>Q3</v>
      </c>
      <c r="F1522" s="12">
        <f>YEAR(SalesDataTable[[#This Row],[Order Date]])</f>
        <v>2026</v>
      </c>
      <c r="G1522" s="4" t="s">
        <v>0</v>
      </c>
      <c r="H1522" s="4" t="s">
        <v>50</v>
      </c>
      <c r="I1522" s="4" t="s">
        <v>2</v>
      </c>
      <c r="J1522" s="4" t="s">
        <v>3</v>
      </c>
      <c r="K1522" s="4" t="s">
        <v>23</v>
      </c>
      <c r="L1522" s="4" t="s">
        <v>51</v>
      </c>
      <c r="M1522" s="9">
        <v>3</v>
      </c>
      <c r="N1522" s="6">
        <v>120.88</v>
      </c>
      <c r="O1522" s="7">
        <v>0</v>
      </c>
      <c r="P1522" s="6">
        <v>60.97</v>
      </c>
      <c r="Q1522" s="6">
        <f t="shared" si="92"/>
        <v>362.64</v>
      </c>
      <c r="R1522" s="6">
        <f t="shared" si="93"/>
        <v>182.91</v>
      </c>
      <c r="S1522" s="6">
        <f t="shared" si="94"/>
        <v>179.73</v>
      </c>
      <c r="T1522" s="8">
        <f t="shared" si="95"/>
        <v>0.49561548643282594</v>
      </c>
      <c r="U1522" s="5">
        <f>YEAR(SalesDataTable[[#This Row],[Order Date]])</f>
        <v>2026</v>
      </c>
      <c r="V1522" s="8" t="str">
        <f>"Q"&amp;ROUNDUP(MONTH(SalesDataTable[[#This Row],[Order Date]])/3,0)</f>
        <v>Q3</v>
      </c>
      <c r="W1522" s="9">
        <f>MONTH(SalesDataTable[[#This Row],[Order Date]])</f>
        <v>7</v>
      </c>
      <c r="X1522" s="8" t="str">
        <f>TEXT(SalesDataTable[[#This Row],[Order Date]],"mmm")</f>
        <v>Jul</v>
      </c>
    </row>
    <row r="1523" spans="1:24" ht="15">
      <c r="A1523" s="2">
        <v>3875</v>
      </c>
      <c r="B1523" s="3">
        <v>46233</v>
      </c>
      <c r="C1523" s="12">
        <f>MONTH(SalesDataTable[[#This Row],[Order Date]])</f>
        <v>7</v>
      </c>
      <c r="D1523" s="12" t="str">
        <f>TEXT(SalesDataTable[[#This Row],[Order Date]],"MMM")</f>
        <v>Jul</v>
      </c>
      <c r="E1523" s="15" t="str">
        <f>"Q"&amp;ROUNDUP(MONTH(SalesDataTable[[#This Row],[Order Date]])/3,0)</f>
        <v>Q3</v>
      </c>
      <c r="F1523" s="12">
        <f>YEAR(SalesDataTable[[#This Row],[Order Date]])</f>
        <v>2026</v>
      </c>
      <c r="G1523" s="4" t="s">
        <v>20</v>
      </c>
      <c r="H1523" s="4" t="s">
        <v>33</v>
      </c>
      <c r="I1523" s="4" t="s">
        <v>2</v>
      </c>
      <c r="J1523" s="4" t="s">
        <v>3</v>
      </c>
      <c r="K1523" s="4" t="s">
        <v>4</v>
      </c>
      <c r="L1523" s="4" t="s">
        <v>30</v>
      </c>
      <c r="M1523" s="9">
        <v>1</v>
      </c>
      <c r="N1523" s="6">
        <v>101.73</v>
      </c>
      <c r="O1523" s="7">
        <v>0.05</v>
      </c>
      <c r="P1523" s="6">
        <v>51.63</v>
      </c>
      <c r="Q1523" s="6">
        <f t="shared" si="92"/>
        <v>96.643500000000003</v>
      </c>
      <c r="R1523" s="6">
        <f t="shared" si="93"/>
        <v>51.63</v>
      </c>
      <c r="S1523" s="6">
        <f t="shared" si="94"/>
        <v>45.013500000000001</v>
      </c>
      <c r="T1523" s="8">
        <f t="shared" si="95"/>
        <v>0.46576852038678235</v>
      </c>
      <c r="U1523" s="5">
        <f>YEAR(SalesDataTable[[#This Row],[Order Date]])</f>
        <v>2026</v>
      </c>
      <c r="V1523" s="8" t="str">
        <f>"Q"&amp;ROUNDUP(MONTH(SalesDataTable[[#This Row],[Order Date]])/3,0)</f>
        <v>Q3</v>
      </c>
      <c r="W1523" s="9">
        <f>MONTH(SalesDataTable[[#This Row],[Order Date]])</f>
        <v>7</v>
      </c>
      <c r="X1523" s="8" t="str">
        <f>TEXT(SalesDataTable[[#This Row],[Order Date]],"mmm")</f>
        <v>Jul</v>
      </c>
    </row>
    <row r="1524" spans="1:24" ht="15">
      <c r="A1524" s="2">
        <v>4467</v>
      </c>
      <c r="B1524" s="3">
        <v>46233</v>
      </c>
      <c r="C1524" s="12">
        <f>MONTH(SalesDataTable[[#This Row],[Order Date]])</f>
        <v>7</v>
      </c>
      <c r="D1524" s="12" t="str">
        <f>TEXT(SalesDataTable[[#This Row],[Order Date]],"MMM")</f>
        <v>Jul</v>
      </c>
      <c r="E1524" s="15" t="str">
        <f>"Q"&amp;ROUNDUP(MONTH(SalesDataTable[[#This Row],[Order Date]])/3,0)</f>
        <v>Q3</v>
      </c>
      <c r="F1524" s="12">
        <f>YEAR(SalesDataTable[[#This Row],[Order Date]])</f>
        <v>2026</v>
      </c>
      <c r="G1524" s="4" t="s">
        <v>20</v>
      </c>
      <c r="H1524" s="4" t="s">
        <v>31</v>
      </c>
      <c r="I1524" s="4" t="s">
        <v>2</v>
      </c>
      <c r="J1524" s="4" t="s">
        <v>3</v>
      </c>
      <c r="K1524" s="4" t="s">
        <v>14</v>
      </c>
      <c r="L1524" s="4" t="s">
        <v>15</v>
      </c>
      <c r="M1524" s="9">
        <v>2</v>
      </c>
      <c r="N1524" s="6">
        <v>36.21</v>
      </c>
      <c r="O1524" s="7">
        <v>0</v>
      </c>
      <c r="P1524" s="6">
        <v>13.5</v>
      </c>
      <c r="Q1524" s="6">
        <f t="shared" si="92"/>
        <v>72.42</v>
      </c>
      <c r="R1524" s="6">
        <f t="shared" si="93"/>
        <v>27</v>
      </c>
      <c r="S1524" s="6">
        <f t="shared" si="94"/>
        <v>45.42</v>
      </c>
      <c r="T1524" s="8">
        <f t="shared" si="95"/>
        <v>0.62717481358740679</v>
      </c>
      <c r="U1524" s="5">
        <f>YEAR(SalesDataTable[[#This Row],[Order Date]])</f>
        <v>2026</v>
      </c>
      <c r="V1524" s="8" t="str">
        <f>"Q"&amp;ROUNDUP(MONTH(SalesDataTable[[#This Row],[Order Date]])/3,0)</f>
        <v>Q3</v>
      </c>
      <c r="W1524" s="9">
        <f>MONTH(SalesDataTable[[#This Row],[Order Date]])</f>
        <v>7</v>
      </c>
      <c r="X1524" s="8" t="str">
        <f>TEXT(SalesDataTable[[#This Row],[Order Date]],"mmm")</f>
        <v>Jul</v>
      </c>
    </row>
    <row r="1525" spans="1:24" ht="15">
      <c r="A1525" s="2">
        <v>739</v>
      </c>
      <c r="B1525" s="3">
        <v>46234</v>
      </c>
      <c r="C1525" s="12">
        <f>MONTH(SalesDataTable[[#This Row],[Order Date]])</f>
        <v>7</v>
      </c>
      <c r="D1525" s="12" t="str">
        <f>TEXT(SalesDataTable[[#This Row],[Order Date]],"MMM")</f>
        <v>Jul</v>
      </c>
      <c r="E1525" s="15" t="str">
        <f>"Q"&amp;ROUNDUP(MONTH(SalesDataTable[[#This Row],[Order Date]])/3,0)</f>
        <v>Q3</v>
      </c>
      <c r="F1525" s="12">
        <f>YEAR(SalesDataTable[[#This Row],[Order Date]])</f>
        <v>2026</v>
      </c>
      <c r="G1525" s="4" t="s">
        <v>20</v>
      </c>
      <c r="H1525" s="4" t="s">
        <v>31</v>
      </c>
      <c r="I1525" s="4" t="s">
        <v>2</v>
      </c>
      <c r="J1525" s="4" t="s">
        <v>16</v>
      </c>
      <c r="K1525" s="4" t="s">
        <v>4</v>
      </c>
      <c r="L1525" s="4" t="s">
        <v>30</v>
      </c>
      <c r="M1525" s="9">
        <v>5</v>
      </c>
      <c r="N1525" s="6">
        <v>104.65</v>
      </c>
      <c r="O1525" s="7">
        <v>0</v>
      </c>
      <c r="P1525" s="6">
        <v>49.2</v>
      </c>
      <c r="Q1525" s="6">
        <f t="shared" si="92"/>
        <v>523.25</v>
      </c>
      <c r="R1525" s="6">
        <f t="shared" si="93"/>
        <v>246</v>
      </c>
      <c r="S1525" s="6">
        <f t="shared" si="94"/>
        <v>277.25</v>
      </c>
      <c r="T1525" s="8">
        <f t="shared" si="95"/>
        <v>0.52986144290492121</v>
      </c>
      <c r="U1525" s="5">
        <f>YEAR(SalesDataTable[[#This Row],[Order Date]])</f>
        <v>2026</v>
      </c>
      <c r="V1525" s="8" t="str">
        <f>"Q"&amp;ROUNDUP(MONTH(SalesDataTable[[#This Row],[Order Date]])/3,0)</f>
        <v>Q3</v>
      </c>
      <c r="W1525" s="9">
        <f>MONTH(SalesDataTable[[#This Row],[Order Date]])</f>
        <v>7</v>
      </c>
      <c r="X1525" s="8" t="str">
        <f>TEXT(SalesDataTable[[#This Row],[Order Date]],"mmm")</f>
        <v>Jul</v>
      </c>
    </row>
    <row r="1526" spans="1:24" ht="15">
      <c r="A1526" s="2">
        <v>2376</v>
      </c>
      <c r="B1526" s="3">
        <v>46234</v>
      </c>
      <c r="C1526" s="12">
        <f>MONTH(SalesDataTable[[#This Row],[Order Date]])</f>
        <v>7</v>
      </c>
      <c r="D1526" s="12" t="str">
        <f>TEXT(SalesDataTable[[#This Row],[Order Date]],"MMM")</f>
        <v>Jul</v>
      </c>
      <c r="E1526" s="15" t="str">
        <f>"Q"&amp;ROUNDUP(MONTH(SalesDataTable[[#This Row],[Order Date]])/3,0)</f>
        <v>Q3</v>
      </c>
      <c r="F1526" s="12">
        <f>YEAR(SalesDataTable[[#This Row],[Order Date]])</f>
        <v>2026</v>
      </c>
      <c r="G1526" s="4" t="s">
        <v>11</v>
      </c>
      <c r="H1526" s="4" t="s">
        <v>25</v>
      </c>
      <c r="I1526" s="4" t="s">
        <v>8</v>
      </c>
      <c r="J1526" s="4" t="s">
        <v>3</v>
      </c>
      <c r="K1526" s="4" t="s">
        <v>23</v>
      </c>
      <c r="L1526" s="4" t="s">
        <v>29</v>
      </c>
      <c r="M1526" s="9">
        <v>5</v>
      </c>
      <c r="N1526" s="6">
        <v>198.35</v>
      </c>
      <c r="O1526" s="7">
        <v>0.05</v>
      </c>
      <c r="P1526" s="6">
        <v>104.96</v>
      </c>
      <c r="Q1526" s="6">
        <f t="shared" si="92"/>
        <v>942.16249999999991</v>
      </c>
      <c r="R1526" s="6">
        <f t="shared" si="93"/>
        <v>524.79999999999995</v>
      </c>
      <c r="S1526" s="6">
        <f t="shared" si="94"/>
        <v>417.36249999999995</v>
      </c>
      <c r="T1526" s="8">
        <f t="shared" si="95"/>
        <v>0.44298356175288234</v>
      </c>
      <c r="U1526" s="5">
        <f>YEAR(SalesDataTable[[#This Row],[Order Date]])</f>
        <v>2026</v>
      </c>
      <c r="V1526" s="8" t="str">
        <f>"Q"&amp;ROUNDUP(MONTH(SalesDataTable[[#This Row],[Order Date]])/3,0)</f>
        <v>Q3</v>
      </c>
      <c r="W1526" s="9">
        <f>MONTH(SalesDataTable[[#This Row],[Order Date]])</f>
        <v>7</v>
      </c>
      <c r="X1526" s="8" t="str">
        <f>TEXT(SalesDataTable[[#This Row],[Order Date]],"mmm")</f>
        <v>Jul</v>
      </c>
    </row>
    <row r="1527" spans="1:24" ht="15">
      <c r="A1527" s="2">
        <v>3109</v>
      </c>
      <c r="B1527" s="3">
        <v>46234</v>
      </c>
      <c r="C1527" s="12">
        <f>MONTH(SalesDataTable[[#This Row],[Order Date]])</f>
        <v>7</v>
      </c>
      <c r="D1527" s="12" t="str">
        <f>TEXT(SalesDataTable[[#This Row],[Order Date]],"MMM")</f>
        <v>Jul</v>
      </c>
      <c r="E1527" s="15" t="str">
        <f>"Q"&amp;ROUNDUP(MONTH(SalesDataTable[[#This Row],[Order Date]])/3,0)</f>
        <v>Q3</v>
      </c>
      <c r="F1527" s="12">
        <f>YEAR(SalesDataTable[[#This Row],[Order Date]])</f>
        <v>2026</v>
      </c>
      <c r="G1527" s="4" t="s">
        <v>0</v>
      </c>
      <c r="H1527" s="4" t="s">
        <v>1</v>
      </c>
      <c r="I1527" s="4" t="s">
        <v>28</v>
      </c>
      <c r="J1527" s="4" t="s">
        <v>3</v>
      </c>
      <c r="K1527" s="4" t="s">
        <v>34</v>
      </c>
      <c r="L1527" s="4" t="s">
        <v>42</v>
      </c>
      <c r="M1527" s="9">
        <v>2</v>
      </c>
      <c r="N1527" s="6">
        <v>36.56</v>
      </c>
      <c r="O1527" s="7">
        <v>0.05</v>
      </c>
      <c r="P1527" s="6">
        <v>13.76</v>
      </c>
      <c r="Q1527" s="6">
        <f t="shared" si="92"/>
        <v>69.463999999999999</v>
      </c>
      <c r="R1527" s="6">
        <f t="shared" si="93"/>
        <v>27.52</v>
      </c>
      <c r="S1527" s="6">
        <f t="shared" si="94"/>
        <v>41.944000000000003</v>
      </c>
      <c r="T1527" s="8">
        <f t="shared" si="95"/>
        <v>0.60382356328457909</v>
      </c>
      <c r="U1527" s="5">
        <f>YEAR(SalesDataTable[[#This Row],[Order Date]])</f>
        <v>2026</v>
      </c>
      <c r="V1527" s="8" t="str">
        <f>"Q"&amp;ROUNDUP(MONTH(SalesDataTable[[#This Row],[Order Date]])/3,0)</f>
        <v>Q3</v>
      </c>
      <c r="W1527" s="9">
        <f>MONTH(SalesDataTable[[#This Row],[Order Date]])</f>
        <v>7</v>
      </c>
      <c r="X1527" s="8" t="str">
        <f>TEXT(SalesDataTable[[#This Row],[Order Date]],"mmm")</f>
        <v>Jul</v>
      </c>
    </row>
    <row r="1528" spans="1:24" ht="15">
      <c r="A1528" s="2">
        <v>4362</v>
      </c>
      <c r="B1528" s="3">
        <v>46234</v>
      </c>
      <c r="C1528" s="12">
        <f>MONTH(SalesDataTable[[#This Row],[Order Date]])</f>
        <v>7</v>
      </c>
      <c r="D1528" s="12" t="str">
        <f>TEXT(SalesDataTable[[#This Row],[Order Date]],"MMM")</f>
        <v>Jul</v>
      </c>
      <c r="E1528" s="15" t="str">
        <f>"Q"&amp;ROUNDUP(MONTH(SalesDataTable[[#This Row],[Order Date]])/3,0)</f>
        <v>Q3</v>
      </c>
      <c r="F1528" s="12">
        <f>YEAR(SalesDataTable[[#This Row],[Order Date]])</f>
        <v>2026</v>
      </c>
      <c r="G1528" s="4" t="s">
        <v>6</v>
      </c>
      <c r="H1528" s="4" t="s">
        <v>49</v>
      </c>
      <c r="I1528" s="4" t="s">
        <v>2</v>
      </c>
      <c r="J1528" s="4" t="s">
        <v>3</v>
      </c>
      <c r="K1528" s="4" t="s">
        <v>9</v>
      </c>
      <c r="L1528" s="4" t="s">
        <v>10</v>
      </c>
      <c r="M1528" s="9">
        <v>5</v>
      </c>
      <c r="N1528" s="6">
        <v>92.41</v>
      </c>
      <c r="O1528" s="7">
        <v>0</v>
      </c>
      <c r="P1528" s="6">
        <v>44.29</v>
      </c>
      <c r="Q1528" s="6">
        <f t="shared" si="92"/>
        <v>462.04999999999995</v>
      </c>
      <c r="R1528" s="6">
        <f t="shared" si="93"/>
        <v>221.45</v>
      </c>
      <c r="S1528" s="6">
        <f t="shared" si="94"/>
        <v>240.59999999999997</v>
      </c>
      <c r="T1528" s="8">
        <f t="shared" si="95"/>
        <v>0.52072286549074775</v>
      </c>
      <c r="U1528" s="5">
        <f>YEAR(SalesDataTable[[#This Row],[Order Date]])</f>
        <v>2026</v>
      </c>
      <c r="V1528" s="8" t="str">
        <f>"Q"&amp;ROUNDUP(MONTH(SalesDataTable[[#This Row],[Order Date]])/3,0)</f>
        <v>Q3</v>
      </c>
      <c r="W1528" s="9">
        <f>MONTH(SalesDataTable[[#This Row],[Order Date]])</f>
        <v>7</v>
      </c>
      <c r="X1528" s="8" t="str">
        <f>TEXT(SalesDataTable[[#This Row],[Order Date]],"mmm")</f>
        <v>Jul</v>
      </c>
    </row>
    <row r="1529" spans="1:24" ht="15">
      <c r="A1529" s="2">
        <v>777</v>
      </c>
      <c r="B1529" s="3">
        <v>46235</v>
      </c>
      <c r="C1529" s="12">
        <f>MONTH(SalesDataTable[[#This Row],[Order Date]])</f>
        <v>8</v>
      </c>
      <c r="D1529" s="12" t="str">
        <f>TEXT(SalesDataTable[[#This Row],[Order Date]],"MMM")</f>
        <v>Aug</v>
      </c>
      <c r="E1529" s="15" t="str">
        <f>"Q"&amp;ROUNDUP(MONTH(SalesDataTable[[#This Row],[Order Date]])/3,0)</f>
        <v>Q3</v>
      </c>
      <c r="F1529" s="12">
        <f>YEAR(SalesDataTable[[#This Row],[Order Date]])</f>
        <v>2026</v>
      </c>
      <c r="G1529" s="4" t="s">
        <v>20</v>
      </c>
      <c r="H1529" s="4" t="s">
        <v>47</v>
      </c>
      <c r="I1529" s="4" t="s">
        <v>2</v>
      </c>
      <c r="J1529" s="4" t="s">
        <v>3</v>
      </c>
      <c r="K1529" s="4" t="s">
        <v>23</v>
      </c>
      <c r="L1529" s="4" t="s">
        <v>51</v>
      </c>
      <c r="M1529" s="9">
        <v>4</v>
      </c>
      <c r="N1529" s="6">
        <v>121.87</v>
      </c>
      <c r="O1529" s="7">
        <v>0</v>
      </c>
      <c r="P1529" s="6">
        <v>59.89</v>
      </c>
      <c r="Q1529" s="6">
        <f t="shared" si="92"/>
        <v>487.48</v>
      </c>
      <c r="R1529" s="6">
        <f t="shared" si="93"/>
        <v>239.56</v>
      </c>
      <c r="S1529" s="6">
        <f t="shared" si="94"/>
        <v>247.92000000000002</v>
      </c>
      <c r="T1529" s="8">
        <f t="shared" si="95"/>
        <v>0.50857471075736438</v>
      </c>
      <c r="U1529" s="5">
        <f>YEAR(SalesDataTable[[#This Row],[Order Date]])</f>
        <v>2026</v>
      </c>
      <c r="V1529" s="8" t="str">
        <f>"Q"&amp;ROUNDUP(MONTH(SalesDataTable[[#This Row],[Order Date]])/3,0)</f>
        <v>Q3</v>
      </c>
      <c r="W1529" s="9">
        <f>MONTH(SalesDataTable[[#This Row],[Order Date]])</f>
        <v>8</v>
      </c>
      <c r="X1529" s="8" t="str">
        <f>TEXT(SalesDataTable[[#This Row],[Order Date]],"mmm")</f>
        <v>Aug</v>
      </c>
    </row>
    <row r="1530" spans="1:24" ht="15">
      <c r="A1530" s="2">
        <v>831</v>
      </c>
      <c r="B1530" s="3">
        <v>46235</v>
      </c>
      <c r="C1530" s="12">
        <f>MONTH(SalesDataTable[[#This Row],[Order Date]])</f>
        <v>8</v>
      </c>
      <c r="D1530" s="12" t="str">
        <f>TEXT(SalesDataTable[[#This Row],[Order Date]],"MMM")</f>
        <v>Aug</v>
      </c>
      <c r="E1530" s="15" t="str">
        <f>"Q"&amp;ROUNDUP(MONTH(SalesDataTable[[#This Row],[Order Date]])/3,0)</f>
        <v>Q3</v>
      </c>
      <c r="F1530" s="12">
        <f>YEAR(SalesDataTable[[#This Row],[Order Date]])</f>
        <v>2026</v>
      </c>
      <c r="G1530" s="4" t="s">
        <v>20</v>
      </c>
      <c r="H1530" s="4" t="s">
        <v>33</v>
      </c>
      <c r="I1530" s="4" t="s">
        <v>2</v>
      </c>
      <c r="J1530" s="4" t="s">
        <v>3</v>
      </c>
      <c r="K1530" s="4" t="s">
        <v>14</v>
      </c>
      <c r="L1530" s="4" t="s">
        <v>44</v>
      </c>
      <c r="M1530" s="9">
        <v>2</v>
      </c>
      <c r="N1530" s="6">
        <v>130.9</v>
      </c>
      <c r="O1530" s="7">
        <v>0.05</v>
      </c>
      <c r="P1530" s="6">
        <v>67.959999999999994</v>
      </c>
      <c r="Q1530" s="6">
        <f t="shared" si="92"/>
        <v>248.71</v>
      </c>
      <c r="R1530" s="6">
        <f t="shared" si="93"/>
        <v>135.91999999999999</v>
      </c>
      <c r="S1530" s="6">
        <f t="shared" si="94"/>
        <v>112.79000000000002</v>
      </c>
      <c r="T1530" s="8">
        <f t="shared" si="95"/>
        <v>0.45350006031120588</v>
      </c>
      <c r="U1530" s="5">
        <f>YEAR(SalesDataTable[[#This Row],[Order Date]])</f>
        <v>2026</v>
      </c>
      <c r="V1530" s="8" t="str">
        <f>"Q"&amp;ROUNDUP(MONTH(SalesDataTable[[#This Row],[Order Date]])/3,0)</f>
        <v>Q3</v>
      </c>
      <c r="W1530" s="9">
        <f>MONTH(SalesDataTable[[#This Row],[Order Date]])</f>
        <v>8</v>
      </c>
      <c r="X1530" s="8" t="str">
        <f>TEXT(SalesDataTable[[#This Row],[Order Date]],"mmm")</f>
        <v>Aug</v>
      </c>
    </row>
    <row r="1531" spans="1:24" ht="15">
      <c r="A1531" s="2">
        <v>2059</v>
      </c>
      <c r="B1531" s="3">
        <v>46235</v>
      </c>
      <c r="C1531" s="12">
        <f>MONTH(SalesDataTable[[#This Row],[Order Date]])</f>
        <v>8</v>
      </c>
      <c r="D1531" s="12" t="str">
        <f>TEXT(SalesDataTable[[#This Row],[Order Date]],"MMM")</f>
        <v>Aug</v>
      </c>
      <c r="E1531" s="15" t="str">
        <f>"Q"&amp;ROUNDUP(MONTH(SalesDataTable[[#This Row],[Order Date]])/3,0)</f>
        <v>Q3</v>
      </c>
      <c r="F1531" s="12">
        <f>YEAR(SalesDataTable[[#This Row],[Order Date]])</f>
        <v>2026</v>
      </c>
      <c r="G1531" s="4" t="s">
        <v>11</v>
      </c>
      <c r="H1531" s="4" t="s">
        <v>12</v>
      </c>
      <c r="I1531" s="4" t="s">
        <v>19</v>
      </c>
      <c r="J1531" s="4" t="s">
        <v>13</v>
      </c>
      <c r="K1531" s="4" t="s">
        <v>4</v>
      </c>
      <c r="L1531" s="4" t="s">
        <v>22</v>
      </c>
      <c r="M1531" s="9">
        <v>1</v>
      </c>
      <c r="N1531" s="6">
        <v>50.98</v>
      </c>
      <c r="O1531" s="7">
        <v>0</v>
      </c>
      <c r="P1531" s="6">
        <v>22.92</v>
      </c>
      <c r="Q1531" s="6">
        <f t="shared" si="92"/>
        <v>50.98</v>
      </c>
      <c r="R1531" s="6">
        <f t="shared" si="93"/>
        <v>22.92</v>
      </c>
      <c r="S1531" s="6">
        <f t="shared" si="94"/>
        <v>28.059999999999995</v>
      </c>
      <c r="T1531" s="8">
        <f t="shared" si="95"/>
        <v>0.55041192624558644</v>
      </c>
      <c r="U1531" s="5">
        <f>YEAR(SalesDataTable[[#This Row],[Order Date]])</f>
        <v>2026</v>
      </c>
      <c r="V1531" s="8" t="str">
        <f>"Q"&amp;ROUNDUP(MONTH(SalesDataTable[[#This Row],[Order Date]])/3,0)</f>
        <v>Q3</v>
      </c>
      <c r="W1531" s="9">
        <f>MONTH(SalesDataTable[[#This Row],[Order Date]])</f>
        <v>8</v>
      </c>
      <c r="X1531" s="8" t="str">
        <f>TEXT(SalesDataTable[[#This Row],[Order Date]],"mmm")</f>
        <v>Aug</v>
      </c>
    </row>
    <row r="1532" spans="1:24" ht="15">
      <c r="A1532" s="2">
        <v>2519</v>
      </c>
      <c r="B1532" s="3">
        <v>46235</v>
      </c>
      <c r="C1532" s="12">
        <f>MONTH(SalesDataTable[[#This Row],[Order Date]])</f>
        <v>8</v>
      </c>
      <c r="D1532" s="12" t="str">
        <f>TEXT(SalesDataTable[[#This Row],[Order Date]],"MMM")</f>
        <v>Aug</v>
      </c>
      <c r="E1532" s="15" t="str">
        <f>"Q"&amp;ROUNDUP(MONTH(SalesDataTable[[#This Row],[Order Date]])/3,0)</f>
        <v>Q3</v>
      </c>
      <c r="F1532" s="12">
        <f>YEAR(SalesDataTable[[#This Row],[Order Date]])</f>
        <v>2026</v>
      </c>
      <c r="G1532" s="4" t="s">
        <v>11</v>
      </c>
      <c r="H1532" s="4" t="s">
        <v>12</v>
      </c>
      <c r="I1532" s="4" t="s">
        <v>2</v>
      </c>
      <c r="J1532" s="4" t="s">
        <v>3</v>
      </c>
      <c r="K1532" s="4" t="s">
        <v>9</v>
      </c>
      <c r="L1532" s="4" t="s">
        <v>10</v>
      </c>
      <c r="M1532" s="9">
        <v>2</v>
      </c>
      <c r="N1532" s="6">
        <v>91.11</v>
      </c>
      <c r="O1532" s="7">
        <v>0</v>
      </c>
      <c r="P1532" s="6">
        <v>44.19</v>
      </c>
      <c r="Q1532" s="6">
        <f t="shared" si="92"/>
        <v>182.22</v>
      </c>
      <c r="R1532" s="6">
        <f t="shared" si="93"/>
        <v>88.38</v>
      </c>
      <c r="S1532" s="6">
        <f t="shared" si="94"/>
        <v>93.84</v>
      </c>
      <c r="T1532" s="8">
        <f t="shared" si="95"/>
        <v>0.51498189002304906</v>
      </c>
      <c r="U1532" s="5">
        <f>YEAR(SalesDataTable[[#This Row],[Order Date]])</f>
        <v>2026</v>
      </c>
      <c r="V1532" s="8" t="str">
        <f>"Q"&amp;ROUNDUP(MONTH(SalesDataTable[[#This Row],[Order Date]])/3,0)</f>
        <v>Q3</v>
      </c>
      <c r="W1532" s="9">
        <f>MONTH(SalesDataTable[[#This Row],[Order Date]])</f>
        <v>8</v>
      </c>
      <c r="X1532" s="8" t="str">
        <f>TEXT(SalesDataTable[[#This Row],[Order Date]],"mmm")</f>
        <v>Aug</v>
      </c>
    </row>
    <row r="1533" spans="1:24" ht="15">
      <c r="A1533" s="2">
        <v>2644</v>
      </c>
      <c r="B1533" s="3">
        <v>46235</v>
      </c>
      <c r="C1533" s="12">
        <f>MONTH(SalesDataTable[[#This Row],[Order Date]])</f>
        <v>8</v>
      </c>
      <c r="D1533" s="12" t="str">
        <f>TEXT(SalesDataTable[[#This Row],[Order Date]],"MMM")</f>
        <v>Aug</v>
      </c>
      <c r="E1533" s="15" t="str">
        <f>"Q"&amp;ROUNDUP(MONTH(SalesDataTable[[#This Row],[Order Date]])/3,0)</f>
        <v>Q3</v>
      </c>
      <c r="F1533" s="12">
        <f>YEAR(SalesDataTable[[#This Row],[Order Date]])</f>
        <v>2026</v>
      </c>
      <c r="G1533" s="4" t="s">
        <v>0</v>
      </c>
      <c r="H1533" s="4" t="s">
        <v>1</v>
      </c>
      <c r="I1533" s="4" t="s">
        <v>28</v>
      </c>
      <c r="J1533" s="4" t="s">
        <v>3</v>
      </c>
      <c r="K1533" s="4" t="s">
        <v>14</v>
      </c>
      <c r="L1533" s="4" t="s">
        <v>15</v>
      </c>
      <c r="M1533" s="9">
        <v>3</v>
      </c>
      <c r="N1533" s="6">
        <v>35.619999999999997</v>
      </c>
      <c r="O1533" s="7">
        <v>0.05</v>
      </c>
      <c r="P1533" s="6">
        <v>13.47</v>
      </c>
      <c r="Q1533" s="6">
        <f t="shared" si="92"/>
        <v>101.51699999999998</v>
      </c>
      <c r="R1533" s="6">
        <f t="shared" si="93"/>
        <v>40.410000000000004</v>
      </c>
      <c r="S1533" s="6">
        <f t="shared" si="94"/>
        <v>61.106999999999978</v>
      </c>
      <c r="T1533" s="8">
        <f t="shared" si="95"/>
        <v>0.60193859156594454</v>
      </c>
      <c r="U1533" s="5">
        <f>YEAR(SalesDataTable[[#This Row],[Order Date]])</f>
        <v>2026</v>
      </c>
      <c r="V1533" s="8" t="str">
        <f>"Q"&amp;ROUNDUP(MONTH(SalesDataTable[[#This Row],[Order Date]])/3,0)</f>
        <v>Q3</v>
      </c>
      <c r="W1533" s="9">
        <f>MONTH(SalesDataTable[[#This Row],[Order Date]])</f>
        <v>8</v>
      </c>
      <c r="X1533" s="8" t="str">
        <f>TEXT(SalesDataTable[[#This Row],[Order Date]],"mmm")</f>
        <v>Aug</v>
      </c>
    </row>
    <row r="1534" spans="1:24" ht="15">
      <c r="A1534" s="2">
        <v>4141</v>
      </c>
      <c r="B1534" s="3">
        <v>46235</v>
      </c>
      <c r="C1534" s="12">
        <f>MONTH(SalesDataTable[[#This Row],[Order Date]])</f>
        <v>8</v>
      </c>
      <c r="D1534" s="12" t="str">
        <f>TEXT(SalesDataTable[[#This Row],[Order Date]],"MMM")</f>
        <v>Aug</v>
      </c>
      <c r="E1534" s="15" t="str">
        <f>"Q"&amp;ROUNDUP(MONTH(SalesDataTable[[#This Row],[Order Date]])/3,0)</f>
        <v>Q3</v>
      </c>
      <c r="F1534" s="12">
        <f>YEAR(SalesDataTable[[#This Row],[Order Date]])</f>
        <v>2026</v>
      </c>
      <c r="G1534" s="4" t="s">
        <v>20</v>
      </c>
      <c r="H1534" s="4" t="s">
        <v>47</v>
      </c>
      <c r="I1534" s="4" t="s">
        <v>2</v>
      </c>
      <c r="J1534" s="4" t="s">
        <v>13</v>
      </c>
      <c r="K1534" s="4" t="s">
        <v>9</v>
      </c>
      <c r="L1534" s="4" t="s">
        <v>10</v>
      </c>
      <c r="M1534" s="9">
        <v>1</v>
      </c>
      <c r="N1534" s="6">
        <v>91.95</v>
      </c>
      <c r="O1534" s="7">
        <v>0.05</v>
      </c>
      <c r="P1534" s="6">
        <v>46.47</v>
      </c>
      <c r="Q1534" s="6">
        <f t="shared" si="92"/>
        <v>87.352499999999992</v>
      </c>
      <c r="R1534" s="6">
        <f t="shared" si="93"/>
        <v>46.47</v>
      </c>
      <c r="S1534" s="6">
        <f t="shared" si="94"/>
        <v>40.882499999999993</v>
      </c>
      <c r="T1534" s="8">
        <f t="shared" si="95"/>
        <v>0.46801751523997592</v>
      </c>
      <c r="U1534" s="5">
        <f>YEAR(SalesDataTable[[#This Row],[Order Date]])</f>
        <v>2026</v>
      </c>
      <c r="V1534" s="8" t="str">
        <f>"Q"&amp;ROUNDUP(MONTH(SalesDataTable[[#This Row],[Order Date]])/3,0)</f>
        <v>Q3</v>
      </c>
      <c r="W1534" s="9">
        <f>MONTH(SalesDataTable[[#This Row],[Order Date]])</f>
        <v>8</v>
      </c>
      <c r="X1534" s="8" t="str">
        <f>TEXT(SalesDataTable[[#This Row],[Order Date]],"mmm")</f>
        <v>Aug</v>
      </c>
    </row>
    <row r="1535" spans="1:24" ht="15">
      <c r="A1535" s="2">
        <v>4804</v>
      </c>
      <c r="B1535" s="3">
        <v>46235</v>
      </c>
      <c r="C1535" s="12">
        <f>MONTH(SalesDataTable[[#This Row],[Order Date]])</f>
        <v>8</v>
      </c>
      <c r="D1535" s="12" t="str">
        <f>TEXT(SalesDataTable[[#This Row],[Order Date]],"MMM")</f>
        <v>Aug</v>
      </c>
      <c r="E1535" s="15" t="str">
        <f>"Q"&amp;ROUNDUP(MONTH(SalesDataTable[[#This Row],[Order Date]])/3,0)</f>
        <v>Q3</v>
      </c>
      <c r="F1535" s="12">
        <f>YEAR(SalesDataTable[[#This Row],[Order Date]])</f>
        <v>2026</v>
      </c>
      <c r="G1535" s="4" t="s">
        <v>0</v>
      </c>
      <c r="H1535" s="4" t="s">
        <v>36</v>
      </c>
      <c r="I1535" s="4" t="s">
        <v>2</v>
      </c>
      <c r="J1535" s="4" t="s">
        <v>3</v>
      </c>
      <c r="K1535" s="4" t="s">
        <v>34</v>
      </c>
      <c r="L1535" s="4" t="s">
        <v>45</v>
      </c>
      <c r="M1535" s="9">
        <v>1</v>
      </c>
      <c r="N1535" s="6">
        <v>49.46</v>
      </c>
      <c r="O1535" s="7">
        <v>0</v>
      </c>
      <c r="P1535" s="6">
        <v>21.47</v>
      </c>
      <c r="Q1535" s="6">
        <f t="shared" si="92"/>
        <v>49.46</v>
      </c>
      <c r="R1535" s="6">
        <f t="shared" si="93"/>
        <v>21.47</v>
      </c>
      <c r="S1535" s="6">
        <f t="shared" si="94"/>
        <v>27.990000000000002</v>
      </c>
      <c r="T1535" s="8">
        <f t="shared" si="95"/>
        <v>0.5659118479579458</v>
      </c>
      <c r="U1535" s="5">
        <f>YEAR(SalesDataTable[[#This Row],[Order Date]])</f>
        <v>2026</v>
      </c>
      <c r="V1535" s="8" t="str">
        <f>"Q"&amp;ROUNDUP(MONTH(SalesDataTable[[#This Row],[Order Date]])/3,0)</f>
        <v>Q3</v>
      </c>
      <c r="W1535" s="9">
        <f>MONTH(SalesDataTable[[#This Row],[Order Date]])</f>
        <v>8</v>
      </c>
      <c r="X1535" s="8" t="str">
        <f>TEXT(SalesDataTable[[#This Row],[Order Date]],"mmm")</f>
        <v>Aug</v>
      </c>
    </row>
    <row r="1536" spans="1:24" ht="15">
      <c r="A1536" s="2">
        <v>5161</v>
      </c>
      <c r="B1536" s="3">
        <v>46235</v>
      </c>
      <c r="C1536" s="12">
        <f>MONTH(SalesDataTable[[#This Row],[Order Date]])</f>
        <v>8</v>
      </c>
      <c r="D1536" s="12" t="str">
        <f>TEXT(SalesDataTable[[#This Row],[Order Date]],"MMM")</f>
        <v>Aug</v>
      </c>
      <c r="E1536" s="15" t="str">
        <f>"Q"&amp;ROUNDUP(MONTH(SalesDataTable[[#This Row],[Order Date]])/3,0)</f>
        <v>Q3</v>
      </c>
      <c r="F1536" s="12">
        <f>YEAR(SalesDataTable[[#This Row],[Order Date]])</f>
        <v>2026</v>
      </c>
      <c r="G1536" s="4" t="s">
        <v>0</v>
      </c>
      <c r="H1536" s="4" t="s">
        <v>50</v>
      </c>
      <c r="I1536" s="4" t="s">
        <v>2</v>
      </c>
      <c r="J1536" s="4" t="s">
        <v>13</v>
      </c>
      <c r="K1536" s="4" t="s">
        <v>4</v>
      </c>
      <c r="L1536" s="4" t="s">
        <v>26</v>
      </c>
      <c r="M1536" s="9">
        <v>1</v>
      </c>
      <c r="N1536" s="6">
        <v>41.25</v>
      </c>
      <c r="O1536" s="7">
        <v>0.05</v>
      </c>
      <c r="P1536" s="6">
        <v>16.98</v>
      </c>
      <c r="Q1536" s="6">
        <f t="shared" si="92"/>
        <v>39.1875</v>
      </c>
      <c r="R1536" s="6">
        <f t="shared" si="93"/>
        <v>16.98</v>
      </c>
      <c r="S1536" s="6">
        <f t="shared" si="94"/>
        <v>22.2075</v>
      </c>
      <c r="T1536" s="8">
        <f t="shared" si="95"/>
        <v>0.56669856459330148</v>
      </c>
      <c r="U1536" s="5">
        <f>YEAR(SalesDataTable[[#This Row],[Order Date]])</f>
        <v>2026</v>
      </c>
      <c r="V1536" s="8" t="str">
        <f>"Q"&amp;ROUNDUP(MONTH(SalesDataTable[[#This Row],[Order Date]])/3,0)</f>
        <v>Q3</v>
      </c>
      <c r="W1536" s="9">
        <f>MONTH(SalesDataTable[[#This Row],[Order Date]])</f>
        <v>8</v>
      </c>
      <c r="X1536" s="8" t="str">
        <f>TEXT(SalesDataTable[[#This Row],[Order Date]],"mmm")</f>
        <v>Aug</v>
      </c>
    </row>
    <row r="1537" spans="1:24" ht="15">
      <c r="A1537" s="2">
        <v>590</v>
      </c>
      <c r="B1537" s="3">
        <v>46236</v>
      </c>
      <c r="C1537" s="12">
        <f>MONTH(SalesDataTable[[#This Row],[Order Date]])</f>
        <v>8</v>
      </c>
      <c r="D1537" s="12" t="str">
        <f>TEXT(SalesDataTable[[#This Row],[Order Date]],"MMM")</f>
        <v>Aug</v>
      </c>
      <c r="E1537" s="15" t="str">
        <f>"Q"&amp;ROUNDUP(MONTH(SalesDataTable[[#This Row],[Order Date]])/3,0)</f>
        <v>Q3</v>
      </c>
      <c r="F1537" s="12">
        <f>YEAR(SalesDataTable[[#This Row],[Order Date]])</f>
        <v>2026</v>
      </c>
      <c r="G1537" s="4" t="s">
        <v>11</v>
      </c>
      <c r="H1537" s="4" t="s">
        <v>25</v>
      </c>
      <c r="I1537" s="4" t="s">
        <v>2</v>
      </c>
      <c r="J1537" s="4" t="s">
        <v>3</v>
      </c>
      <c r="K1537" s="4" t="s">
        <v>14</v>
      </c>
      <c r="L1537" s="4" t="s">
        <v>44</v>
      </c>
      <c r="M1537" s="9">
        <v>4</v>
      </c>
      <c r="N1537" s="6">
        <v>133.65</v>
      </c>
      <c r="O1537" s="7">
        <v>0</v>
      </c>
      <c r="P1537" s="6">
        <v>66</v>
      </c>
      <c r="Q1537" s="6">
        <f t="shared" si="92"/>
        <v>534.6</v>
      </c>
      <c r="R1537" s="6">
        <f t="shared" si="93"/>
        <v>264</v>
      </c>
      <c r="S1537" s="6">
        <f t="shared" si="94"/>
        <v>270.60000000000002</v>
      </c>
      <c r="T1537" s="8">
        <f t="shared" si="95"/>
        <v>0.50617283950617287</v>
      </c>
      <c r="U1537" s="5">
        <f>YEAR(SalesDataTable[[#This Row],[Order Date]])</f>
        <v>2026</v>
      </c>
      <c r="V1537" s="8" t="str">
        <f>"Q"&amp;ROUNDUP(MONTH(SalesDataTable[[#This Row],[Order Date]])/3,0)</f>
        <v>Q3</v>
      </c>
      <c r="W1537" s="9">
        <f>MONTH(SalesDataTable[[#This Row],[Order Date]])</f>
        <v>8</v>
      </c>
      <c r="X1537" s="8" t="str">
        <f>TEXT(SalesDataTable[[#This Row],[Order Date]],"mmm")</f>
        <v>Aug</v>
      </c>
    </row>
    <row r="1538" spans="1:24" ht="15">
      <c r="A1538" s="2">
        <v>1599</v>
      </c>
      <c r="B1538" s="3">
        <v>46236</v>
      </c>
      <c r="C1538" s="12">
        <f>MONTH(SalesDataTable[[#This Row],[Order Date]])</f>
        <v>8</v>
      </c>
      <c r="D1538" s="12" t="str">
        <f>TEXT(SalesDataTable[[#This Row],[Order Date]],"MMM")</f>
        <v>Aug</v>
      </c>
      <c r="E1538" s="15" t="str">
        <f>"Q"&amp;ROUNDUP(MONTH(SalesDataTable[[#This Row],[Order Date]])/3,0)</f>
        <v>Q3</v>
      </c>
      <c r="F1538" s="12">
        <f>YEAR(SalesDataTable[[#This Row],[Order Date]])</f>
        <v>2026</v>
      </c>
      <c r="G1538" s="4" t="s">
        <v>20</v>
      </c>
      <c r="H1538" s="4" t="s">
        <v>21</v>
      </c>
      <c r="I1538" s="4" t="s">
        <v>2</v>
      </c>
      <c r="J1538" s="4" t="s">
        <v>3</v>
      </c>
      <c r="K1538" s="4" t="s">
        <v>23</v>
      </c>
      <c r="L1538" s="4" t="s">
        <v>29</v>
      </c>
      <c r="M1538" s="9">
        <v>2</v>
      </c>
      <c r="N1538" s="6">
        <v>200.45</v>
      </c>
      <c r="O1538" s="7">
        <v>0.05</v>
      </c>
      <c r="P1538" s="6">
        <v>105.42</v>
      </c>
      <c r="Q1538" s="6">
        <f t="shared" ref="Q1538:Q1601" si="96">M1538*N1538*(1-O1538)</f>
        <v>380.85499999999996</v>
      </c>
      <c r="R1538" s="6">
        <f t="shared" ref="R1538:R1601" si="97">M1538*P1538</f>
        <v>210.84</v>
      </c>
      <c r="S1538" s="6">
        <f t="shared" ref="S1538:S1601" si="98">Q1538-R1538</f>
        <v>170.01499999999996</v>
      </c>
      <c r="T1538" s="8">
        <f t="shared" ref="T1538:T1601" si="99">IFERROR(S1538/Q1538,0)</f>
        <v>0.44640348689133652</v>
      </c>
      <c r="U1538" s="5">
        <f>YEAR(SalesDataTable[[#This Row],[Order Date]])</f>
        <v>2026</v>
      </c>
      <c r="V1538" s="8" t="str">
        <f>"Q"&amp;ROUNDUP(MONTH(SalesDataTable[[#This Row],[Order Date]])/3,0)</f>
        <v>Q3</v>
      </c>
      <c r="W1538" s="9">
        <f>MONTH(SalesDataTable[[#This Row],[Order Date]])</f>
        <v>8</v>
      </c>
      <c r="X1538" s="8" t="str">
        <f>TEXT(SalesDataTable[[#This Row],[Order Date]],"mmm")</f>
        <v>Aug</v>
      </c>
    </row>
    <row r="1539" spans="1:24" ht="15">
      <c r="A1539" s="2">
        <v>1665</v>
      </c>
      <c r="B1539" s="3">
        <v>46236</v>
      </c>
      <c r="C1539" s="12">
        <f>MONTH(SalesDataTable[[#This Row],[Order Date]])</f>
        <v>8</v>
      </c>
      <c r="D1539" s="12" t="str">
        <f>TEXT(SalesDataTable[[#This Row],[Order Date]],"MMM")</f>
        <v>Aug</v>
      </c>
      <c r="E1539" s="15" t="str">
        <f>"Q"&amp;ROUNDUP(MONTH(SalesDataTable[[#This Row],[Order Date]])/3,0)</f>
        <v>Q3</v>
      </c>
      <c r="F1539" s="12">
        <f>YEAR(SalesDataTable[[#This Row],[Order Date]])</f>
        <v>2026</v>
      </c>
      <c r="G1539" s="4" t="s">
        <v>0</v>
      </c>
      <c r="H1539" s="4" t="s">
        <v>1</v>
      </c>
      <c r="I1539" s="4" t="s">
        <v>28</v>
      </c>
      <c r="J1539" s="4" t="s">
        <v>3</v>
      </c>
      <c r="K1539" s="4" t="s">
        <v>4</v>
      </c>
      <c r="L1539" s="4" t="s">
        <v>22</v>
      </c>
      <c r="M1539" s="9">
        <v>2</v>
      </c>
      <c r="N1539" s="6">
        <v>51.87</v>
      </c>
      <c r="O1539" s="7">
        <v>0.05</v>
      </c>
      <c r="P1539" s="6">
        <v>21.98</v>
      </c>
      <c r="Q1539" s="6">
        <f t="shared" si="96"/>
        <v>98.552999999999997</v>
      </c>
      <c r="R1539" s="6">
        <f t="shared" si="97"/>
        <v>43.96</v>
      </c>
      <c r="S1539" s="6">
        <f t="shared" si="98"/>
        <v>54.592999999999996</v>
      </c>
      <c r="T1539" s="8">
        <f t="shared" si="99"/>
        <v>0.55394559272675614</v>
      </c>
      <c r="U1539" s="5">
        <f>YEAR(SalesDataTable[[#This Row],[Order Date]])</f>
        <v>2026</v>
      </c>
      <c r="V1539" s="8" t="str">
        <f>"Q"&amp;ROUNDUP(MONTH(SalesDataTable[[#This Row],[Order Date]])/3,0)</f>
        <v>Q3</v>
      </c>
      <c r="W1539" s="9">
        <f>MONTH(SalesDataTable[[#This Row],[Order Date]])</f>
        <v>8</v>
      </c>
      <c r="X1539" s="8" t="str">
        <f>TEXT(SalesDataTable[[#This Row],[Order Date]],"mmm")</f>
        <v>Aug</v>
      </c>
    </row>
    <row r="1540" spans="1:24" ht="15">
      <c r="A1540" s="2">
        <v>2409</v>
      </c>
      <c r="B1540" s="3">
        <v>46236</v>
      </c>
      <c r="C1540" s="12">
        <f>MONTH(SalesDataTable[[#This Row],[Order Date]])</f>
        <v>8</v>
      </c>
      <c r="D1540" s="12" t="str">
        <f>TEXT(SalesDataTable[[#This Row],[Order Date]],"MMM")</f>
        <v>Aug</v>
      </c>
      <c r="E1540" s="15" t="str">
        <f>"Q"&amp;ROUNDUP(MONTH(SalesDataTable[[#This Row],[Order Date]])/3,0)</f>
        <v>Q3</v>
      </c>
      <c r="F1540" s="12">
        <f>YEAR(SalesDataTable[[#This Row],[Order Date]])</f>
        <v>2026</v>
      </c>
      <c r="G1540" s="4" t="s">
        <v>20</v>
      </c>
      <c r="H1540" s="4" t="s">
        <v>47</v>
      </c>
      <c r="I1540" s="4" t="s">
        <v>2</v>
      </c>
      <c r="J1540" s="4" t="s">
        <v>3</v>
      </c>
      <c r="K1540" s="4" t="s">
        <v>23</v>
      </c>
      <c r="L1540" s="4" t="s">
        <v>40</v>
      </c>
      <c r="M1540" s="9">
        <v>1</v>
      </c>
      <c r="N1540" s="6">
        <v>83.6</v>
      </c>
      <c r="O1540" s="7">
        <v>0.05</v>
      </c>
      <c r="P1540" s="6">
        <v>38.51</v>
      </c>
      <c r="Q1540" s="6">
        <f t="shared" si="96"/>
        <v>79.419999999999987</v>
      </c>
      <c r="R1540" s="6">
        <f t="shared" si="97"/>
        <v>38.51</v>
      </c>
      <c r="S1540" s="6">
        <f t="shared" si="98"/>
        <v>40.909999999999989</v>
      </c>
      <c r="T1540" s="8">
        <f t="shared" si="99"/>
        <v>0.51510954419541677</v>
      </c>
      <c r="U1540" s="5">
        <f>YEAR(SalesDataTable[[#This Row],[Order Date]])</f>
        <v>2026</v>
      </c>
      <c r="V1540" s="8" t="str">
        <f>"Q"&amp;ROUNDUP(MONTH(SalesDataTable[[#This Row],[Order Date]])/3,0)</f>
        <v>Q3</v>
      </c>
      <c r="W1540" s="9">
        <f>MONTH(SalesDataTable[[#This Row],[Order Date]])</f>
        <v>8</v>
      </c>
      <c r="X1540" s="8" t="str">
        <f>TEXT(SalesDataTable[[#This Row],[Order Date]],"mmm")</f>
        <v>Aug</v>
      </c>
    </row>
    <row r="1541" spans="1:24" ht="15">
      <c r="A1541" s="2">
        <v>2936</v>
      </c>
      <c r="B1541" s="3">
        <v>46236</v>
      </c>
      <c r="C1541" s="12">
        <f>MONTH(SalesDataTable[[#This Row],[Order Date]])</f>
        <v>8</v>
      </c>
      <c r="D1541" s="12" t="str">
        <f>TEXT(SalesDataTable[[#This Row],[Order Date]],"MMM")</f>
        <v>Aug</v>
      </c>
      <c r="E1541" s="15" t="str">
        <f>"Q"&amp;ROUNDUP(MONTH(SalesDataTable[[#This Row],[Order Date]])/3,0)</f>
        <v>Q3</v>
      </c>
      <c r="F1541" s="12">
        <f>YEAR(SalesDataTable[[#This Row],[Order Date]])</f>
        <v>2026</v>
      </c>
      <c r="G1541" s="4" t="s">
        <v>11</v>
      </c>
      <c r="H1541" s="4" t="s">
        <v>52</v>
      </c>
      <c r="I1541" s="4" t="s">
        <v>2</v>
      </c>
      <c r="J1541" s="4" t="s">
        <v>13</v>
      </c>
      <c r="K1541" s="4" t="s">
        <v>14</v>
      </c>
      <c r="L1541" s="4" t="s">
        <v>15</v>
      </c>
      <c r="M1541" s="9">
        <v>1</v>
      </c>
      <c r="N1541" s="6">
        <v>35.74</v>
      </c>
      <c r="O1541" s="7">
        <v>0</v>
      </c>
      <c r="P1541" s="6">
        <v>13.49</v>
      </c>
      <c r="Q1541" s="6">
        <f t="shared" si="96"/>
        <v>35.74</v>
      </c>
      <c r="R1541" s="6">
        <f t="shared" si="97"/>
        <v>13.49</v>
      </c>
      <c r="S1541" s="6">
        <f t="shared" si="98"/>
        <v>22.25</v>
      </c>
      <c r="T1541" s="8">
        <f t="shared" si="99"/>
        <v>0.62255176273083379</v>
      </c>
      <c r="U1541" s="5">
        <f>YEAR(SalesDataTable[[#This Row],[Order Date]])</f>
        <v>2026</v>
      </c>
      <c r="V1541" s="8" t="str">
        <f>"Q"&amp;ROUNDUP(MONTH(SalesDataTable[[#This Row],[Order Date]])/3,0)</f>
        <v>Q3</v>
      </c>
      <c r="W1541" s="9">
        <f>MONTH(SalesDataTable[[#This Row],[Order Date]])</f>
        <v>8</v>
      </c>
      <c r="X1541" s="8" t="str">
        <f>TEXT(SalesDataTable[[#This Row],[Order Date]],"mmm")</f>
        <v>Aug</v>
      </c>
    </row>
    <row r="1542" spans="1:24" ht="15">
      <c r="A1542" s="2">
        <v>3397</v>
      </c>
      <c r="B1542" s="3">
        <v>46236</v>
      </c>
      <c r="C1542" s="12">
        <f>MONTH(SalesDataTable[[#This Row],[Order Date]])</f>
        <v>8</v>
      </c>
      <c r="D1542" s="12" t="str">
        <f>TEXT(SalesDataTable[[#This Row],[Order Date]],"MMM")</f>
        <v>Aug</v>
      </c>
      <c r="E1542" s="15" t="str">
        <f>"Q"&amp;ROUNDUP(MONTH(SalesDataTable[[#This Row],[Order Date]])/3,0)</f>
        <v>Q3</v>
      </c>
      <c r="F1542" s="12">
        <f>YEAR(SalesDataTable[[#This Row],[Order Date]])</f>
        <v>2026</v>
      </c>
      <c r="G1542" s="4" t="s">
        <v>20</v>
      </c>
      <c r="H1542" s="4" t="s">
        <v>21</v>
      </c>
      <c r="I1542" s="4" t="s">
        <v>2</v>
      </c>
      <c r="J1542" s="4" t="s">
        <v>3</v>
      </c>
      <c r="K1542" s="4" t="s">
        <v>4</v>
      </c>
      <c r="L1542" s="4" t="s">
        <v>5</v>
      </c>
      <c r="M1542" s="9">
        <v>1</v>
      </c>
      <c r="N1542" s="6">
        <v>79.849999999999994</v>
      </c>
      <c r="O1542" s="7">
        <v>0.1</v>
      </c>
      <c r="P1542" s="6">
        <v>43.11</v>
      </c>
      <c r="Q1542" s="6">
        <f t="shared" si="96"/>
        <v>71.864999999999995</v>
      </c>
      <c r="R1542" s="6">
        <f t="shared" si="97"/>
        <v>43.11</v>
      </c>
      <c r="S1542" s="6">
        <f t="shared" si="98"/>
        <v>28.754999999999995</v>
      </c>
      <c r="T1542" s="8">
        <f t="shared" si="99"/>
        <v>0.40012523481527862</v>
      </c>
      <c r="U1542" s="5">
        <f>YEAR(SalesDataTable[[#This Row],[Order Date]])</f>
        <v>2026</v>
      </c>
      <c r="V1542" s="8" t="str">
        <f>"Q"&amp;ROUNDUP(MONTH(SalesDataTable[[#This Row],[Order Date]])/3,0)</f>
        <v>Q3</v>
      </c>
      <c r="W1542" s="9">
        <f>MONTH(SalesDataTable[[#This Row],[Order Date]])</f>
        <v>8</v>
      </c>
      <c r="X1542" s="8" t="str">
        <f>TEXT(SalesDataTable[[#This Row],[Order Date]],"mmm")</f>
        <v>Aug</v>
      </c>
    </row>
    <row r="1543" spans="1:24" ht="15">
      <c r="A1543" s="2">
        <v>4556</v>
      </c>
      <c r="B1543" s="3">
        <v>46236</v>
      </c>
      <c r="C1543" s="12">
        <f>MONTH(SalesDataTable[[#This Row],[Order Date]])</f>
        <v>8</v>
      </c>
      <c r="D1543" s="12" t="str">
        <f>TEXT(SalesDataTable[[#This Row],[Order Date]],"MMM")</f>
        <v>Aug</v>
      </c>
      <c r="E1543" s="15" t="str">
        <f>"Q"&amp;ROUNDUP(MONTH(SalesDataTable[[#This Row],[Order Date]])/3,0)</f>
        <v>Q3</v>
      </c>
      <c r="F1543" s="12">
        <f>YEAR(SalesDataTable[[#This Row],[Order Date]])</f>
        <v>2026</v>
      </c>
      <c r="G1543" s="4" t="s">
        <v>0</v>
      </c>
      <c r="H1543" s="4" t="s">
        <v>50</v>
      </c>
      <c r="I1543" s="4" t="s">
        <v>2</v>
      </c>
      <c r="J1543" s="4" t="s">
        <v>3</v>
      </c>
      <c r="K1543" s="4" t="s">
        <v>14</v>
      </c>
      <c r="L1543" s="4" t="s">
        <v>32</v>
      </c>
      <c r="M1543" s="9">
        <v>2</v>
      </c>
      <c r="N1543" s="6">
        <v>46.44</v>
      </c>
      <c r="O1543" s="7">
        <v>0</v>
      </c>
      <c r="P1543" s="6">
        <v>18.489999999999998</v>
      </c>
      <c r="Q1543" s="6">
        <f t="shared" si="96"/>
        <v>92.88</v>
      </c>
      <c r="R1543" s="6">
        <f t="shared" si="97"/>
        <v>36.979999999999997</v>
      </c>
      <c r="S1543" s="6">
        <f t="shared" si="98"/>
        <v>55.9</v>
      </c>
      <c r="T1543" s="8">
        <f t="shared" si="99"/>
        <v>0.60185185185185186</v>
      </c>
      <c r="U1543" s="5">
        <f>YEAR(SalesDataTable[[#This Row],[Order Date]])</f>
        <v>2026</v>
      </c>
      <c r="V1543" s="8" t="str">
        <f>"Q"&amp;ROUNDUP(MONTH(SalesDataTable[[#This Row],[Order Date]])/3,0)</f>
        <v>Q3</v>
      </c>
      <c r="W1543" s="9">
        <f>MONTH(SalesDataTable[[#This Row],[Order Date]])</f>
        <v>8</v>
      </c>
      <c r="X1543" s="8" t="str">
        <f>TEXT(SalesDataTable[[#This Row],[Order Date]],"mmm")</f>
        <v>Aug</v>
      </c>
    </row>
    <row r="1544" spans="1:24" ht="15">
      <c r="A1544" s="2">
        <v>4614</v>
      </c>
      <c r="B1544" s="3">
        <v>46236</v>
      </c>
      <c r="C1544" s="12">
        <f>MONTH(SalesDataTable[[#This Row],[Order Date]])</f>
        <v>8</v>
      </c>
      <c r="D1544" s="12" t="str">
        <f>TEXT(SalesDataTable[[#This Row],[Order Date]],"MMM")</f>
        <v>Aug</v>
      </c>
      <c r="E1544" s="15" t="str">
        <f>"Q"&amp;ROUNDUP(MONTH(SalesDataTable[[#This Row],[Order Date]])/3,0)</f>
        <v>Q3</v>
      </c>
      <c r="F1544" s="12">
        <f>YEAR(SalesDataTable[[#This Row],[Order Date]])</f>
        <v>2026</v>
      </c>
      <c r="G1544" s="4" t="s">
        <v>20</v>
      </c>
      <c r="H1544" s="4" t="s">
        <v>33</v>
      </c>
      <c r="I1544" s="4" t="s">
        <v>19</v>
      </c>
      <c r="J1544" s="4" t="s">
        <v>3</v>
      </c>
      <c r="K1544" s="4" t="s">
        <v>4</v>
      </c>
      <c r="L1544" s="4" t="s">
        <v>22</v>
      </c>
      <c r="M1544" s="9">
        <v>2</v>
      </c>
      <c r="N1544" s="6">
        <v>50.44</v>
      </c>
      <c r="O1544" s="7">
        <v>0</v>
      </c>
      <c r="P1544" s="6">
        <v>22.99</v>
      </c>
      <c r="Q1544" s="6">
        <f t="shared" si="96"/>
        <v>100.88</v>
      </c>
      <c r="R1544" s="6">
        <f t="shared" si="97"/>
        <v>45.98</v>
      </c>
      <c r="S1544" s="6">
        <f t="shared" si="98"/>
        <v>54.9</v>
      </c>
      <c r="T1544" s="8">
        <f t="shared" si="99"/>
        <v>0.54421094369547984</v>
      </c>
      <c r="U1544" s="5">
        <f>YEAR(SalesDataTable[[#This Row],[Order Date]])</f>
        <v>2026</v>
      </c>
      <c r="V1544" s="8" t="str">
        <f>"Q"&amp;ROUNDUP(MONTH(SalesDataTable[[#This Row],[Order Date]])/3,0)</f>
        <v>Q3</v>
      </c>
      <c r="W1544" s="9">
        <f>MONTH(SalesDataTable[[#This Row],[Order Date]])</f>
        <v>8</v>
      </c>
      <c r="X1544" s="8" t="str">
        <f>TEXT(SalesDataTable[[#This Row],[Order Date]],"mmm")</f>
        <v>Aug</v>
      </c>
    </row>
    <row r="1545" spans="1:24" ht="15">
      <c r="A1545" s="2">
        <v>4999</v>
      </c>
      <c r="B1545" s="3">
        <v>46236</v>
      </c>
      <c r="C1545" s="12">
        <f>MONTH(SalesDataTable[[#This Row],[Order Date]])</f>
        <v>8</v>
      </c>
      <c r="D1545" s="12" t="str">
        <f>TEXT(SalesDataTable[[#This Row],[Order Date]],"MMM")</f>
        <v>Aug</v>
      </c>
      <c r="E1545" s="15" t="str">
        <f>"Q"&amp;ROUNDUP(MONTH(SalesDataTable[[#This Row],[Order Date]])/3,0)</f>
        <v>Q3</v>
      </c>
      <c r="F1545" s="12">
        <f>YEAR(SalesDataTable[[#This Row],[Order Date]])</f>
        <v>2026</v>
      </c>
      <c r="G1545" s="4" t="s">
        <v>20</v>
      </c>
      <c r="H1545" s="4" t="s">
        <v>33</v>
      </c>
      <c r="I1545" s="4" t="s">
        <v>2</v>
      </c>
      <c r="J1545" s="4" t="s">
        <v>3</v>
      </c>
      <c r="K1545" s="4" t="s">
        <v>4</v>
      </c>
      <c r="L1545" s="4" t="s">
        <v>5</v>
      </c>
      <c r="M1545" s="9">
        <v>2</v>
      </c>
      <c r="N1545" s="6">
        <v>81.38</v>
      </c>
      <c r="O1545" s="7">
        <v>0</v>
      </c>
      <c r="P1545" s="6">
        <v>42.19</v>
      </c>
      <c r="Q1545" s="6">
        <f t="shared" si="96"/>
        <v>162.76</v>
      </c>
      <c r="R1545" s="6">
        <f t="shared" si="97"/>
        <v>84.38</v>
      </c>
      <c r="S1545" s="6">
        <f t="shared" si="98"/>
        <v>78.38</v>
      </c>
      <c r="T1545" s="8">
        <f t="shared" si="99"/>
        <v>0.4815679528139592</v>
      </c>
      <c r="U1545" s="5">
        <f>YEAR(SalesDataTable[[#This Row],[Order Date]])</f>
        <v>2026</v>
      </c>
      <c r="V1545" s="8" t="str">
        <f>"Q"&amp;ROUNDUP(MONTH(SalesDataTable[[#This Row],[Order Date]])/3,0)</f>
        <v>Q3</v>
      </c>
      <c r="W1545" s="9">
        <f>MONTH(SalesDataTable[[#This Row],[Order Date]])</f>
        <v>8</v>
      </c>
      <c r="X1545" s="8" t="str">
        <f>TEXT(SalesDataTable[[#This Row],[Order Date]],"mmm")</f>
        <v>Aug</v>
      </c>
    </row>
    <row r="1546" spans="1:24" ht="15">
      <c r="A1546" s="2">
        <v>207</v>
      </c>
      <c r="B1546" s="3">
        <v>46237</v>
      </c>
      <c r="C1546" s="12">
        <f>MONTH(SalesDataTable[[#This Row],[Order Date]])</f>
        <v>8</v>
      </c>
      <c r="D1546" s="12" t="str">
        <f>TEXT(SalesDataTable[[#This Row],[Order Date]],"MMM")</f>
        <v>Aug</v>
      </c>
      <c r="E1546" s="15" t="str">
        <f>"Q"&amp;ROUNDUP(MONTH(SalesDataTable[[#This Row],[Order Date]])/3,0)</f>
        <v>Q3</v>
      </c>
      <c r="F1546" s="12">
        <f>YEAR(SalesDataTable[[#This Row],[Order Date]])</f>
        <v>2026</v>
      </c>
      <c r="G1546" s="4" t="s">
        <v>11</v>
      </c>
      <c r="H1546" s="4" t="s">
        <v>52</v>
      </c>
      <c r="I1546" s="4" t="s">
        <v>2</v>
      </c>
      <c r="J1546" s="4" t="s">
        <v>3</v>
      </c>
      <c r="K1546" s="4" t="s">
        <v>34</v>
      </c>
      <c r="L1546" s="4" t="s">
        <v>35</v>
      </c>
      <c r="M1546" s="9">
        <v>1</v>
      </c>
      <c r="N1546" s="6">
        <v>41.3</v>
      </c>
      <c r="O1546" s="7">
        <v>0</v>
      </c>
      <c r="P1546" s="6">
        <v>14.52</v>
      </c>
      <c r="Q1546" s="6">
        <f t="shared" si="96"/>
        <v>41.3</v>
      </c>
      <c r="R1546" s="6">
        <f t="shared" si="97"/>
        <v>14.52</v>
      </c>
      <c r="S1546" s="6">
        <f t="shared" si="98"/>
        <v>26.779999999999998</v>
      </c>
      <c r="T1546" s="8">
        <f t="shared" si="99"/>
        <v>0.64842615012106541</v>
      </c>
      <c r="U1546" s="5">
        <f>YEAR(SalesDataTable[[#This Row],[Order Date]])</f>
        <v>2026</v>
      </c>
      <c r="V1546" s="8" t="str">
        <f>"Q"&amp;ROUNDUP(MONTH(SalesDataTable[[#This Row],[Order Date]])/3,0)</f>
        <v>Q3</v>
      </c>
      <c r="W1546" s="9">
        <f>MONTH(SalesDataTable[[#This Row],[Order Date]])</f>
        <v>8</v>
      </c>
      <c r="X1546" s="8" t="str">
        <f>TEXT(SalesDataTable[[#This Row],[Order Date]],"mmm")</f>
        <v>Aug</v>
      </c>
    </row>
    <row r="1547" spans="1:24" ht="15">
      <c r="A1547" s="2">
        <v>295</v>
      </c>
      <c r="B1547" s="3">
        <v>46237</v>
      </c>
      <c r="C1547" s="12">
        <f>MONTH(SalesDataTable[[#This Row],[Order Date]])</f>
        <v>8</v>
      </c>
      <c r="D1547" s="12" t="str">
        <f>TEXT(SalesDataTable[[#This Row],[Order Date]],"MMM")</f>
        <v>Aug</v>
      </c>
      <c r="E1547" s="15" t="str">
        <f>"Q"&amp;ROUNDUP(MONTH(SalesDataTable[[#This Row],[Order Date]])/3,0)</f>
        <v>Q3</v>
      </c>
      <c r="F1547" s="12">
        <f>YEAR(SalesDataTable[[#This Row],[Order Date]])</f>
        <v>2026</v>
      </c>
      <c r="G1547" s="4" t="s">
        <v>20</v>
      </c>
      <c r="H1547" s="4" t="s">
        <v>33</v>
      </c>
      <c r="I1547" s="4" t="s">
        <v>28</v>
      </c>
      <c r="J1547" s="4" t="s">
        <v>3</v>
      </c>
      <c r="K1547" s="4" t="s">
        <v>14</v>
      </c>
      <c r="L1547" s="4" t="s">
        <v>15</v>
      </c>
      <c r="M1547" s="9">
        <v>2</v>
      </c>
      <c r="N1547" s="6">
        <v>36.15</v>
      </c>
      <c r="O1547" s="7">
        <v>0.1</v>
      </c>
      <c r="P1547" s="6">
        <v>13.19</v>
      </c>
      <c r="Q1547" s="6">
        <f t="shared" si="96"/>
        <v>65.069999999999993</v>
      </c>
      <c r="R1547" s="6">
        <f t="shared" si="97"/>
        <v>26.38</v>
      </c>
      <c r="S1547" s="6">
        <f t="shared" si="98"/>
        <v>38.69</v>
      </c>
      <c r="T1547" s="8">
        <f t="shared" si="99"/>
        <v>0.59459044106347014</v>
      </c>
      <c r="U1547" s="5">
        <f>YEAR(SalesDataTable[[#This Row],[Order Date]])</f>
        <v>2026</v>
      </c>
      <c r="V1547" s="8" t="str">
        <f>"Q"&amp;ROUNDUP(MONTH(SalesDataTable[[#This Row],[Order Date]])/3,0)</f>
        <v>Q3</v>
      </c>
      <c r="W1547" s="9">
        <f>MONTH(SalesDataTable[[#This Row],[Order Date]])</f>
        <v>8</v>
      </c>
      <c r="X1547" s="8" t="str">
        <f>TEXT(SalesDataTable[[#This Row],[Order Date]],"mmm")</f>
        <v>Aug</v>
      </c>
    </row>
    <row r="1548" spans="1:24" ht="15">
      <c r="A1548" s="2">
        <v>657</v>
      </c>
      <c r="B1548" s="3">
        <v>46237</v>
      </c>
      <c r="C1548" s="12">
        <f>MONTH(SalesDataTable[[#This Row],[Order Date]])</f>
        <v>8</v>
      </c>
      <c r="D1548" s="12" t="str">
        <f>TEXT(SalesDataTable[[#This Row],[Order Date]],"MMM")</f>
        <v>Aug</v>
      </c>
      <c r="E1548" s="15" t="str">
        <f>"Q"&amp;ROUNDUP(MONTH(SalesDataTable[[#This Row],[Order Date]])/3,0)</f>
        <v>Q3</v>
      </c>
      <c r="F1548" s="12">
        <f>YEAR(SalesDataTable[[#This Row],[Order Date]])</f>
        <v>2026</v>
      </c>
      <c r="G1548" s="4" t="s">
        <v>6</v>
      </c>
      <c r="H1548" s="4" t="s">
        <v>43</v>
      </c>
      <c r="I1548" s="4" t="s">
        <v>2</v>
      </c>
      <c r="J1548" s="4" t="s">
        <v>3</v>
      </c>
      <c r="K1548" s="4" t="s">
        <v>14</v>
      </c>
      <c r="L1548" s="4" t="s">
        <v>44</v>
      </c>
      <c r="M1548" s="9">
        <v>3</v>
      </c>
      <c r="N1548" s="6">
        <v>132.59</v>
      </c>
      <c r="O1548" s="7">
        <v>0.1</v>
      </c>
      <c r="P1548" s="6">
        <v>66.040000000000006</v>
      </c>
      <c r="Q1548" s="6">
        <f t="shared" si="96"/>
        <v>357.99299999999999</v>
      </c>
      <c r="R1548" s="6">
        <f t="shared" si="97"/>
        <v>198.12</v>
      </c>
      <c r="S1548" s="6">
        <f t="shared" si="98"/>
        <v>159.87299999999999</v>
      </c>
      <c r="T1548" s="8">
        <f t="shared" si="99"/>
        <v>0.44658135773604507</v>
      </c>
      <c r="U1548" s="5">
        <f>YEAR(SalesDataTable[[#This Row],[Order Date]])</f>
        <v>2026</v>
      </c>
      <c r="V1548" s="8" t="str">
        <f>"Q"&amp;ROUNDUP(MONTH(SalesDataTable[[#This Row],[Order Date]])/3,0)</f>
        <v>Q3</v>
      </c>
      <c r="W1548" s="9">
        <f>MONTH(SalesDataTable[[#This Row],[Order Date]])</f>
        <v>8</v>
      </c>
      <c r="X1548" s="8" t="str">
        <f>TEXT(SalesDataTable[[#This Row],[Order Date]],"mmm")</f>
        <v>Aug</v>
      </c>
    </row>
    <row r="1549" spans="1:24" ht="15">
      <c r="A1549" s="2">
        <v>694</v>
      </c>
      <c r="B1549" s="3">
        <v>46237</v>
      </c>
      <c r="C1549" s="12">
        <f>MONTH(SalesDataTable[[#This Row],[Order Date]])</f>
        <v>8</v>
      </c>
      <c r="D1549" s="12" t="str">
        <f>TEXT(SalesDataTable[[#This Row],[Order Date]],"MMM")</f>
        <v>Aug</v>
      </c>
      <c r="E1549" s="15" t="str">
        <f>"Q"&amp;ROUNDUP(MONTH(SalesDataTable[[#This Row],[Order Date]])/3,0)</f>
        <v>Q3</v>
      </c>
      <c r="F1549" s="12">
        <f>YEAR(SalesDataTable[[#This Row],[Order Date]])</f>
        <v>2026</v>
      </c>
      <c r="G1549" s="4" t="s">
        <v>11</v>
      </c>
      <c r="H1549" s="4" t="s">
        <v>18</v>
      </c>
      <c r="I1549" s="4" t="s">
        <v>2</v>
      </c>
      <c r="J1549" s="4" t="s">
        <v>13</v>
      </c>
      <c r="K1549" s="4" t="s">
        <v>9</v>
      </c>
      <c r="L1549" s="4" t="s">
        <v>17</v>
      </c>
      <c r="M1549" s="9">
        <v>3</v>
      </c>
      <c r="N1549" s="6">
        <v>144</v>
      </c>
      <c r="O1549" s="7">
        <v>0</v>
      </c>
      <c r="P1549" s="6">
        <v>78.89</v>
      </c>
      <c r="Q1549" s="6">
        <f t="shared" si="96"/>
        <v>432</v>
      </c>
      <c r="R1549" s="6">
        <f t="shared" si="97"/>
        <v>236.67000000000002</v>
      </c>
      <c r="S1549" s="6">
        <f t="shared" si="98"/>
        <v>195.32999999999998</v>
      </c>
      <c r="T1549" s="8">
        <f t="shared" si="99"/>
        <v>0.45215277777777774</v>
      </c>
      <c r="U1549" s="5">
        <f>YEAR(SalesDataTable[[#This Row],[Order Date]])</f>
        <v>2026</v>
      </c>
      <c r="V1549" s="8" t="str">
        <f>"Q"&amp;ROUNDUP(MONTH(SalesDataTable[[#This Row],[Order Date]])/3,0)</f>
        <v>Q3</v>
      </c>
      <c r="W1549" s="9">
        <f>MONTH(SalesDataTable[[#This Row],[Order Date]])</f>
        <v>8</v>
      </c>
      <c r="X1549" s="8" t="str">
        <f>TEXT(SalesDataTable[[#This Row],[Order Date]],"mmm")</f>
        <v>Aug</v>
      </c>
    </row>
    <row r="1550" spans="1:24" ht="15">
      <c r="A1550" s="2">
        <v>1187</v>
      </c>
      <c r="B1550" s="3">
        <v>46237</v>
      </c>
      <c r="C1550" s="12">
        <f>MONTH(SalesDataTable[[#This Row],[Order Date]])</f>
        <v>8</v>
      </c>
      <c r="D1550" s="12" t="str">
        <f>TEXT(SalesDataTable[[#This Row],[Order Date]],"MMM")</f>
        <v>Aug</v>
      </c>
      <c r="E1550" s="15" t="str">
        <f>"Q"&amp;ROUNDUP(MONTH(SalesDataTable[[#This Row],[Order Date]])/3,0)</f>
        <v>Q3</v>
      </c>
      <c r="F1550" s="12">
        <f>YEAR(SalesDataTable[[#This Row],[Order Date]])</f>
        <v>2026</v>
      </c>
      <c r="G1550" s="4" t="s">
        <v>0</v>
      </c>
      <c r="H1550" s="4" t="s">
        <v>1</v>
      </c>
      <c r="I1550" s="4" t="s">
        <v>2</v>
      </c>
      <c r="J1550" s="4" t="s">
        <v>3</v>
      </c>
      <c r="K1550" s="4" t="s">
        <v>14</v>
      </c>
      <c r="L1550" s="4" t="s">
        <v>32</v>
      </c>
      <c r="M1550" s="9">
        <v>2</v>
      </c>
      <c r="N1550" s="6">
        <v>45.45</v>
      </c>
      <c r="O1550" s="7">
        <v>0.05</v>
      </c>
      <c r="P1550" s="6">
        <v>18.829999999999998</v>
      </c>
      <c r="Q1550" s="6">
        <f t="shared" si="96"/>
        <v>86.355000000000004</v>
      </c>
      <c r="R1550" s="6">
        <f t="shared" si="97"/>
        <v>37.659999999999997</v>
      </c>
      <c r="S1550" s="6">
        <f t="shared" si="98"/>
        <v>48.695000000000007</v>
      </c>
      <c r="T1550" s="8">
        <f t="shared" si="99"/>
        <v>0.56389323142840608</v>
      </c>
      <c r="U1550" s="5">
        <f>YEAR(SalesDataTable[[#This Row],[Order Date]])</f>
        <v>2026</v>
      </c>
      <c r="V1550" s="8" t="str">
        <f>"Q"&amp;ROUNDUP(MONTH(SalesDataTable[[#This Row],[Order Date]])/3,0)</f>
        <v>Q3</v>
      </c>
      <c r="W1550" s="9">
        <f>MONTH(SalesDataTable[[#This Row],[Order Date]])</f>
        <v>8</v>
      </c>
      <c r="X1550" s="8" t="str">
        <f>TEXT(SalesDataTable[[#This Row],[Order Date]],"mmm")</f>
        <v>Aug</v>
      </c>
    </row>
    <row r="1551" spans="1:24" ht="15">
      <c r="A1551" s="2">
        <v>1915</v>
      </c>
      <c r="B1551" s="3">
        <v>46237</v>
      </c>
      <c r="C1551" s="12">
        <f>MONTH(SalesDataTable[[#This Row],[Order Date]])</f>
        <v>8</v>
      </c>
      <c r="D1551" s="12" t="str">
        <f>TEXT(SalesDataTable[[#This Row],[Order Date]],"MMM")</f>
        <v>Aug</v>
      </c>
      <c r="E1551" s="15" t="str">
        <f>"Q"&amp;ROUNDUP(MONTH(SalesDataTable[[#This Row],[Order Date]])/3,0)</f>
        <v>Q3</v>
      </c>
      <c r="F1551" s="12">
        <f>YEAR(SalesDataTable[[#This Row],[Order Date]])</f>
        <v>2026</v>
      </c>
      <c r="G1551" s="4" t="s">
        <v>6</v>
      </c>
      <c r="H1551" s="4" t="s">
        <v>27</v>
      </c>
      <c r="I1551" s="4" t="s">
        <v>2</v>
      </c>
      <c r="J1551" s="4" t="s">
        <v>3</v>
      </c>
      <c r="K1551" s="4" t="s">
        <v>4</v>
      </c>
      <c r="L1551" s="4" t="s">
        <v>26</v>
      </c>
      <c r="M1551" s="9">
        <v>1</v>
      </c>
      <c r="N1551" s="6">
        <v>41.16</v>
      </c>
      <c r="O1551" s="7">
        <v>0.05</v>
      </c>
      <c r="P1551" s="6">
        <v>16.66</v>
      </c>
      <c r="Q1551" s="6">
        <f t="shared" si="96"/>
        <v>39.101999999999997</v>
      </c>
      <c r="R1551" s="6">
        <f t="shared" si="97"/>
        <v>16.66</v>
      </c>
      <c r="S1551" s="6">
        <f t="shared" si="98"/>
        <v>22.441999999999997</v>
      </c>
      <c r="T1551" s="8">
        <f t="shared" si="99"/>
        <v>0.57393483709273174</v>
      </c>
      <c r="U1551" s="5">
        <f>YEAR(SalesDataTable[[#This Row],[Order Date]])</f>
        <v>2026</v>
      </c>
      <c r="V1551" s="8" t="str">
        <f>"Q"&amp;ROUNDUP(MONTH(SalesDataTable[[#This Row],[Order Date]])/3,0)</f>
        <v>Q3</v>
      </c>
      <c r="W1551" s="9">
        <f>MONTH(SalesDataTable[[#This Row],[Order Date]])</f>
        <v>8</v>
      </c>
      <c r="X1551" s="8" t="str">
        <f>TEXT(SalesDataTable[[#This Row],[Order Date]],"mmm")</f>
        <v>Aug</v>
      </c>
    </row>
    <row r="1552" spans="1:24" ht="15">
      <c r="A1552" s="2">
        <v>2156</v>
      </c>
      <c r="B1552" s="3">
        <v>46237</v>
      </c>
      <c r="C1552" s="12">
        <f>MONTH(SalesDataTable[[#This Row],[Order Date]])</f>
        <v>8</v>
      </c>
      <c r="D1552" s="12" t="str">
        <f>TEXT(SalesDataTable[[#This Row],[Order Date]],"MMM")</f>
        <v>Aug</v>
      </c>
      <c r="E1552" s="15" t="str">
        <f>"Q"&amp;ROUNDUP(MONTH(SalesDataTable[[#This Row],[Order Date]])/3,0)</f>
        <v>Q3</v>
      </c>
      <c r="F1552" s="12">
        <f>YEAR(SalesDataTable[[#This Row],[Order Date]])</f>
        <v>2026</v>
      </c>
      <c r="G1552" s="4" t="s">
        <v>0</v>
      </c>
      <c r="H1552" s="4" t="s">
        <v>1</v>
      </c>
      <c r="I1552" s="4" t="s">
        <v>19</v>
      </c>
      <c r="J1552" s="4" t="s">
        <v>3</v>
      </c>
      <c r="K1552" s="4" t="s">
        <v>14</v>
      </c>
      <c r="L1552" s="4" t="s">
        <v>48</v>
      </c>
      <c r="M1552" s="9">
        <v>1</v>
      </c>
      <c r="N1552" s="6">
        <v>162.78</v>
      </c>
      <c r="O1552" s="7">
        <v>0</v>
      </c>
      <c r="P1552" s="6">
        <v>85.08</v>
      </c>
      <c r="Q1552" s="6">
        <f t="shared" si="96"/>
        <v>162.78</v>
      </c>
      <c r="R1552" s="6">
        <f t="shared" si="97"/>
        <v>85.08</v>
      </c>
      <c r="S1552" s="6">
        <f t="shared" si="98"/>
        <v>77.7</v>
      </c>
      <c r="T1552" s="8">
        <f t="shared" si="99"/>
        <v>0.47733136748986366</v>
      </c>
      <c r="U1552" s="5">
        <f>YEAR(SalesDataTable[[#This Row],[Order Date]])</f>
        <v>2026</v>
      </c>
      <c r="V1552" s="8" t="str">
        <f>"Q"&amp;ROUNDUP(MONTH(SalesDataTable[[#This Row],[Order Date]])/3,0)</f>
        <v>Q3</v>
      </c>
      <c r="W1552" s="9">
        <f>MONTH(SalesDataTable[[#This Row],[Order Date]])</f>
        <v>8</v>
      </c>
      <c r="X1552" s="8" t="str">
        <f>TEXT(SalesDataTable[[#This Row],[Order Date]],"mmm")</f>
        <v>Aug</v>
      </c>
    </row>
    <row r="1553" spans="1:24" ht="15">
      <c r="A1553" s="2">
        <v>2539</v>
      </c>
      <c r="B1553" s="3">
        <v>46237</v>
      </c>
      <c r="C1553" s="12">
        <f>MONTH(SalesDataTable[[#This Row],[Order Date]])</f>
        <v>8</v>
      </c>
      <c r="D1553" s="12" t="str">
        <f>TEXT(SalesDataTable[[#This Row],[Order Date]],"MMM")</f>
        <v>Aug</v>
      </c>
      <c r="E1553" s="15" t="str">
        <f>"Q"&amp;ROUNDUP(MONTH(SalesDataTable[[#This Row],[Order Date]])/3,0)</f>
        <v>Q3</v>
      </c>
      <c r="F1553" s="12">
        <f>YEAR(SalesDataTable[[#This Row],[Order Date]])</f>
        <v>2026</v>
      </c>
      <c r="G1553" s="4" t="s">
        <v>11</v>
      </c>
      <c r="H1553" s="4" t="s">
        <v>52</v>
      </c>
      <c r="I1553" s="4" t="s">
        <v>19</v>
      </c>
      <c r="J1553" s="4" t="s">
        <v>13</v>
      </c>
      <c r="K1553" s="4" t="s">
        <v>4</v>
      </c>
      <c r="L1553" s="4" t="s">
        <v>5</v>
      </c>
      <c r="M1553" s="9">
        <v>1</v>
      </c>
      <c r="N1553" s="6">
        <v>80.040000000000006</v>
      </c>
      <c r="O1553" s="7">
        <v>0.1</v>
      </c>
      <c r="P1553" s="6">
        <v>41.88</v>
      </c>
      <c r="Q1553" s="6">
        <f t="shared" si="96"/>
        <v>72.036000000000001</v>
      </c>
      <c r="R1553" s="6">
        <f t="shared" si="97"/>
        <v>41.88</v>
      </c>
      <c r="S1553" s="6">
        <f t="shared" si="98"/>
        <v>30.155999999999999</v>
      </c>
      <c r="T1553" s="8">
        <f t="shared" si="99"/>
        <v>0.41862402132267196</v>
      </c>
      <c r="U1553" s="5">
        <f>YEAR(SalesDataTable[[#This Row],[Order Date]])</f>
        <v>2026</v>
      </c>
      <c r="V1553" s="8" t="str">
        <f>"Q"&amp;ROUNDUP(MONTH(SalesDataTable[[#This Row],[Order Date]])/3,0)</f>
        <v>Q3</v>
      </c>
      <c r="W1553" s="9">
        <f>MONTH(SalesDataTable[[#This Row],[Order Date]])</f>
        <v>8</v>
      </c>
      <c r="X1553" s="8" t="str">
        <f>TEXT(SalesDataTable[[#This Row],[Order Date]],"mmm")</f>
        <v>Aug</v>
      </c>
    </row>
    <row r="1554" spans="1:24" ht="15">
      <c r="A1554" s="2">
        <v>3803</v>
      </c>
      <c r="B1554" s="3">
        <v>46237</v>
      </c>
      <c r="C1554" s="12">
        <f>MONTH(SalesDataTable[[#This Row],[Order Date]])</f>
        <v>8</v>
      </c>
      <c r="D1554" s="12" t="str">
        <f>TEXT(SalesDataTable[[#This Row],[Order Date]],"MMM")</f>
        <v>Aug</v>
      </c>
      <c r="E1554" s="15" t="str">
        <f>"Q"&amp;ROUNDUP(MONTH(SalesDataTable[[#This Row],[Order Date]])/3,0)</f>
        <v>Q3</v>
      </c>
      <c r="F1554" s="12">
        <f>YEAR(SalesDataTable[[#This Row],[Order Date]])</f>
        <v>2026</v>
      </c>
      <c r="G1554" s="4" t="s">
        <v>11</v>
      </c>
      <c r="H1554" s="4" t="s">
        <v>25</v>
      </c>
      <c r="I1554" s="4" t="s">
        <v>2</v>
      </c>
      <c r="J1554" s="4" t="s">
        <v>13</v>
      </c>
      <c r="K1554" s="4" t="s">
        <v>9</v>
      </c>
      <c r="L1554" s="4" t="s">
        <v>10</v>
      </c>
      <c r="M1554" s="9">
        <v>1</v>
      </c>
      <c r="N1554" s="6">
        <v>90.21</v>
      </c>
      <c r="O1554" s="7">
        <v>0</v>
      </c>
      <c r="P1554" s="6">
        <v>46.31</v>
      </c>
      <c r="Q1554" s="6">
        <f t="shared" si="96"/>
        <v>90.21</v>
      </c>
      <c r="R1554" s="6">
        <f t="shared" si="97"/>
        <v>46.31</v>
      </c>
      <c r="S1554" s="6">
        <f t="shared" si="98"/>
        <v>43.899999999999991</v>
      </c>
      <c r="T1554" s="8">
        <f t="shared" si="99"/>
        <v>0.48664227912648261</v>
      </c>
      <c r="U1554" s="5">
        <f>YEAR(SalesDataTable[[#This Row],[Order Date]])</f>
        <v>2026</v>
      </c>
      <c r="V1554" s="8" t="str">
        <f>"Q"&amp;ROUNDUP(MONTH(SalesDataTable[[#This Row],[Order Date]])/3,0)</f>
        <v>Q3</v>
      </c>
      <c r="W1554" s="9">
        <f>MONTH(SalesDataTable[[#This Row],[Order Date]])</f>
        <v>8</v>
      </c>
      <c r="X1554" s="8" t="str">
        <f>TEXT(SalesDataTable[[#This Row],[Order Date]],"mmm")</f>
        <v>Aug</v>
      </c>
    </row>
    <row r="1555" spans="1:24" ht="15">
      <c r="A1555" s="2">
        <v>100</v>
      </c>
      <c r="B1555" s="3">
        <v>46238</v>
      </c>
      <c r="C1555" s="12">
        <f>MONTH(SalesDataTable[[#This Row],[Order Date]])</f>
        <v>8</v>
      </c>
      <c r="D1555" s="12" t="str">
        <f>TEXT(SalesDataTable[[#This Row],[Order Date]],"MMM")</f>
        <v>Aug</v>
      </c>
      <c r="E1555" s="15" t="str">
        <f>"Q"&amp;ROUNDUP(MONTH(SalesDataTable[[#This Row],[Order Date]])/3,0)</f>
        <v>Q3</v>
      </c>
      <c r="F1555" s="12">
        <f>YEAR(SalesDataTable[[#This Row],[Order Date]])</f>
        <v>2026</v>
      </c>
      <c r="G1555" s="4" t="s">
        <v>0</v>
      </c>
      <c r="H1555" s="4" t="s">
        <v>36</v>
      </c>
      <c r="I1555" s="4" t="s">
        <v>19</v>
      </c>
      <c r="J1555" s="4" t="s">
        <v>16</v>
      </c>
      <c r="K1555" s="4" t="s">
        <v>14</v>
      </c>
      <c r="L1555" s="4" t="s">
        <v>44</v>
      </c>
      <c r="M1555" s="9">
        <v>1</v>
      </c>
      <c r="N1555" s="6">
        <v>133.6</v>
      </c>
      <c r="O1555" s="7">
        <v>0.1</v>
      </c>
      <c r="P1555" s="6">
        <v>67.3</v>
      </c>
      <c r="Q1555" s="6">
        <f t="shared" si="96"/>
        <v>120.24</v>
      </c>
      <c r="R1555" s="6">
        <f t="shared" si="97"/>
        <v>67.3</v>
      </c>
      <c r="S1555" s="6">
        <f t="shared" si="98"/>
        <v>52.94</v>
      </c>
      <c r="T1555" s="8">
        <f t="shared" si="99"/>
        <v>0.44028609447771122</v>
      </c>
      <c r="U1555" s="5">
        <f>YEAR(SalesDataTable[[#This Row],[Order Date]])</f>
        <v>2026</v>
      </c>
      <c r="V1555" s="8" t="str">
        <f>"Q"&amp;ROUNDUP(MONTH(SalesDataTable[[#This Row],[Order Date]])/3,0)</f>
        <v>Q3</v>
      </c>
      <c r="W1555" s="9">
        <f>MONTH(SalesDataTable[[#This Row],[Order Date]])</f>
        <v>8</v>
      </c>
      <c r="X1555" s="8" t="str">
        <f>TEXT(SalesDataTable[[#This Row],[Order Date]],"mmm")</f>
        <v>Aug</v>
      </c>
    </row>
    <row r="1556" spans="1:24" ht="15">
      <c r="A1556" s="2">
        <v>118</v>
      </c>
      <c r="B1556" s="3">
        <v>46238</v>
      </c>
      <c r="C1556" s="12">
        <f>MONTH(SalesDataTable[[#This Row],[Order Date]])</f>
        <v>8</v>
      </c>
      <c r="D1556" s="12" t="str">
        <f>TEXT(SalesDataTable[[#This Row],[Order Date]],"MMM")</f>
        <v>Aug</v>
      </c>
      <c r="E1556" s="15" t="str">
        <f>"Q"&amp;ROUNDUP(MONTH(SalesDataTable[[#This Row],[Order Date]])/3,0)</f>
        <v>Q3</v>
      </c>
      <c r="F1556" s="12">
        <f>YEAR(SalesDataTable[[#This Row],[Order Date]])</f>
        <v>2026</v>
      </c>
      <c r="G1556" s="4" t="s">
        <v>20</v>
      </c>
      <c r="H1556" s="4" t="s">
        <v>21</v>
      </c>
      <c r="I1556" s="4" t="s">
        <v>2</v>
      </c>
      <c r="J1556" s="4" t="s">
        <v>3</v>
      </c>
      <c r="K1556" s="4" t="s">
        <v>14</v>
      </c>
      <c r="L1556" s="4" t="s">
        <v>32</v>
      </c>
      <c r="M1556" s="9">
        <v>1</v>
      </c>
      <c r="N1556" s="6">
        <v>47.53</v>
      </c>
      <c r="O1556" s="7">
        <v>0</v>
      </c>
      <c r="P1556" s="6">
        <v>18.04</v>
      </c>
      <c r="Q1556" s="6">
        <f t="shared" si="96"/>
        <v>47.53</v>
      </c>
      <c r="R1556" s="6">
        <f t="shared" si="97"/>
        <v>18.04</v>
      </c>
      <c r="S1556" s="6">
        <f t="shared" si="98"/>
        <v>29.490000000000002</v>
      </c>
      <c r="T1556" s="8">
        <f t="shared" si="99"/>
        <v>0.62045024195245113</v>
      </c>
      <c r="U1556" s="5">
        <f>YEAR(SalesDataTable[[#This Row],[Order Date]])</f>
        <v>2026</v>
      </c>
      <c r="V1556" s="8" t="str">
        <f>"Q"&amp;ROUNDUP(MONTH(SalesDataTable[[#This Row],[Order Date]])/3,0)</f>
        <v>Q3</v>
      </c>
      <c r="W1556" s="9">
        <f>MONTH(SalesDataTable[[#This Row],[Order Date]])</f>
        <v>8</v>
      </c>
      <c r="X1556" s="8" t="str">
        <f>TEXT(SalesDataTable[[#This Row],[Order Date]],"mmm")</f>
        <v>Aug</v>
      </c>
    </row>
    <row r="1557" spans="1:24" ht="15">
      <c r="A1557" s="2">
        <v>220</v>
      </c>
      <c r="B1557" s="3">
        <v>46238</v>
      </c>
      <c r="C1557" s="12">
        <f>MONTH(SalesDataTable[[#This Row],[Order Date]])</f>
        <v>8</v>
      </c>
      <c r="D1557" s="12" t="str">
        <f>TEXT(SalesDataTable[[#This Row],[Order Date]],"MMM")</f>
        <v>Aug</v>
      </c>
      <c r="E1557" s="15" t="str">
        <f>"Q"&amp;ROUNDUP(MONTH(SalesDataTable[[#This Row],[Order Date]])/3,0)</f>
        <v>Q3</v>
      </c>
      <c r="F1557" s="12">
        <f>YEAR(SalesDataTable[[#This Row],[Order Date]])</f>
        <v>2026</v>
      </c>
      <c r="G1557" s="4" t="s">
        <v>0</v>
      </c>
      <c r="H1557" s="4" t="s">
        <v>50</v>
      </c>
      <c r="I1557" s="4" t="s">
        <v>2</v>
      </c>
      <c r="J1557" s="4" t="s">
        <v>3</v>
      </c>
      <c r="K1557" s="4" t="s">
        <v>14</v>
      </c>
      <c r="L1557" s="4" t="s">
        <v>32</v>
      </c>
      <c r="M1557" s="9">
        <v>2</v>
      </c>
      <c r="N1557" s="6">
        <v>46.71</v>
      </c>
      <c r="O1557" s="7">
        <v>0</v>
      </c>
      <c r="P1557" s="6">
        <v>18.41</v>
      </c>
      <c r="Q1557" s="6">
        <f t="shared" si="96"/>
        <v>93.42</v>
      </c>
      <c r="R1557" s="6">
        <f t="shared" si="97"/>
        <v>36.82</v>
      </c>
      <c r="S1557" s="6">
        <f t="shared" si="98"/>
        <v>56.6</v>
      </c>
      <c r="T1557" s="8">
        <f t="shared" si="99"/>
        <v>0.60586598158852489</v>
      </c>
      <c r="U1557" s="5">
        <f>YEAR(SalesDataTable[[#This Row],[Order Date]])</f>
        <v>2026</v>
      </c>
      <c r="V1557" s="8" t="str">
        <f>"Q"&amp;ROUNDUP(MONTH(SalesDataTable[[#This Row],[Order Date]])/3,0)</f>
        <v>Q3</v>
      </c>
      <c r="W1557" s="9">
        <f>MONTH(SalesDataTable[[#This Row],[Order Date]])</f>
        <v>8</v>
      </c>
      <c r="X1557" s="8" t="str">
        <f>TEXT(SalesDataTable[[#This Row],[Order Date]],"mmm")</f>
        <v>Aug</v>
      </c>
    </row>
    <row r="1558" spans="1:24" ht="15">
      <c r="A1558" s="2">
        <v>1145</v>
      </c>
      <c r="B1558" s="3">
        <v>46238</v>
      </c>
      <c r="C1558" s="12">
        <f>MONTH(SalesDataTable[[#This Row],[Order Date]])</f>
        <v>8</v>
      </c>
      <c r="D1558" s="12" t="str">
        <f>TEXT(SalesDataTable[[#This Row],[Order Date]],"MMM")</f>
        <v>Aug</v>
      </c>
      <c r="E1558" s="15" t="str">
        <f>"Q"&amp;ROUNDUP(MONTH(SalesDataTable[[#This Row],[Order Date]])/3,0)</f>
        <v>Q3</v>
      </c>
      <c r="F1558" s="12">
        <f>YEAR(SalesDataTable[[#This Row],[Order Date]])</f>
        <v>2026</v>
      </c>
      <c r="G1558" s="4" t="s">
        <v>11</v>
      </c>
      <c r="H1558" s="4" t="s">
        <v>52</v>
      </c>
      <c r="I1558" s="4" t="s">
        <v>28</v>
      </c>
      <c r="J1558" s="4" t="s">
        <v>13</v>
      </c>
      <c r="K1558" s="4" t="s">
        <v>23</v>
      </c>
      <c r="L1558" s="4" t="s">
        <v>29</v>
      </c>
      <c r="M1558" s="9">
        <v>1</v>
      </c>
      <c r="N1558" s="6">
        <v>197.26</v>
      </c>
      <c r="O1558" s="7">
        <v>0</v>
      </c>
      <c r="P1558" s="6">
        <v>104.09</v>
      </c>
      <c r="Q1558" s="6">
        <f t="shared" si="96"/>
        <v>197.26</v>
      </c>
      <c r="R1558" s="6">
        <f t="shared" si="97"/>
        <v>104.09</v>
      </c>
      <c r="S1558" s="6">
        <f t="shared" si="98"/>
        <v>93.169999999999987</v>
      </c>
      <c r="T1558" s="8">
        <f t="shared" si="99"/>
        <v>0.47232079488999285</v>
      </c>
      <c r="U1558" s="5">
        <f>YEAR(SalesDataTable[[#This Row],[Order Date]])</f>
        <v>2026</v>
      </c>
      <c r="V1558" s="8" t="str">
        <f>"Q"&amp;ROUNDUP(MONTH(SalesDataTable[[#This Row],[Order Date]])/3,0)</f>
        <v>Q3</v>
      </c>
      <c r="W1558" s="9">
        <f>MONTH(SalesDataTable[[#This Row],[Order Date]])</f>
        <v>8</v>
      </c>
      <c r="X1558" s="8" t="str">
        <f>TEXT(SalesDataTable[[#This Row],[Order Date]],"mmm")</f>
        <v>Aug</v>
      </c>
    </row>
    <row r="1559" spans="1:24" ht="15">
      <c r="A1559" s="2">
        <v>1289</v>
      </c>
      <c r="B1559" s="3">
        <v>46238</v>
      </c>
      <c r="C1559" s="12">
        <f>MONTH(SalesDataTable[[#This Row],[Order Date]])</f>
        <v>8</v>
      </c>
      <c r="D1559" s="12" t="str">
        <f>TEXT(SalesDataTable[[#This Row],[Order Date]],"MMM")</f>
        <v>Aug</v>
      </c>
      <c r="E1559" s="15" t="str">
        <f>"Q"&amp;ROUNDUP(MONTH(SalesDataTable[[#This Row],[Order Date]])/3,0)</f>
        <v>Q3</v>
      </c>
      <c r="F1559" s="12">
        <f>YEAR(SalesDataTable[[#This Row],[Order Date]])</f>
        <v>2026</v>
      </c>
      <c r="G1559" s="4" t="s">
        <v>11</v>
      </c>
      <c r="H1559" s="4" t="s">
        <v>52</v>
      </c>
      <c r="I1559" s="4" t="s">
        <v>28</v>
      </c>
      <c r="J1559" s="4" t="s">
        <v>13</v>
      </c>
      <c r="K1559" s="4" t="s">
        <v>9</v>
      </c>
      <c r="L1559" s="4" t="s">
        <v>46</v>
      </c>
      <c r="M1559" s="9">
        <v>1</v>
      </c>
      <c r="N1559" s="6">
        <v>70.56</v>
      </c>
      <c r="O1559" s="7">
        <v>0</v>
      </c>
      <c r="P1559" s="6">
        <v>32.11</v>
      </c>
      <c r="Q1559" s="6">
        <f t="shared" si="96"/>
        <v>70.56</v>
      </c>
      <c r="R1559" s="6">
        <f t="shared" si="97"/>
        <v>32.11</v>
      </c>
      <c r="S1559" s="6">
        <f t="shared" si="98"/>
        <v>38.450000000000003</v>
      </c>
      <c r="T1559" s="8">
        <f t="shared" si="99"/>
        <v>0.54492630385487528</v>
      </c>
      <c r="U1559" s="5">
        <f>YEAR(SalesDataTable[[#This Row],[Order Date]])</f>
        <v>2026</v>
      </c>
      <c r="V1559" s="8" t="str">
        <f>"Q"&amp;ROUNDUP(MONTH(SalesDataTable[[#This Row],[Order Date]])/3,0)</f>
        <v>Q3</v>
      </c>
      <c r="W1559" s="9">
        <f>MONTH(SalesDataTable[[#This Row],[Order Date]])</f>
        <v>8</v>
      </c>
      <c r="X1559" s="8" t="str">
        <f>TEXT(SalesDataTable[[#This Row],[Order Date]],"mmm")</f>
        <v>Aug</v>
      </c>
    </row>
    <row r="1560" spans="1:24" ht="15">
      <c r="A1560" s="2">
        <v>1411</v>
      </c>
      <c r="B1560" s="3">
        <v>46238</v>
      </c>
      <c r="C1560" s="12">
        <f>MONTH(SalesDataTable[[#This Row],[Order Date]])</f>
        <v>8</v>
      </c>
      <c r="D1560" s="12" t="str">
        <f>TEXT(SalesDataTable[[#This Row],[Order Date]],"MMM")</f>
        <v>Aug</v>
      </c>
      <c r="E1560" s="15" t="str">
        <f>"Q"&amp;ROUNDUP(MONTH(SalesDataTable[[#This Row],[Order Date]])/3,0)</f>
        <v>Q3</v>
      </c>
      <c r="F1560" s="12">
        <f>YEAR(SalesDataTable[[#This Row],[Order Date]])</f>
        <v>2026</v>
      </c>
      <c r="G1560" s="4" t="s">
        <v>6</v>
      </c>
      <c r="H1560" s="4" t="s">
        <v>43</v>
      </c>
      <c r="I1560" s="4" t="s">
        <v>2</v>
      </c>
      <c r="J1560" s="4" t="s">
        <v>16</v>
      </c>
      <c r="K1560" s="4" t="s">
        <v>34</v>
      </c>
      <c r="L1560" s="4" t="s">
        <v>42</v>
      </c>
      <c r="M1560" s="9">
        <v>1</v>
      </c>
      <c r="N1560" s="6">
        <v>36.58</v>
      </c>
      <c r="O1560" s="7">
        <v>0</v>
      </c>
      <c r="P1560" s="6">
        <v>13.98</v>
      </c>
      <c r="Q1560" s="6">
        <f t="shared" si="96"/>
        <v>36.58</v>
      </c>
      <c r="R1560" s="6">
        <f t="shared" si="97"/>
        <v>13.98</v>
      </c>
      <c r="S1560" s="6">
        <f t="shared" si="98"/>
        <v>22.599999999999998</v>
      </c>
      <c r="T1560" s="8">
        <f t="shared" si="99"/>
        <v>0.61782394751230174</v>
      </c>
      <c r="U1560" s="5">
        <f>YEAR(SalesDataTable[[#This Row],[Order Date]])</f>
        <v>2026</v>
      </c>
      <c r="V1560" s="8" t="str">
        <f>"Q"&amp;ROUNDUP(MONTH(SalesDataTable[[#This Row],[Order Date]])/3,0)</f>
        <v>Q3</v>
      </c>
      <c r="W1560" s="9">
        <f>MONTH(SalesDataTable[[#This Row],[Order Date]])</f>
        <v>8</v>
      </c>
      <c r="X1560" s="8" t="str">
        <f>TEXT(SalesDataTable[[#This Row],[Order Date]],"mmm")</f>
        <v>Aug</v>
      </c>
    </row>
    <row r="1561" spans="1:24" ht="15">
      <c r="A1561" s="2">
        <v>1799</v>
      </c>
      <c r="B1561" s="3">
        <v>46238</v>
      </c>
      <c r="C1561" s="12">
        <f>MONTH(SalesDataTable[[#This Row],[Order Date]])</f>
        <v>8</v>
      </c>
      <c r="D1561" s="12" t="str">
        <f>TEXT(SalesDataTable[[#This Row],[Order Date]],"MMM")</f>
        <v>Aug</v>
      </c>
      <c r="E1561" s="15" t="str">
        <f>"Q"&amp;ROUNDUP(MONTH(SalesDataTable[[#This Row],[Order Date]])/3,0)</f>
        <v>Q3</v>
      </c>
      <c r="F1561" s="12">
        <f>YEAR(SalesDataTable[[#This Row],[Order Date]])</f>
        <v>2026</v>
      </c>
      <c r="G1561" s="4" t="s">
        <v>20</v>
      </c>
      <c r="H1561" s="4" t="s">
        <v>47</v>
      </c>
      <c r="I1561" s="4" t="s">
        <v>8</v>
      </c>
      <c r="J1561" s="4" t="s">
        <v>16</v>
      </c>
      <c r="K1561" s="4" t="s">
        <v>4</v>
      </c>
      <c r="L1561" s="4" t="s">
        <v>5</v>
      </c>
      <c r="M1561" s="9">
        <v>4</v>
      </c>
      <c r="N1561" s="6">
        <v>82.98</v>
      </c>
      <c r="O1561" s="7">
        <v>0.05</v>
      </c>
      <c r="P1561" s="6">
        <v>43.79</v>
      </c>
      <c r="Q1561" s="6">
        <f t="shared" si="96"/>
        <v>315.32400000000001</v>
      </c>
      <c r="R1561" s="6">
        <f t="shared" si="97"/>
        <v>175.16</v>
      </c>
      <c r="S1561" s="6">
        <f t="shared" si="98"/>
        <v>140.16400000000002</v>
      </c>
      <c r="T1561" s="8">
        <f t="shared" si="99"/>
        <v>0.44450787126891711</v>
      </c>
      <c r="U1561" s="5">
        <f>YEAR(SalesDataTable[[#This Row],[Order Date]])</f>
        <v>2026</v>
      </c>
      <c r="V1561" s="8" t="str">
        <f>"Q"&amp;ROUNDUP(MONTH(SalesDataTable[[#This Row],[Order Date]])/3,0)</f>
        <v>Q3</v>
      </c>
      <c r="W1561" s="9">
        <f>MONTH(SalesDataTable[[#This Row],[Order Date]])</f>
        <v>8</v>
      </c>
      <c r="X1561" s="8" t="str">
        <f>TEXT(SalesDataTable[[#This Row],[Order Date]],"mmm")</f>
        <v>Aug</v>
      </c>
    </row>
    <row r="1562" spans="1:24" ht="15">
      <c r="A1562" s="2">
        <v>1871</v>
      </c>
      <c r="B1562" s="3">
        <v>46238</v>
      </c>
      <c r="C1562" s="12">
        <f>MONTH(SalesDataTable[[#This Row],[Order Date]])</f>
        <v>8</v>
      </c>
      <c r="D1562" s="12" t="str">
        <f>TEXT(SalesDataTable[[#This Row],[Order Date]],"MMM")</f>
        <v>Aug</v>
      </c>
      <c r="E1562" s="15" t="str">
        <f>"Q"&amp;ROUNDUP(MONTH(SalesDataTable[[#This Row],[Order Date]])/3,0)</f>
        <v>Q3</v>
      </c>
      <c r="F1562" s="12">
        <f>YEAR(SalesDataTable[[#This Row],[Order Date]])</f>
        <v>2026</v>
      </c>
      <c r="G1562" s="4" t="s">
        <v>0</v>
      </c>
      <c r="H1562" s="4" t="s">
        <v>1</v>
      </c>
      <c r="I1562" s="4" t="s">
        <v>2</v>
      </c>
      <c r="J1562" s="4" t="s">
        <v>13</v>
      </c>
      <c r="K1562" s="4" t="s">
        <v>4</v>
      </c>
      <c r="L1562" s="4" t="s">
        <v>26</v>
      </c>
      <c r="M1562" s="9">
        <v>1</v>
      </c>
      <c r="N1562" s="6">
        <v>41.25</v>
      </c>
      <c r="O1562" s="7">
        <v>0</v>
      </c>
      <c r="P1562" s="6">
        <v>17.02</v>
      </c>
      <c r="Q1562" s="6">
        <f t="shared" si="96"/>
        <v>41.25</v>
      </c>
      <c r="R1562" s="6">
        <f t="shared" si="97"/>
        <v>17.02</v>
      </c>
      <c r="S1562" s="6">
        <f t="shared" si="98"/>
        <v>24.23</v>
      </c>
      <c r="T1562" s="8">
        <f t="shared" si="99"/>
        <v>0.58739393939393936</v>
      </c>
      <c r="U1562" s="5">
        <f>YEAR(SalesDataTable[[#This Row],[Order Date]])</f>
        <v>2026</v>
      </c>
      <c r="V1562" s="8" t="str">
        <f>"Q"&amp;ROUNDUP(MONTH(SalesDataTable[[#This Row],[Order Date]])/3,0)</f>
        <v>Q3</v>
      </c>
      <c r="W1562" s="9">
        <f>MONTH(SalesDataTable[[#This Row],[Order Date]])</f>
        <v>8</v>
      </c>
      <c r="X1562" s="8" t="str">
        <f>TEXT(SalesDataTable[[#This Row],[Order Date]],"mmm")</f>
        <v>Aug</v>
      </c>
    </row>
    <row r="1563" spans="1:24" ht="15">
      <c r="A1563" s="2">
        <v>4180</v>
      </c>
      <c r="B1563" s="3">
        <v>46238</v>
      </c>
      <c r="C1563" s="12">
        <f>MONTH(SalesDataTable[[#This Row],[Order Date]])</f>
        <v>8</v>
      </c>
      <c r="D1563" s="12" t="str">
        <f>TEXT(SalesDataTable[[#This Row],[Order Date]],"MMM")</f>
        <v>Aug</v>
      </c>
      <c r="E1563" s="15" t="str">
        <f>"Q"&amp;ROUNDUP(MONTH(SalesDataTable[[#This Row],[Order Date]])/3,0)</f>
        <v>Q3</v>
      </c>
      <c r="F1563" s="12">
        <f>YEAR(SalesDataTable[[#This Row],[Order Date]])</f>
        <v>2026</v>
      </c>
      <c r="G1563" s="4" t="s">
        <v>11</v>
      </c>
      <c r="H1563" s="4" t="s">
        <v>18</v>
      </c>
      <c r="I1563" s="4" t="s">
        <v>2</v>
      </c>
      <c r="J1563" s="4" t="s">
        <v>3</v>
      </c>
      <c r="K1563" s="4" t="s">
        <v>4</v>
      </c>
      <c r="L1563" s="4" t="s">
        <v>30</v>
      </c>
      <c r="M1563" s="9">
        <v>1</v>
      </c>
      <c r="N1563" s="6">
        <v>101.37</v>
      </c>
      <c r="O1563" s="7">
        <v>0</v>
      </c>
      <c r="P1563" s="6">
        <v>51.56</v>
      </c>
      <c r="Q1563" s="6">
        <f t="shared" si="96"/>
        <v>101.37</v>
      </c>
      <c r="R1563" s="6">
        <f t="shared" si="97"/>
        <v>51.56</v>
      </c>
      <c r="S1563" s="6">
        <f t="shared" si="98"/>
        <v>49.81</v>
      </c>
      <c r="T1563" s="8">
        <f t="shared" si="99"/>
        <v>0.49136825490776365</v>
      </c>
      <c r="U1563" s="5">
        <f>YEAR(SalesDataTable[[#This Row],[Order Date]])</f>
        <v>2026</v>
      </c>
      <c r="V1563" s="8" t="str">
        <f>"Q"&amp;ROUNDUP(MONTH(SalesDataTable[[#This Row],[Order Date]])/3,0)</f>
        <v>Q3</v>
      </c>
      <c r="W1563" s="9">
        <f>MONTH(SalesDataTable[[#This Row],[Order Date]])</f>
        <v>8</v>
      </c>
      <c r="X1563" s="8" t="str">
        <f>TEXT(SalesDataTable[[#This Row],[Order Date]],"mmm")</f>
        <v>Aug</v>
      </c>
    </row>
    <row r="1564" spans="1:24" ht="15">
      <c r="A1564" s="2">
        <v>4338</v>
      </c>
      <c r="B1564" s="3">
        <v>46238</v>
      </c>
      <c r="C1564" s="12">
        <f>MONTH(SalesDataTable[[#This Row],[Order Date]])</f>
        <v>8</v>
      </c>
      <c r="D1564" s="12" t="str">
        <f>TEXT(SalesDataTable[[#This Row],[Order Date]],"MMM")</f>
        <v>Aug</v>
      </c>
      <c r="E1564" s="15" t="str">
        <f>"Q"&amp;ROUNDUP(MONTH(SalesDataTable[[#This Row],[Order Date]])/3,0)</f>
        <v>Q3</v>
      </c>
      <c r="F1564" s="12">
        <f>YEAR(SalesDataTable[[#This Row],[Order Date]])</f>
        <v>2026</v>
      </c>
      <c r="G1564" s="4" t="s">
        <v>11</v>
      </c>
      <c r="H1564" s="4" t="s">
        <v>52</v>
      </c>
      <c r="I1564" s="4" t="s">
        <v>2</v>
      </c>
      <c r="J1564" s="4" t="s">
        <v>3</v>
      </c>
      <c r="K1564" s="4" t="s">
        <v>23</v>
      </c>
      <c r="L1564" s="4" t="s">
        <v>24</v>
      </c>
      <c r="M1564" s="9">
        <v>1</v>
      </c>
      <c r="N1564" s="6">
        <v>340.66</v>
      </c>
      <c r="O1564" s="7">
        <v>0.05</v>
      </c>
      <c r="P1564" s="6">
        <v>194.13</v>
      </c>
      <c r="Q1564" s="6">
        <f t="shared" si="96"/>
        <v>323.62700000000001</v>
      </c>
      <c r="R1564" s="6">
        <f t="shared" si="97"/>
        <v>194.13</v>
      </c>
      <c r="S1564" s="6">
        <f t="shared" si="98"/>
        <v>129.49700000000001</v>
      </c>
      <c r="T1564" s="8">
        <f t="shared" si="99"/>
        <v>0.40014275693931595</v>
      </c>
      <c r="U1564" s="5">
        <f>YEAR(SalesDataTable[[#This Row],[Order Date]])</f>
        <v>2026</v>
      </c>
      <c r="V1564" s="8" t="str">
        <f>"Q"&amp;ROUNDUP(MONTH(SalesDataTable[[#This Row],[Order Date]])/3,0)</f>
        <v>Q3</v>
      </c>
      <c r="W1564" s="9">
        <f>MONTH(SalesDataTable[[#This Row],[Order Date]])</f>
        <v>8</v>
      </c>
      <c r="X1564" s="8" t="str">
        <f>TEXT(SalesDataTable[[#This Row],[Order Date]],"mmm")</f>
        <v>Aug</v>
      </c>
    </row>
    <row r="1565" spans="1:24" ht="15">
      <c r="A1565" s="2">
        <v>4463</v>
      </c>
      <c r="B1565" s="3">
        <v>46238</v>
      </c>
      <c r="C1565" s="12">
        <f>MONTH(SalesDataTable[[#This Row],[Order Date]])</f>
        <v>8</v>
      </c>
      <c r="D1565" s="12" t="str">
        <f>TEXT(SalesDataTable[[#This Row],[Order Date]],"MMM")</f>
        <v>Aug</v>
      </c>
      <c r="E1565" s="15" t="str">
        <f>"Q"&amp;ROUNDUP(MONTH(SalesDataTable[[#This Row],[Order Date]])/3,0)</f>
        <v>Q3</v>
      </c>
      <c r="F1565" s="12">
        <f>YEAR(SalesDataTable[[#This Row],[Order Date]])</f>
        <v>2026</v>
      </c>
      <c r="G1565" s="4" t="s">
        <v>11</v>
      </c>
      <c r="H1565" s="4" t="s">
        <v>12</v>
      </c>
      <c r="I1565" s="4" t="s">
        <v>28</v>
      </c>
      <c r="J1565" s="4" t="s">
        <v>16</v>
      </c>
      <c r="K1565" s="4" t="s">
        <v>4</v>
      </c>
      <c r="L1565" s="4" t="s">
        <v>22</v>
      </c>
      <c r="M1565" s="9">
        <v>1</v>
      </c>
      <c r="N1565" s="6">
        <v>50.43</v>
      </c>
      <c r="O1565" s="7">
        <v>0.15</v>
      </c>
      <c r="P1565" s="6">
        <v>22.94</v>
      </c>
      <c r="Q1565" s="6">
        <f t="shared" si="96"/>
        <v>42.865499999999997</v>
      </c>
      <c r="R1565" s="6">
        <f t="shared" si="97"/>
        <v>22.94</v>
      </c>
      <c r="S1565" s="6">
        <f t="shared" si="98"/>
        <v>19.925499999999996</v>
      </c>
      <c r="T1565" s="8">
        <f t="shared" si="99"/>
        <v>0.46483768998378644</v>
      </c>
      <c r="U1565" s="5">
        <f>YEAR(SalesDataTable[[#This Row],[Order Date]])</f>
        <v>2026</v>
      </c>
      <c r="V1565" s="8" t="str">
        <f>"Q"&amp;ROUNDUP(MONTH(SalesDataTable[[#This Row],[Order Date]])/3,0)</f>
        <v>Q3</v>
      </c>
      <c r="W1565" s="9">
        <f>MONTH(SalesDataTable[[#This Row],[Order Date]])</f>
        <v>8</v>
      </c>
      <c r="X1565" s="8" t="str">
        <f>TEXT(SalesDataTable[[#This Row],[Order Date]],"mmm")</f>
        <v>Aug</v>
      </c>
    </row>
    <row r="1566" spans="1:24" ht="15">
      <c r="A1566" s="2">
        <v>382</v>
      </c>
      <c r="B1566" s="3">
        <v>46239</v>
      </c>
      <c r="C1566" s="12">
        <f>MONTH(SalesDataTable[[#This Row],[Order Date]])</f>
        <v>8</v>
      </c>
      <c r="D1566" s="12" t="str">
        <f>TEXT(SalesDataTable[[#This Row],[Order Date]],"MMM")</f>
        <v>Aug</v>
      </c>
      <c r="E1566" s="15" t="str">
        <f>"Q"&amp;ROUNDUP(MONTH(SalesDataTable[[#This Row],[Order Date]])/3,0)</f>
        <v>Q3</v>
      </c>
      <c r="F1566" s="12">
        <f>YEAR(SalesDataTable[[#This Row],[Order Date]])</f>
        <v>2026</v>
      </c>
      <c r="G1566" s="4" t="s">
        <v>20</v>
      </c>
      <c r="H1566" s="4" t="s">
        <v>33</v>
      </c>
      <c r="I1566" s="4" t="s">
        <v>2</v>
      </c>
      <c r="J1566" s="4" t="s">
        <v>13</v>
      </c>
      <c r="K1566" s="4" t="s">
        <v>34</v>
      </c>
      <c r="L1566" s="4" t="s">
        <v>35</v>
      </c>
      <c r="M1566" s="9">
        <v>1</v>
      </c>
      <c r="N1566" s="6">
        <v>40.42</v>
      </c>
      <c r="O1566" s="7">
        <v>0.05</v>
      </c>
      <c r="P1566" s="6">
        <v>14.33</v>
      </c>
      <c r="Q1566" s="6">
        <f t="shared" si="96"/>
        <v>38.399000000000001</v>
      </c>
      <c r="R1566" s="6">
        <f t="shared" si="97"/>
        <v>14.33</v>
      </c>
      <c r="S1566" s="6">
        <f t="shared" si="98"/>
        <v>24.069000000000003</v>
      </c>
      <c r="T1566" s="8">
        <f t="shared" si="99"/>
        <v>0.62681319826037141</v>
      </c>
      <c r="U1566" s="5">
        <f>YEAR(SalesDataTable[[#This Row],[Order Date]])</f>
        <v>2026</v>
      </c>
      <c r="V1566" s="8" t="str">
        <f>"Q"&amp;ROUNDUP(MONTH(SalesDataTable[[#This Row],[Order Date]])/3,0)</f>
        <v>Q3</v>
      </c>
      <c r="W1566" s="9">
        <f>MONTH(SalesDataTable[[#This Row],[Order Date]])</f>
        <v>8</v>
      </c>
      <c r="X1566" s="8" t="str">
        <f>TEXT(SalesDataTable[[#This Row],[Order Date]],"mmm")</f>
        <v>Aug</v>
      </c>
    </row>
    <row r="1567" spans="1:24" ht="15">
      <c r="A1567" s="2">
        <v>1011</v>
      </c>
      <c r="B1567" s="3">
        <v>46239</v>
      </c>
      <c r="C1567" s="12">
        <f>MONTH(SalesDataTable[[#This Row],[Order Date]])</f>
        <v>8</v>
      </c>
      <c r="D1567" s="12" t="str">
        <f>TEXT(SalesDataTable[[#This Row],[Order Date]],"MMM")</f>
        <v>Aug</v>
      </c>
      <c r="E1567" s="15" t="str">
        <f>"Q"&amp;ROUNDUP(MONTH(SalesDataTable[[#This Row],[Order Date]])/3,0)</f>
        <v>Q3</v>
      </c>
      <c r="F1567" s="12">
        <f>YEAR(SalesDataTable[[#This Row],[Order Date]])</f>
        <v>2026</v>
      </c>
      <c r="G1567" s="4" t="s">
        <v>0</v>
      </c>
      <c r="H1567" s="4" t="s">
        <v>1</v>
      </c>
      <c r="I1567" s="4" t="s">
        <v>2</v>
      </c>
      <c r="J1567" s="4" t="s">
        <v>13</v>
      </c>
      <c r="K1567" s="4" t="s">
        <v>4</v>
      </c>
      <c r="L1567" s="4" t="s">
        <v>22</v>
      </c>
      <c r="M1567" s="9">
        <v>1</v>
      </c>
      <c r="N1567" s="6">
        <v>51.81</v>
      </c>
      <c r="O1567" s="7">
        <v>0.05</v>
      </c>
      <c r="P1567" s="6">
        <v>22.28</v>
      </c>
      <c r="Q1567" s="6">
        <f t="shared" si="96"/>
        <v>49.219499999999996</v>
      </c>
      <c r="R1567" s="6">
        <f t="shared" si="97"/>
        <v>22.28</v>
      </c>
      <c r="S1567" s="6">
        <f t="shared" si="98"/>
        <v>26.939499999999995</v>
      </c>
      <c r="T1567" s="8">
        <f t="shared" si="99"/>
        <v>0.54733388189640275</v>
      </c>
      <c r="U1567" s="5">
        <f>YEAR(SalesDataTable[[#This Row],[Order Date]])</f>
        <v>2026</v>
      </c>
      <c r="V1567" s="8" t="str">
        <f>"Q"&amp;ROUNDUP(MONTH(SalesDataTable[[#This Row],[Order Date]])/3,0)</f>
        <v>Q3</v>
      </c>
      <c r="W1567" s="9">
        <f>MONTH(SalesDataTable[[#This Row],[Order Date]])</f>
        <v>8</v>
      </c>
      <c r="X1567" s="8" t="str">
        <f>TEXT(SalesDataTable[[#This Row],[Order Date]],"mmm")</f>
        <v>Aug</v>
      </c>
    </row>
    <row r="1568" spans="1:24" ht="15">
      <c r="A1568" s="2">
        <v>1148</v>
      </c>
      <c r="B1568" s="3">
        <v>46239</v>
      </c>
      <c r="C1568" s="12">
        <f>MONTH(SalesDataTable[[#This Row],[Order Date]])</f>
        <v>8</v>
      </c>
      <c r="D1568" s="12" t="str">
        <f>TEXT(SalesDataTable[[#This Row],[Order Date]],"MMM")</f>
        <v>Aug</v>
      </c>
      <c r="E1568" s="15" t="str">
        <f>"Q"&amp;ROUNDUP(MONTH(SalesDataTable[[#This Row],[Order Date]])/3,0)</f>
        <v>Q3</v>
      </c>
      <c r="F1568" s="12">
        <f>YEAR(SalesDataTable[[#This Row],[Order Date]])</f>
        <v>2026</v>
      </c>
      <c r="G1568" s="4" t="s">
        <v>11</v>
      </c>
      <c r="H1568" s="4" t="s">
        <v>12</v>
      </c>
      <c r="I1568" s="4" t="s">
        <v>19</v>
      </c>
      <c r="J1568" s="4" t="s">
        <v>13</v>
      </c>
      <c r="K1568" s="4" t="s">
        <v>34</v>
      </c>
      <c r="L1568" s="4" t="s">
        <v>42</v>
      </c>
      <c r="M1568" s="9">
        <v>3</v>
      </c>
      <c r="N1568" s="6">
        <v>35.9</v>
      </c>
      <c r="O1568" s="7">
        <v>0</v>
      </c>
      <c r="P1568" s="6">
        <v>14.11</v>
      </c>
      <c r="Q1568" s="6">
        <f t="shared" si="96"/>
        <v>107.69999999999999</v>
      </c>
      <c r="R1568" s="6">
        <f t="shared" si="97"/>
        <v>42.33</v>
      </c>
      <c r="S1568" s="6">
        <f t="shared" si="98"/>
        <v>65.36999999999999</v>
      </c>
      <c r="T1568" s="8">
        <f t="shared" si="99"/>
        <v>0.60696378830083564</v>
      </c>
      <c r="U1568" s="5">
        <f>YEAR(SalesDataTable[[#This Row],[Order Date]])</f>
        <v>2026</v>
      </c>
      <c r="V1568" s="8" t="str">
        <f>"Q"&amp;ROUNDUP(MONTH(SalesDataTable[[#This Row],[Order Date]])/3,0)</f>
        <v>Q3</v>
      </c>
      <c r="W1568" s="9">
        <f>MONTH(SalesDataTable[[#This Row],[Order Date]])</f>
        <v>8</v>
      </c>
      <c r="X1568" s="8" t="str">
        <f>TEXT(SalesDataTable[[#This Row],[Order Date]],"mmm")</f>
        <v>Aug</v>
      </c>
    </row>
    <row r="1569" spans="1:24" ht="15">
      <c r="A1569" s="2">
        <v>1397</v>
      </c>
      <c r="B1569" s="3">
        <v>46239</v>
      </c>
      <c r="C1569" s="12">
        <f>MONTH(SalesDataTable[[#This Row],[Order Date]])</f>
        <v>8</v>
      </c>
      <c r="D1569" s="12" t="str">
        <f>TEXT(SalesDataTable[[#This Row],[Order Date]],"MMM")</f>
        <v>Aug</v>
      </c>
      <c r="E1569" s="15" t="str">
        <f>"Q"&amp;ROUNDUP(MONTH(SalesDataTable[[#This Row],[Order Date]])/3,0)</f>
        <v>Q3</v>
      </c>
      <c r="F1569" s="12">
        <f>YEAR(SalesDataTable[[#This Row],[Order Date]])</f>
        <v>2026</v>
      </c>
      <c r="G1569" s="4" t="s">
        <v>6</v>
      </c>
      <c r="H1569" s="4" t="s">
        <v>49</v>
      </c>
      <c r="I1569" s="4" t="s">
        <v>19</v>
      </c>
      <c r="J1569" s="4" t="s">
        <v>16</v>
      </c>
      <c r="K1569" s="4" t="s">
        <v>9</v>
      </c>
      <c r="L1569" s="4" t="s">
        <v>10</v>
      </c>
      <c r="M1569" s="9">
        <v>2</v>
      </c>
      <c r="N1569" s="6">
        <v>90.27</v>
      </c>
      <c r="O1569" s="7">
        <v>0.05</v>
      </c>
      <c r="P1569" s="6">
        <v>46.38</v>
      </c>
      <c r="Q1569" s="6">
        <f t="shared" si="96"/>
        <v>171.51299999999998</v>
      </c>
      <c r="R1569" s="6">
        <f t="shared" si="97"/>
        <v>92.76</v>
      </c>
      <c r="S1569" s="6">
        <f t="shared" si="98"/>
        <v>78.752999999999972</v>
      </c>
      <c r="T1569" s="8">
        <f t="shared" si="99"/>
        <v>0.45916636056742044</v>
      </c>
      <c r="U1569" s="5">
        <f>YEAR(SalesDataTable[[#This Row],[Order Date]])</f>
        <v>2026</v>
      </c>
      <c r="V1569" s="8" t="str">
        <f>"Q"&amp;ROUNDUP(MONTH(SalesDataTable[[#This Row],[Order Date]])/3,0)</f>
        <v>Q3</v>
      </c>
      <c r="W1569" s="9">
        <f>MONTH(SalesDataTable[[#This Row],[Order Date]])</f>
        <v>8</v>
      </c>
      <c r="X1569" s="8" t="str">
        <f>TEXT(SalesDataTable[[#This Row],[Order Date]],"mmm")</f>
        <v>Aug</v>
      </c>
    </row>
    <row r="1570" spans="1:24" ht="15">
      <c r="A1570" s="2">
        <v>2252</v>
      </c>
      <c r="B1570" s="3">
        <v>46239</v>
      </c>
      <c r="C1570" s="12">
        <f>MONTH(SalesDataTable[[#This Row],[Order Date]])</f>
        <v>8</v>
      </c>
      <c r="D1570" s="12" t="str">
        <f>TEXT(SalesDataTable[[#This Row],[Order Date]],"MMM")</f>
        <v>Aug</v>
      </c>
      <c r="E1570" s="15" t="str">
        <f>"Q"&amp;ROUNDUP(MONTH(SalesDataTable[[#This Row],[Order Date]])/3,0)</f>
        <v>Q3</v>
      </c>
      <c r="F1570" s="12">
        <f>YEAR(SalesDataTable[[#This Row],[Order Date]])</f>
        <v>2026</v>
      </c>
      <c r="G1570" s="4" t="s">
        <v>6</v>
      </c>
      <c r="H1570" s="4" t="s">
        <v>41</v>
      </c>
      <c r="I1570" s="4" t="s">
        <v>2</v>
      </c>
      <c r="J1570" s="4" t="s">
        <v>13</v>
      </c>
      <c r="K1570" s="4" t="s">
        <v>4</v>
      </c>
      <c r="L1570" s="4" t="s">
        <v>22</v>
      </c>
      <c r="M1570" s="9">
        <v>1</v>
      </c>
      <c r="N1570" s="6">
        <v>49.68</v>
      </c>
      <c r="O1570" s="7">
        <v>0.05</v>
      </c>
      <c r="P1570" s="6">
        <v>22.02</v>
      </c>
      <c r="Q1570" s="6">
        <f t="shared" si="96"/>
        <v>47.195999999999998</v>
      </c>
      <c r="R1570" s="6">
        <f t="shared" si="97"/>
        <v>22.02</v>
      </c>
      <c r="S1570" s="6">
        <f t="shared" si="98"/>
        <v>25.175999999999998</v>
      </c>
      <c r="T1570" s="8">
        <f t="shared" si="99"/>
        <v>0.53343503686753113</v>
      </c>
      <c r="U1570" s="5">
        <f>YEAR(SalesDataTable[[#This Row],[Order Date]])</f>
        <v>2026</v>
      </c>
      <c r="V1570" s="8" t="str">
        <f>"Q"&amp;ROUNDUP(MONTH(SalesDataTable[[#This Row],[Order Date]])/3,0)</f>
        <v>Q3</v>
      </c>
      <c r="W1570" s="9">
        <f>MONTH(SalesDataTable[[#This Row],[Order Date]])</f>
        <v>8</v>
      </c>
      <c r="X1570" s="8" t="str">
        <f>TEXT(SalesDataTable[[#This Row],[Order Date]],"mmm")</f>
        <v>Aug</v>
      </c>
    </row>
    <row r="1571" spans="1:24" ht="15">
      <c r="A1571" s="2">
        <v>2415</v>
      </c>
      <c r="B1571" s="3">
        <v>46239</v>
      </c>
      <c r="C1571" s="12">
        <f>MONTH(SalesDataTable[[#This Row],[Order Date]])</f>
        <v>8</v>
      </c>
      <c r="D1571" s="12" t="str">
        <f>TEXT(SalesDataTable[[#This Row],[Order Date]],"MMM")</f>
        <v>Aug</v>
      </c>
      <c r="E1571" s="15" t="str">
        <f>"Q"&amp;ROUNDUP(MONTH(SalesDataTable[[#This Row],[Order Date]])/3,0)</f>
        <v>Q3</v>
      </c>
      <c r="F1571" s="12">
        <f>YEAR(SalesDataTable[[#This Row],[Order Date]])</f>
        <v>2026</v>
      </c>
      <c r="G1571" s="4" t="s">
        <v>6</v>
      </c>
      <c r="H1571" s="4" t="s">
        <v>43</v>
      </c>
      <c r="I1571" s="4" t="s">
        <v>2</v>
      </c>
      <c r="J1571" s="4" t="s">
        <v>13</v>
      </c>
      <c r="K1571" s="4" t="s">
        <v>14</v>
      </c>
      <c r="L1571" s="4" t="s">
        <v>44</v>
      </c>
      <c r="M1571" s="9">
        <v>2</v>
      </c>
      <c r="N1571" s="6">
        <v>131.25</v>
      </c>
      <c r="O1571" s="7">
        <v>0.05</v>
      </c>
      <c r="P1571" s="6">
        <v>65.42</v>
      </c>
      <c r="Q1571" s="6">
        <f t="shared" si="96"/>
        <v>249.375</v>
      </c>
      <c r="R1571" s="6">
        <f t="shared" si="97"/>
        <v>130.84</v>
      </c>
      <c r="S1571" s="6">
        <f t="shared" si="98"/>
        <v>118.535</v>
      </c>
      <c r="T1571" s="8">
        <f t="shared" si="99"/>
        <v>0.47532832080200499</v>
      </c>
      <c r="U1571" s="5">
        <f>YEAR(SalesDataTable[[#This Row],[Order Date]])</f>
        <v>2026</v>
      </c>
      <c r="V1571" s="8" t="str">
        <f>"Q"&amp;ROUNDUP(MONTH(SalesDataTable[[#This Row],[Order Date]])/3,0)</f>
        <v>Q3</v>
      </c>
      <c r="W1571" s="9">
        <f>MONTH(SalesDataTable[[#This Row],[Order Date]])</f>
        <v>8</v>
      </c>
      <c r="X1571" s="8" t="str">
        <f>TEXT(SalesDataTable[[#This Row],[Order Date]],"mmm")</f>
        <v>Aug</v>
      </c>
    </row>
    <row r="1572" spans="1:24" ht="15">
      <c r="A1572" s="2">
        <v>2525</v>
      </c>
      <c r="B1572" s="3">
        <v>46239</v>
      </c>
      <c r="C1572" s="12">
        <f>MONTH(SalesDataTable[[#This Row],[Order Date]])</f>
        <v>8</v>
      </c>
      <c r="D1572" s="12" t="str">
        <f>TEXT(SalesDataTable[[#This Row],[Order Date]],"MMM")</f>
        <v>Aug</v>
      </c>
      <c r="E1572" s="15" t="str">
        <f>"Q"&amp;ROUNDUP(MONTH(SalesDataTable[[#This Row],[Order Date]])/3,0)</f>
        <v>Q3</v>
      </c>
      <c r="F1572" s="12">
        <f>YEAR(SalesDataTable[[#This Row],[Order Date]])</f>
        <v>2026</v>
      </c>
      <c r="G1572" s="4" t="s">
        <v>20</v>
      </c>
      <c r="H1572" s="4" t="s">
        <v>21</v>
      </c>
      <c r="I1572" s="4" t="s">
        <v>19</v>
      </c>
      <c r="J1572" s="4" t="s">
        <v>13</v>
      </c>
      <c r="K1572" s="4" t="s">
        <v>34</v>
      </c>
      <c r="L1572" s="4" t="s">
        <v>42</v>
      </c>
      <c r="M1572" s="9">
        <v>2</v>
      </c>
      <c r="N1572" s="6">
        <v>36.78</v>
      </c>
      <c r="O1572" s="7">
        <v>0.05</v>
      </c>
      <c r="P1572" s="6">
        <v>13.85</v>
      </c>
      <c r="Q1572" s="6">
        <f t="shared" si="96"/>
        <v>69.882000000000005</v>
      </c>
      <c r="R1572" s="6">
        <f t="shared" si="97"/>
        <v>27.7</v>
      </c>
      <c r="S1572" s="6">
        <f t="shared" si="98"/>
        <v>42.182000000000002</v>
      </c>
      <c r="T1572" s="8">
        <f t="shared" si="99"/>
        <v>0.60361752668784519</v>
      </c>
      <c r="U1572" s="5">
        <f>YEAR(SalesDataTable[[#This Row],[Order Date]])</f>
        <v>2026</v>
      </c>
      <c r="V1572" s="8" t="str">
        <f>"Q"&amp;ROUNDUP(MONTH(SalesDataTable[[#This Row],[Order Date]])/3,0)</f>
        <v>Q3</v>
      </c>
      <c r="W1572" s="9">
        <f>MONTH(SalesDataTable[[#This Row],[Order Date]])</f>
        <v>8</v>
      </c>
      <c r="X1572" s="8" t="str">
        <f>TEXT(SalesDataTable[[#This Row],[Order Date]],"mmm")</f>
        <v>Aug</v>
      </c>
    </row>
    <row r="1573" spans="1:24" ht="15">
      <c r="A1573" s="2">
        <v>2652</v>
      </c>
      <c r="B1573" s="3">
        <v>46239</v>
      </c>
      <c r="C1573" s="12">
        <f>MONTH(SalesDataTable[[#This Row],[Order Date]])</f>
        <v>8</v>
      </c>
      <c r="D1573" s="12" t="str">
        <f>TEXT(SalesDataTable[[#This Row],[Order Date]],"MMM")</f>
        <v>Aug</v>
      </c>
      <c r="E1573" s="15" t="str">
        <f>"Q"&amp;ROUNDUP(MONTH(SalesDataTable[[#This Row],[Order Date]])/3,0)</f>
        <v>Q3</v>
      </c>
      <c r="F1573" s="12">
        <f>YEAR(SalesDataTable[[#This Row],[Order Date]])</f>
        <v>2026</v>
      </c>
      <c r="G1573" s="4" t="s">
        <v>11</v>
      </c>
      <c r="H1573" s="4" t="s">
        <v>12</v>
      </c>
      <c r="I1573" s="4" t="s">
        <v>19</v>
      </c>
      <c r="J1573" s="4" t="s">
        <v>3</v>
      </c>
      <c r="K1573" s="4" t="s">
        <v>4</v>
      </c>
      <c r="L1573" s="4" t="s">
        <v>5</v>
      </c>
      <c r="M1573" s="9">
        <v>1</v>
      </c>
      <c r="N1573" s="6">
        <v>80.790000000000006</v>
      </c>
      <c r="O1573" s="7">
        <v>0.1</v>
      </c>
      <c r="P1573" s="6">
        <v>43.65</v>
      </c>
      <c r="Q1573" s="6">
        <f t="shared" si="96"/>
        <v>72.711000000000013</v>
      </c>
      <c r="R1573" s="6">
        <f t="shared" si="97"/>
        <v>43.65</v>
      </c>
      <c r="S1573" s="6">
        <f t="shared" si="98"/>
        <v>29.061000000000014</v>
      </c>
      <c r="T1573" s="8">
        <f t="shared" si="99"/>
        <v>0.39967817799232591</v>
      </c>
      <c r="U1573" s="5">
        <f>YEAR(SalesDataTable[[#This Row],[Order Date]])</f>
        <v>2026</v>
      </c>
      <c r="V1573" s="8" t="str">
        <f>"Q"&amp;ROUNDUP(MONTH(SalesDataTable[[#This Row],[Order Date]])/3,0)</f>
        <v>Q3</v>
      </c>
      <c r="W1573" s="9">
        <f>MONTH(SalesDataTable[[#This Row],[Order Date]])</f>
        <v>8</v>
      </c>
      <c r="X1573" s="8" t="str">
        <f>TEXT(SalesDataTable[[#This Row],[Order Date]],"mmm")</f>
        <v>Aug</v>
      </c>
    </row>
    <row r="1574" spans="1:24" ht="15">
      <c r="A1574" s="2">
        <v>4035</v>
      </c>
      <c r="B1574" s="3">
        <v>46239</v>
      </c>
      <c r="C1574" s="12">
        <f>MONTH(SalesDataTable[[#This Row],[Order Date]])</f>
        <v>8</v>
      </c>
      <c r="D1574" s="12" t="str">
        <f>TEXT(SalesDataTable[[#This Row],[Order Date]],"MMM")</f>
        <v>Aug</v>
      </c>
      <c r="E1574" s="15" t="str">
        <f>"Q"&amp;ROUNDUP(MONTH(SalesDataTable[[#This Row],[Order Date]])/3,0)</f>
        <v>Q3</v>
      </c>
      <c r="F1574" s="12">
        <f>YEAR(SalesDataTable[[#This Row],[Order Date]])</f>
        <v>2026</v>
      </c>
      <c r="G1574" s="4" t="s">
        <v>0</v>
      </c>
      <c r="H1574" s="4" t="s">
        <v>36</v>
      </c>
      <c r="I1574" s="4" t="s">
        <v>2</v>
      </c>
      <c r="J1574" s="4" t="s">
        <v>3</v>
      </c>
      <c r="K1574" s="4" t="s">
        <v>4</v>
      </c>
      <c r="L1574" s="4" t="s">
        <v>26</v>
      </c>
      <c r="M1574" s="9">
        <v>2</v>
      </c>
      <c r="N1574" s="6">
        <v>40.53</v>
      </c>
      <c r="O1574" s="7">
        <v>0.05</v>
      </c>
      <c r="P1574" s="6">
        <v>17.100000000000001</v>
      </c>
      <c r="Q1574" s="6">
        <f t="shared" si="96"/>
        <v>77.007000000000005</v>
      </c>
      <c r="R1574" s="6">
        <f t="shared" si="97"/>
        <v>34.200000000000003</v>
      </c>
      <c r="S1574" s="6">
        <f t="shared" si="98"/>
        <v>42.807000000000002</v>
      </c>
      <c r="T1574" s="8">
        <f t="shared" si="99"/>
        <v>0.55588452997779425</v>
      </c>
      <c r="U1574" s="5">
        <f>YEAR(SalesDataTable[[#This Row],[Order Date]])</f>
        <v>2026</v>
      </c>
      <c r="V1574" s="8" t="str">
        <f>"Q"&amp;ROUNDUP(MONTH(SalesDataTable[[#This Row],[Order Date]])/3,0)</f>
        <v>Q3</v>
      </c>
      <c r="W1574" s="9">
        <f>MONTH(SalesDataTable[[#This Row],[Order Date]])</f>
        <v>8</v>
      </c>
      <c r="X1574" s="8" t="str">
        <f>TEXT(SalesDataTable[[#This Row],[Order Date]],"mmm")</f>
        <v>Aug</v>
      </c>
    </row>
    <row r="1575" spans="1:24" ht="15">
      <c r="A1575" s="2">
        <v>4377</v>
      </c>
      <c r="B1575" s="3">
        <v>46239</v>
      </c>
      <c r="C1575" s="12">
        <f>MONTH(SalesDataTable[[#This Row],[Order Date]])</f>
        <v>8</v>
      </c>
      <c r="D1575" s="12" t="str">
        <f>TEXT(SalesDataTable[[#This Row],[Order Date]],"MMM")</f>
        <v>Aug</v>
      </c>
      <c r="E1575" s="15" t="str">
        <f>"Q"&amp;ROUNDUP(MONTH(SalesDataTable[[#This Row],[Order Date]])/3,0)</f>
        <v>Q3</v>
      </c>
      <c r="F1575" s="12">
        <f>YEAR(SalesDataTable[[#This Row],[Order Date]])</f>
        <v>2026</v>
      </c>
      <c r="G1575" s="4" t="s">
        <v>11</v>
      </c>
      <c r="H1575" s="4" t="s">
        <v>12</v>
      </c>
      <c r="I1575" s="4" t="s">
        <v>28</v>
      </c>
      <c r="J1575" s="4" t="s">
        <v>13</v>
      </c>
      <c r="K1575" s="4" t="s">
        <v>4</v>
      </c>
      <c r="L1575" s="4" t="s">
        <v>5</v>
      </c>
      <c r="M1575" s="9">
        <v>2</v>
      </c>
      <c r="N1575" s="6">
        <v>81.66</v>
      </c>
      <c r="O1575" s="7">
        <v>0</v>
      </c>
      <c r="P1575" s="6">
        <v>42.11</v>
      </c>
      <c r="Q1575" s="6">
        <f t="shared" si="96"/>
        <v>163.32</v>
      </c>
      <c r="R1575" s="6">
        <f t="shared" si="97"/>
        <v>84.22</v>
      </c>
      <c r="S1575" s="6">
        <f t="shared" si="98"/>
        <v>79.099999999999994</v>
      </c>
      <c r="T1575" s="8">
        <f t="shared" si="99"/>
        <v>0.48432525104090129</v>
      </c>
      <c r="U1575" s="5">
        <f>YEAR(SalesDataTable[[#This Row],[Order Date]])</f>
        <v>2026</v>
      </c>
      <c r="V1575" s="8" t="str">
        <f>"Q"&amp;ROUNDUP(MONTH(SalesDataTable[[#This Row],[Order Date]])/3,0)</f>
        <v>Q3</v>
      </c>
      <c r="W1575" s="9">
        <f>MONTH(SalesDataTable[[#This Row],[Order Date]])</f>
        <v>8</v>
      </c>
      <c r="X1575" s="8" t="str">
        <f>TEXT(SalesDataTable[[#This Row],[Order Date]],"mmm")</f>
        <v>Aug</v>
      </c>
    </row>
    <row r="1576" spans="1:24" ht="15">
      <c r="A1576" s="2">
        <v>4734</v>
      </c>
      <c r="B1576" s="3">
        <v>46239</v>
      </c>
      <c r="C1576" s="12">
        <f>MONTH(SalesDataTable[[#This Row],[Order Date]])</f>
        <v>8</v>
      </c>
      <c r="D1576" s="12" t="str">
        <f>TEXT(SalesDataTable[[#This Row],[Order Date]],"MMM")</f>
        <v>Aug</v>
      </c>
      <c r="E1576" s="15" t="str">
        <f>"Q"&amp;ROUNDUP(MONTH(SalesDataTable[[#This Row],[Order Date]])/3,0)</f>
        <v>Q3</v>
      </c>
      <c r="F1576" s="12">
        <f>YEAR(SalesDataTable[[#This Row],[Order Date]])</f>
        <v>2026</v>
      </c>
      <c r="G1576" s="4" t="s">
        <v>6</v>
      </c>
      <c r="H1576" s="4" t="s">
        <v>43</v>
      </c>
      <c r="I1576" s="4" t="s">
        <v>28</v>
      </c>
      <c r="J1576" s="4" t="s">
        <v>3</v>
      </c>
      <c r="K1576" s="4" t="s">
        <v>9</v>
      </c>
      <c r="L1576" s="4" t="s">
        <v>17</v>
      </c>
      <c r="M1576" s="9">
        <v>1</v>
      </c>
      <c r="N1576" s="6">
        <v>146.55000000000001</v>
      </c>
      <c r="O1576" s="7">
        <v>0</v>
      </c>
      <c r="P1576" s="6">
        <v>78.8</v>
      </c>
      <c r="Q1576" s="6">
        <f t="shared" si="96"/>
        <v>146.55000000000001</v>
      </c>
      <c r="R1576" s="6">
        <f t="shared" si="97"/>
        <v>78.8</v>
      </c>
      <c r="S1576" s="6">
        <f t="shared" si="98"/>
        <v>67.750000000000014</v>
      </c>
      <c r="T1576" s="8">
        <f t="shared" si="99"/>
        <v>0.46229955646537024</v>
      </c>
      <c r="U1576" s="5">
        <f>YEAR(SalesDataTable[[#This Row],[Order Date]])</f>
        <v>2026</v>
      </c>
      <c r="V1576" s="8" t="str">
        <f>"Q"&amp;ROUNDUP(MONTH(SalesDataTable[[#This Row],[Order Date]])/3,0)</f>
        <v>Q3</v>
      </c>
      <c r="W1576" s="9">
        <f>MONTH(SalesDataTable[[#This Row],[Order Date]])</f>
        <v>8</v>
      </c>
      <c r="X1576" s="8" t="str">
        <f>TEXT(SalesDataTable[[#This Row],[Order Date]],"mmm")</f>
        <v>Aug</v>
      </c>
    </row>
    <row r="1577" spans="1:24" ht="15">
      <c r="A1577" s="2">
        <v>4892</v>
      </c>
      <c r="B1577" s="3">
        <v>46239</v>
      </c>
      <c r="C1577" s="12">
        <f>MONTH(SalesDataTable[[#This Row],[Order Date]])</f>
        <v>8</v>
      </c>
      <c r="D1577" s="12" t="str">
        <f>TEXT(SalesDataTable[[#This Row],[Order Date]],"MMM")</f>
        <v>Aug</v>
      </c>
      <c r="E1577" s="15" t="str">
        <f>"Q"&amp;ROUNDUP(MONTH(SalesDataTable[[#This Row],[Order Date]])/3,0)</f>
        <v>Q3</v>
      </c>
      <c r="F1577" s="12">
        <f>YEAR(SalesDataTable[[#This Row],[Order Date]])</f>
        <v>2026</v>
      </c>
      <c r="G1577" s="4" t="s">
        <v>6</v>
      </c>
      <c r="H1577" s="4" t="s">
        <v>7</v>
      </c>
      <c r="I1577" s="4" t="s">
        <v>19</v>
      </c>
      <c r="J1577" s="4" t="s">
        <v>3</v>
      </c>
      <c r="K1577" s="4" t="s">
        <v>14</v>
      </c>
      <c r="L1577" s="4" t="s">
        <v>48</v>
      </c>
      <c r="M1577" s="9">
        <v>2</v>
      </c>
      <c r="N1577" s="6">
        <v>161.75</v>
      </c>
      <c r="O1577" s="7">
        <v>0.1</v>
      </c>
      <c r="P1577" s="6">
        <v>85.85</v>
      </c>
      <c r="Q1577" s="6">
        <f t="shared" si="96"/>
        <v>291.15000000000003</v>
      </c>
      <c r="R1577" s="6">
        <f t="shared" si="97"/>
        <v>171.7</v>
      </c>
      <c r="S1577" s="6">
        <f t="shared" si="98"/>
        <v>119.45000000000005</v>
      </c>
      <c r="T1577" s="8">
        <f t="shared" si="99"/>
        <v>0.41026962047054794</v>
      </c>
      <c r="U1577" s="5">
        <f>YEAR(SalesDataTable[[#This Row],[Order Date]])</f>
        <v>2026</v>
      </c>
      <c r="V1577" s="8" t="str">
        <f>"Q"&amp;ROUNDUP(MONTH(SalesDataTable[[#This Row],[Order Date]])/3,0)</f>
        <v>Q3</v>
      </c>
      <c r="W1577" s="9">
        <f>MONTH(SalesDataTable[[#This Row],[Order Date]])</f>
        <v>8</v>
      </c>
      <c r="X1577" s="8" t="str">
        <f>TEXT(SalesDataTable[[#This Row],[Order Date]],"mmm")</f>
        <v>Aug</v>
      </c>
    </row>
    <row r="1578" spans="1:24" ht="15">
      <c r="A1578" s="2">
        <v>5059</v>
      </c>
      <c r="B1578" s="3">
        <v>46239</v>
      </c>
      <c r="C1578" s="12">
        <f>MONTH(SalesDataTable[[#This Row],[Order Date]])</f>
        <v>8</v>
      </c>
      <c r="D1578" s="12" t="str">
        <f>TEXT(SalesDataTable[[#This Row],[Order Date]],"MMM")</f>
        <v>Aug</v>
      </c>
      <c r="E1578" s="15" t="str">
        <f>"Q"&amp;ROUNDUP(MONTH(SalesDataTable[[#This Row],[Order Date]])/3,0)</f>
        <v>Q3</v>
      </c>
      <c r="F1578" s="12">
        <f>YEAR(SalesDataTable[[#This Row],[Order Date]])</f>
        <v>2026</v>
      </c>
      <c r="G1578" s="4" t="s">
        <v>6</v>
      </c>
      <c r="H1578" s="4" t="s">
        <v>7</v>
      </c>
      <c r="I1578" s="4" t="s">
        <v>28</v>
      </c>
      <c r="J1578" s="4" t="s">
        <v>3</v>
      </c>
      <c r="K1578" s="4" t="s">
        <v>23</v>
      </c>
      <c r="L1578" s="4" t="s">
        <v>51</v>
      </c>
      <c r="M1578" s="9">
        <v>2</v>
      </c>
      <c r="N1578" s="6">
        <v>122.47</v>
      </c>
      <c r="O1578" s="7">
        <v>0</v>
      </c>
      <c r="P1578" s="6">
        <v>59.73</v>
      </c>
      <c r="Q1578" s="6">
        <f t="shared" si="96"/>
        <v>244.94</v>
      </c>
      <c r="R1578" s="6">
        <f t="shared" si="97"/>
        <v>119.46</v>
      </c>
      <c r="S1578" s="6">
        <f t="shared" si="98"/>
        <v>125.48</v>
      </c>
      <c r="T1578" s="8">
        <f t="shared" si="99"/>
        <v>0.5122887237690863</v>
      </c>
      <c r="U1578" s="5">
        <f>YEAR(SalesDataTable[[#This Row],[Order Date]])</f>
        <v>2026</v>
      </c>
      <c r="V1578" s="8" t="str">
        <f>"Q"&amp;ROUNDUP(MONTH(SalesDataTable[[#This Row],[Order Date]])/3,0)</f>
        <v>Q3</v>
      </c>
      <c r="W1578" s="9">
        <f>MONTH(SalesDataTable[[#This Row],[Order Date]])</f>
        <v>8</v>
      </c>
      <c r="X1578" s="8" t="str">
        <f>TEXT(SalesDataTable[[#This Row],[Order Date]],"mmm")</f>
        <v>Aug</v>
      </c>
    </row>
    <row r="1579" spans="1:24" ht="15">
      <c r="A1579" s="2">
        <v>835</v>
      </c>
      <c r="B1579" s="3">
        <v>46240</v>
      </c>
      <c r="C1579" s="12">
        <f>MONTH(SalesDataTable[[#This Row],[Order Date]])</f>
        <v>8</v>
      </c>
      <c r="D1579" s="12" t="str">
        <f>TEXT(SalesDataTable[[#This Row],[Order Date]],"MMM")</f>
        <v>Aug</v>
      </c>
      <c r="E1579" s="15" t="str">
        <f>"Q"&amp;ROUNDUP(MONTH(SalesDataTable[[#This Row],[Order Date]])/3,0)</f>
        <v>Q3</v>
      </c>
      <c r="F1579" s="12">
        <f>YEAR(SalesDataTable[[#This Row],[Order Date]])</f>
        <v>2026</v>
      </c>
      <c r="G1579" s="4" t="s">
        <v>20</v>
      </c>
      <c r="H1579" s="4" t="s">
        <v>31</v>
      </c>
      <c r="I1579" s="4" t="s">
        <v>28</v>
      </c>
      <c r="J1579" s="4" t="s">
        <v>3</v>
      </c>
      <c r="K1579" s="4" t="s">
        <v>9</v>
      </c>
      <c r="L1579" s="4" t="s">
        <v>46</v>
      </c>
      <c r="M1579" s="9">
        <v>3</v>
      </c>
      <c r="N1579" s="6">
        <v>70.930000000000007</v>
      </c>
      <c r="O1579" s="7">
        <v>0</v>
      </c>
      <c r="P1579" s="6">
        <v>32.9</v>
      </c>
      <c r="Q1579" s="6">
        <f t="shared" si="96"/>
        <v>212.79000000000002</v>
      </c>
      <c r="R1579" s="6">
        <f t="shared" si="97"/>
        <v>98.699999999999989</v>
      </c>
      <c r="S1579" s="6">
        <f t="shared" si="98"/>
        <v>114.09000000000003</v>
      </c>
      <c r="T1579" s="8">
        <f t="shared" si="99"/>
        <v>0.53616241364725792</v>
      </c>
      <c r="U1579" s="5">
        <f>YEAR(SalesDataTable[[#This Row],[Order Date]])</f>
        <v>2026</v>
      </c>
      <c r="V1579" s="8" t="str">
        <f>"Q"&amp;ROUNDUP(MONTH(SalesDataTable[[#This Row],[Order Date]])/3,0)</f>
        <v>Q3</v>
      </c>
      <c r="W1579" s="9">
        <f>MONTH(SalesDataTable[[#This Row],[Order Date]])</f>
        <v>8</v>
      </c>
      <c r="X1579" s="8" t="str">
        <f>TEXT(SalesDataTable[[#This Row],[Order Date]],"mmm")</f>
        <v>Aug</v>
      </c>
    </row>
    <row r="1580" spans="1:24" ht="15">
      <c r="A1580" s="2">
        <v>1104</v>
      </c>
      <c r="B1580" s="3">
        <v>46240</v>
      </c>
      <c r="C1580" s="12">
        <f>MONTH(SalesDataTable[[#This Row],[Order Date]])</f>
        <v>8</v>
      </c>
      <c r="D1580" s="12" t="str">
        <f>TEXT(SalesDataTable[[#This Row],[Order Date]],"MMM")</f>
        <v>Aug</v>
      </c>
      <c r="E1580" s="15" t="str">
        <f>"Q"&amp;ROUNDUP(MONTH(SalesDataTable[[#This Row],[Order Date]])/3,0)</f>
        <v>Q3</v>
      </c>
      <c r="F1580" s="12">
        <f>YEAR(SalesDataTable[[#This Row],[Order Date]])</f>
        <v>2026</v>
      </c>
      <c r="G1580" s="4" t="s">
        <v>0</v>
      </c>
      <c r="H1580" s="4" t="s">
        <v>50</v>
      </c>
      <c r="I1580" s="4" t="s">
        <v>2</v>
      </c>
      <c r="J1580" s="4" t="s">
        <v>3</v>
      </c>
      <c r="K1580" s="4" t="s">
        <v>23</v>
      </c>
      <c r="L1580" s="4" t="s">
        <v>29</v>
      </c>
      <c r="M1580" s="9">
        <v>1</v>
      </c>
      <c r="N1580" s="6">
        <v>191.44</v>
      </c>
      <c r="O1580" s="7">
        <v>0</v>
      </c>
      <c r="P1580" s="6">
        <v>102.13</v>
      </c>
      <c r="Q1580" s="6">
        <f t="shared" si="96"/>
        <v>191.44</v>
      </c>
      <c r="R1580" s="6">
        <f t="shared" si="97"/>
        <v>102.13</v>
      </c>
      <c r="S1580" s="6">
        <f t="shared" si="98"/>
        <v>89.31</v>
      </c>
      <c r="T1580" s="8">
        <f t="shared" si="99"/>
        <v>0.46651692436272463</v>
      </c>
      <c r="U1580" s="5">
        <f>YEAR(SalesDataTable[[#This Row],[Order Date]])</f>
        <v>2026</v>
      </c>
      <c r="V1580" s="8" t="str">
        <f>"Q"&amp;ROUNDUP(MONTH(SalesDataTable[[#This Row],[Order Date]])/3,0)</f>
        <v>Q3</v>
      </c>
      <c r="W1580" s="9">
        <f>MONTH(SalesDataTable[[#This Row],[Order Date]])</f>
        <v>8</v>
      </c>
      <c r="X1580" s="8" t="str">
        <f>TEXT(SalesDataTable[[#This Row],[Order Date]],"mmm")</f>
        <v>Aug</v>
      </c>
    </row>
    <row r="1581" spans="1:24" ht="15">
      <c r="A1581" s="2">
        <v>1976</v>
      </c>
      <c r="B1581" s="3">
        <v>46240</v>
      </c>
      <c r="C1581" s="12">
        <f>MONTH(SalesDataTable[[#This Row],[Order Date]])</f>
        <v>8</v>
      </c>
      <c r="D1581" s="12" t="str">
        <f>TEXT(SalesDataTable[[#This Row],[Order Date]],"MMM")</f>
        <v>Aug</v>
      </c>
      <c r="E1581" s="15" t="str">
        <f>"Q"&amp;ROUNDUP(MONTH(SalesDataTable[[#This Row],[Order Date]])/3,0)</f>
        <v>Q3</v>
      </c>
      <c r="F1581" s="12">
        <f>YEAR(SalesDataTable[[#This Row],[Order Date]])</f>
        <v>2026</v>
      </c>
      <c r="G1581" s="4" t="s">
        <v>20</v>
      </c>
      <c r="H1581" s="4" t="s">
        <v>33</v>
      </c>
      <c r="I1581" s="4" t="s">
        <v>2</v>
      </c>
      <c r="J1581" s="4" t="s">
        <v>3</v>
      </c>
      <c r="K1581" s="4" t="s">
        <v>4</v>
      </c>
      <c r="L1581" s="4" t="s">
        <v>5</v>
      </c>
      <c r="M1581" s="9">
        <v>2</v>
      </c>
      <c r="N1581" s="6">
        <v>82.92</v>
      </c>
      <c r="O1581" s="7">
        <v>0</v>
      </c>
      <c r="P1581" s="6">
        <v>41.64</v>
      </c>
      <c r="Q1581" s="6">
        <f t="shared" si="96"/>
        <v>165.84</v>
      </c>
      <c r="R1581" s="6">
        <f t="shared" si="97"/>
        <v>83.28</v>
      </c>
      <c r="S1581" s="6">
        <f t="shared" si="98"/>
        <v>82.56</v>
      </c>
      <c r="T1581" s="8">
        <f t="shared" si="99"/>
        <v>0.49782923299565845</v>
      </c>
      <c r="U1581" s="5">
        <f>YEAR(SalesDataTable[[#This Row],[Order Date]])</f>
        <v>2026</v>
      </c>
      <c r="V1581" s="8" t="str">
        <f>"Q"&amp;ROUNDUP(MONTH(SalesDataTable[[#This Row],[Order Date]])/3,0)</f>
        <v>Q3</v>
      </c>
      <c r="W1581" s="9">
        <f>MONTH(SalesDataTable[[#This Row],[Order Date]])</f>
        <v>8</v>
      </c>
      <c r="X1581" s="8" t="str">
        <f>TEXT(SalesDataTable[[#This Row],[Order Date]],"mmm")</f>
        <v>Aug</v>
      </c>
    </row>
    <row r="1582" spans="1:24" ht="15">
      <c r="A1582" s="2">
        <v>2596</v>
      </c>
      <c r="B1582" s="3">
        <v>46240</v>
      </c>
      <c r="C1582" s="12">
        <f>MONTH(SalesDataTable[[#This Row],[Order Date]])</f>
        <v>8</v>
      </c>
      <c r="D1582" s="12" t="str">
        <f>TEXT(SalesDataTable[[#This Row],[Order Date]],"MMM")</f>
        <v>Aug</v>
      </c>
      <c r="E1582" s="15" t="str">
        <f>"Q"&amp;ROUNDUP(MONTH(SalesDataTable[[#This Row],[Order Date]])/3,0)</f>
        <v>Q3</v>
      </c>
      <c r="F1582" s="12">
        <f>YEAR(SalesDataTable[[#This Row],[Order Date]])</f>
        <v>2026</v>
      </c>
      <c r="G1582" s="4" t="s">
        <v>11</v>
      </c>
      <c r="H1582" s="4" t="s">
        <v>18</v>
      </c>
      <c r="I1582" s="4" t="s">
        <v>19</v>
      </c>
      <c r="J1582" s="4" t="s">
        <v>3</v>
      </c>
      <c r="K1582" s="4" t="s">
        <v>23</v>
      </c>
      <c r="L1582" s="4" t="s">
        <v>40</v>
      </c>
      <c r="M1582" s="9">
        <v>1</v>
      </c>
      <c r="N1582" s="6">
        <v>82.82</v>
      </c>
      <c r="O1582" s="7">
        <v>0</v>
      </c>
      <c r="P1582" s="6">
        <v>38.83</v>
      </c>
      <c r="Q1582" s="6">
        <f t="shared" si="96"/>
        <v>82.82</v>
      </c>
      <c r="R1582" s="6">
        <f t="shared" si="97"/>
        <v>38.83</v>
      </c>
      <c r="S1582" s="6">
        <f t="shared" si="98"/>
        <v>43.989999999999995</v>
      </c>
      <c r="T1582" s="8">
        <f t="shared" si="99"/>
        <v>0.53115189567737264</v>
      </c>
      <c r="U1582" s="5">
        <f>YEAR(SalesDataTable[[#This Row],[Order Date]])</f>
        <v>2026</v>
      </c>
      <c r="V1582" s="8" t="str">
        <f>"Q"&amp;ROUNDUP(MONTH(SalesDataTable[[#This Row],[Order Date]])/3,0)</f>
        <v>Q3</v>
      </c>
      <c r="W1582" s="9">
        <f>MONTH(SalesDataTable[[#This Row],[Order Date]])</f>
        <v>8</v>
      </c>
      <c r="X1582" s="8" t="str">
        <f>TEXT(SalesDataTable[[#This Row],[Order Date]],"mmm")</f>
        <v>Aug</v>
      </c>
    </row>
    <row r="1583" spans="1:24" ht="15">
      <c r="A1583" s="2">
        <v>2693</v>
      </c>
      <c r="B1583" s="3">
        <v>46240</v>
      </c>
      <c r="C1583" s="12">
        <f>MONTH(SalesDataTable[[#This Row],[Order Date]])</f>
        <v>8</v>
      </c>
      <c r="D1583" s="12" t="str">
        <f>TEXT(SalesDataTable[[#This Row],[Order Date]],"MMM")</f>
        <v>Aug</v>
      </c>
      <c r="E1583" s="15" t="str">
        <f>"Q"&amp;ROUNDUP(MONTH(SalesDataTable[[#This Row],[Order Date]])/3,0)</f>
        <v>Q3</v>
      </c>
      <c r="F1583" s="12">
        <f>YEAR(SalesDataTable[[#This Row],[Order Date]])</f>
        <v>2026</v>
      </c>
      <c r="G1583" s="4" t="s">
        <v>20</v>
      </c>
      <c r="H1583" s="4" t="s">
        <v>33</v>
      </c>
      <c r="I1583" s="4" t="s">
        <v>2</v>
      </c>
      <c r="J1583" s="4" t="s">
        <v>13</v>
      </c>
      <c r="K1583" s="4" t="s">
        <v>23</v>
      </c>
      <c r="L1583" s="4" t="s">
        <v>24</v>
      </c>
      <c r="M1583" s="9">
        <v>1</v>
      </c>
      <c r="N1583" s="6">
        <v>335.26</v>
      </c>
      <c r="O1583" s="7">
        <v>0.05</v>
      </c>
      <c r="P1583" s="6">
        <v>193.73</v>
      </c>
      <c r="Q1583" s="6">
        <f t="shared" si="96"/>
        <v>318.49699999999996</v>
      </c>
      <c r="R1583" s="6">
        <f t="shared" si="97"/>
        <v>193.73</v>
      </c>
      <c r="S1583" s="6">
        <f t="shared" si="98"/>
        <v>124.76699999999997</v>
      </c>
      <c r="T1583" s="8">
        <f t="shared" si="99"/>
        <v>0.39173681384754011</v>
      </c>
      <c r="U1583" s="5">
        <f>YEAR(SalesDataTable[[#This Row],[Order Date]])</f>
        <v>2026</v>
      </c>
      <c r="V1583" s="8" t="str">
        <f>"Q"&amp;ROUNDUP(MONTH(SalesDataTable[[#This Row],[Order Date]])/3,0)</f>
        <v>Q3</v>
      </c>
      <c r="W1583" s="9">
        <f>MONTH(SalesDataTable[[#This Row],[Order Date]])</f>
        <v>8</v>
      </c>
      <c r="X1583" s="8" t="str">
        <f>TEXT(SalesDataTable[[#This Row],[Order Date]],"mmm")</f>
        <v>Aug</v>
      </c>
    </row>
    <row r="1584" spans="1:24" ht="15">
      <c r="A1584" s="2">
        <v>3045</v>
      </c>
      <c r="B1584" s="3">
        <v>46240</v>
      </c>
      <c r="C1584" s="12">
        <f>MONTH(SalesDataTable[[#This Row],[Order Date]])</f>
        <v>8</v>
      </c>
      <c r="D1584" s="12" t="str">
        <f>TEXT(SalesDataTable[[#This Row],[Order Date]],"MMM")</f>
        <v>Aug</v>
      </c>
      <c r="E1584" s="15" t="str">
        <f>"Q"&amp;ROUNDUP(MONTH(SalesDataTable[[#This Row],[Order Date]])/3,0)</f>
        <v>Q3</v>
      </c>
      <c r="F1584" s="12">
        <f>YEAR(SalesDataTable[[#This Row],[Order Date]])</f>
        <v>2026</v>
      </c>
      <c r="G1584" s="4" t="s">
        <v>11</v>
      </c>
      <c r="H1584" s="4" t="s">
        <v>52</v>
      </c>
      <c r="I1584" s="4" t="s">
        <v>28</v>
      </c>
      <c r="J1584" s="4" t="s">
        <v>16</v>
      </c>
      <c r="K1584" s="4" t="s">
        <v>14</v>
      </c>
      <c r="L1584" s="4" t="s">
        <v>32</v>
      </c>
      <c r="M1584" s="9">
        <v>1</v>
      </c>
      <c r="N1584" s="6">
        <v>47.19</v>
      </c>
      <c r="O1584" s="7">
        <v>0.05</v>
      </c>
      <c r="P1584" s="6">
        <v>18.11</v>
      </c>
      <c r="Q1584" s="6">
        <f t="shared" si="96"/>
        <v>44.830499999999994</v>
      </c>
      <c r="R1584" s="6">
        <f t="shared" si="97"/>
        <v>18.11</v>
      </c>
      <c r="S1584" s="6">
        <f t="shared" si="98"/>
        <v>26.720499999999994</v>
      </c>
      <c r="T1584" s="8">
        <f t="shared" si="99"/>
        <v>0.59603395010093574</v>
      </c>
      <c r="U1584" s="5">
        <f>YEAR(SalesDataTable[[#This Row],[Order Date]])</f>
        <v>2026</v>
      </c>
      <c r="V1584" s="8" t="str">
        <f>"Q"&amp;ROUNDUP(MONTH(SalesDataTable[[#This Row],[Order Date]])/3,0)</f>
        <v>Q3</v>
      </c>
      <c r="W1584" s="9">
        <f>MONTH(SalesDataTable[[#This Row],[Order Date]])</f>
        <v>8</v>
      </c>
      <c r="X1584" s="8" t="str">
        <f>TEXT(SalesDataTable[[#This Row],[Order Date]],"mmm")</f>
        <v>Aug</v>
      </c>
    </row>
    <row r="1585" spans="1:24" ht="15">
      <c r="A1585" s="2">
        <v>3340</v>
      </c>
      <c r="B1585" s="3">
        <v>46240</v>
      </c>
      <c r="C1585" s="12">
        <f>MONTH(SalesDataTable[[#This Row],[Order Date]])</f>
        <v>8</v>
      </c>
      <c r="D1585" s="12" t="str">
        <f>TEXT(SalesDataTable[[#This Row],[Order Date]],"MMM")</f>
        <v>Aug</v>
      </c>
      <c r="E1585" s="15" t="str">
        <f>"Q"&amp;ROUNDUP(MONTH(SalesDataTable[[#This Row],[Order Date]])/3,0)</f>
        <v>Q3</v>
      </c>
      <c r="F1585" s="12">
        <f>YEAR(SalesDataTable[[#This Row],[Order Date]])</f>
        <v>2026</v>
      </c>
      <c r="G1585" s="4" t="s">
        <v>11</v>
      </c>
      <c r="H1585" s="4" t="s">
        <v>52</v>
      </c>
      <c r="I1585" s="4" t="s">
        <v>28</v>
      </c>
      <c r="J1585" s="4" t="s">
        <v>3</v>
      </c>
      <c r="K1585" s="4" t="s">
        <v>9</v>
      </c>
      <c r="L1585" s="4" t="s">
        <v>10</v>
      </c>
      <c r="M1585" s="9">
        <v>3</v>
      </c>
      <c r="N1585" s="6">
        <v>91.57</v>
      </c>
      <c r="O1585" s="7">
        <v>0</v>
      </c>
      <c r="P1585" s="6">
        <v>44.52</v>
      </c>
      <c r="Q1585" s="6">
        <f t="shared" si="96"/>
        <v>274.70999999999998</v>
      </c>
      <c r="R1585" s="6">
        <f t="shared" si="97"/>
        <v>133.56</v>
      </c>
      <c r="S1585" s="6">
        <f t="shared" si="98"/>
        <v>141.14999999999998</v>
      </c>
      <c r="T1585" s="8">
        <f t="shared" si="99"/>
        <v>0.51381456808998571</v>
      </c>
      <c r="U1585" s="5">
        <f>YEAR(SalesDataTable[[#This Row],[Order Date]])</f>
        <v>2026</v>
      </c>
      <c r="V1585" s="8" t="str">
        <f>"Q"&amp;ROUNDUP(MONTH(SalesDataTable[[#This Row],[Order Date]])/3,0)</f>
        <v>Q3</v>
      </c>
      <c r="W1585" s="9">
        <f>MONTH(SalesDataTable[[#This Row],[Order Date]])</f>
        <v>8</v>
      </c>
      <c r="X1585" s="8" t="str">
        <f>TEXT(SalesDataTable[[#This Row],[Order Date]],"mmm")</f>
        <v>Aug</v>
      </c>
    </row>
    <row r="1586" spans="1:24" ht="15">
      <c r="A1586" s="2">
        <v>3553</v>
      </c>
      <c r="B1586" s="3">
        <v>46240</v>
      </c>
      <c r="C1586" s="12">
        <f>MONTH(SalesDataTable[[#This Row],[Order Date]])</f>
        <v>8</v>
      </c>
      <c r="D1586" s="12" t="str">
        <f>TEXT(SalesDataTable[[#This Row],[Order Date]],"MMM")</f>
        <v>Aug</v>
      </c>
      <c r="E1586" s="15" t="str">
        <f>"Q"&amp;ROUNDUP(MONTH(SalesDataTable[[#This Row],[Order Date]])/3,0)</f>
        <v>Q3</v>
      </c>
      <c r="F1586" s="12">
        <f>YEAR(SalesDataTable[[#This Row],[Order Date]])</f>
        <v>2026</v>
      </c>
      <c r="G1586" s="4" t="s">
        <v>20</v>
      </c>
      <c r="H1586" s="4" t="s">
        <v>47</v>
      </c>
      <c r="I1586" s="4" t="s">
        <v>2</v>
      </c>
      <c r="J1586" s="4" t="s">
        <v>13</v>
      </c>
      <c r="K1586" s="4" t="s">
        <v>9</v>
      </c>
      <c r="L1586" s="4" t="s">
        <v>37</v>
      </c>
      <c r="M1586" s="9">
        <v>4</v>
      </c>
      <c r="N1586" s="6">
        <v>154.41999999999999</v>
      </c>
      <c r="O1586" s="7">
        <v>0</v>
      </c>
      <c r="P1586" s="6">
        <v>77.86</v>
      </c>
      <c r="Q1586" s="6">
        <f t="shared" si="96"/>
        <v>617.67999999999995</v>
      </c>
      <c r="R1586" s="6">
        <f t="shared" si="97"/>
        <v>311.44</v>
      </c>
      <c r="S1586" s="6">
        <f t="shared" si="98"/>
        <v>306.23999999999995</v>
      </c>
      <c r="T1586" s="8">
        <f t="shared" si="99"/>
        <v>0.49579070068643954</v>
      </c>
      <c r="U1586" s="5">
        <f>YEAR(SalesDataTable[[#This Row],[Order Date]])</f>
        <v>2026</v>
      </c>
      <c r="V1586" s="8" t="str">
        <f>"Q"&amp;ROUNDUP(MONTH(SalesDataTable[[#This Row],[Order Date]])/3,0)</f>
        <v>Q3</v>
      </c>
      <c r="W1586" s="9">
        <f>MONTH(SalesDataTable[[#This Row],[Order Date]])</f>
        <v>8</v>
      </c>
      <c r="X1586" s="8" t="str">
        <f>TEXT(SalesDataTable[[#This Row],[Order Date]],"mmm")</f>
        <v>Aug</v>
      </c>
    </row>
    <row r="1587" spans="1:24" ht="15">
      <c r="A1587" s="2">
        <v>3807</v>
      </c>
      <c r="B1587" s="3">
        <v>46240</v>
      </c>
      <c r="C1587" s="12">
        <f>MONTH(SalesDataTable[[#This Row],[Order Date]])</f>
        <v>8</v>
      </c>
      <c r="D1587" s="12" t="str">
        <f>TEXT(SalesDataTable[[#This Row],[Order Date]],"MMM")</f>
        <v>Aug</v>
      </c>
      <c r="E1587" s="15" t="str">
        <f>"Q"&amp;ROUNDUP(MONTH(SalesDataTable[[#This Row],[Order Date]])/3,0)</f>
        <v>Q3</v>
      </c>
      <c r="F1587" s="12">
        <f>YEAR(SalesDataTable[[#This Row],[Order Date]])</f>
        <v>2026</v>
      </c>
      <c r="G1587" s="4" t="s">
        <v>0</v>
      </c>
      <c r="H1587" s="4" t="s">
        <v>1</v>
      </c>
      <c r="I1587" s="4" t="s">
        <v>28</v>
      </c>
      <c r="J1587" s="4" t="s">
        <v>3</v>
      </c>
      <c r="K1587" s="4" t="s">
        <v>4</v>
      </c>
      <c r="L1587" s="4" t="s">
        <v>22</v>
      </c>
      <c r="M1587" s="9">
        <v>2</v>
      </c>
      <c r="N1587" s="6">
        <v>49.91</v>
      </c>
      <c r="O1587" s="7">
        <v>0.05</v>
      </c>
      <c r="P1587" s="6">
        <v>21.86</v>
      </c>
      <c r="Q1587" s="6">
        <f t="shared" si="96"/>
        <v>94.828999999999994</v>
      </c>
      <c r="R1587" s="6">
        <f t="shared" si="97"/>
        <v>43.72</v>
      </c>
      <c r="S1587" s="6">
        <f t="shared" si="98"/>
        <v>51.108999999999995</v>
      </c>
      <c r="T1587" s="8">
        <f t="shared" si="99"/>
        <v>0.53895960096594919</v>
      </c>
      <c r="U1587" s="5">
        <f>YEAR(SalesDataTable[[#This Row],[Order Date]])</f>
        <v>2026</v>
      </c>
      <c r="V1587" s="8" t="str">
        <f>"Q"&amp;ROUNDUP(MONTH(SalesDataTable[[#This Row],[Order Date]])/3,0)</f>
        <v>Q3</v>
      </c>
      <c r="W1587" s="9">
        <f>MONTH(SalesDataTable[[#This Row],[Order Date]])</f>
        <v>8</v>
      </c>
      <c r="X1587" s="8" t="str">
        <f>TEXT(SalesDataTable[[#This Row],[Order Date]],"mmm")</f>
        <v>Aug</v>
      </c>
    </row>
    <row r="1588" spans="1:24" ht="15">
      <c r="A1588" s="2">
        <v>4061</v>
      </c>
      <c r="B1588" s="3">
        <v>46240</v>
      </c>
      <c r="C1588" s="12">
        <f>MONTH(SalesDataTable[[#This Row],[Order Date]])</f>
        <v>8</v>
      </c>
      <c r="D1588" s="12" t="str">
        <f>TEXT(SalesDataTable[[#This Row],[Order Date]],"MMM")</f>
        <v>Aug</v>
      </c>
      <c r="E1588" s="15" t="str">
        <f>"Q"&amp;ROUNDUP(MONTH(SalesDataTable[[#This Row],[Order Date]])/3,0)</f>
        <v>Q3</v>
      </c>
      <c r="F1588" s="12">
        <f>YEAR(SalesDataTable[[#This Row],[Order Date]])</f>
        <v>2026</v>
      </c>
      <c r="G1588" s="4" t="s">
        <v>20</v>
      </c>
      <c r="H1588" s="4" t="s">
        <v>33</v>
      </c>
      <c r="I1588" s="4" t="s">
        <v>28</v>
      </c>
      <c r="J1588" s="4" t="s">
        <v>3</v>
      </c>
      <c r="K1588" s="4" t="s">
        <v>9</v>
      </c>
      <c r="L1588" s="4" t="s">
        <v>10</v>
      </c>
      <c r="M1588" s="9">
        <v>1</v>
      </c>
      <c r="N1588" s="6">
        <v>91.58</v>
      </c>
      <c r="O1588" s="7">
        <v>0.1</v>
      </c>
      <c r="P1588" s="6">
        <v>44.87</v>
      </c>
      <c r="Q1588" s="6">
        <f t="shared" si="96"/>
        <v>82.421999999999997</v>
      </c>
      <c r="R1588" s="6">
        <f t="shared" si="97"/>
        <v>44.87</v>
      </c>
      <c r="S1588" s="6">
        <f t="shared" si="98"/>
        <v>37.552</v>
      </c>
      <c r="T1588" s="8">
        <f t="shared" si="99"/>
        <v>0.45560651282424597</v>
      </c>
      <c r="U1588" s="5">
        <f>YEAR(SalesDataTable[[#This Row],[Order Date]])</f>
        <v>2026</v>
      </c>
      <c r="V1588" s="8" t="str">
        <f>"Q"&amp;ROUNDUP(MONTH(SalesDataTable[[#This Row],[Order Date]])/3,0)</f>
        <v>Q3</v>
      </c>
      <c r="W1588" s="9">
        <f>MONTH(SalesDataTable[[#This Row],[Order Date]])</f>
        <v>8</v>
      </c>
      <c r="X1588" s="8" t="str">
        <f>TEXT(SalesDataTable[[#This Row],[Order Date]],"mmm")</f>
        <v>Aug</v>
      </c>
    </row>
    <row r="1589" spans="1:24" ht="15">
      <c r="A1589" s="2">
        <v>4645</v>
      </c>
      <c r="B1589" s="3">
        <v>46240</v>
      </c>
      <c r="C1589" s="12">
        <f>MONTH(SalesDataTable[[#This Row],[Order Date]])</f>
        <v>8</v>
      </c>
      <c r="D1589" s="12" t="str">
        <f>TEXT(SalesDataTable[[#This Row],[Order Date]],"MMM")</f>
        <v>Aug</v>
      </c>
      <c r="E1589" s="15" t="str">
        <f>"Q"&amp;ROUNDUP(MONTH(SalesDataTable[[#This Row],[Order Date]])/3,0)</f>
        <v>Q3</v>
      </c>
      <c r="F1589" s="12">
        <f>YEAR(SalesDataTable[[#This Row],[Order Date]])</f>
        <v>2026</v>
      </c>
      <c r="G1589" s="4" t="s">
        <v>11</v>
      </c>
      <c r="H1589" s="4" t="s">
        <v>39</v>
      </c>
      <c r="I1589" s="4" t="s">
        <v>2</v>
      </c>
      <c r="J1589" s="4" t="s">
        <v>13</v>
      </c>
      <c r="K1589" s="4" t="s">
        <v>34</v>
      </c>
      <c r="L1589" s="4" t="s">
        <v>35</v>
      </c>
      <c r="M1589" s="9">
        <v>3</v>
      </c>
      <c r="N1589" s="6">
        <v>41.11</v>
      </c>
      <c r="O1589" s="7">
        <v>0</v>
      </c>
      <c r="P1589" s="6">
        <v>14.49</v>
      </c>
      <c r="Q1589" s="6">
        <f t="shared" si="96"/>
        <v>123.33</v>
      </c>
      <c r="R1589" s="6">
        <f t="shared" si="97"/>
        <v>43.47</v>
      </c>
      <c r="S1589" s="6">
        <f t="shared" si="98"/>
        <v>79.86</v>
      </c>
      <c r="T1589" s="8">
        <f t="shared" si="99"/>
        <v>0.64753101435173921</v>
      </c>
      <c r="U1589" s="5">
        <f>YEAR(SalesDataTable[[#This Row],[Order Date]])</f>
        <v>2026</v>
      </c>
      <c r="V1589" s="8" t="str">
        <f>"Q"&amp;ROUNDUP(MONTH(SalesDataTable[[#This Row],[Order Date]])/3,0)</f>
        <v>Q3</v>
      </c>
      <c r="W1589" s="9">
        <f>MONTH(SalesDataTable[[#This Row],[Order Date]])</f>
        <v>8</v>
      </c>
      <c r="X1589" s="8" t="str">
        <f>TEXT(SalesDataTable[[#This Row],[Order Date]],"mmm")</f>
        <v>Aug</v>
      </c>
    </row>
    <row r="1590" spans="1:24" ht="15">
      <c r="A1590" s="2">
        <v>5104</v>
      </c>
      <c r="B1590" s="3">
        <v>46240</v>
      </c>
      <c r="C1590" s="12">
        <f>MONTH(SalesDataTable[[#This Row],[Order Date]])</f>
        <v>8</v>
      </c>
      <c r="D1590" s="12" t="str">
        <f>TEXT(SalesDataTable[[#This Row],[Order Date]],"MMM")</f>
        <v>Aug</v>
      </c>
      <c r="E1590" s="15" t="str">
        <f>"Q"&amp;ROUNDUP(MONTH(SalesDataTable[[#This Row],[Order Date]])/3,0)</f>
        <v>Q3</v>
      </c>
      <c r="F1590" s="12">
        <f>YEAR(SalesDataTable[[#This Row],[Order Date]])</f>
        <v>2026</v>
      </c>
      <c r="G1590" s="4" t="s">
        <v>6</v>
      </c>
      <c r="H1590" s="4" t="s">
        <v>43</v>
      </c>
      <c r="I1590" s="4" t="s">
        <v>2</v>
      </c>
      <c r="J1590" s="4" t="s">
        <v>3</v>
      </c>
      <c r="K1590" s="4" t="s">
        <v>14</v>
      </c>
      <c r="L1590" s="4" t="s">
        <v>15</v>
      </c>
      <c r="M1590" s="9">
        <v>4</v>
      </c>
      <c r="N1590" s="6">
        <v>35.9</v>
      </c>
      <c r="O1590" s="7">
        <v>0</v>
      </c>
      <c r="P1590" s="6">
        <v>13.49</v>
      </c>
      <c r="Q1590" s="6">
        <f t="shared" si="96"/>
        <v>143.6</v>
      </c>
      <c r="R1590" s="6">
        <f t="shared" si="97"/>
        <v>53.96</v>
      </c>
      <c r="S1590" s="6">
        <f t="shared" si="98"/>
        <v>89.639999999999986</v>
      </c>
      <c r="T1590" s="8">
        <f t="shared" si="99"/>
        <v>0.62423398328690805</v>
      </c>
      <c r="U1590" s="5">
        <f>YEAR(SalesDataTable[[#This Row],[Order Date]])</f>
        <v>2026</v>
      </c>
      <c r="V1590" s="8" t="str">
        <f>"Q"&amp;ROUNDUP(MONTH(SalesDataTable[[#This Row],[Order Date]])/3,0)</f>
        <v>Q3</v>
      </c>
      <c r="W1590" s="9">
        <f>MONTH(SalesDataTable[[#This Row],[Order Date]])</f>
        <v>8</v>
      </c>
      <c r="X1590" s="8" t="str">
        <f>TEXT(SalesDataTable[[#This Row],[Order Date]],"mmm")</f>
        <v>Aug</v>
      </c>
    </row>
    <row r="1591" spans="1:24" ht="15">
      <c r="A1591" s="2">
        <v>813</v>
      </c>
      <c r="B1591" s="3">
        <v>46241</v>
      </c>
      <c r="C1591" s="12">
        <f>MONTH(SalesDataTable[[#This Row],[Order Date]])</f>
        <v>8</v>
      </c>
      <c r="D1591" s="12" t="str">
        <f>TEXT(SalesDataTable[[#This Row],[Order Date]],"MMM")</f>
        <v>Aug</v>
      </c>
      <c r="E1591" s="15" t="str">
        <f>"Q"&amp;ROUNDUP(MONTH(SalesDataTable[[#This Row],[Order Date]])/3,0)</f>
        <v>Q3</v>
      </c>
      <c r="F1591" s="12">
        <f>YEAR(SalesDataTable[[#This Row],[Order Date]])</f>
        <v>2026</v>
      </c>
      <c r="G1591" s="4" t="s">
        <v>11</v>
      </c>
      <c r="H1591" s="4" t="s">
        <v>52</v>
      </c>
      <c r="I1591" s="4" t="s">
        <v>2</v>
      </c>
      <c r="J1591" s="4" t="s">
        <v>3</v>
      </c>
      <c r="K1591" s="4" t="s">
        <v>34</v>
      </c>
      <c r="L1591" s="4" t="s">
        <v>42</v>
      </c>
      <c r="M1591" s="9">
        <v>1</v>
      </c>
      <c r="N1591" s="6">
        <v>36.33</v>
      </c>
      <c r="O1591" s="7">
        <v>0.05</v>
      </c>
      <c r="P1591" s="6">
        <v>13.78</v>
      </c>
      <c r="Q1591" s="6">
        <f t="shared" si="96"/>
        <v>34.513499999999993</v>
      </c>
      <c r="R1591" s="6">
        <f t="shared" si="97"/>
        <v>13.78</v>
      </c>
      <c r="S1591" s="6">
        <f t="shared" si="98"/>
        <v>20.733499999999992</v>
      </c>
      <c r="T1591" s="8">
        <f t="shared" si="99"/>
        <v>0.60073594390600771</v>
      </c>
      <c r="U1591" s="5">
        <f>YEAR(SalesDataTable[[#This Row],[Order Date]])</f>
        <v>2026</v>
      </c>
      <c r="V1591" s="8" t="str">
        <f>"Q"&amp;ROUNDUP(MONTH(SalesDataTable[[#This Row],[Order Date]])/3,0)</f>
        <v>Q3</v>
      </c>
      <c r="W1591" s="9">
        <f>MONTH(SalesDataTable[[#This Row],[Order Date]])</f>
        <v>8</v>
      </c>
      <c r="X1591" s="8" t="str">
        <f>TEXT(SalesDataTable[[#This Row],[Order Date]],"mmm")</f>
        <v>Aug</v>
      </c>
    </row>
    <row r="1592" spans="1:24" ht="15">
      <c r="A1592" s="2">
        <v>836</v>
      </c>
      <c r="B1592" s="3">
        <v>46241</v>
      </c>
      <c r="C1592" s="12">
        <f>MONTH(SalesDataTable[[#This Row],[Order Date]])</f>
        <v>8</v>
      </c>
      <c r="D1592" s="12" t="str">
        <f>TEXT(SalesDataTable[[#This Row],[Order Date]],"MMM")</f>
        <v>Aug</v>
      </c>
      <c r="E1592" s="15" t="str">
        <f>"Q"&amp;ROUNDUP(MONTH(SalesDataTable[[#This Row],[Order Date]])/3,0)</f>
        <v>Q3</v>
      </c>
      <c r="F1592" s="12">
        <f>YEAR(SalesDataTable[[#This Row],[Order Date]])</f>
        <v>2026</v>
      </c>
      <c r="G1592" s="4" t="s">
        <v>6</v>
      </c>
      <c r="H1592" s="4" t="s">
        <v>49</v>
      </c>
      <c r="I1592" s="4" t="s">
        <v>28</v>
      </c>
      <c r="J1592" s="4" t="s">
        <v>13</v>
      </c>
      <c r="K1592" s="4" t="s">
        <v>14</v>
      </c>
      <c r="L1592" s="4" t="s">
        <v>32</v>
      </c>
      <c r="M1592" s="9">
        <v>5</v>
      </c>
      <c r="N1592" s="6">
        <v>45.94</v>
      </c>
      <c r="O1592" s="7">
        <v>0.05</v>
      </c>
      <c r="P1592" s="6">
        <v>18.059999999999999</v>
      </c>
      <c r="Q1592" s="6">
        <f t="shared" si="96"/>
        <v>218.21499999999997</v>
      </c>
      <c r="R1592" s="6">
        <f t="shared" si="97"/>
        <v>90.3</v>
      </c>
      <c r="S1592" s="6">
        <f t="shared" si="98"/>
        <v>127.91499999999998</v>
      </c>
      <c r="T1592" s="8">
        <f t="shared" si="99"/>
        <v>0.5861879339183832</v>
      </c>
      <c r="U1592" s="5">
        <f>YEAR(SalesDataTable[[#This Row],[Order Date]])</f>
        <v>2026</v>
      </c>
      <c r="V1592" s="8" t="str">
        <f>"Q"&amp;ROUNDUP(MONTH(SalesDataTable[[#This Row],[Order Date]])/3,0)</f>
        <v>Q3</v>
      </c>
      <c r="W1592" s="9">
        <f>MONTH(SalesDataTable[[#This Row],[Order Date]])</f>
        <v>8</v>
      </c>
      <c r="X1592" s="8" t="str">
        <f>TEXT(SalesDataTable[[#This Row],[Order Date]],"mmm")</f>
        <v>Aug</v>
      </c>
    </row>
    <row r="1593" spans="1:24" ht="15">
      <c r="A1593" s="2">
        <v>1266</v>
      </c>
      <c r="B1593" s="3">
        <v>46241</v>
      </c>
      <c r="C1593" s="12">
        <f>MONTH(SalesDataTable[[#This Row],[Order Date]])</f>
        <v>8</v>
      </c>
      <c r="D1593" s="12" t="str">
        <f>TEXT(SalesDataTable[[#This Row],[Order Date]],"MMM")</f>
        <v>Aug</v>
      </c>
      <c r="E1593" s="15" t="str">
        <f>"Q"&amp;ROUNDUP(MONTH(SalesDataTable[[#This Row],[Order Date]])/3,0)</f>
        <v>Q3</v>
      </c>
      <c r="F1593" s="12">
        <f>YEAR(SalesDataTable[[#This Row],[Order Date]])</f>
        <v>2026</v>
      </c>
      <c r="G1593" s="4" t="s">
        <v>0</v>
      </c>
      <c r="H1593" s="4" t="s">
        <v>50</v>
      </c>
      <c r="I1593" s="4" t="s">
        <v>19</v>
      </c>
      <c r="J1593" s="4" t="s">
        <v>3</v>
      </c>
      <c r="K1593" s="4" t="s">
        <v>34</v>
      </c>
      <c r="L1593" s="4" t="s">
        <v>42</v>
      </c>
      <c r="M1593" s="9">
        <v>1</v>
      </c>
      <c r="N1593" s="6">
        <v>36.630000000000003</v>
      </c>
      <c r="O1593" s="7">
        <v>0</v>
      </c>
      <c r="P1593" s="6">
        <v>13.7</v>
      </c>
      <c r="Q1593" s="6">
        <f t="shared" si="96"/>
        <v>36.630000000000003</v>
      </c>
      <c r="R1593" s="6">
        <f t="shared" si="97"/>
        <v>13.7</v>
      </c>
      <c r="S1593" s="6">
        <f t="shared" si="98"/>
        <v>22.930000000000003</v>
      </c>
      <c r="T1593" s="8">
        <f t="shared" si="99"/>
        <v>0.62598962598962604</v>
      </c>
      <c r="U1593" s="5">
        <f>YEAR(SalesDataTable[[#This Row],[Order Date]])</f>
        <v>2026</v>
      </c>
      <c r="V1593" s="8" t="str">
        <f>"Q"&amp;ROUNDUP(MONTH(SalesDataTable[[#This Row],[Order Date]])/3,0)</f>
        <v>Q3</v>
      </c>
      <c r="W1593" s="9">
        <f>MONTH(SalesDataTable[[#This Row],[Order Date]])</f>
        <v>8</v>
      </c>
      <c r="X1593" s="8" t="str">
        <f>TEXT(SalesDataTable[[#This Row],[Order Date]],"mmm")</f>
        <v>Aug</v>
      </c>
    </row>
    <row r="1594" spans="1:24" ht="15">
      <c r="A1594" s="2">
        <v>2201</v>
      </c>
      <c r="B1594" s="3">
        <v>46241</v>
      </c>
      <c r="C1594" s="12">
        <f>MONTH(SalesDataTable[[#This Row],[Order Date]])</f>
        <v>8</v>
      </c>
      <c r="D1594" s="12" t="str">
        <f>TEXT(SalesDataTable[[#This Row],[Order Date]],"MMM")</f>
        <v>Aug</v>
      </c>
      <c r="E1594" s="15" t="str">
        <f>"Q"&amp;ROUNDUP(MONTH(SalesDataTable[[#This Row],[Order Date]])/3,0)</f>
        <v>Q3</v>
      </c>
      <c r="F1594" s="12">
        <f>YEAR(SalesDataTable[[#This Row],[Order Date]])</f>
        <v>2026</v>
      </c>
      <c r="G1594" s="4" t="s">
        <v>6</v>
      </c>
      <c r="H1594" s="4" t="s">
        <v>7</v>
      </c>
      <c r="I1594" s="4" t="s">
        <v>2</v>
      </c>
      <c r="J1594" s="4" t="s">
        <v>3</v>
      </c>
      <c r="K1594" s="4" t="s">
        <v>9</v>
      </c>
      <c r="L1594" s="4" t="s">
        <v>17</v>
      </c>
      <c r="M1594" s="9">
        <v>1</v>
      </c>
      <c r="N1594" s="6">
        <v>141.38</v>
      </c>
      <c r="O1594" s="7">
        <v>0.05</v>
      </c>
      <c r="P1594" s="6">
        <v>77.14</v>
      </c>
      <c r="Q1594" s="6">
        <f t="shared" si="96"/>
        <v>134.31099999999998</v>
      </c>
      <c r="R1594" s="6">
        <f t="shared" si="97"/>
        <v>77.14</v>
      </c>
      <c r="S1594" s="6">
        <f t="shared" si="98"/>
        <v>57.170999999999978</v>
      </c>
      <c r="T1594" s="8">
        <f t="shared" si="99"/>
        <v>0.42566133823737434</v>
      </c>
      <c r="U1594" s="5">
        <f>YEAR(SalesDataTable[[#This Row],[Order Date]])</f>
        <v>2026</v>
      </c>
      <c r="V1594" s="8" t="str">
        <f>"Q"&amp;ROUNDUP(MONTH(SalesDataTable[[#This Row],[Order Date]])/3,0)</f>
        <v>Q3</v>
      </c>
      <c r="W1594" s="9">
        <f>MONTH(SalesDataTable[[#This Row],[Order Date]])</f>
        <v>8</v>
      </c>
      <c r="X1594" s="8" t="str">
        <f>TEXT(SalesDataTable[[#This Row],[Order Date]],"mmm")</f>
        <v>Aug</v>
      </c>
    </row>
    <row r="1595" spans="1:24" ht="15">
      <c r="A1595" s="2">
        <v>2382</v>
      </c>
      <c r="B1595" s="3">
        <v>46241</v>
      </c>
      <c r="C1595" s="12">
        <f>MONTH(SalesDataTable[[#This Row],[Order Date]])</f>
        <v>8</v>
      </c>
      <c r="D1595" s="12" t="str">
        <f>TEXT(SalesDataTable[[#This Row],[Order Date]],"MMM")</f>
        <v>Aug</v>
      </c>
      <c r="E1595" s="15" t="str">
        <f>"Q"&amp;ROUNDUP(MONTH(SalesDataTable[[#This Row],[Order Date]])/3,0)</f>
        <v>Q3</v>
      </c>
      <c r="F1595" s="12">
        <f>YEAR(SalesDataTable[[#This Row],[Order Date]])</f>
        <v>2026</v>
      </c>
      <c r="G1595" s="4" t="s">
        <v>6</v>
      </c>
      <c r="H1595" s="4" t="s">
        <v>49</v>
      </c>
      <c r="I1595" s="4" t="s">
        <v>19</v>
      </c>
      <c r="J1595" s="4" t="s">
        <v>3</v>
      </c>
      <c r="K1595" s="4" t="s">
        <v>23</v>
      </c>
      <c r="L1595" s="4" t="s">
        <v>24</v>
      </c>
      <c r="M1595" s="9">
        <v>3</v>
      </c>
      <c r="N1595" s="6">
        <v>343.45</v>
      </c>
      <c r="O1595" s="7">
        <v>0.05</v>
      </c>
      <c r="P1595" s="6">
        <v>195.73</v>
      </c>
      <c r="Q1595" s="6">
        <f t="shared" si="96"/>
        <v>978.83249999999987</v>
      </c>
      <c r="R1595" s="6">
        <f t="shared" si="97"/>
        <v>587.18999999999994</v>
      </c>
      <c r="S1595" s="6">
        <f t="shared" si="98"/>
        <v>391.64249999999993</v>
      </c>
      <c r="T1595" s="8">
        <f t="shared" si="99"/>
        <v>0.40011186796515236</v>
      </c>
      <c r="U1595" s="5">
        <f>YEAR(SalesDataTable[[#This Row],[Order Date]])</f>
        <v>2026</v>
      </c>
      <c r="V1595" s="8" t="str">
        <f>"Q"&amp;ROUNDUP(MONTH(SalesDataTable[[#This Row],[Order Date]])/3,0)</f>
        <v>Q3</v>
      </c>
      <c r="W1595" s="9">
        <f>MONTH(SalesDataTable[[#This Row],[Order Date]])</f>
        <v>8</v>
      </c>
      <c r="X1595" s="8" t="str">
        <f>TEXT(SalesDataTable[[#This Row],[Order Date]],"mmm")</f>
        <v>Aug</v>
      </c>
    </row>
    <row r="1596" spans="1:24" ht="15">
      <c r="A1596" s="2">
        <v>1227</v>
      </c>
      <c r="B1596" s="3">
        <v>46242</v>
      </c>
      <c r="C1596" s="12">
        <f>MONTH(SalesDataTable[[#This Row],[Order Date]])</f>
        <v>8</v>
      </c>
      <c r="D1596" s="12" t="str">
        <f>TEXT(SalesDataTable[[#This Row],[Order Date]],"MMM")</f>
        <v>Aug</v>
      </c>
      <c r="E1596" s="15" t="str">
        <f>"Q"&amp;ROUNDUP(MONTH(SalesDataTable[[#This Row],[Order Date]])/3,0)</f>
        <v>Q3</v>
      </c>
      <c r="F1596" s="12">
        <f>YEAR(SalesDataTable[[#This Row],[Order Date]])</f>
        <v>2026</v>
      </c>
      <c r="G1596" s="4" t="s">
        <v>20</v>
      </c>
      <c r="H1596" s="4" t="s">
        <v>33</v>
      </c>
      <c r="I1596" s="4" t="s">
        <v>2</v>
      </c>
      <c r="J1596" s="4" t="s">
        <v>3</v>
      </c>
      <c r="K1596" s="4" t="s">
        <v>4</v>
      </c>
      <c r="L1596" s="4" t="s">
        <v>30</v>
      </c>
      <c r="M1596" s="9">
        <v>1</v>
      </c>
      <c r="N1596" s="6">
        <v>104.69</v>
      </c>
      <c r="O1596" s="7">
        <v>0</v>
      </c>
      <c r="P1596" s="6">
        <v>49.06</v>
      </c>
      <c r="Q1596" s="6">
        <f t="shared" si="96"/>
        <v>104.69</v>
      </c>
      <c r="R1596" s="6">
        <f t="shared" si="97"/>
        <v>49.06</v>
      </c>
      <c r="S1596" s="6">
        <f t="shared" si="98"/>
        <v>55.629999999999995</v>
      </c>
      <c r="T1596" s="8">
        <f t="shared" si="99"/>
        <v>0.53137835514375775</v>
      </c>
      <c r="U1596" s="5">
        <f>YEAR(SalesDataTable[[#This Row],[Order Date]])</f>
        <v>2026</v>
      </c>
      <c r="V1596" s="8" t="str">
        <f>"Q"&amp;ROUNDUP(MONTH(SalesDataTable[[#This Row],[Order Date]])/3,0)</f>
        <v>Q3</v>
      </c>
      <c r="W1596" s="9">
        <f>MONTH(SalesDataTable[[#This Row],[Order Date]])</f>
        <v>8</v>
      </c>
      <c r="X1596" s="8" t="str">
        <f>TEXT(SalesDataTable[[#This Row],[Order Date]],"mmm")</f>
        <v>Aug</v>
      </c>
    </row>
    <row r="1597" spans="1:24" ht="15">
      <c r="A1597" s="2">
        <v>1843</v>
      </c>
      <c r="B1597" s="3">
        <v>46242</v>
      </c>
      <c r="C1597" s="12">
        <f>MONTH(SalesDataTable[[#This Row],[Order Date]])</f>
        <v>8</v>
      </c>
      <c r="D1597" s="12" t="str">
        <f>TEXT(SalesDataTable[[#This Row],[Order Date]],"MMM")</f>
        <v>Aug</v>
      </c>
      <c r="E1597" s="15" t="str">
        <f>"Q"&amp;ROUNDUP(MONTH(SalesDataTable[[#This Row],[Order Date]])/3,0)</f>
        <v>Q3</v>
      </c>
      <c r="F1597" s="12">
        <f>YEAR(SalesDataTable[[#This Row],[Order Date]])</f>
        <v>2026</v>
      </c>
      <c r="G1597" s="4" t="s">
        <v>20</v>
      </c>
      <c r="H1597" s="4" t="s">
        <v>33</v>
      </c>
      <c r="I1597" s="4" t="s">
        <v>2</v>
      </c>
      <c r="J1597" s="4" t="s">
        <v>13</v>
      </c>
      <c r="K1597" s="4" t="s">
        <v>23</v>
      </c>
      <c r="L1597" s="4" t="s">
        <v>24</v>
      </c>
      <c r="M1597" s="9">
        <v>2</v>
      </c>
      <c r="N1597" s="6">
        <v>341.23</v>
      </c>
      <c r="O1597" s="7">
        <v>0.05</v>
      </c>
      <c r="P1597" s="6">
        <v>192.5</v>
      </c>
      <c r="Q1597" s="6">
        <f t="shared" si="96"/>
        <v>648.33699999999999</v>
      </c>
      <c r="R1597" s="6">
        <f t="shared" si="97"/>
        <v>385</v>
      </c>
      <c r="S1597" s="6">
        <f t="shared" si="98"/>
        <v>263.33699999999999</v>
      </c>
      <c r="T1597" s="8">
        <f t="shared" si="99"/>
        <v>0.40617302421425894</v>
      </c>
      <c r="U1597" s="5">
        <f>YEAR(SalesDataTable[[#This Row],[Order Date]])</f>
        <v>2026</v>
      </c>
      <c r="V1597" s="8" t="str">
        <f>"Q"&amp;ROUNDUP(MONTH(SalesDataTable[[#This Row],[Order Date]])/3,0)</f>
        <v>Q3</v>
      </c>
      <c r="W1597" s="9">
        <f>MONTH(SalesDataTable[[#This Row],[Order Date]])</f>
        <v>8</v>
      </c>
      <c r="X1597" s="8" t="str">
        <f>TEXT(SalesDataTable[[#This Row],[Order Date]],"mmm")</f>
        <v>Aug</v>
      </c>
    </row>
    <row r="1598" spans="1:24" ht="15">
      <c r="A1598" s="2">
        <v>2369</v>
      </c>
      <c r="B1598" s="3">
        <v>46242</v>
      </c>
      <c r="C1598" s="12">
        <f>MONTH(SalesDataTable[[#This Row],[Order Date]])</f>
        <v>8</v>
      </c>
      <c r="D1598" s="12" t="str">
        <f>TEXT(SalesDataTable[[#This Row],[Order Date]],"MMM")</f>
        <v>Aug</v>
      </c>
      <c r="E1598" s="15" t="str">
        <f>"Q"&amp;ROUNDUP(MONTH(SalesDataTable[[#This Row],[Order Date]])/3,0)</f>
        <v>Q3</v>
      </c>
      <c r="F1598" s="12">
        <f>YEAR(SalesDataTable[[#This Row],[Order Date]])</f>
        <v>2026</v>
      </c>
      <c r="G1598" s="4" t="s">
        <v>20</v>
      </c>
      <c r="H1598" s="4" t="s">
        <v>33</v>
      </c>
      <c r="I1598" s="4" t="s">
        <v>19</v>
      </c>
      <c r="J1598" s="4" t="s">
        <v>13</v>
      </c>
      <c r="K1598" s="4" t="s">
        <v>23</v>
      </c>
      <c r="L1598" s="4" t="s">
        <v>51</v>
      </c>
      <c r="M1598" s="9">
        <v>1</v>
      </c>
      <c r="N1598" s="6">
        <v>125.95</v>
      </c>
      <c r="O1598" s="7">
        <v>0.05</v>
      </c>
      <c r="P1598" s="6">
        <v>61.9</v>
      </c>
      <c r="Q1598" s="6">
        <f t="shared" si="96"/>
        <v>119.6525</v>
      </c>
      <c r="R1598" s="6">
        <f t="shared" si="97"/>
        <v>61.9</v>
      </c>
      <c r="S1598" s="6">
        <f t="shared" si="98"/>
        <v>57.752500000000005</v>
      </c>
      <c r="T1598" s="8">
        <f t="shared" si="99"/>
        <v>0.48266856104134892</v>
      </c>
      <c r="U1598" s="5">
        <f>YEAR(SalesDataTable[[#This Row],[Order Date]])</f>
        <v>2026</v>
      </c>
      <c r="V1598" s="8" t="str">
        <f>"Q"&amp;ROUNDUP(MONTH(SalesDataTable[[#This Row],[Order Date]])/3,0)</f>
        <v>Q3</v>
      </c>
      <c r="W1598" s="9">
        <f>MONTH(SalesDataTable[[#This Row],[Order Date]])</f>
        <v>8</v>
      </c>
      <c r="X1598" s="8" t="str">
        <f>TEXT(SalesDataTable[[#This Row],[Order Date]],"mmm")</f>
        <v>Aug</v>
      </c>
    </row>
    <row r="1599" spans="1:24" ht="15">
      <c r="A1599" s="2">
        <v>2386</v>
      </c>
      <c r="B1599" s="3">
        <v>46242</v>
      </c>
      <c r="C1599" s="12">
        <f>MONTH(SalesDataTable[[#This Row],[Order Date]])</f>
        <v>8</v>
      </c>
      <c r="D1599" s="12" t="str">
        <f>TEXT(SalesDataTable[[#This Row],[Order Date]],"MMM")</f>
        <v>Aug</v>
      </c>
      <c r="E1599" s="15" t="str">
        <f>"Q"&amp;ROUNDUP(MONTH(SalesDataTable[[#This Row],[Order Date]])/3,0)</f>
        <v>Q3</v>
      </c>
      <c r="F1599" s="12">
        <f>YEAR(SalesDataTable[[#This Row],[Order Date]])</f>
        <v>2026</v>
      </c>
      <c r="G1599" s="4" t="s">
        <v>6</v>
      </c>
      <c r="H1599" s="4" t="s">
        <v>7</v>
      </c>
      <c r="I1599" s="4" t="s">
        <v>2</v>
      </c>
      <c r="J1599" s="4" t="s">
        <v>3</v>
      </c>
      <c r="K1599" s="4" t="s">
        <v>9</v>
      </c>
      <c r="L1599" s="4" t="s">
        <v>10</v>
      </c>
      <c r="M1599" s="9">
        <v>6</v>
      </c>
      <c r="N1599" s="6">
        <v>91.9</v>
      </c>
      <c r="O1599" s="7">
        <v>0.05</v>
      </c>
      <c r="P1599" s="6">
        <v>44.69</v>
      </c>
      <c r="Q1599" s="6">
        <f t="shared" si="96"/>
        <v>523.83000000000004</v>
      </c>
      <c r="R1599" s="6">
        <f t="shared" si="97"/>
        <v>268.14</v>
      </c>
      <c r="S1599" s="6">
        <f t="shared" si="98"/>
        <v>255.69000000000005</v>
      </c>
      <c r="T1599" s="8">
        <f t="shared" si="99"/>
        <v>0.48811637363266713</v>
      </c>
      <c r="U1599" s="5">
        <f>YEAR(SalesDataTable[[#This Row],[Order Date]])</f>
        <v>2026</v>
      </c>
      <c r="V1599" s="8" t="str">
        <f>"Q"&amp;ROUNDUP(MONTH(SalesDataTable[[#This Row],[Order Date]])/3,0)</f>
        <v>Q3</v>
      </c>
      <c r="W1599" s="9">
        <f>MONTH(SalesDataTable[[#This Row],[Order Date]])</f>
        <v>8</v>
      </c>
      <c r="X1599" s="8" t="str">
        <f>TEXT(SalesDataTable[[#This Row],[Order Date]],"mmm")</f>
        <v>Aug</v>
      </c>
    </row>
    <row r="1600" spans="1:24" ht="15">
      <c r="A1600" s="2">
        <v>2579</v>
      </c>
      <c r="B1600" s="3">
        <v>46242</v>
      </c>
      <c r="C1600" s="12">
        <f>MONTH(SalesDataTable[[#This Row],[Order Date]])</f>
        <v>8</v>
      </c>
      <c r="D1600" s="12" t="str">
        <f>TEXT(SalesDataTable[[#This Row],[Order Date]],"MMM")</f>
        <v>Aug</v>
      </c>
      <c r="E1600" s="15" t="str">
        <f>"Q"&amp;ROUNDUP(MONTH(SalesDataTable[[#This Row],[Order Date]])/3,0)</f>
        <v>Q3</v>
      </c>
      <c r="F1600" s="12">
        <f>YEAR(SalesDataTable[[#This Row],[Order Date]])</f>
        <v>2026</v>
      </c>
      <c r="G1600" s="4" t="s">
        <v>20</v>
      </c>
      <c r="H1600" s="4" t="s">
        <v>33</v>
      </c>
      <c r="I1600" s="4" t="s">
        <v>19</v>
      </c>
      <c r="J1600" s="4" t="s">
        <v>3</v>
      </c>
      <c r="K1600" s="4" t="s">
        <v>23</v>
      </c>
      <c r="L1600" s="4" t="s">
        <v>40</v>
      </c>
      <c r="M1600" s="9">
        <v>1</v>
      </c>
      <c r="N1600" s="6">
        <v>81.22</v>
      </c>
      <c r="O1600" s="7">
        <v>0</v>
      </c>
      <c r="P1600" s="6">
        <v>39.18</v>
      </c>
      <c r="Q1600" s="6">
        <f t="shared" si="96"/>
        <v>81.22</v>
      </c>
      <c r="R1600" s="6">
        <f t="shared" si="97"/>
        <v>39.18</v>
      </c>
      <c r="S1600" s="6">
        <f t="shared" si="98"/>
        <v>42.04</v>
      </c>
      <c r="T1600" s="8">
        <f t="shared" si="99"/>
        <v>0.51760650086185667</v>
      </c>
      <c r="U1600" s="5">
        <f>YEAR(SalesDataTable[[#This Row],[Order Date]])</f>
        <v>2026</v>
      </c>
      <c r="V1600" s="8" t="str">
        <f>"Q"&amp;ROUNDUP(MONTH(SalesDataTable[[#This Row],[Order Date]])/3,0)</f>
        <v>Q3</v>
      </c>
      <c r="W1600" s="9">
        <f>MONTH(SalesDataTable[[#This Row],[Order Date]])</f>
        <v>8</v>
      </c>
      <c r="X1600" s="8" t="str">
        <f>TEXT(SalesDataTable[[#This Row],[Order Date]],"mmm")</f>
        <v>Aug</v>
      </c>
    </row>
    <row r="1601" spans="1:24" ht="15">
      <c r="A1601" s="2">
        <v>3075</v>
      </c>
      <c r="B1601" s="3">
        <v>46242</v>
      </c>
      <c r="C1601" s="12">
        <f>MONTH(SalesDataTable[[#This Row],[Order Date]])</f>
        <v>8</v>
      </c>
      <c r="D1601" s="12" t="str">
        <f>TEXT(SalesDataTable[[#This Row],[Order Date]],"MMM")</f>
        <v>Aug</v>
      </c>
      <c r="E1601" s="15" t="str">
        <f>"Q"&amp;ROUNDUP(MONTH(SalesDataTable[[#This Row],[Order Date]])/3,0)</f>
        <v>Q3</v>
      </c>
      <c r="F1601" s="12">
        <f>YEAR(SalesDataTable[[#This Row],[Order Date]])</f>
        <v>2026</v>
      </c>
      <c r="G1601" s="4" t="s">
        <v>0</v>
      </c>
      <c r="H1601" s="4" t="s">
        <v>1</v>
      </c>
      <c r="I1601" s="4" t="s">
        <v>2</v>
      </c>
      <c r="J1601" s="4" t="s">
        <v>16</v>
      </c>
      <c r="K1601" s="4" t="s">
        <v>9</v>
      </c>
      <c r="L1601" s="4" t="s">
        <v>46</v>
      </c>
      <c r="M1601" s="9">
        <v>2</v>
      </c>
      <c r="N1601" s="6">
        <v>72.31</v>
      </c>
      <c r="O1601" s="7">
        <v>0</v>
      </c>
      <c r="P1601" s="6">
        <v>31.75</v>
      </c>
      <c r="Q1601" s="6">
        <f t="shared" si="96"/>
        <v>144.62</v>
      </c>
      <c r="R1601" s="6">
        <f t="shared" si="97"/>
        <v>63.5</v>
      </c>
      <c r="S1601" s="6">
        <f t="shared" si="98"/>
        <v>81.12</v>
      </c>
      <c r="T1601" s="8">
        <f t="shared" si="99"/>
        <v>0.56091826856589688</v>
      </c>
      <c r="U1601" s="5">
        <f>YEAR(SalesDataTable[[#This Row],[Order Date]])</f>
        <v>2026</v>
      </c>
      <c r="V1601" s="8" t="str">
        <f>"Q"&amp;ROUNDUP(MONTH(SalesDataTable[[#This Row],[Order Date]])/3,0)</f>
        <v>Q3</v>
      </c>
      <c r="W1601" s="9">
        <f>MONTH(SalesDataTable[[#This Row],[Order Date]])</f>
        <v>8</v>
      </c>
      <c r="X1601" s="8" t="str">
        <f>TEXT(SalesDataTable[[#This Row],[Order Date]],"mmm")</f>
        <v>Aug</v>
      </c>
    </row>
    <row r="1602" spans="1:24" ht="15">
      <c r="A1602" s="2">
        <v>3982</v>
      </c>
      <c r="B1602" s="3">
        <v>46242</v>
      </c>
      <c r="C1602" s="12">
        <f>MONTH(SalesDataTable[[#This Row],[Order Date]])</f>
        <v>8</v>
      </c>
      <c r="D1602" s="12" t="str">
        <f>TEXT(SalesDataTable[[#This Row],[Order Date]],"MMM")</f>
        <v>Aug</v>
      </c>
      <c r="E1602" s="15" t="str">
        <f>"Q"&amp;ROUNDUP(MONTH(SalesDataTable[[#This Row],[Order Date]])/3,0)</f>
        <v>Q3</v>
      </c>
      <c r="F1602" s="12">
        <f>YEAR(SalesDataTable[[#This Row],[Order Date]])</f>
        <v>2026</v>
      </c>
      <c r="G1602" s="4" t="s">
        <v>11</v>
      </c>
      <c r="H1602" s="4" t="s">
        <v>12</v>
      </c>
      <c r="I1602" s="4" t="s">
        <v>19</v>
      </c>
      <c r="J1602" s="4" t="s">
        <v>3</v>
      </c>
      <c r="K1602" s="4" t="s">
        <v>23</v>
      </c>
      <c r="L1602" s="4" t="s">
        <v>40</v>
      </c>
      <c r="M1602" s="9">
        <v>1</v>
      </c>
      <c r="N1602" s="6">
        <v>79.989999999999995</v>
      </c>
      <c r="O1602" s="7">
        <v>0.05</v>
      </c>
      <c r="P1602" s="6">
        <v>40.25</v>
      </c>
      <c r="Q1602" s="6">
        <f t="shared" ref="Q1602:Q1665" si="100">M1602*N1602*(1-O1602)</f>
        <v>75.990499999999997</v>
      </c>
      <c r="R1602" s="6">
        <f t="shared" ref="R1602:R1665" si="101">M1602*P1602</f>
        <v>40.25</v>
      </c>
      <c r="S1602" s="6">
        <f t="shared" ref="S1602:S1665" si="102">Q1602-R1602</f>
        <v>35.740499999999997</v>
      </c>
      <c r="T1602" s="8">
        <f t="shared" ref="T1602:T1665" si="103">IFERROR(S1602/Q1602,0)</f>
        <v>0.47032852790809376</v>
      </c>
      <c r="U1602" s="5">
        <f>YEAR(SalesDataTable[[#This Row],[Order Date]])</f>
        <v>2026</v>
      </c>
      <c r="V1602" s="8" t="str">
        <f>"Q"&amp;ROUNDUP(MONTH(SalesDataTable[[#This Row],[Order Date]])/3,0)</f>
        <v>Q3</v>
      </c>
      <c r="W1602" s="9">
        <f>MONTH(SalesDataTable[[#This Row],[Order Date]])</f>
        <v>8</v>
      </c>
      <c r="X1602" s="8" t="str">
        <f>TEXT(SalesDataTable[[#This Row],[Order Date]],"mmm")</f>
        <v>Aug</v>
      </c>
    </row>
    <row r="1603" spans="1:24" ht="15">
      <c r="A1603" s="2">
        <v>4530</v>
      </c>
      <c r="B1603" s="3">
        <v>46242</v>
      </c>
      <c r="C1603" s="12">
        <f>MONTH(SalesDataTable[[#This Row],[Order Date]])</f>
        <v>8</v>
      </c>
      <c r="D1603" s="12" t="str">
        <f>TEXT(SalesDataTable[[#This Row],[Order Date]],"MMM")</f>
        <v>Aug</v>
      </c>
      <c r="E1603" s="15" t="str">
        <f>"Q"&amp;ROUNDUP(MONTH(SalesDataTable[[#This Row],[Order Date]])/3,0)</f>
        <v>Q3</v>
      </c>
      <c r="F1603" s="12">
        <f>YEAR(SalesDataTable[[#This Row],[Order Date]])</f>
        <v>2026</v>
      </c>
      <c r="G1603" s="4" t="s">
        <v>20</v>
      </c>
      <c r="H1603" s="4" t="s">
        <v>47</v>
      </c>
      <c r="I1603" s="4" t="s">
        <v>2</v>
      </c>
      <c r="J1603" s="4" t="s">
        <v>13</v>
      </c>
      <c r="K1603" s="4" t="s">
        <v>9</v>
      </c>
      <c r="L1603" s="4" t="s">
        <v>37</v>
      </c>
      <c r="M1603" s="9">
        <v>1</v>
      </c>
      <c r="N1603" s="6">
        <v>151.87</v>
      </c>
      <c r="O1603" s="7">
        <v>0.1</v>
      </c>
      <c r="P1603" s="6">
        <v>76.97</v>
      </c>
      <c r="Q1603" s="6">
        <f t="shared" si="100"/>
        <v>136.68300000000002</v>
      </c>
      <c r="R1603" s="6">
        <f t="shared" si="101"/>
        <v>76.97</v>
      </c>
      <c r="S1603" s="6">
        <f t="shared" si="102"/>
        <v>59.713000000000022</v>
      </c>
      <c r="T1603" s="8">
        <f t="shared" si="103"/>
        <v>0.4368721786908395</v>
      </c>
      <c r="U1603" s="5">
        <f>YEAR(SalesDataTable[[#This Row],[Order Date]])</f>
        <v>2026</v>
      </c>
      <c r="V1603" s="8" t="str">
        <f>"Q"&amp;ROUNDUP(MONTH(SalesDataTable[[#This Row],[Order Date]])/3,0)</f>
        <v>Q3</v>
      </c>
      <c r="W1603" s="9">
        <f>MONTH(SalesDataTable[[#This Row],[Order Date]])</f>
        <v>8</v>
      </c>
      <c r="X1603" s="8" t="str">
        <f>TEXT(SalesDataTable[[#This Row],[Order Date]],"mmm")</f>
        <v>Aug</v>
      </c>
    </row>
    <row r="1604" spans="1:24" ht="15">
      <c r="A1604" s="2">
        <v>4641</v>
      </c>
      <c r="B1604" s="3">
        <v>46242</v>
      </c>
      <c r="C1604" s="12">
        <f>MONTH(SalesDataTable[[#This Row],[Order Date]])</f>
        <v>8</v>
      </c>
      <c r="D1604" s="12" t="str">
        <f>TEXT(SalesDataTable[[#This Row],[Order Date]],"MMM")</f>
        <v>Aug</v>
      </c>
      <c r="E1604" s="15" t="str">
        <f>"Q"&amp;ROUNDUP(MONTH(SalesDataTable[[#This Row],[Order Date]])/3,0)</f>
        <v>Q3</v>
      </c>
      <c r="F1604" s="12">
        <f>YEAR(SalesDataTable[[#This Row],[Order Date]])</f>
        <v>2026</v>
      </c>
      <c r="G1604" s="4" t="s">
        <v>20</v>
      </c>
      <c r="H1604" s="4" t="s">
        <v>33</v>
      </c>
      <c r="I1604" s="4" t="s">
        <v>28</v>
      </c>
      <c r="J1604" s="4" t="s">
        <v>13</v>
      </c>
      <c r="K1604" s="4" t="s">
        <v>9</v>
      </c>
      <c r="L1604" s="4" t="s">
        <v>37</v>
      </c>
      <c r="M1604" s="9">
        <v>1</v>
      </c>
      <c r="N1604" s="6">
        <v>156.55000000000001</v>
      </c>
      <c r="O1604" s="7">
        <v>0</v>
      </c>
      <c r="P1604" s="6">
        <v>80.430000000000007</v>
      </c>
      <c r="Q1604" s="6">
        <f t="shared" si="100"/>
        <v>156.55000000000001</v>
      </c>
      <c r="R1604" s="6">
        <f t="shared" si="101"/>
        <v>80.430000000000007</v>
      </c>
      <c r="S1604" s="6">
        <f t="shared" si="102"/>
        <v>76.12</v>
      </c>
      <c r="T1604" s="8">
        <f t="shared" si="103"/>
        <v>0.48623442989460236</v>
      </c>
      <c r="U1604" s="5">
        <f>YEAR(SalesDataTable[[#This Row],[Order Date]])</f>
        <v>2026</v>
      </c>
      <c r="V1604" s="8" t="str">
        <f>"Q"&amp;ROUNDUP(MONTH(SalesDataTable[[#This Row],[Order Date]])/3,0)</f>
        <v>Q3</v>
      </c>
      <c r="W1604" s="9">
        <f>MONTH(SalesDataTable[[#This Row],[Order Date]])</f>
        <v>8</v>
      </c>
      <c r="X1604" s="8" t="str">
        <f>TEXT(SalesDataTable[[#This Row],[Order Date]],"mmm")</f>
        <v>Aug</v>
      </c>
    </row>
    <row r="1605" spans="1:24" ht="15">
      <c r="A1605" s="2">
        <v>4778</v>
      </c>
      <c r="B1605" s="3">
        <v>46242</v>
      </c>
      <c r="C1605" s="12">
        <f>MONTH(SalesDataTable[[#This Row],[Order Date]])</f>
        <v>8</v>
      </c>
      <c r="D1605" s="12" t="str">
        <f>TEXT(SalesDataTable[[#This Row],[Order Date]],"MMM")</f>
        <v>Aug</v>
      </c>
      <c r="E1605" s="15" t="str">
        <f>"Q"&amp;ROUNDUP(MONTH(SalesDataTable[[#This Row],[Order Date]])/3,0)</f>
        <v>Q3</v>
      </c>
      <c r="F1605" s="12">
        <f>YEAR(SalesDataTable[[#This Row],[Order Date]])</f>
        <v>2026</v>
      </c>
      <c r="G1605" s="4" t="s">
        <v>6</v>
      </c>
      <c r="H1605" s="4" t="s">
        <v>43</v>
      </c>
      <c r="I1605" s="4" t="s">
        <v>19</v>
      </c>
      <c r="J1605" s="4" t="s">
        <v>13</v>
      </c>
      <c r="K1605" s="4" t="s">
        <v>9</v>
      </c>
      <c r="L1605" s="4" t="s">
        <v>37</v>
      </c>
      <c r="M1605" s="9">
        <v>1</v>
      </c>
      <c r="N1605" s="6">
        <v>152.72</v>
      </c>
      <c r="O1605" s="7">
        <v>0</v>
      </c>
      <c r="P1605" s="6">
        <v>77.73</v>
      </c>
      <c r="Q1605" s="6">
        <f t="shared" si="100"/>
        <v>152.72</v>
      </c>
      <c r="R1605" s="6">
        <f t="shared" si="101"/>
        <v>77.73</v>
      </c>
      <c r="S1605" s="6">
        <f t="shared" si="102"/>
        <v>74.989999999999995</v>
      </c>
      <c r="T1605" s="8">
        <f t="shared" si="103"/>
        <v>0.4910293347302252</v>
      </c>
      <c r="U1605" s="5">
        <f>YEAR(SalesDataTable[[#This Row],[Order Date]])</f>
        <v>2026</v>
      </c>
      <c r="V1605" s="8" t="str">
        <f>"Q"&amp;ROUNDUP(MONTH(SalesDataTable[[#This Row],[Order Date]])/3,0)</f>
        <v>Q3</v>
      </c>
      <c r="W1605" s="9">
        <f>MONTH(SalesDataTable[[#This Row],[Order Date]])</f>
        <v>8</v>
      </c>
      <c r="X1605" s="8" t="str">
        <f>TEXT(SalesDataTable[[#This Row],[Order Date]],"mmm")</f>
        <v>Aug</v>
      </c>
    </row>
    <row r="1606" spans="1:24" ht="15">
      <c r="A1606" s="2">
        <v>5132</v>
      </c>
      <c r="B1606" s="3">
        <v>46242</v>
      </c>
      <c r="C1606" s="12">
        <f>MONTH(SalesDataTable[[#This Row],[Order Date]])</f>
        <v>8</v>
      </c>
      <c r="D1606" s="12" t="str">
        <f>TEXT(SalesDataTable[[#This Row],[Order Date]],"MMM")</f>
        <v>Aug</v>
      </c>
      <c r="E1606" s="15" t="str">
        <f>"Q"&amp;ROUNDUP(MONTH(SalesDataTable[[#This Row],[Order Date]])/3,0)</f>
        <v>Q3</v>
      </c>
      <c r="F1606" s="12">
        <f>YEAR(SalesDataTable[[#This Row],[Order Date]])</f>
        <v>2026</v>
      </c>
      <c r="G1606" s="4" t="s">
        <v>6</v>
      </c>
      <c r="H1606" s="4" t="s">
        <v>43</v>
      </c>
      <c r="I1606" s="4" t="s">
        <v>2</v>
      </c>
      <c r="J1606" s="4" t="s">
        <v>16</v>
      </c>
      <c r="K1606" s="4" t="s">
        <v>4</v>
      </c>
      <c r="L1606" s="4" t="s">
        <v>26</v>
      </c>
      <c r="M1606" s="9">
        <v>1</v>
      </c>
      <c r="N1606" s="6">
        <v>40.51</v>
      </c>
      <c r="O1606" s="7">
        <v>0.05</v>
      </c>
      <c r="P1606" s="6">
        <v>16.29</v>
      </c>
      <c r="Q1606" s="6">
        <f t="shared" si="100"/>
        <v>38.484499999999997</v>
      </c>
      <c r="R1606" s="6">
        <f t="shared" si="101"/>
        <v>16.29</v>
      </c>
      <c r="S1606" s="6">
        <f t="shared" si="102"/>
        <v>22.194499999999998</v>
      </c>
      <c r="T1606" s="8">
        <f t="shared" si="103"/>
        <v>0.57671270251659756</v>
      </c>
      <c r="U1606" s="5">
        <f>YEAR(SalesDataTable[[#This Row],[Order Date]])</f>
        <v>2026</v>
      </c>
      <c r="V1606" s="8" t="str">
        <f>"Q"&amp;ROUNDUP(MONTH(SalesDataTable[[#This Row],[Order Date]])/3,0)</f>
        <v>Q3</v>
      </c>
      <c r="W1606" s="9">
        <f>MONTH(SalesDataTable[[#This Row],[Order Date]])</f>
        <v>8</v>
      </c>
      <c r="X1606" s="8" t="str">
        <f>TEXT(SalesDataTable[[#This Row],[Order Date]],"mmm")</f>
        <v>Aug</v>
      </c>
    </row>
    <row r="1607" spans="1:24" ht="15">
      <c r="A1607" s="2">
        <v>227</v>
      </c>
      <c r="B1607" s="3">
        <v>46243</v>
      </c>
      <c r="C1607" s="12">
        <f>MONTH(SalesDataTable[[#This Row],[Order Date]])</f>
        <v>8</v>
      </c>
      <c r="D1607" s="12" t="str">
        <f>TEXT(SalesDataTable[[#This Row],[Order Date]],"MMM")</f>
        <v>Aug</v>
      </c>
      <c r="E1607" s="15" t="str">
        <f>"Q"&amp;ROUNDUP(MONTH(SalesDataTable[[#This Row],[Order Date]])/3,0)</f>
        <v>Q3</v>
      </c>
      <c r="F1607" s="12">
        <f>YEAR(SalesDataTable[[#This Row],[Order Date]])</f>
        <v>2026</v>
      </c>
      <c r="G1607" s="4" t="s">
        <v>20</v>
      </c>
      <c r="H1607" s="4" t="s">
        <v>31</v>
      </c>
      <c r="I1607" s="4" t="s">
        <v>28</v>
      </c>
      <c r="J1607" s="4" t="s">
        <v>3</v>
      </c>
      <c r="K1607" s="4" t="s">
        <v>34</v>
      </c>
      <c r="L1607" s="4" t="s">
        <v>35</v>
      </c>
      <c r="M1607" s="9">
        <v>3</v>
      </c>
      <c r="N1607" s="6">
        <v>40.61</v>
      </c>
      <c r="O1607" s="7">
        <v>0</v>
      </c>
      <c r="P1607" s="6">
        <v>14.72</v>
      </c>
      <c r="Q1607" s="6">
        <f t="shared" si="100"/>
        <v>121.83</v>
      </c>
      <c r="R1607" s="6">
        <f t="shared" si="101"/>
        <v>44.160000000000004</v>
      </c>
      <c r="S1607" s="6">
        <f t="shared" si="102"/>
        <v>77.669999999999987</v>
      </c>
      <c r="T1607" s="8">
        <f t="shared" si="103"/>
        <v>0.63752770253632096</v>
      </c>
      <c r="U1607" s="5">
        <f>YEAR(SalesDataTable[[#This Row],[Order Date]])</f>
        <v>2026</v>
      </c>
      <c r="V1607" s="8" t="str">
        <f>"Q"&amp;ROUNDUP(MONTH(SalesDataTable[[#This Row],[Order Date]])/3,0)</f>
        <v>Q3</v>
      </c>
      <c r="W1607" s="9">
        <f>MONTH(SalesDataTable[[#This Row],[Order Date]])</f>
        <v>8</v>
      </c>
      <c r="X1607" s="8" t="str">
        <f>TEXT(SalesDataTable[[#This Row],[Order Date]],"mmm")</f>
        <v>Aug</v>
      </c>
    </row>
    <row r="1608" spans="1:24" ht="15">
      <c r="A1608" s="2">
        <v>390</v>
      </c>
      <c r="B1608" s="3">
        <v>46243</v>
      </c>
      <c r="C1608" s="12">
        <f>MONTH(SalesDataTable[[#This Row],[Order Date]])</f>
        <v>8</v>
      </c>
      <c r="D1608" s="12" t="str">
        <f>TEXT(SalesDataTable[[#This Row],[Order Date]],"MMM")</f>
        <v>Aug</v>
      </c>
      <c r="E1608" s="15" t="str">
        <f>"Q"&amp;ROUNDUP(MONTH(SalesDataTable[[#This Row],[Order Date]])/3,0)</f>
        <v>Q3</v>
      </c>
      <c r="F1608" s="12">
        <f>YEAR(SalesDataTable[[#This Row],[Order Date]])</f>
        <v>2026</v>
      </c>
      <c r="G1608" s="4" t="s">
        <v>11</v>
      </c>
      <c r="H1608" s="4" t="s">
        <v>25</v>
      </c>
      <c r="I1608" s="4" t="s">
        <v>19</v>
      </c>
      <c r="J1608" s="4" t="s">
        <v>13</v>
      </c>
      <c r="K1608" s="4" t="s">
        <v>9</v>
      </c>
      <c r="L1608" s="4" t="s">
        <v>10</v>
      </c>
      <c r="M1608" s="9">
        <v>1</v>
      </c>
      <c r="N1608" s="6">
        <v>93.41</v>
      </c>
      <c r="O1608" s="7">
        <v>0.05</v>
      </c>
      <c r="P1608" s="6">
        <v>44.7</v>
      </c>
      <c r="Q1608" s="6">
        <f t="shared" si="100"/>
        <v>88.739499999999992</v>
      </c>
      <c r="R1608" s="6">
        <f t="shared" si="101"/>
        <v>44.7</v>
      </c>
      <c r="S1608" s="6">
        <f t="shared" si="102"/>
        <v>44.03949999999999</v>
      </c>
      <c r="T1608" s="8">
        <f t="shared" si="103"/>
        <v>0.49627843294136198</v>
      </c>
      <c r="U1608" s="5">
        <f>YEAR(SalesDataTable[[#This Row],[Order Date]])</f>
        <v>2026</v>
      </c>
      <c r="V1608" s="8" t="str">
        <f>"Q"&amp;ROUNDUP(MONTH(SalesDataTable[[#This Row],[Order Date]])/3,0)</f>
        <v>Q3</v>
      </c>
      <c r="W1608" s="9">
        <f>MONTH(SalesDataTable[[#This Row],[Order Date]])</f>
        <v>8</v>
      </c>
      <c r="X1608" s="8" t="str">
        <f>TEXT(SalesDataTable[[#This Row],[Order Date]],"mmm")</f>
        <v>Aug</v>
      </c>
    </row>
    <row r="1609" spans="1:24" ht="15">
      <c r="A1609" s="2">
        <v>859</v>
      </c>
      <c r="B1609" s="3">
        <v>46243</v>
      </c>
      <c r="C1609" s="12">
        <f>MONTH(SalesDataTable[[#This Row],[Order Date]])</f>
        <v>8</v>
      </c>
      <c r="D1609" s="12" t="str">
        <f>TEXT(SalesDataTable[[#This Row],[Order Date]],"MMM")</f>
        <v>Aug</v>
      </c>
      <c r="E1609" s="15" t="str">
        <f>"Q"&amp;ROUNDUP(MONTH(SalesDataTable[[#This Row],[Order Date]])/3,0)</f>
        <v>Q3</v>
      </c>
      <c r="F1609" s="12">
        <f>YEAR(SalesDataTable[[#This Row],[Order Date]])</f>
        <v>2026</v>
      </c>
      <c r="G1609" s="4" t="s">
        <v>0</v>
      </c>
      <c r="H1609" s="4" t="s">
        <v>1</v>
      </c>
      <c r="I1609" s="4" t="s">
        <v>19</v>
      </c>
      <c r="J1609" s="4" t="s">
        <v>13</v>
      </c>
      <c r="K1609" s="4" t="s">
        <v>9</v>
      </c>
      <c r="L1609" s="4" t="s">
        <v>10</v>
      </c>
      <c r="M1609" s="9">
        <v>2</v>
      </c>
      <c r="N1609" s="6">
        <v>90.23</v>
      </c>
      <c r="O1609" s="7">
        <v>0</v>
      </c>
      <c r="P1609" s="6">
        <v>44.22</v>
      </c>
      <c r="Q1609" s="6">
        <f t="shared" si="100"/>
        <v>180.46</v>
      </c>
      <c r="R1609" s="6">
        <f t="shared" si="101"/>
        <v>88.44</v>
      </c>
      <c r="S1609" s="6">
        <f t="shared" si="102"/>
        <v>92.02000000000001</v>
      </c>
      <c r="T1609" s="8">
        <f t="shared" si="103"/>
        <v>0.50991909564446414</v>
      </c>
      <c r="U1609" s="5">
        <f>YEAR(SalesDataTable[[#This Row],[Order Date]])</f>
        <v>2026</v>
      </c>
      <c r="V1609" s="8" t="str">
        <f>"Q"&amp;ROUNDUP(MONTH(SalesDataTable[[#This Row],[Order Date]])/3,0)</f>
        <v>Q3</v>
      </c>
      <c r="W1609" s="9">
        <f>MONTH(SalesDataTable[[#This Row],[Order Date]])</f>
        <v>8</v>
      </c>
      <c r="X1609" s="8" t="str">
        <f>TEXT(SalesDataTable[[#This Row],[Order Date]],"mmm")</f>
        <v>Aug</v>
      </c>
    </row>
    <row r="1610" spans="1:24" ht="15">
      <c r="A1610" s="2">
        <v>1468</v>
      </c>
      <c r="B1610" s="3">
        <v>46243</v>
      </c>
      <c r="C1610" s="12">
        <f>MONTH(SalesDataTable[[#This Row],[Order Date]])</f>
        <v>8</v>
      </c>
      <c r="D1610" s="12" t="str">
        <f>TEXT(SalesDataTable[[#This Row],[Order Date]],"MMM")</f>
        <v>Aug</v>
      </c>
      <c r="E1610" s="15" t="str">
        <f>"Q"&amp;ROUNDUP(MONTH(SalesDataTable[[#This Row],[Order Date]])/3,0)</f>
        <v>Q3</v>
      </c>
      <c r="F1610" s="12">
        <f>YEAR(SalesDataTable[[#This Row],[Order Date]])</f>
        <v>2026</v>
      </c>
      <c r="G1610" s="4" t="s">
        <v>6</v>
      </c>
      <c r="H1610" s="4" t="s">
        <v>41</v>
      </c>
      <c r="I1610" s="4" t="s">
        <v>19</v>
      </c>
      <c r="J1610" s="4" t="s">
        <v>3</v>
      </c>
      <c r="K1610" s="4" t="s">
        <v>4</v>
      </c>
      <c r="L1610" s="4" t="s">
        <v>22</v>
      </c>
      <c r="M1610" s="9">
        <v>1</v>
      </c>
      <c r="N1610" s="6">
        <v>51.75</v>
      </c>
      <c r="O1610" s="7">
        <v>0</v>
      </c>
      <c r="P1610" s="6">
        <v>22.36</v>
      </c>
      <c r="Q1610" s="6">
        <f t="shared" si="100"/>
        <v>51.75</v>
      </c>
      <c r="R1610" s="6">
        <f t="shared" si="101"/>
        <v>22.36</v>
      </c>
      <c r="S1610" s="6">
        <f t="shared" si="102"/>
        <v>29.39</v>
      </c>
      <c r="T1610" s="8">
        <f t="shared" si="103"/>
        <v>0.56792270531400968</v>
      </c>
      <c r="U1610" s="5">
        <f>YEAR(SalesDataTable[[#This Row],[Order Date]])</f>
        <v>2026</v>
      </c>
      <c r="V1610" s="8" t="str">
        <f>"Q"&amp;ROUNDUP(MONTH(SalesDataTable[[#This Row],[Order Date]])/3,0)</f>
        <v>Q3</v>
      </c>
      <c r="W1610" s="9">
        <f>MONTH(SalesDataTable[[#This Row],[Order Date]])</f>
        <v>8</v>
      </c>
      <c r="X1610" s="8" t="str">
        <f>TEXT(SalesDataTable[[#This Row],[Order Date]],"mmm")</f>
        <v>Aug</v>
      </c>
    </row>
    <row r="1611" spans="1:24" ht="15">
      <c r="A1611" s="2">
        <v>2356</v>
      </c>
      <c r="B1611" s="3">
        <v>46243</v>
      </c>
      <c r="C1611" s="12">
        <f>MONTH(SalesDataTable[[#This Row],[Order Date]])</f>
        <v>8</v>
      </c>
      <c r="D1611" s="12" t="str">
        <f>TEXT(SalesDataTable[[#This Row],[Order Date]],"MMM")</f>
        <v>Aug</v>
      </c>
      <c r="E1611" s="15" t="str">
        <f>"Q"&amp;ROUNDUP(MONTH(SalesDataTable[[#This Row],[Order Date]])/3,0)</f>
        <v>Q3</v>
      </c>
      <c r="F1611" s="12">
        <f>YEAR(SalesDataTable[[#This Row],[Order Date]])</f>
        <v>2026</v>
      </c>
      <c r="G1611" s="4" t="s">
        <v>20</v>
      </c>
      <c r="H1611" s="4" t="s">
        <v>47</v>
      </c>
      <c r="I1611" s="4" t="s">
        <v>19</v>
      </c>
      <c r="J1611" s="4" t="s">
        <v>13</v>
      </c>
      <c r="K1611" s="4" t="s">
        <v>4</v>
      </c>
      <c r="L1611" s="4" t="s">
        <v>30</v>
      </c>
      <c r="M1611" s="9">
        <v>3</v>
      </c>
      <c r="N1611" s="6">
        <v>102.91</v>
      </c>
      <c r="O1611" s="7">
        <v>0.1</v>
      </c>
      <c r="P1611" s="6">
        <v>50.23</v>
      </c>
      <c r="Q1611" s="6">
        <f t="shared" si="100"/>
        <v>277.85700000000003</v>
      </c>
      <c r="R1611" s="6">
        <f t="shared" si="101"/>
        <v>150.69</v>
      </c>
      <c r="S1611" s="6">
        <f t="shared" si="102"/>
        <v>127.16700000000003</v>
      </c>
      <c r="T1611" s="8">
        <f t="shared" si="103"/>
        <v>0.45767067232425318</v>
      </c>
      <c r="U1611" s="5">
        <f>YEAR(SalesDataTable[[#This Row],[Order Date]])</f>
        <v>2026</v>
      </c>
      <c r="V1611" s="8" t="str">
        <f>"Q"&amp;ROUNDUP(MONTH(SalesDataTable[[#This Row],[Order Date]])/3,0)</f>
        <v>Q3</v>
      </c>
      <c r="W1611" s="9">
        <f>MONTH(SalesDataTable[[#This Row],[Order Date]])</f>
        <v>8</v>
      </c>
      <c r="X1611" s="8" t="str">
        <f>TEXT(SalesDataTable[[#This Row],[Order Date]],"mmm")</f>
        <v>Aug</v>
      </c>
    </row>
    <row r="1612" spans="1:24" ht="15">
      <c r="A1612" s="2">
        <v>3556</v>
      </c>
      <c r="B1612" s="3">
        <v>46243</v>
      </c>
      <c r="C1612" s="12">
        <f>MONTH(SalesDataTable[[#This Row],[Order Date]])</f>
        <v>8</v>
      </c>
      <c r="D1612" s="12" t="str">
        <f>TEXT(SalesDataTable[[#This Row],[Order Date]],"MMM")</f>
        <v>Aug</v>
      </c>
      <c r="E1612" s="15" t="str">
        <f>"Q"&amp;ROUNDUP(MONTH(SalesDataTable[[#This Row],[Order Date]])/3,0)</f>
        <v>Q3</v>
      </c>
      <c r="F1612" s="12">
        <f>YEAR(SalesDataTable[[#This Row],[Order Date]])</f>
        <v>2026</v>
      </c>
      <c r="G1612" s="4" t="s">
        <v>11</v>
      </c>
      <c r="H1612" s="4" t="s">
        <v>52</v>
      </c>
      <c r="I1612" s="4" t="s">
        <v>2</v>
      </c>
      <c r="J1612" s="4" t="s">
        <v>13</v>
      </c>
      <c r="K1612" s="4" t="s">
        <v>4</v>
      </c>
      <c r="L1612" s="4" t="s">
        <v>5</v>
      </c>
      <c r="M1612" s="9">
        <v>4</v>
      </c>
      <c r="N1612" s="6">
        <v>82.63</v>
      </c>
      <c r="O1612" s="7">
        <v>0.1</v>
      </c>
      <c r="P1612" s="6">
        <v>43.78</v>
      </c>
      <c r="Q1612" s="6">
        <f t="shared" si="100"/>
        <v>297.46800000000002</v>
      </c>
      <c r="R1612" s="6">
        <f t="shared" si="101"/>
        <v>175.12</v>
      </c>
      <c r="S1612" s="6">
        <f t="shared" si="102"/>
        <v>122.34800000000001</v>
      </c>
      <c r="T1612" s="8">
        <f t="shared" si="103"/>
        <v>0.41129802197211129</v>
      </c>
      <c r="U1612" s="5">
        <f>YEAR(SalesDataTable[[#This Row],[Order Date]])</f>
        <v>2026</v>
      </c>
      <c r="V1612" s="8" t="str">
        <f>"Q"&amp;ROUNDUP(MONTH(SalesDataTable[[#This Row],[Order Date]])/3,0)</f>
        <v>Q3</v>
      </c>
      <c r="W1612" s="9">
        <f>MONTH(SalesDataTable[[#This Row],[Order Date]])</f>
        <v>8</v>
      </c>
      <c r="X1612" s="8" t="str">
        <f>TEXT(SalesDataTable[[#This Row],[Order Date]],"mmm")</f>
        <v>Aug</v>
      </c>
    </row>
    <row r="1613" spans="1:24" ht="15">
      <c r="A1613" s="2">
        <v>925</v>
      </c>
      <c r="B1613" s="3">
        <v>46244</v>
      </c>
      <c r="C1613" s="12">
        <f>MONTH(SalesDataTable[[#This Row],[Order Date]])</f>
        <v>8</v>
      </c>
      <c r="D1613" s="12" t="str">
        <f>TEXT(SalesDataTable[[#This Row],[Order Date]],"MMM")</f>
        <v>Aug</v>
      </c>
      <c r="E1613" s="15" t="str">
        <f>"Q"&amp;ROUNDUP(MONTH(SalesDataTable[[#This Row],[Order Date]])/3,0)</f>
        <v>Q3</v>
      </c>
      <c r="F1613" s="12">
        <f>YEAR(SalesDataTable[[#This Row],[Order Date]])</f>
        <v>2026</v>
      </c>
      <c r="G1613" s="4" t="s">
        <v>0</v>
      </c>
      <c r="H1613" s="4" t="s">
        <v>1</v>
      </c>
      <c r="I1613" s="4" t="s">
        <v>19</v>
      </c>
      <c r="J1613" s="4" t="s">
        <v>3</v>
      </c>
      <c r="K1613" s="4" t="s">
        <v>23</v>
      </c>
      <c r="L1613" s="4" t="s">
        <v>29</v>
      </c>
      <c r="M1613" s="9">
        <v>1</v>
      </c>
      <c r="N1613" s="6">
        <v>196.39</v>
      </c>
      <c r="O1613" s="7">
        <v>0</v>
      </c>
      <c r="P1613" s="6">
        <v>102.92</v>
      </c>
      <c r="Q1613" s="6">
        <f t="shared" si="100"/>
        <v>196.39</v>
      </c>
      <c r="R1613" s="6">
        <f t="shared" si="101"/>
        <v>102.92</v>
      </c>
      <c r="S1613" s="6">
        <f t="shared" si="102"/>
        <v>93.469999999999985</v>
      </c>
      <c r="T1613" s="8">
        <f t="shared" si="103"/>
        <v>0.47594073017974436</v>
      </c>
      <c r="U1613" s="5">
        <f>YEAR(SalesDataTable[[#This Row],[Order Date]])</f>
        <v>2026</v>
      </c>
      <c r="V1613" s="8" t="str">
        <f>"Q"&amp;ROUNDUP(MONTH(SalesDataTable[[#This Row],[Order Date]])/3,0)</f>
        <v>Q3</v>
      </c>
      <c r="W1613" s="9">
        <f>MONTH(SalesDataTable[[#This Row],[Order Date]])</f>
        <v>8</v>
      </c>
      <c r="X1613" s="8" t="str">
        <f>TEXT(SalesDataTable[[#This Row],[Order Date]],"mmm")</f>
        <v>Aug</v>
      </c>
    </row>
    <row r="1614" spans="1:24" ht="15">
      <c r="A1614" s="2">
        <v>1563</v>
      </c>
      <c r="B1614" s="3">
        <v>46244</v>
      </c>
      <c r="C1614" s="12">
        <f>MONTH(SalesDataTable[[#This Row],[Order Date]])</f>
        <v>8</v>
      </c>
      <c r="D1614" s="12" t="str">
        <f>TEXT(SalesDataTable[[#This Row],[Order Date]],"MMM")</f>
        <v>Aug</v>
      </c>
      <c r="E1614" s="15" t="str">
        <f>"Q"&amp;ROUNDUP(MONTH(SalesDataTable[[#This Row],[Order Date]])/3,0)</f>
        <v>Q3</v>
      </c>
      <c r="F1614" s="12">
        <f>YEAR(SalesDataTable[[#This Row],[Order Date]])</f>
        <v>2026</v>
      </c>
      <c r="G1614" s="4" t="s">
        <v>11</v>
      </c>
      <c r="H1614" s="4" t="s">
        <v>39</v>
      </c>
      <c r="I1614" s="4" t="s">
        <v>28</v>
      </c>
      <c r="J1614" s="4" t="s">
        <v>16</v>
      </c>
      <c r="K1614" s="4" t="s">
        <v>14</v>
      </c>
      <c r="L1614" s="4" t="s">
        <v>15</v>
      </c>
      <c r="M1614" s="9">
        <v>2</v>
      </c>
      <c r="N1614" s="6">
        <v>36.25</v>
      </c>
      <c r="O1614" s="7">
        <v>0</v>
      </c>
      <c r="P1614" s="6">
        <v>13.77</v>
      </c>
      <c r="Q1614" s="6">
        <f t="shared" si="100"/>
        <v>72.5</v>
      </c>
      <c r="R1614" s="6">
        <f t="shared" si="101"/>
        <v>27.54</v>
      </c>
      <c r="S1614" s="6">
        <f t="shared" si="102"/>
        <v>44.96</v>
      </c>
      <c r="T1614" s="8">
        <f t="shared" si="103"/>
        <v>0.62013793103448278</v>
      </c>
      <c r="U1614" s="5">
        <f>YEAR(SalesDataTable[[#This Row],[Order Date]])</f>
        <v>2026</v>
      </c>
      <c r="V1614" s="8" t="str">
        <f>"Q"&amp;ROUNDUP(MONTH(SalesDataTable[[#This Row],[Order Date]])/3,0)</f>
        <v>Q3</v>
      </c>
      <c r="W1614" s="9">
        <f>MONTH(SalesDataTable[[#This Row],[Order Date]])</f>
        <v>8</v>
      </c>
      <c r="X1614" s="8" t="str">
        <f>TEXT(SalesDataTable[[#This Row],[Order Date]],"mmm")</f>
        <v>Aug</v>
      </c>
    </row>
    <row r="1615" spans="1:24" ht="15">
      <c r="A1615" s="2">
        <v>1634</v>
      </c>
      <c r="B1615" s="3">
        <v>46244</v>
      </c>
      <c r="C1615" s="12">
        <f>MONTH(SalesDataTable[[#This Row],[Order Date]])</f>
        <v>8</v>
      </c>
      <c r="D1615" s="12" t="str">
        <f>TEXT(SalesDataTable[[#This Row],[Order Date]],"MMM")</f>
        <v>Aug</v>
      </c>
      <c r="E1615" s="15" t="str">
        <f>"Q"&amp;ROUNDUP(MONTH(SalesDataTable[[#This Row],[Order Date]])/3,0)</f>
        <v>Q3</v>
      </c>
      <c r="F1615" s="12">
        <f>YEAR(SalesDataTable[[#This Row],[Order Date]])</f>
        <v>2026</v>
      </c>
      <c r="G1615" s="4" t="s">
        <v>6</v>
      </c>
      <c r="H1615" s="4" t="s">
        <v>7</v>
      </c>
      <c r="I1615" s="4" t="s">
        <v>19</v>
      </c>
      <c r="J1615" s="4" t="s">
        <v>3</v>
      </c>
      <c r="K1615" s="4" t="s">
        <v>23</v>
      </c>
      <c r="L1615" s="4" t="s">
        <v>29</v>
      </c>
      <c r="M1615" s="9">
        <v>2</v>
      </c>
      <c r="N1615" s="6">
        <v>199.85</v>
      </c>
      <c r="O1615" s="7">
        <v>0.05</v>
      </c>
      <c r="P1615" s="6">
        <v>104.34</v>
      </c>
      <c r="Q1615" s="6">
        <f t="shared" si="100"/>
        <v>379.71499999999997</v>
      </c>
      <c r="R1615" s="6">
        <f t="shared" si="101"/>
        <v>208.68</v>
      </c>
      <c r="S1615" s="6">
        <f t="shared" si="102"/>
        <v>171.03499999999997</v>
      </c>
      <c r="T1615" s="8">
        <f t="shared" si="103"/>
        <v>0.45042992770893953</v>
      </c>
      <c r="U1615" s="5">
        <f>YEAR(SalesDataTable[[#This Row],[Order Date]])</f>
        <v>2026</v>
      </c>
      <c r="V1615" s="8" t="str">
        <f>"Q"&amp;ROUNDUP(MONTH(SalesDataTable[[#This Row],[Order Date]])/3,0)</f>
        <v>Q3</v>
      </c>
      <c r="W1615" s="9">
        <f>MONTH(SalesDataTable[[#This Row],[Order Date]])</f>
        <v>8</v>
      </c>
      <c r="X1615" s="8" t="str">
        <f>TEXT(SalesDataTable[[#This Row],[Order Date]],"mmm")</f>
        <v>Aug</v>
      </c>
    </row>
    <row r="1616" spans="1:24" ht="15">
      <c r="A1616" s="2">
        <v>2187</v>
      </c>
      <c r="B1616" s="3">
        <v>46244</v>
      </c>
      <c r="C1616" s="12">
        <f>MONTH(SalesDataTable[[#This Row],[Order Date]])</f>
        <v>8</v>
      </c>
      <c r="D1616" s="12" t="str">
        <f>TEXT(SalesDataTable[[#This Row],[Order Date]],"MMM")</f>
        <v>Aug</v>
      </c>
      <c r="E1616" s="15" t="str">
        <f>"Q"&amp;ROUNDUP(MONTH(SalesDataTable[[#This Row],[Order Date]])/3,0)</f>
        <v>Q3</v>
      </c>
      <c r="F1616" s="12">
        <f>YEAR(SalesDataTable[[#This Row],[Order Date]])</f>
        <v>2026</v>
      </c>
      <c r="G1616" s="4" t="s">
        <v>11</v>
      </c>
      <c r="H1616" s="4" t="s">
        <v>12</v>
      </c>
      <c r="I1616" s="4" t="s">
        <v>19</v>
      </c>
      <c r="J1616" s="4" t="s">
        <v>13</v>
      </c>
      <c r="K1616" s="4" t="s">
        <v>14</v>
      </c>
      <c r="L1616" s="4" t="s">
        <v>32</v>
      </c>
      <c r="M1616" s="9">
        <v>1</v>
      </c>
      <c r="N1616" s="6">
        <v>46.32</v>
      </c>
      <c r="O1616" s="7">
        <v>0.05</v>
      </c>
      <c r="P1616" s="6">
        <v>18.34</v>
      </c>
      <c r="Q1616" s="6">
        <f t="shared" si="100"/>
        <v>44.003999999999998</v>
      </c>
      <c r="R1616" s="6">
        <f t="shared" si="101"/>
        <v>18.34</v>
      </c>
      <c r="S1616" s="6">
        <f t="shared" si="102"/>
        <v>25.663999999999998</v>
      </c>
      <c r="T1616" s="8">
        <f t="shared" si="103"/>
        <v>0.58321970729933637</v>
      </c>
      <c r="U1616" s="5">
        <f>YEAR(SalesDataTable[[#This Row],[Order Date]])</f>
        <v>2026</v>
      </c>
      <c r="V1616" s="8" t="str">
        <f>"Q"&amp;ROUNDUP(MONTH(SalesDataTable[[#This Row],[Order Date]])/3,0)</f>
        <v>Q3</v>
      </c>
      <c r="W1616" s="9">
        <f>MONTH(SalesDataTable[[#This Row],[Order Date]])</f>
        <v>8</v>
      </c>
      <c r="X1616" s="8" t="str">
        <f>TEXT(SalesDataTable[[#This Row],[Order Date]],"mmm")</f>
        <v>Aug</v>
      </c>
    </row>
    <row r="1617" spans="1:24" ht="15">
      <c r="A1617" s="2">
        <v>2773</v>
      </c>
      <c r="B1617" s="3">
        <v>46244</v>
      </c>
      <c r="C1617" s="12">
        <f>MONTH(SalesDataTable[[#This Row],[Order Date]])</f>
        <v>8</v>
      </c>
      <c r="D1617" s="12" t="str">
        <f>TEXT(SalesDataTable[[#This Row],[Order Date]],"MMM")</f>
        <v>Aug</v>
      </c>
      <c r="E1617" s="15" t="str">
        <f>"Q"&amp;ROUNDUP(MONTH(SalesDataTable[[#This Row],[Order Date]])/3,0)</f>
        <v>Q3</v>
      </c>
      <c r="F1617" s="12">
        <f>YEAR(SalesDataTable[[#This Row],[Order Date]])</f>
        <v>2026</v>
      </c>
      <c r="G1617" s="4" t="s">
        <v>6</v>
      </c>
      <c r="H1617" s="4" t="s">
        <v>49</v>
      </c>
      <c r="I1617" s="4" t="s">
        <v>2</v>
      </c>
      <c r="J1617" s="4" t="s">
        <v>13</v>
      </c>
      <c r="K1617" s="4" t="s">
        <v>9</v>
      </c>
      <c r="L1617" s="4" t="s">
        <v>37</v>
      </c>
      <c r="M1617" s="9">
        <v>4</v>
      </c>
      <c r="N1617" s="6">
        <v>151.06</v>
      </c>
      <c r="O1617" s="7">
        <v>0</v>
      </c>
      <c r="P1617" s="6">
        <v>77.67</v>
      </c>
      <c r="Q1617" s="6">
        <f t="shared" si="100"/>
        <v>604.24</v>
      </c>
      <c r="R1617" s="6">
        <f t="shared" si="101"/>
        <v>310.68</v>
      </c>
      <c r="S1617" s="6">
        <f t="shared" si="102"/>
        <v>293.56</v>
      </c>
      <c r="T1617" s="8">
        <f t="shared" si="103"/>
        <v>0.48583344366476894</v>
      </c>
      <c r="U1617" s="5">
        <f>YEAR(SalesDataTable[[#This Row],[Order Date]])</f>
        <v>2026</v>
      </c>
      <c r="V1617" s="8" t="str">
        <f>"Q"&amp;ROUNDUP(MONTH(SalesDataTable[[#This Row],[Order Date]])/3,0)</f>
        <v>Q3</v>
      </c>
      <c r="W1617" s="9">
        <f>MONTH(SalesDataTable[[#This Row],[Order Date]])</f>
        <v>8</v>
      </c>
      <c r="X1617" s="8" t="str">
        <f>TEXT(SalesDataTable[[#This Row],[Order Date]],"mmm")</f>
        <v>Aug</v>
      </c>
    </row>
    <row r="1618" spans="1:24" ht="15">
      <c r="A1618" s="2">
        <v>5040</v>
      </c>
      <c r="B1618" s="3">
        <v>46244</v>
      </c>
      <c r="C1618" s="12">
        <f>MONTH(SalesDataTable[[#This Row],[Order Date]])</f>
        <v>8</v>
      </c>
      <c r="D1618" s="12" t="str">
        <f>TEXT(SalesDataTable[[#This Row],[Order Date]],"MMM")</f>
        <v>Aug</v>
      </c>
      <c r="E1618" s="15" t="str">
        <f>"Q"&amp;ROUNDUP(MONTH(SalesDataTable[[#This Row],[Order Date]])/3,0)</f>
        <v>Q3</v>
      </c>
      <c r="F1618" s="12">
        <f>YEAR(SalesDataTable[[#This Row],[Order Date]])</f>
        <v>2026</v>
      </c>
      <c r="G1618" s="4" t="s">
        <v>20</v>
      </c>
      <c r="H1618" s="4" t="s">
        <v>31</v>
      </c>
      <c r="I1618" s="4" t="s">
        <v>2</v>
      </c>
      <c r="J1618" s="4" t="s">
        <v>3</v>
      </c>
      <c r="K1618" s="4" t="s">
        <v>9</v>
      </c>
      <c r="L1618" s="4" t="s">
        <v>46</v>
      </c>
      <c r="M1618" s="9">
        <v>1</v>
      </c>
      <c r="N1618" s="6">
        <v>72.39</v>
      </c>
      <c r="O1618" s="7">
        <v>0.1</v>
      </c>
      <c r="P1618" s="6">
        <v>31.64</v>
      </c>
      <c r="Q1618" s="6">
        <f t="shared" si="100"/>
        <v>65.150999999999996</v>
      </c>
      <c r="R1618" s="6">
        <f t="shared" si="101"/>
        <v>31.64</v>
      </c>
      <c r="S1618" s="6">
        <f t="shared" si="102"/>
        <v>33.510999999999996</v>
      </c>
      <c r="T1618" s="8">
        <f t="shared" si="103"/>
        <v>0.51435895074519189</v>
      </c>
      <c r="U1618" s="5">
        <f>YEAR(SalesDataTable[[#This Row],[Order Date]])</f>
        <v>2026</v>
      </c>
      <c r="V1618" s="8" t="str">
        <f>"Q"&amp;ROUNDUP(MONTH(SalesDataTable[[#This Row],[Order Date]])/3,0)</f>
        <v>Q3</v>
      </c>
      <c r="W1618" s="9">
        <f>MONTH(SalesDataTable[[#This Row],[Order Date]])</f>
        <v>8</v>
      </c>
      <c r="X1618" s="8" t="str">
        <f>TEXT(SalesDataTable[[#This Row],[Order Date]],"mmm")</f>
        <v>Aug</v>
      </c>
    </row>
    <row r="1619" spans="1:24" ht="15">
      <c r="A1619" s="2">
        <v>415</v>
      </c>
      <c r="B1619" s="3">
        <v>46245</v>
      </c>
      <c r="C1619" s="12">
        <f>MONTH(SalesDataTable[[#This Row],[Order Date]])</f>
        <v>8</v>
      </c>
      <c r="D1619" s="12" t="str">
        <f>TEXT(SalesDataTable[[#This Row],[Order Date]],"MMM")</f>
        <v>Aug</v>
      </c>
      <c r="E1619" s="15" t="str">
        <f>"Q"&amp;ROUNDUP(MONTH(SalesDataTable[[#This Row],[Order Date]])/3,0)</f>
        <v>Q3</v>
      </c>
      <c r="F1619" s="12">
        <f>YEAR(SalesDataTable[[#This Row],[Order Date]])</f>
        <v>2026</v>
      </c>
      <c r="G1619" s="4" t="s">
        <v>0</v>
      </c>
      <c r="H1619" s="4" t="s">
        <v>36</v>
      </c>
      <c r="I1619" s="4" t="s">
        <v>19</v>
      </c>
      <c r="J1619" s="4" t="s">
        <v>3</v>
      </c>
      <c r="K1619" s="4" t="s">
        <v>9</v>
      </c>
      <c r="L1619" s="4" t="s">
        <v>46</v>
      </c>
      <c r="M1619" s="9">
        <v>1</v>
      </c>
      <c r="N1619" s="6">
        <v>72.650000000000006</v>
      </c>
      <c r="O1619" s="7">
        <v>0</v>
      </c>
      <c r="P1619" s="6">
        <v>31.72</v>
      </c>
      <c r="Q1619" s="6">
        <f t="shared" si="100"/>
        <v>72.650000000000006</v>
      </c>
      <c r="R1619" s="6">
        <f t="shared" si="101"/>
        <v>31.72</v>
      </c>
      <c r="S1619" s="6">
        <f t="shared" si="102"/>
        <v>40.930000000000007</v>
      </c>
      <c r="T1619" s="8">
        <f t="shared" si="103"/>
        <v>0.56338609772883697</v>
      </c>
      <c r="U1619" s="5">
        <f>YEAR(SalesDataTable[[#This Row],[Order Date]])</f>
        <v>2026</v>
      </c>
      <c r="V1619" s="8" t="str">
        <f>"Q"&amp;ROUNDUP(MONTH(SalesDataTable[[#This Row],[Order Date]])/3,0)</f>
        <v>Q3</v>
      </c>
      <c r="W1619" s="9">
        <f>MONTH(SalesDataTable[[#This Row],[Order Date]])</f>
        <v>8</v>
      </c>
      <c r="X1619" s="8" t="str">
        <f>TEXT(SalesDataTable[[#This Row],[Order Date]],"mmm")</f>
        <v>Aug</v>
      </c>
    </row>
    <row r="1620" spans="1:24" ht="15">
      <c r="A1620" s="2">
        <v>1111</v>
      </c>
      <c r="B1620" s="3">
        <v>46245</v>
      </c>
      <c r="C1620" s="12">
        <f>MONTH(SalesDataTable[[#This Row],[Order Date]])</f>
        <v>8</v>
      </c>
      <c r="D1620" s="12" t="str">
        <f>TEXT(SalesDataTable[[#This Row],[Order Date]],"MMM")</f>
        <v>Aug</v>
      </c>
      <c r="E1620" s="15" t="str">
        <f>"Q"&amp;ROUNDUP(MONTH(SalesDataTable[[#This Row],[Order Date]])/3,0)</f>
        <v>Q3</v>
      </c>
      <c r="F1620" s="12">
        <f>YEAR(SalesDataTable[[#This Row],[Order Date]])</f>
        <v>2026</v>
      </c>
      <c r="G1620" s="4" t="s">
        <v>20</v>
      </c>
      <c r="H1620" s="4" t="s">
        <v>47</v>
      </c>
      <c r="I1620" s="4" t="s">
        <v>2</v>
      </c>
      <c r="J1620" s="4" t="s">
        <v>13</v>
      </c>
      <c r="K1620" s="4" t="s">
        <v>23</v>
      </c>
      <c r="L1620" s="4" t="s">
        <v>29</v>
      </c>
      <c r="M1620" s="9">
        <v>1</v>
      </c>
      <c r="N1620" s="6">
        <v>198.44</v>
      </c>
      <c r="O1620" s="7">
        <v>0</v>
      </c>
      <c r="P1620" s="6">
        <v>106.79</v>
      </c>
      <c r="Q1620" s="6">
        <f t="shared" si="100"/>
        <v>198.44</v>
      </c>
      <c r="R1620" s="6">
        <f t="shared" si="101"/>
        <v>106.79</v>
      </c>
      <c r="S1620" s="6">
        <f t="shared" si="102"/>
        <v>91.649999999999991</v>
      </c>
      <c r="T1620" s="8">
        <f t="shared" si="103"/>
        <v>0.46185244910300338</v>
      </c>
      <c r="U1620" s="5">
        <f>YEAR(SalesDataTable[[#This Row],[Order Date]])</f>
        <v>2026</v>
      </c>
      <c r="V1620" s="8" t="str">
        <f>"Q"&amp;ROUNDUP(MONTH(SalesDataTable[[#This Row],[Order Date]])/3,0)</f>
        <v>Q3</v>
      </c>
      <c r="W1620" s="9">
        <f>MONTH(SalesDataTable[[#This Row],[Order Date]])</f>
        <v>8</v>
      </c>
      <c r="X1620" s="8" t="str">
        <f>TEXT(SalesDataTable[[#This Row],[Order Date]],"mmm")</f>
        <v>Aug</v>
      </c>
    </row>
    <row r="1621" spans="1:24" ht="15">
      <c r="A1621" s="2">
        <v>1243</v>
      </c>
      <c r="B1621" s="3">
        <v>46245</v>
      </c>
      <c r="C1621" s="12">
        <f>MONTH(SalesDataTable[[#This Row],[Order Date]])</f>
        <v>8</v>
      </c>
      <c r="D1621" s="12" t="str">
        <f>TEXT(SalesDataTable[[#This Row],[Order Date]],"MMM")</f>
        <v>Aug</v>
      </c>
      <c r="E1621" s="15" t="str">
        <f>"Q"&amp;ROUNDUP(MONTH(SalesDataTable[[#This Row],[Order Date]])/3,0)</f>
        <v>Q3</v>
      </c>
      <c r="F1621" s="12">
        <f>YEAR(SalesDataTable[[#This Row],[Order Date]])</f>
        <v>2026</v>
      </c>
      <c r="G1621" s="4" t="s">
        <v>11</v>
      </c>
      <c r="H1621" s="4" t="s">
        <v>52</v>
      </c>
      <c r="I1621" s="4" t="s">
        <v>2</v>
      </c>
      <c r="J1621" s="4" t="s">
        <v>3</v>
      </c>
      <c r="K1621" s="4" t="s">
        <v>23</v>
      </c>
      <c r="L1621" s="4" t="s">
        <v>29</v>
      </c>
      <c r="M1621" s="9">
        <v>1</v>
      </c>
      <c r="N1621" s="6">
        <v>193.67</v>
      </c>
      <c r="O1621" s="7">
        <v>0</v>
      </c>
      <c r="P1621" s="6">
        <v>103.79</v>
      </c>
      <c r="Q1621" s="6">
        <f t="shared" si="100"/>
        <v>193.67</v>
      </c>
      <c r="R1621" s="6">
        <f t="shared" si="101"/>
        <v>103.79</v>
      </c>
      <c r="S1621" s="6">
        <f t="shared" si="102"/>
        <v>89.879999999999981</v>
      </c>
      <c r="T1621" s="8">
        <f t="shared" si="103"/>
        <v>0.46408839779005517</v>
      </c>
      <c r="U1621" s="5">
        <f>YEAR(SalesDataTable[[#This Row],[Order Date]])</f>
        <v>2026</v>
      </c>
      <c r="V1621" s="8" t="str">
        <f>"Q"&amp;ROUNDUP(MONTH(SalesDataTable[[#This Row],[Order Date]])/3,0)</f>
        <v>Q3</v>
      </c>
      <c r="W1621" s="9">
        <f>MONTH(SalesDataTable[[#This Row],[Order Date]])</f>
        <v>8</v>
      </c>
      <c r="X1621" s="8" t="str">
        <f>TEXT(SalesDataTable[[#This Row],[Order Date]],"mmm")</f>
        <v>Aug</v>
      </c>
    </row>
    <row r="1622" spans="1:24" ht="15">
      <c r="A1622" s="2">
        <v>1326</v>
      </c>
      <c r="B1622" s="3">
        <v>46245</v>
      </c>
      <c r="C1622" s="12">
        <f>MONTH(SalesDataTable[[#This Row],[Order Date]])</f>
        <v>8</v>
      </c>
      <c r="D1622" s="12" t="str">
        <f>TEXT(SalesDataTable[[#This Row],[Order Date]],"MMM")</f>
        <v>Aug</v>
      </c>
      <c r="E1622" s="15" t="str">
        <f>"Q"&amp;ROUNDUP(MONTH(SalesDataTable[[#This Row],[Order Date]])/3,0)</f>
        <v>Q3</v>
      </c>
      <c r="F1622" s="12">
        <f>YEAR(SalesDataTable[[#This Row],[Order Date]])</f>
        <v>2026</v>
      </c>
      <c r="G1622" s="4" t="s">
        <v>20</v>
      </c>
      <c r="H1622" s="4" t="s">
        <v>33</v>
      </c>
      <c r="I1622" s="4" t="s">
        <v>2</v>
      </c>
      <c r="J1622" s="4" t="s">
        <v>3</v>
      </c>
      <c r="K1622" s="4" t="s">
        <v>14</v>
      </c>
      <c r="L1622" s="4" t="s">
        <v>48</v>
      </c>
      <c r="M1622" s="9">
        <v>5</v>
      </c>
      <c r="N1622" s="6">
        <v>166.03</v>
      </c>
      <c r="O1622" s="7">
        <v>0</v>
      </c>
      <c r="P1622" s="6">
        <v>87.46</v>
      </c>
      <c r="Q1622" s="6">
        <f t="shared" si="100"/>
        <v>830.15</v>
      </c>
      <c r="R1622" s="6">
        <f t="shared" si="101"/>
        <v>437.29999999999995</v>
      </c>
      <c r="S1622" s="6">
        <f t="shared" si="102"/>
        <v>392.85</v>
      </c>
      <c r="T1622" s="8">
        <f t="shared" si="103"/>
        <v>0.47322772992832624</v>
      </c>
      <c r="U1622" s="5">
        <f>YEAR(SalesDataTable[[#This Row],[Order Date]])</f>
        <v>2026</v>
      </c>
      <c r="V1622" s="8" t="str">
        <f>"Q"&amp;ROUNDUP(MONTH(SalesDataTable[[#This Row],[Order Date]])/3,0)</f>
        <v>Q3</v>
      </c>
      <c r="W1622" s="9">
        <f>MONTH(SalesDataTable[[#This Row],[Order Date]])</f>
        <v>8</v>
      </c>
      <c r="X1622" s="8" t="str">
        <f>TEXT(SalesDataTable[[#This Row],[Order Date]],"mmm")</f>
        <v>Aug</v>
      </c>
    </row>
    <row r="1623" spans="1:24" ht="15">
      <c r="A1623" s="2">
        <v>1682</v>
      </c>
      <c r="B1623" s="3">
        <v>46245</v>
      </c>
      <c r="C1623" s="12">
        <f>MONTH(SalesDataTable[[#This Row],[Order Date]])</f>
        <v>8</v>
      </c>
      <c r="D1623" s="12" t="str">
        <f>TEXT(SalesDataTable[[#This Row],[Order Date]],"MMM")</f>
        <v>Aug</v>
      </c>
      <c r="E1623" s="15" t="str">
        <f>"Q"&amp;ROUNDUP(MONTH(SalesDataTable[[#This Row],[Order Date]])/3,0)</f>
        <v>Q3</v>
      </c>
      <c r="F1623" s="12">
        <f>YEAR(SalesDataTable[[#This Row],[Order Date]])</f>
        <v>2026</v>
      </c>
      <c r="G1623" s="4" t="s">
        <v>0</v>
      </c>
      <c r="H1623" s="4" t="s">
        <v>1</v>
      </c>
      <c r="I1623" s="4" t="s">
        <v>2</v>
      </c>
      <c r="J1623" s="4" t="s">
        <v>16</v>
      </c>
      <c r="K1623" s="4" t="s">
        <v>23</v>
      </c>
      <c r="L1623" s="4" t="s">
        <v>40</v>
      </c>
      <c r="M1623" s="9">
        <v>2</v>
      </c>
      <c r="N1623" s="6">
        <v>81.569999999999993</v>
      </c>
      <c r="O1623" s="7">
        <v>0</v>
      </c>
      <c r="P1623" s="6">
        <v>40.36</v>
      </c>
      <c r="Q1623" s="6">
        <f t="shared" si="100"/>
        <v>163.13999999999999</v>
      </c>
      <c r="R1623" s="6">
        <f t="shared" si="101"/>
        <v>80.72</v>
      </c>
      <c r="S1623" s="6">
        <f t="shared" si="102"/>
        <v>82.419999999999987</v>
      </c>
      <c r="T1623" s="8">
        <f t="shared" si="103"/>
        <v>0.50521024886600463</v>
      </c>
      <c r="U1623" s="5">
        <f>YEAR(SalesDataTable[[#This Row],[Order Date]])</f>
        <v>2026</v>
      </c>
      <c r="V1623" s="8" t="str">
        <f>"Q"&amp;ROUNDUP(MONTH(SalesDataTable[[#This Row],[Order Date]])/3,0)</f>
        <v>Q3</v>
      </c>
      <c r="W1623" s="9">
        <f>MONTH(SalesDataTable[[#This Row],[Order Date]])</f>
        <v>8</v>
      </c>
      <c r="X1623" s="8" t="str">
        <f>TEXT(SalesDataTable[[#This Row],[Order Date]],"mmm")</f>
        <v>Aug</v>
      </c>
    </row>
    <row r="1624" spans="1:24" ht="15">
      <c r="A1624" s="2">
        <v>2618</v>
      </c>
      <c r="B1624" s="3">
        <v>46245</v>
      </c>
      <c r="C1624" s="12">
        <f>MONTH(SalesDataTable[[#This Row],[Order Date]])</f>
        <v>8</v>
      </c>
      <c r="D1624" s="12" t="str">
        <f>TEXT(SalesDataTable[[#This Row],[Order Date]],"MMM")</f>
        <v>Aug</v>
      </c>
      <c r="E1624" s="15" t="str">
        <f>"Q"&amp;ROUNDUP(MONTH(SalesDataTable[[#This Row],[Order Date]])/3,0)</f>
        <v>Q3</v>
      </c>
      <c r="F1624" s="12">
        <f>YEAR(SalesDataTable[[#This Row],[Order Date]])</f>
        <v>2026</v>
      </c>
      <c r="G1624" s="4" t="s">
        <v>0</v>
      </c>
      <c r="H1624" s="4" t="s">
        <v>50</v>
      </c>
      <c r="I1624" s="4" t="s">
        <v>19</v>
      </c>
      <c r="J1624" s="4" t="s">
        <v>16</v>
      </c>
      <c r="K1624" s="4" t="s">
        <v>9</v>
      </c>
      <c r="L1624" s="4" t="s">
        <v>17</v>
      </c>
      <c r="M1624" s="9">
        <v>2</v>
      </c>
      <c r="N1624" s="6">
        <v>143.86000000000001</v>
      </c>
      <c r="O1624" s="7">
        <v>0</v>
      </c>
      <c r="P1624" s="6">
        <v>81.23</v>
      </c>
      <c r="Q1624" s="6">
        <f t="shared" si="100"/>
        <v>287.72000000000003</v>
      </c>
      <c r="R1624" s="6">
        <f t="shared" si="101"/>
        <v>162.46</v>
      </c>
      <c r="S1624" s="6">
        <f t="shared" si="102"/>
        <v>125.26000000000002</v>
      </c>
      <c r="T1624" s="8">
        <f t="shared" si="103"/>
        <v>0.43535381621020441</v>
      </c>
      <c r="U1624" s="5">
        <f>YEAR(SalesDataTable[[#This Row],[Order Date]])</f>
        <v>2026</v>
      </c>
      <c r="V1624" s="8" t="str">
        <f>"Q"&amp;ROUNDUP(MONTH(SalesDataTable[[#This Row],[Order Date]])/3,0)</f>
        <v>Q3</v>
      </c>
      <c r="W1624" s="9">
        <f>MONTH(SalesDataTable[[#This Row],[Order Date]])</f>
        <v>8</v>
      </c>
      <c r="X1624" s="8" t="str">
        <f>TEXT(SalesDataTable[[#This Row],[Order Date]],"mmm")</f>
        <v>Aug</v>
      </c>
    </row>
    <row r="1625" spans="1:24" ht="15">
      <c r="A1625" s="2">
        <v>3319</v>
      </c>
      <c r="B1625" s="3">
        <v>46245</v>
      </c>
      <c r="C1625" s="12">
        <f>MONTH(SalesDataTable[[#This Row],[Order Date]])</f>
        <v>8</v>
      </c>
      <c r="D1625" s="12" t="str">
        <f>TEXT(SalesDataTable[[#This Row],[Order Date]],"MMM")</f>
        <v>Aug</v>
      </c>
      <c r="E1625" s="15" t="str">
        <f>"Q"&amp;ROUNDUP(MONTH(SalesDataTable[[#This Row],[Order Date]])/3,0)</f>
        <v>Q3</v>
      </c>
      <c r="F1625" s="12">
        <f>YEAR(SalesDataTable[[#This Row],[Order Date]])</f>
        <v>2026</v>
      </c>
      <c r="G1625" s="4" t="s">
        <v>6</v>
      </c>
      <c r="H1625" s="4" t="s">
        <v>49</v>
      </c>
      <c r="I1625" s="4" t="s">
        <v>2</v>
      </c>
      <c r="J1625" s="4" t="s">
        <v>3</v>
      </c>
      <c r="K1625" s="4" t="s">
        <v>9</v>
      </c>
      <c r="L1625" s="4" t="s">
        <v>10</v>
      </c>
      <c r="M1625" s="9">
        <v>3</v>
      </c>
      <c r="N1625" s="6">
        <v>93.53</v>
      </c>
      <c r="O1625" s="7">
        <v>0</v>
      </c>
      <c r="P1625" s="6">
        <v>46.19</v>
      </c>
      <c r="Q1625" s="6">
        <f t="shared" si="100"/>
        <v>280.59000000000003</v>
      </c>
      <c r="R1625" s="6">
        <f t="shared" si="101"/>
        <v>138.57</v>
      </c>
      <c r="S1625" s="6">
        <f t="shared" si="102"/>
        <v>142.02000000000004</v>
      </c>
      <c r="T1625" s="8">
        <f t="shared" si="103"/>
        <v>0.5061477600769807</v>
      </c>
      <c r="U1625" s="5">
        <f>YEAR(SalesDataTable[[#This Row],[Order Date]])</f>
        <v>2026</v>
      </c>
      <c r="V1625" s="8" t="str">
        <f>"Q"&amp;ROUNDUP(MONTH(SalesDataTable[[#This Row],[Order Date]])/3,0)</f>
        <v>Q3</v>
      </c>
      <c r="W1625" s="9">
        <f>MONTH(SalesDataTable[[#This Row],[Order Date]])</f>
        <v>8</v>
      </c>
      <c r="X1625" s="8" t="str">
        <f>TEXT(SalesDataTable[[#This Row],[Order Date]],"mmm")</f>
        <v>Aug</v>
      </c>
    </row>
    <row r="1626" spans="1:24" ht="15">
      <c r="A1626" s="2">
        <v>4600</v>
      </c>
      <c r="B1626" s="3">
        <v>46245</v>
      </c>
      <c r="C1626" s="12">
        <f>MONTH(SalesDataTable[[#This Row],[Order Date]])</f>
        <v>8</v>
      </c>
      <c r="D1626" s="12" t="str">
        <f>TEXT(SalesDataTable[[#This Row],[Order Date]],"MMM")</f>
        <v>Aug</v>
      </c>
      <c r="E1626" s="15" t="str">
        <f>"Q"&amp;ROUNDUP(MONTH(SalesDataTable[[#This Row],[Order Date]])/3,0)</f>
        <v>Q3</v>
      </c>
      <c r="F1626" s="12">
        <f>YEAR(SalesDataTable[[#This Row],[Order Date]])</f>
        <v>2026</v>
      </c>
      <c r="G1626" s="4" t="s">
        <v>20</v>
      </c>
      <c r="H1626" s="4" t="s">
        <v>21</v>
      </c>
      <c r="I1626" s="4" t="s">
        <v>8</v>
      </c>
      <c r="J1626" s="4" t="s">
        <v>16</v>
      </c>
      <c r="K1626" s="4" t="s">
        <v>14</v>
      </c>
      <c r="L1626" s="4" t="s">
        <v>48</v>
      </c>
      <c r="M1626" s="9">
        <v>10</v>
      </c>
      <c r="N1626" s="6">
        <v>162.38</v>
      </c>
      <c r="O1626" s="7">
        <v>0.05</v>
      </c>
      <c r="P1626" s="6">
        <v>85.82</v>
      </c>
      <c r="Q1626" s="6">
        <f t="shared" si="100"/>
        <v>1542.61</v>
      </c>
      <c r="R1626" s="6">
        <f t="shared" si="101"/>
        <v>858.19999999999993</v>
      </c>
      <c r="S1626" s="6">
        <f t="shared" si="102"/>
        <v>684.41</v>
      </c>
      <c r="T1626" s="8">
        <f t="shared" si="103"/>
        <v>0.44367014345816508</v>
      </c>
      <c r="U1626" s="5">
        <f>YEAR(SalesDataTable[[#This Row],[Order Date]])</f>
        <v>2026</v>
      </c>
      <c r="V1626" s="8" t="str">
        <f>"Q"&amp;ROUNDUP(MONTH(SalesDataTable[[#This Row],[Order Date]])/3,0)</f>
        <v>Q3</v>
      </c>
      <c r="W1626" s="9">
        <f>MONTH(SalesDataTable[[#This Row],[Order Date]])</f>
        <v>8</v>
      </c>
      <c r="X1626" s="8" t="str">
        <f>TEXT(SalesDataTable[[#This Row],[Order Date]],"mmm")</f>
        <v>Aug</v>
      </c>
    </row>
    <row r="1627" spans="1:24" ht="15">
      <c r="A1627" s="2">
        <v>5168</v>
      </c>
      <c r="B1627" s="3">
        <v>46245</v>
      </c>
      <c r="C1627" s="12">
        <f>MONTH(SalesDataTable[[#This Row],[Order Date]])</f>
        <v>8</v>
      </c>
      <c r="D1627" s="12" t="str">
        <f>TEXT(SalesDataTable[[#This Row],[Order Date]],"MMM")</f>
        <v>Aug</v>
      </c>
      <c r="E1627" s="15" t="str">
        <f>"Q"&amp;ROUNDUP(MONTH(SalesDataTable[[#This Row],[Order Date]])/3,0)</f>
        <v>Q3</v>
      </c>
      <c r="F1627" s="12">
        <f>YEAR(SalesDataTable[[#This Row],[Order Date]])</f>
        <v>2026</v>
      </c>
      <c r="G1627" s="4" t="s">
        <v>0</v>
      </c>
      <c r="H1627" s="4" t="s">
        <v>50</v>
      </c>
      <c r="I1627" s="4" t="s">
        <v>28</v>
      </c>
      <c r="J1627" s="4" t="s">
        <v>16</v>
      </c>
      <c r="K1627" s="4" t="s">
        <v>34</v>
      </c>
      <c r="L1627" s="4" t="s">
        <v>38</v>
      </c>
      <c r="M1627" s="9">
        <v>1</v>
      </c>
      <c r="N1627" s="6">
        <v>122.52</v>
      </c>
      <c r="O1627" s="7">
        <v>0.05</v>
      </c>
      <c r="P1627" s="6">
        <v>69.66</v>
      </c>
      <c r="Q1627" s="6">
        <f t="shared" si="100"/>
        <v>116.39399999999999</v>
      </c>
      <c r="R1627" s="6">
        <f t="shared" si="101"/>
        <v>69.66</v>
      </c>
      <c r="S1627" s="6">
        <f t="shared" si="102"/>
        <v>46.733999999999995</v>
      </c>
      <c r="T1627" s="8">
        <f t="shared" si="103"/>
        <v>0.40151554203824935</v>
      </c>
      <c r="U1627" s="5">
        <f>YEAR(SalesDataTable[[#This Row],[Order Date]])</f>
        <v>2026</v>
      </c>
      <c r="V1627" s="8" t="str">
        <f>"Q"&amp;ROUNDUP(MONTH(SalesDataTable[[#This Row],[Order Date]])/3,0)</f>
        <v>Q3</v>
      </c>
      <c r="W1627" s="9">
        <f>MONTH(SalesDataTable[[#This Row],[Order Date]])</f>
        <v>8</v>
      </c>
      <c r="X1627" s="8" t="str">
        <f>TEXT(SalesDataTable[[#This Row],[Order Date]],"mmm")</f>
        <v>Aug</v>
      </c>
    </row>
    <row r="1628" spans="1:24" ht="15">
      <c r="A1628" s="2">
        <v>245</v>
      </c>
      <c r="B1628" s="3">
        <v>46246</v>
      </c>
      <c r="C1628" s="12">
        <f>MONTH(SalesDataTable[[#This Row],[Order Date]])</f>
        <v>8</v>
      </c>
      <c r="D1628" s="12" t="str">
        <f>TEXT(SalesDataTable[[#This Row],[Order Date]],"MMM")</f>
        <v>Aug</v>
      </c>
      <c r="E1628" s="15" t="str">
        <f>"Q"&amp;ROUNDUP(MONTH(SalesDataTable[[#This Row],[Order Date]])/3,0)</f>
        <v>Q3</v>
      </c>
      <c r="F1628" s="12">
        <f>YEAR(SalesDataTable[[#This Row],[Order Date]])</f>
        <v>2026</v>
      </c>
      <c r="G1628" s="4" t="s">
        <v>20</v>
      </c>
      <c r="H1628" s="4" t="s">
        <v>47</v>
      </c>
      <c r="I1628" s="4" t="s">
        <v>28</v>
      </c>
      <c r="J1628" s="4" t="s">
        <v>3</v>
      </c>
      <c r="K1628" s="4" t="s">
        <v>9</v>
      </c>
      <c r="L1628" s="4" t="s">
        <v>17</v>
      </c>
      <c r="M1628" s="9">
        <v>1</v>
      </c>
      <c r="N1628" s="6">
        <v>142.84</v>
      </c>
      <c r="O1628" s="7">
        <v>0</v>
      </c>
      <c r="P1628" s="6">
        <v>77.7</v>
      </c>
      <c r="Q1628" s="6">
        <f t="shared" si="100"/>
        <v>142.84</v>
      </c>
      <c r="R1628" s="6">
        <f t="shared" si="101"/>
        <v>77.7</v>
      </c>
      <c r="S1628" s="6">
        <f t="shared" si="102"/>
        <v>65.14</v>
      </c>
      <c r="T1628" s="8">
        <f t="shared" si="103"/>
        <v>0.4560347241669</v>
      </c>
      <c r="U1628" s="5">
        <f>YEAR(SalesDataTable[[#This Row],[Order Date]])</f>
        <v>2026</v>
      </c>
      <c r="V1628" s="8" t="str">
        <f>"Q"&amp;ROUNDUP(MONTH(SalesDataTable[[#This Row],[Order Date]])/3,0)</f>
        <v>Q3</v>
      </c>
      <c r="W1628" s="9">
        <f>MONTH(SalesDataTable[[#This Row],[Order Date]])</f>
        <v>8</v>
      </c>
      <c r="X1628" s="8" t="str">
        <f>TEXT(SalesDataTable[[#This Row],[Order Date]],"mmm")</f>
        <v>Aug</v>
      </c>
    </row>
    <row r="1629" spans="1:24" ht="15">
      <c r="A1629" s="2">
        <v>322</v>
      </c>
      <c r="B1629" s="3">
        <v>46246</v>
      </c>
      <c r="C1629" s="12">
        <f>MONTH(SalesDataTable[[#This Row],[Order Date]])</f>
        <v>8</v>
      </c>
      <c r="D1629" s="12" t="str">
        <f>TEXT(SalesDataTable[[#This Row],[Order Date]],"MMM")</f>
        <v>Aug</v>
      </c>
      <c r="E1629" s="15" t="str">
        <f>"Q"&amp;ROUNDUP(MONTH(SalesDataTable[[#This Row],[Order Date]])/3,0)</f>
        <v>Q3</v>
      </c>
      <c r="F1629" s="12">
        <f>YEAR(SalesDataTable[[#This Row],[Order Date]])</f>
        <v>2026</v>
      </c>
      <c r="G1629" s="4" t="s">
        <v>6</v>
      </c>
      <c r="H1629" s="4" t="s">
        <v>49</v>
      </c>
      <c r="I1629" s="4" t="s">
        <v>19</v>
      </c>
      <c r="J1629" s="4" t="s">
        <v>3</v>
      </c>
      <c r="K1629" s="4" t="s">
        <v>9</v>
      </c>
      <c r="L1629" s="4" t="s">
        <v>46</v>
      </c>
      <c r="M1629" s="9">
        <v>3</v>
      </c>
      <c r="N1629" s="6">
        <v>72.349999999999994</v>
      </c>
      <c r="O1629" s="7">
        <v>0</v>
      </c>
      <c r="P1629" s="6">
        <v>32.119999999999997</v>
      </c>
      <c r="Q1629" s="6">
        <f t="shared" si="100"/>
        <v>217.04999999999998</v>
      </c>
      <c r="R1629" s="6">
        <f t="shared" si="101"/>
        <v>96.359999999999985</v>
      </c>
      <c r="S1629" s="6">
        <f t="shared" si="102"/>
        <v>120.69</v>
      </c>
      <c r="T1629" s="8">
        <f t="shared" si="103"/>
        <v>0.55604699378023503</v>
      </c>
      <c r="U1629" s="5">
        <f>YEAR(SalesDataTable[[#This Row],[Order Date]])</f>
        <v>2026</v>
      </c>
      <c r="V1629" s="8" t="str">
        <f>"Q"&amp;ROUNDUP(MONTH(SalesDataTable[[#This Row],[Order Date]])/3,0)</f>
        <v>Q3</v>
      </c>
      <c r="W1629" s="9">
        <f>MONTH(SalesDataTable[[#This Row],[Order Date]])</f>
        <v>8</v>
      </c>
      <c r="X1629" s="8" t="str">
        <f>TEXT(SalesDataTable[[#This Row],[Order Date]],"mmm")</f>
        <v>Aug</v>
      </c>
    </row>
    <row r="1630" spans="1:24" ht="15">
      <c r="A1630" s="2">
        <v>1101</v>
      </c>
      <c r="B1630" s="3">
        <v>46246</v>
      </c>
      <c r="C1630" s="12">
        <f>MONTH(SalesDataTable[[#This Row],[Order Date]])</f>
        <v>8</v>
      </c>
      <c r="D1630" s="12" t="str">
        <f>TEXT(SalesDataTable[[#This Row],[Order Date]],"MMM")</f>
        <v>Aug</v>
      </c>
      <c r="E1630" s="15" t="str">
        <f>"Q"&amp;ROUNDUP(MONTH(SalesDataTable[[#This Row],[Order Date]])/3,0)</f>
        <v>Q3</v>
      </c>
      <c r="F1630" s="12">
        <f>YEAR(SalesDataTable[[#This Row],[Order Date]])</f>
        <v>2026</v>
      </c>
      <c r="G1630" s="4" t="s">
        <v>20</v>
      </c>
      <c r="H1630" s="4" t="s">
        <v>21</v>
      </c>
      <c r="I1630" s="4" t="s">
        <v>2</v>
      </c>
      <c r="J1630" s="4" t="s">
        <v>13</v>
      </c>
      <c r="K1630" s="4" t="s">
        <v>34</v>
      </c>
      <c r="L1630" s="4" t="s">
        <v>35</v>
      </c>
      <c r="M1630" s="9">
        <v>3</v>
      </c>
      <c r="N1630" s="6">
        <v>40.14</v>
      </c>
      <c r="O1630" s="7">
        <v>0.05</v>
      </c>
      <c r="P1630" s="6">
        <v>14.53</v>
      </c>
      <c r="Q1630" s="6">
        <f t="shared" si="100"/>
        <v>114.399</v>
      </c>
      <c r="R1630" s="6">
        <f t="shared" si="101"/>
        <v>43.589999999999996</v>
      </c>
      <c r="S1630" s="6">
        <f t="shared" si="102"/>
        <v>70.808999999999997</v>
      </c>
      <c r="T1630" s="8">
        <f t="shared" si="103"/>
        <v>0.61896520074476169</v>
      </c>
      <c r="U1630" s="5">
        <f>YEAR(SalesDataTable[[#This Row],[Order Date]])</f>
        <v>2026</v>
      </c>
      <c r="V1630" s="8" t="str">
        <f>"Q"&amp;ROUNDUP(MONTH(SalesDataTable[[#This Row],[Order Date]])/3,0)</f>
        <v>Q3</v>
      </c>
      <c r="W1630" s="9">
        <f>MONTH(SalesDataTable[[#This Row],[Order Date]])</f>
        <v>8</v>
      </c>
      <c r="X1630" s="8" t="str">
        <f>TEXT(SalesDataTable[[#This Row],[Order Date]],"mmm")</f>
        <v>Aug</v>
      </c>
    </row>
    <row r="1631" spans="1:24" ht="15">
      <c r="A1631" s="2">
        <v>1564</v>
      </c>
      <c r="B1631" s="3">
        <v>46246</v>
      </c>
      <c r="C1631" s="12">
        <f>MONTH(SalesDataTable[[#This Row],[Order Date]])</f>
        <v>8</v>
      </c>
      <c r="D1631" s="12" t="str">
        <f>TEXT(SalesDataTable[[#This Row],[Order Date]],"MMM")</f>
        <v>Aug</v>
      </c>
      <c r="E1631" s="15" t="str">
        <f>"Q"&amp;ROUNDUP(MONTH(SalesDataTable[[#This Row],[Order Date]])/3,0)</f>
        <v>Q3</v>
      </c>
      <c r="F1631" s="12">
        <f>YEAR(SalesDataTable[[#This Row],[Order Date]])</f>
        <v>2026</v>
      </c>
      <c r="G1631" s="4" t="s">
        <v>20</v>
      </c>
      <c r="H1631" s="4" t="s">
        <v>47</v>
      </c>
      <c r="I1631" s="4" t="s">
        <v>2</v>
      </c>
      <c r="J1631" s="4" t="s">
        <v>13</v>
      </c>
      <c r="K1631" s="4" t="s">
        <v>34</v>
      </c>
      <c r="L1631" s="4" t="s">
        <v>45</v>
      </c>
      <c r="M1631" s="9">
        <v>2</v>
      </c>
      <c r="N1631" s="6">
        <v>51.84</v>
      </c>
      <c r="O1631" s="7">
        <v>0</v>
      </c>
      <c r="P1631" s="6">
        <v>21.62</v>
      </c>
      <c r="Q1631" s="6">
        <f t="shared" si="100"/>
        <v>103.68</v>
      </c>
      <c r="R1631" s="6">
        <f t="shared" si="101"/>
        <v>43.24</v>
      </c>
      <c r="S1631" s="6">
        <f t="shared" si="102"/>
        <v>60.440000000000005</v>
      </c>
      <c r="T1631" s="8">
        <f t="shared" si="103"/>
        <v>0.58294753086419759</v>
      </c>
      <c r="U1631" s="5">
        <f>YEAR(SalesDataTable[[#This Row],[Order Date]])</f>
        <v>2026</v>
      </c>
      <c r="V1631" s="8" t="str">
        <f>"Q"&amp;ROUNDUP(MONTH(SalesDataTable[[#This Row],[Order Date]])/3,0)</f>
        <v>Q3</v>
      </c>
      <c r="W1631" s="9">
        <f>MONTH(SalesDataTable[[#This Row],[Order Date]])</f>
        <v>8</v>
      </c>
      <c r="X1631" s="8" t="str">
        <f>TEXT(SalesDataTable[[#This Row],[Order Date]],"mmm")</f>
        <v>Aug</v>
      </c>
    </row>
    <row r="1632" spans="1:24" ht="15">
      <c r="A1632" s="2">
        <v>3712</v>
      </c>
      <c r="B1632" s="3">
        <v>46246</v>
      </c>
      <c r="C1632" s="12">
        <f>MONTH(SalesDataTable[[#This Row],[Order Date]])</f>
        <v>8</v>
      </c>
      <c r="D1632" s="12" t="str">
        <f>TEXT(SalesDataTable[[#This Row],[Order Date]],"MMM")</f>
        <v>Aug</v>
      </c>
      <c r="E1632" s="15" t="str">
        <f>"Q"&amp;ROUNDUP(MONTH(SalesDataTable[[#This Row],[Order Date]])/3,0)</f>
        <v>Q3</v>
      </c>
      <c r="F1632" s="12">
        <f>YEAR(SalesDataTable[[#This Row],[Order Date]])</f>
        <v>2026</v>
      </c>
      <c r="G1632" s="4" t="s">
        <v>20</v>
      </c>
      <c r="H1632" s="4" t="s">
        <v>33</v>
      </c>
      <c r="I1632" s="4" t="s">
        <v>2</v>
      </c>
      <c r="J1632" s="4" t="s">
        <v>13</v>
      </c>
      <c r="K1632" s="4" t="s">
        <v>4</v>
      </c>
      <c r="L1632" s="4" t="s">
        <v>5</v>
      </c>
      <c r="M1632" s="9">
        <v>3</v>
      </c>
      <c r="N1632" s="6">
        <v>82.32</v>
      </c>
      <c r="O1632" s="7">
        <v>0.15</v>
      </c>
      <c r="P1632" s="6">
        <v>41.95</v>
      </c>
      <c r="Q1632" s="6">
        <f t="shared" si="100"/>
        <v>209.91599999999997</v>
      </c>
      <c r="R1632" s="6">
        <f t="shared" si="101"/>
        <v>125.85000000000001</v>
      </c>
      <c r="S1632" s="6">
        <f t="shared" si="102"/>
        <v>84.06599999999996</v>
      </c>
      <c r="T1632" s="8">
        <f t="shared" si="103"/>
        <v>0.40047447550448739</v>
      </c>
      <c r="U1632" s="5">
        <f>YEAR(SalesDataTable[[#This Row],[Order Date]])</f>
        <v>2026</v>
      </c>
      <c r="V1632" s="8" t="str">
        <f>"Q"&amp;ROUNDUP(MONTH(SalesDataTable[[#This Row],[Order Date]])/3,0)</f>
        <v>Q3</v>
      </c>
      <c r="W1632" s="9">
        <f>MONTH(SalesDataTable[[#This Row],[Order Date]])</f>
        <v>8</v>
      </c>
      <c r="X1632" s="8" t="str">
        <f>TEXT(SalesDataTable[[#This Row],[Order Date]],"mmm")</f>
        <v>Aug</v>
      </c>
    </row>
    <row r="1633" spans="1:24" ht="15">
      <c r="A1633" s="2">
        <v>771</v>
      </c>
      <c r="B1633" s="3">
        <v>46247</v>
      </c>
      <c r="C1633" s="12">
        <f>MONTH(SalesDataTable[[#This Row],[Order Date]])</f>
        <v>8</v>
      </c>
      <c r="D1633" s="12" t="str">
        <f>TEXT(SalesDataTable[[#This Row],[Order Date]],"MMM")</f>
        <v>Aug</v>
      </c>
      <c r="E1633" s="15" t="str">
        <f>"Q"&amp;ROUNDUP(MONTH(SalesDataTable[[#This Row],[Order Date]])/3,0)</f>
        <v>Q3</v>
      </c>
      <c r="F1633" s="12">
        <f>YEAR(SalesDataTable[[#This Row],[Order Date]])</f>
        <v>2026</v>
      </c>
      <c r="G1633" s="4" t="s">
        <v>11</v>
      </c>
      <c r="H1633" s="4" t="s">
        <v>25</v>
      </c>
      <c r="I1633" s="4" t="s">
        <v>2</v>
      </c>
      <c r="J1633" s="4" t="s">
        <v>3</v>
      </c>
      <c r="K1633" s="4" t="s">
        <v>9</v>
      </c>
      <c r="L1633" s="4" t="s">
        <v>10</v>
      </c>
      <c r="M1633" s="9">
        <v>1</v>
      </c>
      <c r="N1633" s="6">
        <v>91.78</v>
      </c>
      <c r="O1633" s="7">
        <v>0</v>
      </c>
      <c r="P1633" s="6">
        <v>46.15</v>
      </c>
      <c r="Q1633" s="6">
        <f t="shared" si="100"/>
        <v>91.78</v>
      </c>
      <c r="R1633" s="6">
        <f t="shared" si="101"/>
        <v>46.15</v>
      </c>
      <c r="S1633" s="6">
        <f t="shared" si="102"/>
        <v>45.63</v>
      </c>
      <c r="T1633" s="8">
        <f t="shared" si="103"/>
        <v>0.49716713881019831</v>
      </c>
      <c r="U1633" s="5">
        <f>YEAR(SalesDataTable[[#This Row],[Order Date]])</f>
        <v>2026</v>
      </c>
      <c r="V1633" s="8" t="str">
        <f>"Q"&amp;ROUNDUP(MONTH(SalesDataTable[[#This Row],[Order Date]])/3,0)</f>
        <v>Q3</v>
      </c>
      <c r="W1633" s="9">
        <f>MONTH(SalesDataTable[[#This Row],[Order Date]])</f>
        <v>8</v>
      </c>
      <c r="X1633" s="8" t="str">
        <f>TEXT(SalesDataTable[[#This Row],[Order Date]],"mmm")</f>
        <v>Aug</v>
      </c>
    </row>
    <row r="1634" spans="1:24" ht="15">
      <c r="A1634" s="2">
        <v>2749</v>
      </c>
      <c r="B1634" s="3">
        <v>46247</v>
      </c>
      <c r="C1634" s="12">
        <f>MONTH(SalesDataTable[[#This Row],[Order Date]])</f>
        <v>8</v>
      </c>
      <c r="D1634" s="12" t="str">
        <f>TEXT(SalesDataTable[[#This Row],[Order Date]],"MMM")</f>
        <v>Aug</v>
      </c>
      <c r="E1634" s="15" t="str">
        <f>"Q"&amp;ROUNDUP(MONTH(SalesDataTable[[#This Row],[Order Date]])/3,0)</f>
        <v>Q3</v>
      </c>
      <c r="F1634" s="12">
        <f>YEAR(SalesDataTable[[#This Row],[Order Date]])</f>
        <v>2026</v>
      </c>
      <c r="G1634" s="4" t="s">
        <v>6</v>
      </c>
      <c r="H1634" s="4" t="s">
        <v>49</v>
      </c>
      <c r="I1634" s="4" t="s">
        <v>2</v>
      </c>
      <c r="J1634" s="4" t="s">
        <v>16</v>
      </c>
      <c r="K1634" s="4" t="s">
        <v>9</v>
      </c>
      <c r="L1634" s="4" t="s">
        <v>10</v>
      </c>
      <c r="M1634" s="9">
        <v>2</v>
      </c>
      <c r="N1634" s="6">
        <v>93.13</v>
      </c>
      <c r="O1634" s="7">
        <v>0</v>
      </c>
      <c r="P1634" s="6">
        <v>45.68</v>
      </c>
      <c r="Q1634" s="6">
        <f t="shared" si="100"/>
        <v>186.26</v>
      </c>
      <c r="R1634" s="6">
        <f t="shared" si="101"/>
        <v>91.36</v>
      </c>
      <c r="S1634" s="6">
        <f t="shared" si="102"/>
        <v>94.899999999999991</v>
      </c>
      <c r="T1634" s="8">
        <f t="shared" si="103"/>
        <v>0.50950284548480618</v>
      </c>
      <c r="U1634" s="5">
        <f>YEAR(SalesDataTable[[#This Row],[Order Date]])</f>
        <v>2026</v>
      </c>
      <c r="V1634" s="8" t="str">
        <f>"Q"&amp;ROUNDUP(MONTH(SalesDataTable[[#This Row],[Order Date]])/3,0)</f>
        <v>Q3</v>
      </c>
      <c r="W1634" s="9">
        <f>MONTH(SalesDataTable[[#This Row],[Order Date]])</f>
        <v>8</v>
      </c>
      <c r="X1634" s="8" t="str">
        <f>TEXT(SalesDataTable[[#This Row],[Order Date]],"mmm")</f>
        <v>Aug</v>
      </c>
    </row>
    <row r="1635" spans="1:24" ht="15">
      <c r="A1635" s="2">
        <v>4252</v>
      </c>
      <c r="B1635" s="3">
        <v>46247</v>
      </c>
      <c r="C1635" s="12">
        <f>MONTH(SalesDataTable[[#This Row],[Order Date]])</f>
        <v>8</v>
      </c>
      <c r="D1635" s="12" t="str">
        <f>TEXT(SalesDataTable[[#This Row],[Order Date]],"MMM")</f>
        <v>Aug</v>
      </c>
      <c r="E1635" s="15" t="str">
        <f>"Q"&amp;ROUNDUP(MONTH(SalesDataTable[[#This Row],[Order Date]])/3,0)</f>
        <v>Q3</v>
      </c>
      <c r="F1635" s="12">
        <f>YEAR(SalesDataTable[[#This Row],[Order Date]])</f>
        <v>2026</v>
      </c>
      <c r="G1635" s="4" t="s">
        <v>6</v>
      </c>
      <c r="H1635" s="4" t="s">
        <v>43</v>
      </c>
      <c r="I1635" s="4" t="s">
        <v>2</v>
      </c>
      <c r="J1635" s="4" t="s">
        <v>3</v>
      </c>
      <c r="K1635" s="4" t="s">
        <v>14</v>
      </c>
      <c r="L1635" s="4" t="s">
        <v>15</v>
      </c>
      <c r="M1635" s="9">
        <v>1</v>
      </c>
      <c r="N1635" s="6">
        <v>36.67</v>
      </c>
      <c r="O1635" s="7">
        <v>0.1</v>
      </c>
      <c r="P1635" s="6">
        <v>13.18</v>
      </c>
      <c r="Q1635" s="6">
        <f t="shared" si="100"/>
        <v>33.003</v>
      </c>
      <c r="R1635" s="6">
        <f t="shared" si="101"/>
        <v>13.18</v>
      </c>
      <c r="S1635" s="6">
        <f t="shared" si="102"/>
        <v>19.823</v>
      </c>
      <c r="T1635" s="8">
        <f t="shared" si="103"/>
        <v>0.60064236584552921</v>
      </c>
      <c r="U1635" s="5">
        <f>YEAR(SalesDataTable[[#This Row],[Order Date]])</f>
        <v>2026</v>
      </c>
      <c r="V1635" s="8" t="str">
        <f>"Q"&amp;ROUNDUP(MONTH(SalesDataTable[[#This Row],[Order Date]])/3,0)</f>
        <v>Q3</v>
      </c>
      <c r="W1635" s="9">
        <f>MONTH(SalesDataTable[[#This Row],[Order Date]])</f>
        <v>8</v>
      </c>
      <c r="X1635" s="8" t="str">
        <f>TEXT(SalesDataTable[[#This Row],[Order Date]],"mmm")</f>
        <v>Aug</v>
      </c>
    </row>
    <row r="1636" spans="1:24" ht="15">
      <c r="A1636" s="2">
        <v>4665</v>
      </c>
      <c r="B1636" s="3">
        <v>46247</v>
      </c>
      <c r="C1636" s="12">
        <f>MONTH(SalesDataTable[[#This Row],[Order Date]])</f>
        <v>8</v>
      </c>
      <c r="D1636" s="12" t="str">
        <f>TEXT(SalesDataTable[[#This Row],[Order Date]],"MMM")</f>
        <v>Aug</v>
      </c>
      <c r="E1636" s="15" t="str">
        <f>"Q"&amp;ROUNDUP(MONTH(SalesDataTable[[#This Row],[Order Date]])/3,0)</f>
        <v>Q3</v>
      </c>
      <c r="F1636" s="12">
        <f>YEAR(SalesDataTable[[#This Row],[Order Date]])</f>
        <v>2026</v>
      </c>
      <c r="G1636" s="4" t="s">
        <v>20</v>
      </c>
      <c r="H1636" s="4" t="s">
        <v>33</v>
      </c>
      <c r="I1636" s="4" t="s">
        <v>8</v>
      </c>
      <c r="J1636" s="4" t="s">
        <v>3</v>
      </c>
      <c r="K1636" s="4" t="s">
        <v>34</v>
      </c>
      <c r="L1636" s="4" t="s">
        <v>45</v>
      </c>
      <c r="M1636" s="9">
        <v>4</v>
      </c>
      <c r="N1636" s="6">
        <v>51.25</v>
      </c>
      <c r="O1636" s="7">
        <v>0.1</v>
      </c>
      <c r="P1636" s="6">
        <v>21.77</v>
      </c>
      <c r="Q1636" s="6">
        <f t="shared" si="100"/>
        <v>184.5</v>
      </c>
      <c r="R1636" s="6">
        <f t="shared" si="101"/>
        <v>87.08</v>
      </c>
      <c r="S1636" s="6">
        <f t="shared" si="102"/>
        <v>97.42</v>
      </c>
      <c r="T1636" s="8">
        <f t="shared" si="103"/>
        <v>0.52802168021680218</v>
      </c>
      <c r="U1636" s="5">
        <f>YEAR(SalesDataTable[[#This Row],[Order Date]])</f>
        <v>2026</v>
      </c>
      <c r="V1636" s="8" t="str">
        <f>"Q"&amp;ROUNDUP(MONTH(SalesDataTable[[#This Row],[Order Date]])/3,0)</f>
        <v>Q3</v>
      </c>
      <c r="W1636" s="9">
        <f>MONTH(SalesDataTable[[#This Row],[Order Date]])</f>
        <v>8</v>
      </c>
      <c r="X1636" s="8" t="str">
        <f>TEXT(SalesDataTable[[#This Row],[Order Date]],"mmm")</f>
        <v>Aug</v>
      </c>
    </row>
    <row r="1637" spans="1:24" ht="15">
      <c r="A1637" s="2">
        <v>4767</v>
      </c>
      <c r="B1637" s="3">
        <v>46247</v>
      </c>
      <c r="C1637" s="12">
        <f>MONTH(SalesDataTable[[#This Row],[Order Date]])</f>
        <v>8</v>
      </c>
      <c r="D1637" s="12" t="str">
        <f>TEXT(SalesDataTable[[#This Row],[Order Date]],"MMM")</f>
        <v>Aug</v>
      </c>
      <c r="E1637" s="15" t="str">
        <f>"Q"&amp;ROUNDUP(MONTH(SalesDataTable[[#This Row],[Order Date]])/3,0)</f>
        <v>Q3</v>
      </c>
      <c r="F1637" s="12">
        <f>YEAR(SalesDataTable[[#This Row],[Order Date]])</f>
        <v>2026</v>
      </c>
      <c r="G1637" s="4" t="s">
        <v>20</v>
      </c>
      <c r="H1637" s="4" t="s">
        <v>33</v>
      </c>
      <c r="I1637" s="4" t="s">
        <v>28</v>
      </c>
      <c r="J1637" s="4" t="s">
        <v>16</v>
      </c>
      <c r="K1637" s="4" t="s">
        <v>34</v>
      </c>
      <c r="L1637" s="4" t="s">
        <v>35</v>
      </c>
      <c r="M1637" s="9">
        <v>1</v>
      </c>
      <c r="N1637" s="6">
        <v>39.61</v>
      </c>
      <c r="O1637" s="7">
        <v>0.1</v>
      </c>
      <c r="P1637" s="6">
        <v>14.85</v>
      </c>
      <c r="Q1637" s="6">
        <f t="shared" si="100"/>
        <v>35.649000000000001</v>
      </c>
      <c r="R1637" s="6">
        <f t="shared" si="101"/>
        <v>14.85</v>
      </c>
      <c r="S1637" s="6">
        <f t="shared" si="102"/>
        <v>20.798999999999999</v>
      </c>
      <c r="T1637" s="8">
        <f t="shared" si="103"/>
        <v>0.58343852562484222</v>
      </c>
      <c r="U1637" s="5">
        <f>YEAR(SalesDataTable[[#This Row],[Order Date]])</f>
        <v>2026</v>
      </c>
      <c r="V1637" s="8" t="str">
        <f>"Q"&amp;ROUNDUP(MONTH(SalesDataTable[[#This Row],[Order Date]])/3,0)</f>
        <v>Q3</v>
      </c>
      <c r="W1637" s="9">
        <f>MONTH(SalesDataTable[[#This Row],[Order Date]])</f>
        <v>8</v>
      </c>
      <c r="X1637" s="8" t="str">
        <f>TEXT(SalesDataTable[[#This Row],[Order Date]],"mmm")</f>
        <v>Aug</v>
      </c>
    </row>
    <row r="1638" spans="1:24" ht="15">
      <c r="A1638" s="2">
        <v>4832</v>
      </c>
      <c r="B1638" s="3">
        <v>46247</v>
      </c>
      <c r="C1638" s="12">
        <f>MONTH(SalesDataTable[[#This Row],[Order Date]])</f>
        <v>8</v>
      </c>
      <c r="D1638" s="12" t="str">
        <f>TEXT(SalesDataTable[[#This Row],[Order Date]],"MMM")</f>
        <v>Aug</v>
      </c>
      <c r="E1638" s="15" t="str">
        <f>"Q"&amp;ROUNDUP(MONTH(SalesDataTable[[#This Row],[Order Date]])/3,0)</f>
        <v>Q3</v>
      </c>
      <c r="F1638" s="12">
        <f>YEAR(SalesDataTable[[#This Row],[Order Date]])</f>
        <v>2026</v>
      </c>
      <c r="G1638" s="4" t="s">
        <v>0</v>
      </c>
      <c r="H1638" s="4" t="s">
        <v>50</v>
      </c>
      <c r="I1638" s="4" t="s">
        <v>28</v>
      </c>
      <c r="J1638" s="4" t="s">
        <v>3</v>
      </c>
      <c r="K1638" s="4" t="s">
        <v>4</v>
      </c>
      <c r="L1638" s="4" t="s">
        <v>5</v>
      </c>
      <c r="M1638" s="9">
        <v>2</v>
      </c>
      <c r="N1638" s="6">
        <v>81.59</v>
      </c>
      <c r="O1638" s="7">
        <v>0.15</v>
      </c>
      <c r="P1638" s="6">
        <v>43.9</v>
      </c>
      <c r="Q1638" s="6">
        <f t="shared" si="100"/>
        <v>138.703</v>
      </c>
      <c r="R1638" s="6">
        <f t="shared" si="101"/>
        <v>87.8</v>
      </c>
      <c r="S1638" s="6">
        <f t="shared" si="102"/>
        <v>50.903000000000006</v>
      </c>
      <c r="T1638" s="8">
        <f t="shared" si="103"/>
        <v>0.3669927831409559</v>
      </c>
      <c r="U1638" s="5">
        <f>YEAR(SalesDataTable[[#This Row],[Order Date]])</f>
        <v>2026</v>
      </c>
      <c r="V1638" s="8" t="str">
        <f>"Q"&amp;ROUNDUP(MONTH(SalesDataTable[[#This Row],[Order Date]])/3,0)</f>
        <v>Q3</v>
      </c>
      <c r="W1638" s="9">
        <f>MONTH(SalesDataTable[[#This Row],[Order Date]])</f>
        <v>8</v>
      </c>
      <c r="X1638" s="8" t="str">
        <f>TEXT(SalesDataTable[[#This Row],[Order Date]],"mmm")</f>
        <v>Aug</v>
      </c>
    </row>
    <row r="1639" spans="1:24" ht="15">
      <c r="A1639" s="2">
        <v>747</v>
      </c>
      <c r="B1639" s="3">
        <v>46248</v>
      </c>
      <c r="C1639" s="12">
        <f>MONTH(SalesDataTable[[#This Row],[Order Date]])</f>
        <v>8</v>
      </c>
      <c r="D1639" s="12" t="str">
        <f>TEXT(SalesDataTable[[#This Row],[Order Date]],"MMM")</f>
        <v>Aug</v>
      </c>
      <c r="E1639" s="15" t="str">
        <f>"Q"&amp;ROUNDUP(MONTH(SalesDataTable[[#This Row],[Order Date]])/3,0)</f>
        <v>Q3</v>
      </c>
      <c r="F1639" s="12">
        <f>YEAR(SalesDataTable[[#This Row],[Order Date]])</f>
        <v>2026</v>
      </c>
      <c r="G1639" s="4" t="s">
        <v>6</v>
      </c>
      <c r="H1639" s="4" t="s">
        <v>7</v>
      </c>
      <c r="I1639" s="4" t="s">
        <v>19</v>
      </c>
      <c r="J1639" s="4" t="s">
        <v>13</v>
      </c>
      <c r="K1639" s="4" t="s">
        <v>34</v>
      </c>
      <c r="L1639" s="4" t="s">
        <v>38</v>
      </c>
      <c r="M1639" s="9">
        <v>3</v>
      </c>
      <c r="N1639" s="6">
        <v>122.96</v>
      </c>
      <c r="O1639" s="7">
        <v>0.1</v>
      </c>
      <c r="P1639" s="6">
        <v>67.62</v>
      </c>
      <c r="Q1639" s="6">
        <f t="shared" si="100"/>
        <v>331.99200000000002</v>
      </c>
      <c r="R1639" s="6">
        <f t="shared" si="101"/>
        <v>202.86</v>
      </c>
      <c r="S1639" s="6">
        <f t="shared" si="102"/>
        <v>129.13200000000001</v>
      </c>
      <c r="T1639" s="8">
        <f t="shared" si="103"/>
        <v>0.38896117978746475</v>
      </c>
      <c r="U1639" s="5">
        <f>YEAR(SalesDataTable[[#This Row],[Order Date]])</f>
        <v>2026</v>
      </c>
      <c r="V1639" s="8" t="str">
        <f>"Q"&amp;ROUNDUP(MONTH(SalesDataTable[[#This Row],[Order Date]])/3,0)</f>
        <v>Q3</v>
      </c>
      <c r="W1639" s="9">
        <f>MONTH(SalesDataTable[[#This Row],[Order Date]])</f>
        <v>8</v>
      </c>
      <c r="X1639" s="8" t="str">
        <f>TEXT(SalesDataTable[[#This Row],[Order Date]],"mmm")</f>
        <v>Aug</v>
      </c>
    </row>
    <row r="1640" spans="1:24" ht="15">
      <c r="A1640" s="2">
        <v>2281</v>
      </c>
      <c r="B1640" s="3">
        <v>46248</v>
      </c>
      <c r="C1640" s="12">
        <f>MONTH(SalesDataTable[[#This Row],[Order Date]])</f>
        <v>8</v>
      </c>
      <c r="D1640" s="12" t="str">
        <f>TEXT(SalesDataTable[[#This Row],[Order Date]],"MMM")</f>
        <v>Aug</v>
      </c>
      <c r="E1640" s="15" t="str">
        <f>"Q"&amp;ROUNDUP(MONTH(SalesDataTable[[#This Row],[Order Date]])/3,0)</f>
        <v>Q3</v>
      </c>
      <c r="F1640" s="12">
        <f>YEAR(SalesDataTable[[#This Row],[Order Date]])</f>
        <v>2026</v>
      </c>
      <c r="G1640" s="4" t="s">
        <v>6</v>
      </c>
      <c r="H1640" s="4" t="s">
        <v>41</v>
      </c>
      <c r="I1640" s="4" t="s">
        <v>19</v>
      </c>
      <c r="J1640" s="4" t="s">
        <v>3</v>
      </c>
      <c r="K1640" s="4" t="s">
        <v>9</v>
      </c>
      <c r="L1640" s="4" t="s">
        <v>46</v>
      </c>
      <c r="M1640" s="9">
        <v>1</v>
      </c>
      <c r="N1640" s="6">
        <v>70.91</v>
      </c>
      <c r="O1640" s="7">
        <v>0</v>
      </c>
      <c r="P1640" s="6">
        <v>33.11</v>
      </c>
      <c r="Q1640" s="6">
        <f t="shared" si="100"/>
        <v>70.91</v>
      </c>
      <c r="R1640" s="6">
        <f t="shared" si="101"/>
        <v>33.11</v>
      </c>
      <c r="S1640" s="6">
        <f t="shared" si="102"/>
        <v>37.799999999999997</v>
      </c>
      <c r="T1640" s="8">
        <f t="shared" si="103"/>
        <v>0.53307008884501483</v>
      </c>
      <c r="U1640" s="5">
        <f>YEAR(SalesDataTable[[#This Row],[Order Date]])</f>
        <v>2026</v>
      </c>
      <c r="V1640" s="8" t="str">
        <f>"Q"&amp;ROUNDUP(MONTH(SalesDataTable[[#This Row],[Order Date]])/3,0)</f>
        <v>Q3</v>
      </c>
      <c r="W1640" s="9">
        <f>MONTH(SalesDataTable[[#This Row],[Order Date]])</f>
        <v>8</v>
      </c>
      <c r="X1640" s="8" t="str">
        <f>TEXT(SalesDataTable[[#This Row],[Order Date]],"mmm")</f>
        <v>Aug</v>
      </c>
    </row>
    <row r="1641" spans="1:24" ht="15">
      <c r="A1641" s="2">
        <v>2414</v>
      </c>
      <c r="B1641" s="3">
        <v>46248</v>
      </c>
      <c r="C1641" s="12">
        <f>MONTH(SalesDataTable[[#This Row],[Order Date]])</f>
        <v>8</v>
      </c>
      <c r="D1641" s="12" t="str">
        <f>TEXT(SalesDataTable[[#This Row],[Order Date]],"MMM")</f>
        <v>Aug</v>
      </c>
      <c r="E1641" s="15" t="str">
        <f>"Q"&amp;ROUNDUP(MONTH(SalesDataTable[[#This Row],[Order Date]])/3,0)</f>
        <v>Q3</v>
      </c>
      <c r="F1641" s="12">
        <f>YEAR(SalesDataTable[[#This Row],[Order Date]])</f>
        <v>2026</v>
      </c>
      <c r="G1641" s="4" t="s">
        <v>6</v>
      </c>
      <c r="H1641" s="4" t="s">
        <v>27</v>
      </c>
      <c r="I1641" s="4" t="s">
        <v>8</v>
      </c>
      <c r="J1641" s="4" t="s">
        <v>16</v>
      </c>
      <c r="K1641" s="4" t="s">
        <v>4</v>
      </c>
      <c r="L1641" s="4" t="s">
        <v>22</v>
      </c>
      <c r="M1641" s="9">
        <v>6</v>
      </c>
      <c r="N1641" s="6">
        <v>50.94</v>
      </c>
      <c r="O1641" s="7">
        <v>0.1</v>
      </c>
      <c r="P1641" s="6">
        <v>22.76</v>
      </c>
      <c r="Q1641" s="6">
        <f t="shared" si="100"/>
        <v>275.07600000000002</v>
      </c>
      <c r="R1641" s="6">
        <f t="shared" si="101"/>
        <v>136.56</v>
      </c>
      <c r="S1641" s="6">
        <f t="shared" si="102"/>
        <v>138.51600000000002</v>
      </c>
      <c r="T1641" s="8">
        <f t="shared" si="103"/>
        <v>0.50355538105832576</v>
      </c>
      <c r="U1641" s="5">
        <f>YEAR(SalesDataTable[[#This Row],[Order Date]])</f>
        <v>2026</v>
      </c>
      <c r="V1641" s="8" t="str">
        <f>"Q"&amp;ROUNDUP(MONTH(SalesDataTable[[#This Row],[Order Date]])/3,0)</f>
        <v>Q3</v>
      </c>
      <c r="W1641" s="9">
        <f>MONTH(SalesDataTable[[#This Row],[Order Date]])</f>
        <v>8</v>
      </c>
      <c r="X1641" s="8" t="str">
        <f>TEXT(SalesDataTable[[#This Row],[Order Date]],"mmm")</f>
        <v>Aug</v>
      </c>
    </row>
    <row r="1642" spans="1:24" ht="15">
      <c r="A1642" s="2">
        <v>3162</v>
      </c>
      <c r="B1642" s="3">
        <v>46248</v>
      </c>
      <c r="C1642" s="12">
        <f>MONTH(SalesDataTable[[#This Row],[Order Date]])</f>
        <v>8</v>
      </c>
      <c r="D1642" s="12" t="str">
        <f>TEXT(SalesDataTable[[#This Row],[Order Date]],"MMM")</f>
        <v>Aug</v>
      </c>
      <c r="E1642" s="15" t="str">
        <f>"Q"&amp;ROUNDUP(MONTH(SalesDataTable[[#This Row],[Order Date]])/3,0)</f>
        <v>Q3</v>
      </c>
      <c r="F1642" s="12">
        <f>YEAR(SalesDataTable[[#This Row],[Order Date]])</f>
        <v>2026</v>
      </c>
      <c r="G1642" s="4" t="s">
        <v>6</v>
      </c>
      <c r="H1642" s="4" t="s">
        <v>7</v>
      </c>
      <c r="I1642" s="4" t="s">
        <v>2</v>
      </c>
      <c r="J1642" s="4" t="s">
        <v>13</v>
      </c>
      <c r="K1642" s="4" t="s">
        <v>9</v>
      </c>
      <c r="L1642" s="4" t="s">
        <v>17</v>
      </c>
      <c r="M1642" s="9">
        <v>1</v>
      </c>
      <c r="N1642" s="6">
        <v>144.96</v>
      </c>
      <c r="O1642" s="7">
        <v>0.05</v>
      </c>
      <c r="P1642" s="6">
        <v>77.959999999999994</v>
      </c>
      <c r="Q1642" s="6">
        <f t="shared" si="100"/>
        <v>137.71199999999999</v>
      </c>
      <c r="R1642" s="6">
        <f t="shared" si="101"/>
        <v>77.959999999999994</v>
      </c>
      <c r="S1642" s="6">
        <f t="shared" si="102"/>
        <v>59.751999999999995</v>
      </c>
      <c r="T1642" s="8">
        <f t="shared" si="103"/>
        <v>0.43389101893807364</v>
      </c>
      <c r="U1642" s="5">
        <f>YEAR(SalesDataTable[[#This Row],[Order Date]])</f>
        <v>2026</v>
      </c>
      <c r="V1642" s="8" t="str">
        <f>"Q"&amp;ROUNDUP(MONTH(SalesDataTable[[#This Row],[Order Date]])/3,0)</f>
        <v>Q3</v>
      </c>
      <c r="W1642" s="9">
        <f>MONTH(SalesDataTable[[#This Row],[Order Date]])</f>
        <v>8</v>
      </c>
      <c r="X1642" s="8" t="str">
        <f>TEXT(SalesDataTable[[#This Row],[Order Date]],"mmm")</f>
        <v>Aug</v>
      </c>
    </row>
    <row r="1643" spans="1:24" ht="15">
      <c r="A1643" s="2">
        <v>3200</v>
      </c>
      <c r="B1643" s="3">
        <v>46248</v>
      </c>
      <c r="C1643" s="12">
        <f>MONTH(SalesDataTable[[#This Row],[Order Date]])</f>
        <v>8</v>
      </c>
      <c r="D1643" s="12" t="str">
        <f>TEXT(SalesDataTable[[#This Row],[Order Date]],"MMM")</f>
        <v>Aug</v>
      </c>
      <c r="E1643" s="15" t="str">
        <f>"Q"&amp;ROUNDUP(MONTH(SalesDataTable[[#This Row],[Order Date]])/3,0)</f>
        <v>Q3</v>
      </c>
      <c r="F1643" s="12">
        <f>YEAR(SalesDataTable[[#This Row],[Order Date]])</f>
        <v>2026</v>
      </c>
      <c r="G1643" s="4" t="s">
        <v>20</v>
      </c>
      <c r="H1643" s="4" t="s">
        <v>33</v>
      </c>
      <c r="I1643" s="4" t="s">
        <v>19</v>
      </c>
      <c r="J1643" s="4" t="s">
        <v>13</v>
      </c>
      <c r="K1643" s="4" t="s">
        <v>9</v>
      </c>
      <c r="L1643" s="4" t="s">
        <v>37</v>
      </c>
      <c r="M1643" s="9">
        <v>1</v>
      </c>
      <c r="N1643" s="6">
        <v>152.97</v>
      </c>
      <c r="O1643" s="7">
        <v>0</v>
      </c>
      <c r="P1643" s="6">
        <v>79.66</v>
      </c>
      <c r="Q1643" s="6">
        <f t="shared" si="100"/>
        <v>152.97</v>
      </c>
      <c r="R1643" s="6">
        <f t="shared" si="101"/>
        <v>79.66</v>
      </c>
      <c r="S1643" s="6">
        <f t="shared" si="102"/>
        <v>73.31</v>
      </c>
      <c r="T1643" s="8">
        <f t="shared" si="103"/>
        <v>0.47924429626724196</v>
      </c>
      <c r="U1643" s="5">
        <f>YEAR(SalesDataTable[[#This Row],[Order Date]])</f>
        <v>2026</v>
      </c>
      <c r="V1643" s="8" t="str">
        <f>"Q"&amp;ROUNDUP(MONTH(SalesDataTable[[#This Row],[Order Date]])/3,0)</f>
        <v>Q3</v>
      </c>
      <c r="W1643" s="9">
        <f>MONTH(SalesDataTable[[#This Row],[Order Date]])</f>
        <v>8</v>
      </c>
      <c r="X1643" s="8" t="str">
        <f>TEXT(SalesDataTable[[#This Row],[Order Date]],"mmm")</f>
        <v>Aug</v>
      </c>
    </row>
    <row r="1644" spans="1:24" ht="15">
      <c r="A1644" s="2">
        <v>3521</v>
      </c>
      <c r="B1644" s="3">
        <v>46248</v>
      </c>
      <c r="C1644" s="12">
        <f>MONTH(SalesDataTable[[#This Row],[Order Date]])</f>
        <v>8</v>
      </c>
      <c r="D1644" s="12" t="str">
        <f>TEXT(SalesDataTable[[#This Row],[Order Date]],"MMM")</f>
        <v>Aug</v>
      </c>
      <c r="E1644" s="15" t="str">
        <f>"Q"&amp;ROUNDUP(MONTH(SalesDataTable[[#This Row],[Order Date]])/3,0)</f>
        <v>Q3</v>
      </c>
      <c r="F1644" s="12">
        <f>YEAR(SalesDataTable[[#This Row],[Order Date]])</f>
        <v>2026</v>
      </c>
      <c r="G1644" s="4" t="s">
        <v>11</v>
      </c>
      <c r="H1644" s="4" t="s">
        <v>52</v>
      </c>
      <c r="I1644" s="4" t="s">
        <v>2</v>
      </c>
      <c r="J1644" s="4" t="s">
        <v>16</v>
      </c>
      <c r="K1644" s="4" t="s">
        <v>14</v>
      </c>
      <c r="L1644" s="4" t="s">
        <v>32</v>
      </c>
      <c r="M1644" s="9">
        <v>2</v>
      </c>
      <c r="N1644" s="6">
        <v>45.79</v>
      </c>
      <c r="O1644" s="7">
        <v>0</v>
      </c>
      <c r="P1644" s="6">
        <v>18.23</v>
      </c>
      <c r="Q1644" s="6">
        <f t="shared" si="100"/>
        <v>91.58</v>
      </c>
      <c r="R1644" s="6">
        <f t="shared" si="101"/>
        <v>36.46</v>
      </c>
      <c r="S1644" s="6">
        <f t="shared" si="102"/>
        <v>55.12</v>
      </c>
      <c r="T1644" s="8">
        <f t="shared" si="103"/>
        <v>0.60187813933173184</v>
      </c>
      <c r="U1644" s="5">
        <f>YEAR(SalesDataTable[[#This Row],[Order Date]])</f>
        <v>2026</v>
      </c>
      <c r="V1644" s="8" t="str">
        <f>"Q"&amp;ROUNDUP(MONTH(SalesDataTable[[#This Row],[Order Date]])/3,0)</f>
        <v>Q3</v>
      </c>
      <c r="W1644" s="9">
        <f>MONTH(SalesDataTable[[#This Row],[Order Date]])</f>
        <v>8</v>
      </c>
      <c r="X1644" s="8" t="str">
        <f>TEXT(SalesDataTable[[#This Row],[Order Date]],"mmm")</f>
        <v>Aug</v>
      </c>
    </row>
    <row r="1645" spans="1:24" ht="15">
      <c r="A1645" s="2">
        <v>4447</v>
      </c>
      <c r="B1645" s="3">
        <v>46248</v>
      </c>
      <c r="C1645" s="12">
        <f>MONTH(SalesDataTable[[#This Row],[Order Date]])</f>
        <v>8</v>
      </c>
      <c r="D1645" s="12" t="str">
        <f>TEXT(SalesDataTable[[#This Row],[Order Date]],"MMM")</f>
        <v>Aug</v>
      </c>
      <c r="E1645" s="15" t="str">
        <f>"Q"&amp;ROUNDUP(MONTH(SalesDataTable[[#This Row],[Order Date]])/3,0)</f>
        <v>Q3</v>
      </c>
      <c r="F1645" s="12">
        <f>YEAR(SalesDataTable[[#This Row],[Order Date]])</f>
        <v>2026</v>
      </c>
      <c r="G1645" s="4" t="s">
        <v>6</v>
      </c>
      <c r="H1645" s="4" t="s">
        <v>27</v>
      </c>
      <c r="I1645" s="4" t="s">
        <v>2</v>
      </c>
      <c r="J1645" s="4" t="s">
        <v>13</v>
      </c>
      <c r="K1645" s="4" t="s">
        <v>14</v>
      </c>
      <c r="L1645" s="4" t="s">
        <v>48</v>
      </c>
      <c r="M1645" s="9">
        <v>1</v>
      </c>
      <c r="N1645" s="6">
        <v>161.31</v>
      </c>
      <c r="O1645" s="7">
        <v>0</v>
      </c>
      <c r="P1645" s="6">
        <v>87.81</v>
      </c>
      <c r="Q1645" s="6">
        <f t="shared" si="100"/>
        <v>161.31</v>
      </c>
      <c r="R1645" s="6">
        <f t="shared" si="101"/>
        <v>87.81</v>
      </c>
      <c r="S1645" s="6">
        <f t="shared" si="102"/>
        <v>73.5</v>
      </c>
      <c r="T1645" s="8">
        <f t="shared" si="103"/>
        <v>0.45564441138181139</v>
      </c>
      <c r="U1645" s="5">
        <f>YEAR(SalesDataTable[[#This Row],[Order Date]])</f>
        <v>2026</v>
      </c>
      <c r="V1645" s="8" t="str">
        <f>"Q"&amp;ROUNDUP(MONTH(SalesDataTable[[#This Row],[Order Date]])/3,0)</f>
        <v>Q3</v>
      </c>
      <c r="W1645" s="9">
        <f>MONTH(SalesDataTable[[#This Row],[Order Date]])</f>
        <v>8</v>
      </c>
      <c r="X1645" s="8" t="str">
        <f>TEXT(SalesDataTable[[#This Row],[Order Date]],"mmm")</f>
        <v>Aug</v>
      </c>
    </row>
    <row r="1646" spans="1:24" ht="15">
      <c r="A1646" s="2">
        <v>421</v>
      </c>
      <c r="B1646" s="3">
        <v>46249</v>
      </c>
      <c r="C1646" s="12">
        <f>MONTH(SalesDataTable[[#This Row],[Order Date]])</f>
        <v>8</v>
      </c>
      <c r="D1646" s="12" t="str">
        <f>TEXT(SalesDataTable[[#This Row],[Order Date]],"MMM")</f>
        <v>Aug</v>
      </c>
      <c r="E1646" s="15" t="str">
        <f>"Q"&amp;ROUNDUP(MONTH(SalesDataTable[[#This Row],[Order Date]])/3,0)</f>
        <v>Q3</v>
      </c>
      <c r="F1646" s="12">
        <f>YEAR(SalesDataTable[[#This Row],[Order Date]])</f>
        <v>2026</v>
      </c>
      <c r="G1646" s="4" t="s">
        <v>20</v>
      </c>
      <c r="H1646" s="4" t="s">
        <v>31</v>
      </c>
      <c r="I1646" s="4" t="s">
        <v>2</v>
      </c>
      <c r="J1646" s="4" t="s">
        <v>13</v>
      </c>
      <c r="K1646" s="4" t="s">
        <v>34</v>
      </c>
      <c r="L1646" s="4" t="s">
        <v>42</v>
      </c>
      <c r="M1646" s="9">
        <v>2</v>
      </c>
      <c r="N1646" s="6">
        <v>35.97</v>
      </c>
      <c r="O1646" s="7">
        <v>0.05</v>
      </c>
      <c r="P1646" s="6">
        <v>14.28</v>
      </c>
      <c r="Q1646" s="6">
        <f t="shared" si="100"/>
        <v>68.342999999999989</v>
      </c>
      <c r="R1646" s="6">
        <f t="shared" si="101"/>
        <v>28.56</v>
      </c>
      <c r="S1646" s="6">
        <f t="shared" si="102"/>
        <v>39.782999999999987</v>
      </c>
      <c r="T1646" s="8">
        <f t="shared" si="103"/>
        <v>0.58210789693165343</v>
      </c>
      <c r="U1646" s="5">
        <f>YEAR(SalesDataTable[[#This Row],[Order Date]])</f>
        <v>2026</v>
      </c>
      <c r="V1646" s="8" t="str">
        <f>"Q"&amp;ROUNDUP(MONTH(SalesDataTable[[#This Row],[Order Date]])/3,0)</f>
        <v>Q3</v>
      </c>
      <c r="W1646" s="9">
        <f>MONTH(SalesDataTable[[#This Row],[Order Date]])</f>
        <v>8</v>
      </c>
      <c r="X1646" s="8" t="str">
        <f>TEXT(SalesDataTable[[#This Row],[Order Date]],"mmm")</f>
        <v>Aug</v>
      </c>
    </row>
    <row r="1647" spans="1:24" ht="15">
      <c r="A1647" s="2">
        <v>962</v>
      </c>
      <c r="B1647" s="3">
        <v>46249</v>
      </c>
      <c r="C1647" s="12">
        <f>MONTH(SalesDataTable[[#This Row],[Order Date]])</f>
        <v>8</v>
      </c>
      <c r="D1647" s="12" t="str">
        <f>TEXT(SalesDataTable[[#This Row],[Order Date]],"MMM")</f>
        <v>Aug</v>
      </c>
      <c r="E1647" s="15" t="str">
        <f>"Q"&amp;ROUNDUP(MONTH(SalesDataTable[[#This Row],[Order Date]])/3,0)</f>
        <v>Q3</v>
      </c>
      <c r="F1647" s="12">
        <f>YEAR(SalesDataTable[[#This Row],[Order Date]])</f>
        <v>2026</v>
      </c>
      <c r="G1647" s="4" t="s">
        <v>0</v>
      </c>
      <c r="H1647" s="4" t="s">
        <v>1</v>
      </c>
      <c r="I1647" s="4" t="s">
        <v>19</v>
      </c>
      <c r="J1647" s="4" t="s">
        <v>13</v>
      </c>
      <c r="K1647" s="4" t="s">
        <v>34</v>
      </c>
      <c r="L1647" s="4" t="s">
        <v>35</v>
      </c>
      <c r="M1647" s="9">
        <v>2</v>
      </c>
      <c r="N1647" s="6">
        <v>39.729999999999997</v>
      </c>
      <c r="O1647" s="7">
        <v>0</v>
      </c>
      <c r="P1647" s="6">
        <v>14.95</v>
      </c>
      <c r="Q1647" s="6">
        <f t="shared" si="100"/>
        <v>79.459999999999994</v>
      </c>
      <c r="R1647" s="6">
        <f t="shared" si="101"/>
        <v>29.9</v>
      </c>
      <c r="S1647" s="6">
        <f t="shared" si="102"/>
        <v>49.559999999999995</v>
      </c>
      <c r="T1647" s="8">
        <f t="shared" si="103"/>
        <v>0.62371004278882458</v>
      </c>
      <c r="U1647" s="5">
        <f>YEAR(SalesDataTable[[#This Row],[Order Date]])</f>
        <v>2026</v>
      </c>
      <c r="V1647" s="8" t="str">
        <f>"Q"&amp;ROUNDUP(MONTH(SalesDataTable[[#This Row],[Order Date]])/3,0)</f>
        <v>Q3</v>
      </c>
      <c r="W1647" s="9">
        <f>MONTH(SalesDataTable[[#This Row],[Order Date]])</f>
        <v>8</v>
      </c>
      <c r="X1647" s="8" t="str">
        <f>TEXT(SalesDataTable[[#This Row],[Order Date]],"mmm")</f>
        <v>Aug</v>
      </c>
    </row>
    <row r="1648" spans="1:24" ht="15">
      <c r="A1648" s="2">
        <v>1386</v>
      </c>
      <c r="B1648" s="3">
        <v>46249</v>
      </c>
      <c r="C1648" s="12">
        <f>MONTH(SalesDataTable[[#This Row],[Order Date]])</f>
        <v>8</v>
      </c>
      <c r="D1648" s="12" t="str">
        <f>TEXT(SalesDataTable[[#This Row],[Order Date]],"MMM")</f>
        <v>Aug</v>
      </c>
      <c r="E1648" s="15" t="str">
        <f>"Q"&amp;ROUNDUP(MONTH(SalesDataTable[[#This Row],[Order Date]])/3,0)</f>
        <v>Q3</v>
      </c>
      <c r="F1648" s="12">
        <f>YEAR(SalesDataTable[[#This Row],[Order Date]])</f>
        <v>2026</v>
      </c>
      <c r="G1648" s="4" t="s">
        <v>6</v>
      </c>
      <c r="H1648" s="4" t="s">
        <v>43</v>
      </c>
      <c r="I1648" s="4" t="s">
        <v>2</v>
      </c>
      <c r="J1648" s="4" t="s">
        <v>16</v>
      </c>
      <c r="K1648" s="4" t="s">
        <v>14</v>
      </c>
      <c r="L1648" s="4" t="s">
        <v>15</v>
      </c>
      <c r="M1648" s="9">
        <v>2</v>
      </c>
      <c r="N1648" s="6">
        <v>36.049999999999997</v>
      </c>
      <c r="O1648" s="7">
        <v>0</v>
      </c>
      <c r="P1648" s="6">
        <v>13.8</v>
      </c>
      <c r="Q1648" s="6">
        <f t="shared" si="100"/>
        <v>72.099999999999994</v>
      </c>
      <c r="R1648" s="6">
        <f t="shared" si="101"/>
        <v>27.6</v>
      </c>
      <c r="S1648" s="6">
        <f t="shared" si="102"/>
        <v>44.499999999999993</v>
      </c>
      <c r="T1648" s="8">
        <f t="shared" si="103"/>
        <v>0.61719833564493753</v>
      </c>
      <c r="U1648" s="5">
        <f>YEAR(SalesDataTable[[#This Row],[Order Date]])</f>
        <v>2026</v>
      </c>
      <c r="V1648" s="8" t="str">
        <f>"Q"&amp;ROUNDUP(MONTH(SalesDataTable[[#This Row],[Order Date]])/3,0)</f>
        <v>Q3</v>
      </c>
      <c r="W1648" s="9">
        <f>MONTH(SalesDataTable[[#This Row],[Order Date]])</f>
        <v>8</v>
      </c>
      <c r="X1648" s="8" t="str">
        <f>TEXT(SalesDataTable[[#This Row],[Order Date]],"mmm")</f>
        <v>Aug</v>
      </c>
    </row>
    <row r="1649" spans="1:24" ht="15">
      <c r="A1649" s="2">
        <v>3083</v>
      </c>
      <c r="B1649" s="3">
        <v>46249</v>
      </c>
      <c r="C1649" s="12">
        <f>MONTH(SalesDataTable[[#This Row],[Order Date]])</f>
        <v>8</v>
      </c>
      <c r="D1649" s="12" t="str">
        <f>TEXT(SalesDataTable[[#This Row],[Order Date]],"MMM")</f>
        <v>Aug</v>
      </c>
      <c r="E1649" s="15" t="str">
        <f>"Q"&amp;ROUNDUP(MONTH(SalesDataTable[[#This Row],[Order Date]])/3,0)</f>
        <v>Q3</v>
      </c>
      <c r="F1649" s="12">
        <f>YEAR(SalesDataTable[[#This Row],[Order Date]])</f>
        <v>2026</v>
      </c>
      <c r="G1649" s="4" t="s">
        <v>20</v>
      </c>
      <c r="H1649" s="4" t="s">
        <v>31</v>
      </c>
      <c r="I1649" s="4" t="s">
        <v>2</v>
      </c>
      <c r="J1649" s="4" t="s">
        <v>13</v>
      </c>
      <c r="K1649" s="4" t="s">
        <v>23</v>
      </c>
      <c r="L1649" s="4" t="s">
        <v>29</v>
      </c>
      <c r="M1649" s="9">
        <v>1</v>
      </c>
      <c r="N1649" s="6">
        <v>194.36</v>
      </c>
      <c r="O1649" s="7">
        <v>0</v>
      </c>
      <c r="P1649" s="6">
        <v>106.01</v>
      </c>
      <c r="Q1649" s="6">
        <f t="shared" si="100"/>
        <v>194.36</v>
      </c>
      <c r="R1649" s="6">
        <f t="shared" si="101"/>
        <v>106.01</v>
      </c>
      <c r="S1649" s="6">
        <f t="shared" si="102"/>
        <v>88.350000000000009</v>
      </c>
      <c r="T1649" s="8">
        <f t="shared" si="103"/>
        <v>0.45456884132537562</v>
      </c>
      <c r="U1649" s="5">
        <f>YEAR(SalesDataTable[[#This Row],[Order Date]])</f>
        <v>2026</v>
      </c>
      <c r="V1649" s="8" t="str">
        <f>"Q"&amp;ROUNDUP(MONTH(SalesDataTable[[#This Row],[Order Date]])/3,0)</f>
        <v>Q3</v>
      </c>
      <c r="W1649" s="9">
        <f>MONTH(SalesDataTable[[#This Row],[Order Date]])</f>
        <v>8</v>
      </c>
      <c r="X1649" s="8" t="str">
        <f>TEXT(SalesDataTable[[#This Row],[Order Date]],"mmm")</f>
        <v>Aug</v>
      </c>
    </row>
    <row r="1650" spans="1:24" ht="15">
      <c r="A1650" s="2">
        <v>3174</v>
      </c>
      <c r="B1650" s="3">
        <v>46249</v>
      </c>
      <c r="C1650" s="12">
        <f>MONTH(SalesDataTable[[#This Row],[Order Date]])</f>
        <v>8</v>
      </c>
      <c r="D1650" s="12" t="str">
        <f>TEXT(SalesDataTable[[#This Row],[Order Date]],"MMM")</f>
        <v>Aug</v>
      </c>
      <c r="E1650" s="15" t="str">
        <f>"Q"&amp;ROUNDUP(MONTH(SalesDataTable[[#This Row],[Order Date]])/3,0)</f>
        <v>Q3</v>
      </c>
      <c r="F1650" s="12">
        <f>YEAR(SalesDataTable[[#This Row],[Order Date]])</f>
        <v>2026</v>
      </c>
      <c r="G1650" s="4" t="s">
        <v>20</v>
      </c>
      <c r="H1650" s="4" t="s">
        <v>21</v>
      </c>
      <c r="I1650" s="4" t="s">
        <v>19</v>
      </c>
      <c r="J1650" s="4" t="s">
        <v>3</v>
      </c>
      <c r="K1650" s="4" t="s">
        <v>23</v>
      </c>
      <c r="L1650" s="4" t="s">
        <v>29</v>
      </c>
      <c r="M1650" s="9">
        <v>1</v>
      </c>
      <c r="N1650" s="6">
        <v>192.67</v>
      </c>
      <c r="O1650" s="7">
        <v>0.05</v>
      </c>
      <c r="P1650" s="6">
        <v>103.37</v>
      </c>
      <c r="Q1650" s="6">
        <f t="shared" si="100"/>
        <v>183.03649999999999</v>
      </c>
      <c r="R1650" s="6">
        <f t="shared" si="101"/>
        <v>103.37</v>
      </c>
      <c r="S1650" s="6">
        <f t="shared" si="102"/>
        <v>79.666499999999985</v>
      </c>
      <c r="T1650" s="8">
        <f t="shared" si="103"/>
        <v>0.43524925356417976</v>
      </c>
      <c r="U1650" s="5">
        <f>YEAR(SalesDataTable[[#This Row],[Order Date]])</f>
        <v>2026</v>
      </c>
      <c r="V1650" s="8" t="str">
        <f>"Q"&amp;ROUNDUP(MONTH(SalesDataTable[[#This Row],[Order Date]])/3,0)</f>
        <v>Q3</v>
      </c>
      <c r="W1650" s="9">
        <f>MONTH(SalesDataTable[[#This Row],[Order Date]])</f>
        <v>8</v>
      </c>
      <c r="X1650" s="8" t="str">
        <f>TEXT(SalesDataTable[[#This Row],[Order Date]],"mmm")</f>
        <v>Aug</v>
      </c>
    </row>
    <row r="1651" spans="1:24" ht="15">
      <c r="A1651" s="2">
        <v>4045</v>
      </c>
      <c r="B1651" s="3">
        <v>46249</v>
      </c>
      <c r="C1651" s="12">
        <f>MONTH(SalesDataTable[[#This Row],[Order Date]])</f>
        <v>8</v>
      </c>
      <c r="D1651" s="12" t="str">
        <f>TEXT(SalesDataTable[[#This Row],[Order Date]],"MMM")</f>
        <v>Aug</v>
      </c>
      <c r="E1651" s="15" t="str">
        <f>"Q"&amp;ROUNDUP(MONTH(SalesDataTable[[#This Row],[Order Date]])/3,0)</f>
        <v>Q3</v>
      </c>
      <c r="F1651" s="12">
        <f>YEAR(SalesDataTable[[#This Row],[Order Date]])</f>
        <v>2026</v>
      </c>
      <c r="G1651" s="4" t="s">
        <v>11</v>
      </c>
      <c r="H1651" s="4" t="s">
        <v>52</v>
      </c>
      <c r="I1651" s="4" t="s">
        <v>2</v>
      </c>
      <c r="J1651" s="4" t="s">
        <v>13</v>
      </c>
      <c r="K1651" s="4" t="s">
        <v>9</v>
      </c>
      <c r="L1651" s="4" t="s">
        <v>10</v>
      </c>
      <c r="M1651" s="9">
        <v>3</v>
      </c>
      <c r="N1651" s="6">
        <v>92.12</v>
      </c>
      <c r="O1651" s="7">
        <v>0.1</v>
      </c>
      <c r="P1651" s="6">
        <v>44.1</v>
      </c>
      <c r="Q1651" s="6">
        <f t="shared" si="100"/>
        <v>248.72400000000002</v>
      </c>
      <c r="R1651" s="6">
        <f t="shared" si="101"/>
        <v>132.30000000000001</v>
      </c>
      <c r="S1651" s="6">
        <f t="shared" si="102"/>
        <v>116.42400000000001</v>
      </c>
      <c r="T1651" s="8">
        <f t="shared" si="103"/>
        <v>0.46808510638297873</v>
      </c>
      <c r="U1651" s="5">
        <f>YEAR(SalesDataTable[[#This Row],[Order Date]])</f>
        <v>2026</v>
      </c>
      <c r="V1651" s="8" t="str">
        <f>"Q"&amp;ROUNDUP(MONTH(SalesDataTable[[#This Row],[Order Date]])/3,0)</f>
        <v>Q3</v>
      </c>
      <c r="W1651" s="9">
        <f>MONTH(SalesDataTable[[#This Row],[Order Date]])</f>
        <v>8</v>
      </c>
      <c r="X1651" s="8" t="str">
        <f>TEXT(SalesDataTable[[#This Row],[Order Date]],"mmm")</f>
        <v>Aug</v>
      </c>
    </row>
    <row r="1652" spans="1:24" ht="15">
      <c r="A1652" s="2">
        <v>4850</v>
      </c>
      <c r="B1652" s="3">
        <v>46249</v>
      </c>
      <c r="C1652" s="12">
        <f>MONTH(SalesDataTable[[#This Row],[Order Date]])</f>
        <v>8</v>
      </c>
      <c r="D1652" s="12" t="str">
        <f>TEXT(SalesDataTable[[#This Row],[Order Date]],"MMM")</f>
        <v>Aug</v>
      </c>
      <c r="E1652" s="15" t="str">
        <f>"Q"&amp;ROUNDUP(MONTH(SalesDataTable[[#This Row],[Order Date]])/3,0)</f>
        <v>Q3</v>
      </c>
      <c r="F1652" s="12">
        <f>YEAR(SalesDataTable[[#This Row],[Order Date]])</f>
        <v>2026</v>
      </c>
      <c r="G1652" s="4" t="s">
        <v>6</v>
      </c>
      <c r="H1652" s="4" t="s">
        <v>7</v>
      </c>
      <c r="I1652" s="4" t="s">
        <v>19</v>
      </c>
      <c r="J1652" s="4" t="s">
        <v>16</v>
      </c>
      <c r="K1652" s="4" t="s">
        <v>23</v>
      </c>
      <c r="L1652" s="4" t="s">
        <v>29</v>
      </c>
      <c r="M1652" s="9">
        <v>1</v>
      </c>
      <c r="N1652" s="6">
        <v>192.82</v>
      </c>
      <c r="O1652" s="7">
        <v>0</v>
      </c>
      <c r="P1652" s="6">
        <v>104.98</v>
      </c>
      <c r="Q1652" s="6">
        <f t="shared" si="100"/>
        <v>192.82</v>
      </c>
      <c r="R1652" s="6">
        <f t="shared" si="101"/>
        <v>104.98</v>
      </c>
      <c r="S1652" s="6">
        <f t="shared" si="102"/>
        <v>87.839999999999989</v>
      </c>
      <c r="T1652" s="8">
        <f t="shared" si="103"/>
        <v>0.45555440307022088</v>
      </c>
      <c r="U1652" s="5">
        <f>YEAR(SalesDataTable[[#This Row],[Order Date]])</f>
        <v>2026</v>
      </c>
      <c r="V1652" s="8" t="str">
        <f>"Q"&amp;ROUNDUP(MONTH(SalesDataTable[[#This Row],[Order Date]])/3,0)</f>
        <v>Q3</v>
      </c>
      <c r="W1652" s="9">
        <f>MONTH(SalesDataTable[[#This Row],[Order Date]])</f>
        <v>8</v>
      </c>
      <c r="X1652" s="8" t="str">
        <f>TEXT(SalesDataTable[[#This Row],[Order Date]],"mmm")</f>
        <v>Aug</v>
      </c>
    </row>
    <row r="1653" spans="1:24" ht="15">
      <c r="A1653" s="2">
        <v>71</v>
      </c>
      <c r="B1653" s="3">
        <v>46250</v>
      </c>
      <c r="C1653" s="12">
        <f>MONTH(SalesDataTable[[#This Row],[Order Date]])</f>
        <v>8</v>
      </c>
      <c r="D1653" s="12" t="str">
        <f>TEXT(SalesDataTable[[#This Row],[Order Date]],"MMM")</f>
        <v>Aug</v>
      </c>
      <c r="E1653" s="15" t="str">
        <f>"Q"&amp;ROUNDUP(MONTH(SalesDataTable[[#This Row],[Order Date]])/3,0)</f>
        <v>Q3</v>
      </c>
      <c r="F1653" s="12">
        <f>YEAR(SalesDataTable[[#This Row],[Order Date]])</f>
        <v>2026</v>
      </c>
      <c r="G1653" s="4" t="s">
        <v>11</v>
      </c>
      <c r="H1653" s="4" t="s">
        <v>52</v>
      </c>
      <c r="I1653" s="4" t="s">
        <v>2</v>
      </c>
      <c r="J1653" s="4" t="s">
        <v>13</v>
      </c>
      <c r="K1653" s="4" t="s">
        <v>4</v>
      </c>
      <c r="L1653" s="4" t="s">
        <v>5</v>
      </c>
      <c r="M1653" s="9">
        <v>3</v>
      </c>
      <c r="N1653" s="6">
        <v>80.099999999999994</v>
      </c>
      <c r="O1653" s="7">
        <v>0</v>
      </c>
      <c r="P1653" s="6">
        <v>42.41</v>
      </c>
      <c r="Q1653" s="6">
        <f t="shared" si="100"/>
        <v>240.29999999999998</v>
      </c>
      <c r="R1653" s="6">
        <f t="shared" si="101"/>
        <v>127.22999999999999</v>
      </c>
      <c r="S1653" s="6">
        <f t="shared" si="102"/>
        <v>113.07</v>
      </c>
      <c r="T1653" s="8">
        <f t="shared" si="103"/>
        <v>0.47053682896379528</v>
      </c>
      <c r="U1653" s="5">
        <f>YEAR(SalesDataTable[[#This Row],[Order Date]])</f>
        <v>2026</v>
      </c>
      <c r="V1653" s="8" t="str">
        <f>"Q"&amp;ROUNDUP(MONTH(SalesDataTable[[#This Row],[Order Date]])/3,0)</f>
        <v>Q3</v>
      </c>
      <c r="W1653" s="9">
        <f>MONTH(SalesDataTable[[#This Row],[Order Date]])</f>
        <v>8</v>
      </c>
      <c r="X1653" s="8" t="str">
        <f>TEXT(SalesDataTable[[#This Row],[Order Date]],"mmm")</f>
        <v>Aug</v>
      </c>
    </row>
    <row r="1654" spans="1:24" ht="15">
      <c r="A1654" s="2">
        <v>627</v>
      </c>
      <c r="B1654" s="3">
        <v>46250</v>
      </c>
      <c r="C1654" s="12">
        <f>MONTH(SalesDataTable[[#This Row],[Order Date]])</f>
        <v>8</v>
      </c>
      <c r="D1654" s="12" t="str">
        <f>TEXT(SalesDataTable[[#This Row],[Order Date]],"MMM")</f>
        <v>Aug</v>
      </c>
      <c r="E1654" s="15" t="str">
        <f>"Q"&amp;ROUNDUP(MONTH(SalesDataTable[[#This Row],[Order Date]])/3,0)</f>
        <v>Q3</v>
      </c>
      <c r="F1654" s="12">
        <f>YEAR(SalesDataTable[[#This Row],[Order Date]])</f>
        <v>2026</v>
      </c>
      <c r="G1654" s="4" t="s">
        <v>20</v>
      </c>
      <c r="H1654" s="4" t="s">
        <v>31</v>
      </c>
      <c r="I1654" s="4" t="s">
        <v>28</v>
      </c>
      <c r="J1654" s="4" t="s">
        <v>13</v>
      </c>
      <c r="K1654" s="4" t="s">
        <v>4</v>
      </c>
      <c r="L1654" s="4" t="s">
        <v>5</v>
      </c>
      <c r="M1654" s="9">
        <v>6</v>
      </c>
      <c r="N1654" s="6">
        <v>83.26</v>
      </c>
      <c r="O1654" s="7">
        <v>0</v>
      </c>
      <c r="P1654" s="6">
        <v>43.8</v>
      </c>
      <c r="Q1654" s="6">
        <f t="shared" si="100"/>
        <v>499.56000000000006</v>
      </c>
      <c r="R1654" s="6">
        <f t="shared" si="101"/>
        <v>262.79999999999995</v>
      </c>
      <c r="S1654" s="6">
        <f t="shared" si="102"/>
        <v>236.7600000000001</v>
      </c>
      <c r="T1654" s="8">
        <f t="shared" si="103"/>
        <v>0.47393706461686297</v>
      </c>
      <c r="U1654" s="5">
        <f>YEAR(SalesDataTable[[#This Row],[Order Date]])</f>
        <v>2026</v>
      </c>
      <c r="V1654" s="8" t="str">
        <f>"Q"&amp;ROUNDUP(MONTH(SalesDataTable[[#This Row],[Order Date]])/3,0)</f>
        <v>Q3</v>
      </c>
      <c r="W1654" s="9">
        <f>MONTH(SalesDataTable[[#This Row],[Order Date]])</f>
        <v>8</v>
      </c>
      <c r="X1654" s="8" t="str">
        <f>TEXT(SalesDataTable[[#This Row],[Order Date]],"mmm")</f>
        <v>Aug</v>
      </c>
    </row>
    <row r="1655" spans="1:24" ht="15">
      <c r="A1655" s="2">
        <v>959</v>
      </c>
      <c r="B1655" s="3">
        <v>46250</v>
      </c>
      <c r="C1655" s="12">
        <f>MONTH(SalesDataTable[[#This Row],[Order Date]])</f>
        <v>8</v>
      </c>
      <c r="D1655" s="12" t="str">
        <f>TEXT(SalesDataTable[[#This Row],[Order Date]],"MMM")</f>
        <v>Aug</v>
      </c>
      <c r="E1655" s="15" t="str">
        <f>"Q"&amp;ROUNDUP(MONTH(SalesDataTable[[#This Row],[Order Date]])/3,0)</f>
        <v>Q3</v>
      </c>
      <c r="F1655" s="12">
        <f>YEAR(SalesDataTable[[#This Row],[Order Date]])</f>
        <v>2026</v>
      </c>
      <c r="G1655" s="4" t="s">
        <v>6</v>
      </c>
      <c r="H1655" s="4" t="s">
        <v>7</v>
      </c>
      <c r="I1655" s="4" t="s">
        <v>19</v>
      </c>
      <c r="J1655" s="4" t="s">
        <v>3</v>
      </c>
      <c r="K1655" s="4" t="s">
        <v>34</v>
      </c>
      <c r="L1655" s="4" t="s">
        <v>35</v>
      </c>
      <c r="M1655" s="9">
        <v>4</v>
      </c>
      <c r="N1655" s="6">
        <v>40.46</v>
      </c>
      <c r="O1655" s="7">
        <v>0</v>
      </c>
      <c r="P1655" s="6">
        <v>15.12</v>
      </c>
      <c r="Q1655" s="6">
        <f t="shared" si="100"/>
        <v>161.84</v>
      </c>
      <c r="R1655" s="6">
        <f t="shared" si="101"/>
        <v>60.48</v>
      </c>
      <c r="S1655" s="6">
        <f t="shared" si="102"/>
        <v>101.36000000000001</v>
      </c>
      <c r="T1655" s="8">
        <f t="shared" si="103"/>
        <v>0.62629757785467133</v>
      </c>
      <c r="U1655" s="5">
        <f>YEAR(SalesDataTable[[#This Row],[Order Date]])</f>
        <v>2026</v>
      </c>
      <c r="V1655" s="8" t="str">
        <f>"Q"&amp;ROUNDUP(MONTH(SalesDataTable[[#This Row],[Order Date]])/3,0)</f>
        <v>Q3</v>
      </c>
      <c r="W1655" s="9">
        <f>MONTH(SalesDataTable[[#This Row],[Order Date]])</f>
        <v>8</v>
      </c>
      <c r="X1655" s="8" t="str">
        <f>TEXT(SalesDataTable[[#This Row],[Order Date]],"mmm")</f>
        <v>Aug</v>
      </c>
    </row>
    <row r="1656" spans="1:24" ht="15">
      <c r="A1656" s="2">
        <v>967</v>
      </c>
      <c r="B1656" s="3">
        <v>46250</v>
      </c>
      <c r="C1656" s="12">
        <f>MONTH(SalesDataTable[[#This Row],[Order Date]])</f>
        <v>8</v>
      </c>
      <c r="D1656" s="12" t="str">
        <f>TEXT(SalesDataTable[[#This Row],[Order Date]],"MMM")</f>
        <v>Aug</v>
      </c>
      <c r="E1656" s="15" t="str">
        <f>"Q"&amp;ROUNDUP(MONTH(SalesDataTable[[#This Row],[Order Date]])/3,0)</f>
        <v>Q3</v>
      </c>
      <c r="F1656" s="12">
        <f>YEAR(SalesDataTable[[#This Row],[Order Date]])</f>
        <v>2026</v>
      </c>
      <c r="G1656" s="4" t="s">
        <v>11</v>
      </c>
      <c r="H1656" s="4" t="s">
        <v>52</v>
      </c>
      <c r="I1656" s="4" t="s">
        <v>8</v>
      </c>
      <c r="J1656" s="4" t="s">
        <v>3</v>
      </c>
      <c r="K1656" s="4" t="s">
        <v>4</v>
      </c>
      <c r="L1656" s="4" t="s">
        <v>5</v>
      </c>
      <c r="M1656" s="9">
        <v>5</v>
      </c>
      <c r="N1656" s="6">
        <v>81.55</v>
      </c>
      <c r="O1656" s="7">
        <v>0.2</v>
      </c>
      <c r="P1656" s="6">
        <v>42.09</v>
      </c>
      <c r="Q1656" s="6">
        <f t="shared" si="100"/>
        <v>326.20000000000005</v>
      </c>
      <c r="R1656" s="6">
        <f t="shared" si="101"/>
        <v>210.45000000000002</v>
      </c>
      <c r="S1656" s="6">
        <f t="shared" si="102"/>
        <v>115.75000000000003</v>
      </c>
      <c r="T1656" s="8">
        <f t="shared" si="103"/>
        <v>0.3548436541998774</v>
      </c>
      <c r="U1656" s="5">
        <f>YEAR(SalesDataTable[[#This Row],[Order Date]])</f>
        <v>2026</v>
      </c>
      <c r="V1656" s="8" t="str">
        <f>"Q"&amp;ROUNDUP(MONTH(SalesDataTable[[#This Row],[Order Date]])/3,0)</f>
        <v>Q3</v>
      </c>
      <c r="W1656" s="9">
        <f>MONTH(SalesDataTable[[#This Row],[Order Date]])</f>
        <v>8</v>
      </c>
      <c r="X1656" s="8" t="str">
        <f>TEXT(SalesDataTable[[#This Row],[Order Date]],"mmm")</f>
        <v>Aug</v>
      </c>
    </row>
    <row r="1657" spans="1:24" ht="15">
      <c r="A1657" s="2">
        <v>1267</v>
      </c>
      <c r="B1657" s="3">
        <v>46250</v>
      </c>
      <c r="C1657" s="12">
        <f>MONTH(SalesDataTable[[#This Row],[Order Date]])</f>
        <v>8</v>
      </c>
      <c r="D1657" s="12" t="str">
        <f>TEXT(SalesDataTable[[#This Row],[Order Date]],"MMM")</f>
        <v>Aug</v>
      </c>
      <c r="E1657" s="15" t="str">
        <f>"Q"&amp;ROUNDUP(MONTH(SalesDataTable[[#This Row],[Order Date]])/3,0)</f>
        <v>Q3</v>
      </c>
      <c r="F1657" s="12">
        <f>YEAR(SalesDataTable[[#This Row],[Order Date]])</f>
        <v>2026</v>
      </c>
      <c r="G1657" s="4" t="s">
        <v>6</v>
      </c>
      <c r="H1657" s="4" t="s">
        <v>43</v>
      </c>
      <c r="I1657" s="4" t="s">
        <v>19</v>
      </c>
      <c r="J1657" s="4" t="s">
        <v>13</v>
      </c>
      <c r="K1657" s="4" t="s">
        <v>23</v>
      </c>
      <c r="L1657" s="4" t="s">
        <v>40</v>
      </c>
      <c r="M1657" s="9">
        <v>2</v>
      </c>
      <c r="N1657" s="6">
        <v>83.56</v>
      </c>
      <c r="O1657" s="7">
        <v>0</v>
      </c>
      <c r="P1657" s="6">
        <v>39.119999999999997</v>
      </c>
      <c r="Q1657" s="6">
        <f t="shared" si="100"/>
        <v>167.12</v>
      </c>
      <c r="R1657" s="6">
        <f t="shared" si="101"/>
        <v>78.239999999999995</v>
      </c>
      <c r="S1657" s="6">
        <f t="shared" si="102"/>
        <v>88.88000000000001</v>
      </c>
      <c r="T1657" s="8">
        <f t="shared" si="103"/>
        <v>0.53183341311632359</v>
      </c>
      <c r="U1657" s="5">
        <f>YEAR(SalesDataTable[[#This Row],[Order Date]])</f>
        <v>2026</v>
      </c>
      <c r="V1657" s="8" t="str">
        <f>"Q"&amp;ROUNDUP(MONTH(SalesDataTable[[#This Row],[Order Date]])/3,0)</f>
        <v>Q3</v>
      </c>
      <c r="W1657" s="9">
        <f>MONTH(SalesDataTable[[#This Row],[Order Date]])</f>
        <v>8</v>
      </c>
      <c r="X1657" s="8" t="str">
        <f>TEXT(SalesDataTable[[#This Row],[Order Date]],"mmm")</f>
        <v>Aug</v>
      </c>
    </row>
    <row r="1658" spans="1:24" ht="15">
      <c r="A1658" s="2">
        <v>1394</v>
      </c>
      <c r="B1658" s="3">
        <v>46250</v>
      </c>
      <c r="C1658" s="12">
        <f>MONTH(SalesDataTable[[#This Row],[Order Date]])</f>
        <v>8</v>
      </c>
      <c r="D1658" s="12" t="str">
        <f>TEXT(SalesDataTable[[#This Row],[Order Date]],"MMM")</f>
        <v>Aug</v>
      </c>
      <c r="E1658" s="15" t="str">
        <f>"Q"&amp;ROUNDUP(MONTH(SalesDataTable[[#This Row],[Order Date]])/3,0)</f>
        <v>Q3</v>
      </c>
      <c r="F1658" s="12">
        <f>YEAR(SalesDataTable[[#This Row],[Order Date]])</f>
        <v>2026</v>
      </c>
      <c r="G1658" s="4" t="s">
        <v>11</v>
      </c>
      <c r="H1658" s="4" t="s">
        <v>39</v>
      </c>
      <c r="I1658" s="4" t="s">
        <v>2</v>
      </c>
      <c r="J1658" s="4" t="s">
        <v>3</v>
      </c>
      <c r="K1658" s="4" t="s">
        <v>23</v>
      </c>
      <c r="L1658" s="4" t="s">
        <v>51</v>
      </c>
      <c r="M1658" s="9">
        <v>3</v>
      </c>
      <c r="N1658" s="6">
        <v>125.75</v>
      </c>
      <c r="O1658" s="7">
        <v>0</v>
      </c>
      <c r="P1658" s="6">
        <v>62.05</v>
      </c>
      <c r="Q1658" s="6">
        <f t="shared" si="100"/>
        <v>377.25</v>
      </c>
      <c r="R1658" s="6">
        <f t="shared" si="101"/>
        <v>186.14999999999998</v>
      </c>
      <c r="S1658" s="6">
        <f t="shared" si="102"/>
        <v>191.10000000000002</v>
      </c>
      <c r="T1658" s="8">
        <f t="shared" si="103"/>
        <v>0.50656063618290259</v>
      </c>
      <c r="U1658" s="5">
        <f>YEAR(SalesDataTable[[#This Row],[Order Date]])</f>
        <v>2026</v>
      </c>
      <c r="V1658" s="8" t="str">
        <f>"Q"&amp;ROUNDUP(MONTH(SalesDataTable[[#This Row],[Order Date]])/3,0)</f>
        <v>Q3</v>
      </c>
      <c r="W1658" s="9">
        <f>MONTH(SalesDataTable[[#This Row],[Order Date]])</f>
        <v>8</v>
      </c>
      <c r="X1658" s="8" t="str">
        <f>TEXT(SalesDataTable[[#This Row],[Order Date]],"mmm")</f>
        <v>Aug</v>
      </c>
    </row>
    <row r="1659" spans="1:24" ht="15">
      <c r="A1659" s="2">
        <v>1652</v>
      </c>
      <c r="B1659" s="3">
        <v>46250</v>
      </c>
      <c r="C1659" s="12">
        <f>MONTH(SalesDataTable[[#This Row],[Order Date]])</f>
        <v>8</v>
      </c>
      <c r="D1659" s="12" t="str">
        <f>TEXT(SalesDataTable[[#This Row],[Order Date]],"MMM")</f>
        <v>Aug</v>
      </c>
      <c r="E1659" s="15" t="str">
        <f>"Q"&amp;ROUNDUP(MONTH(SalesDataTable[[#This Row],[Order Date]])/3,0)</f>
        <v>Q3</v>
      </c>
      <c r="F1659" s="12">
        <f>YEAR(SalesDataTable[[#This Row],[Order Date]])</f>
        <v>2026</v>
      </c>
      <c r="G1659" s="4" t="s">
        <v>0</v>
      </c>
      <c r="H1659" s="4" t="s">
        <v>1</v>
      </c>
      <c r="I1659" s="4" t="s">
        <v>2</v>
      </c>
      <c r="J1659" s="4" t="s">
        <v>3</v>
      </c>
      <c r="K1659" s="4" t="s">
        <v>14</v>
      </c>
      <c r="L1659" s="4" t="s">
        <v>15</v>
      </c>
      <c r="M1659" s="9">
        <v>1</v>
      </c>
      <c r="N1659" s="6">
        <v>35.619999999999997</v>
      </c>
      <c r="O1659" s="7">
        <v>0.1</v>
      </c>
      <c r="P1659" s="6">
        <v>13.55</v>
      </c>
      <c r="Q1659" s="6">
        <f t="shared" si="100"/>
        <v>32.058</v>
      </c>
      <c r="R1659" s="6">
        <f t="shared" si="101"/>
        <v>13.55</v>
      </c>
      <c r="S1659" s="6">
        <f t="shared" si="102"/>
        <v>18.507999999999999</v>
      </c>
      <c r="T1659" s="8">
        <f t="shared" si="103"/>
        <v>0.57732859192713204</v>
      </c>
      <c r="U1659" s="5">
        <f>YEAR(SalesDataTable[[#This Row],[Order Date]])</f>
        <v>2026</v>
      </c>
      <c r="V1659" s="8" t="str">
        <f>"Q"&amp;ROUNDUP(MONTH(SalesDataTable[[#This Row],[Order Date]])/3,0)</f>
        <v>Q3</v>
      </c>
      <c r="W1659" s="9">
        <f>MONTH(SalesDataTable[[#This Row],[Order Date]])</f>
        <v>8</v>
      </c>
      <c r="X1659" s="8" t="str">
        <f>TEXT(SalesDataTable[[#This Row],[Order Date]],"mmm")</f>
        <v>Aug</v>
      </c>
    </row>
    <row r="1660" spans="1:24" ht="15">
      <c r="A1660" s="2">
        <v>2126</v>
      </c>
      <c r="B1660" s="3">
        <v>46250</v>
      </c>
      <c r="C1660" s="12">
        <f>MONTH(SalesDataTable[[#This Row],[Order Date]])</f>
        <v>8</v>
      </c>
      <c r="D1660" s="12" t="str">
        <f>TEXT(SalesDataTable[[#This Row],[Order Date]],"MMM")</f>
        <v>Aug</v>
      </c>
      <c r="E1660" s="15" t="str">
        <f>"Q"&amp;ROUNDUP(MONTH(SalesDataTable[[#This Row],[Order Date]])/3,0)</f>
        <v>Q3</v>
      </c>
      <c r="F1660" s="12">
        <f>YEAR(SalesDataTable[[#This Row],[Order Date]])</f>
        <v>2026</v>
      </c>
      <c r="G1660" s="4" t="s">
        <v>6</v>
      </c>
      <c r="H1660" s="4" t="s">
        <v>49</v>
      </c>
      <c r="I1660" s="4" t="s">
        <v>2</v>
      </c>
      <c r="J1660" s="4" t="s">
        <v>16</v>
      </c>
      <c r="K1660" s="4" t="s">
        <v>4</v>
      </c>
      <c r="L1660" s="4" t="s">
        <v>30</v>
      </c>
      <c r="M1660" s="9">
        <v>2</v>
      </c>
      <c r="N1660" s="6">
        <v>104.02</v>
      </c>
      <c r="O1660" s="7">
        <v>0</v>
      </c>
      <c r="P1660" s="6">
        <v>50.26</v>
      </c>
      <c r="Q1660" s="6">
        <f t="shared" si="100"/>
        <v>208.04</v>
      </c>
      <c r="R1660" s="6">
        <f t="shared" si="101"/>
        <v>100.52</v>
      </c>
      <c r="S1660" s="6">
        <f t="shared" si="102"/>
        <v>107.52</v>
      </c>
      <c r="T1660" s="8">
        <f t="shared" si="103"/>
        <v>0.51682368775235532</v>
      </c>
      <c r="U1660" s="5">
        <f>YEAR(SalesDataTable[[#This Row],[Order Date]])</f>
        <v>2026</v>
      </c>
      <c r="V1660" s="8" t="str">
        <f>"Q"&amp;ROUNDUP(MONTH(SalesDataTable[[#This Row],[Order Date]])/3,0)</f>
        <v>Q3</v>
      </c>
      <c r="W1660" s="9">
        <f>MONTH(SalesDataTable[[#This Row],[Order Date]])</f>
        <v>8</v>
      </c>
      <c r="X1660" s="8" t="str">
        <f>TEXT(SalesDataTable[[#This Row],[Order Date]],"mmm")</f>
        <v>Aug</v>
      </c>
    </row>
    <row r="1661" spans="1:24" ht="15">
      <c r="A1661" s="2">
        <v>2282</v>
      </c>
      <c r="B1661" s="3">
        <v>46250</v>
      </c>
      <c r="C1661" s="12">
        <f>MONTH(SalesDataTable[[#This Row],[Order Date]])</f>
        <v>8</v>
      </c>
      <c r="D1661" s="12" t="str">
        <f>TEXT(SalesDataTable[[#This Row],[Order Date]],"MMM")</f>
        <v>Aug</v>
      </c>
      <c r="E1661" s="15" t="str">
        <f>"Q"&amp;ROUNDUP(MONTH(SalesDataTable[[#This Row],[Order Date]])/3,0)</f>
        <v>Q3</v>
      </c>
      <c r="F1661" s="12">
        <f>YEAR(SalesDataTable[[#This Row],[Order Date]])</f>
        <v>2026</v>
      </c>
      <c r="G1661" s="4" t="s">
        <v>6</v>
      </c>
      <c r="H1661" s="4" t="s">
        <v>27</v>
      </c>
      <c r="I1661" s="4" t="s">
        <v>8</v>
      </c>
      <c r="J1661" s="4" t="s">
        <v>16</v>
      </c>
      <c r="K1661" s="4" t="s">
        <v>9</v>
      </c>
      <c r="L1661" s="4" t="s">
        <v>10</v>
      </c>
      <c r="M1661" s="9">
        <v>8</v>
      </c>
      <c r="N1661" s="6">
        <v>92.71</v>
      </c>
      <c r="O1661" s="7">
        <v>0.1</v>
      </c>
      <c r="P1661" s="6">
        <v>44.83</v>
      </c>
      <c r="Q1661" s="6">
        <f t="shared" si="100"/>
        <v>667.51199999999994</v>
      </c>
      <c r="R1661" s="6">
        <f t="shared" si="101"/>
        <v>358.64</v>
      </c>
      <c r="S1661" s="6">
        <f t="shared" si="102"/>
        <v>308.87199999999996</v>
      </c>
      <c r="T1661" s="8">
        <f t="shared" si="103"/>
        <v>0.46272126943036229</v>
      </c>
      <c r="U1661" s="5">
        <f>YEAR(SalesDataTable[[#This Row],[Order Date]])</f>
        <v>2026</v>
      </c>
      <c r="V1661" s="8" t="str">
        <f>"Q"&amp;ROUNDUP(MONTH(SalesDataTable[[#This Row],[Order Date]])/3,0)</f>
        <v>Q3</v>
      </c>
      <c r="W1661" s="9">
        <f>MONTH(SalesDataTable[[#This Row],[Order Date]])</f>
        <v>8</v>
      </c>
      <c r="X1661" s="8" t="str">
        <f>TEXT(SalesDataTable[[#This Row],[Order Date]],"mmm")</f>
        <v>Aug</v>
      </c>
    </row>
    <row r="1662" spans="1:24" ht="15">
      <c r="A1662" s="2">
        <v>2426</v>
      </c>
      <c r="B1662" s="3">
        <v>46250</v>
      </c>
      <c r="C1662" s="12">
        <f>MONTH(SalesDataTable[[#This Row],[Order Date]])</f>
        <v>8</v>
      </c>
      <c r="D1662" s="12" t="str">
        <f>TEXT(SalesDataTable[[#This Row],[Order Date]],"MMM")</f>
        <v>Aug</v>
      </c>
      <c r="E1662" s="15" t="str">
        <f>"Q"&amp;ROUNDUP(MONTH(SalesDataTable[[#This Row],[Order Date]])/3,0)</f>
        <v>Q3</v>
      </c>
      <c r="F1662" s="12">
        <f>YEAR(SalesDataTable[[#This Row],[Order Date]])</f>
        <v>2026</v>
      </c>
      <c r="G1662" s="4" t="s">
        <v>6</v>
      </c>
      <c r="H1662" s="4" t="s">
        <v>43</v>
      </c>
      <c r="I1662" s="4" t="s">
        <v>2</v>
      </c>
      <c r="J1662" s="4" t="s">
        <v>13</v>
      </c>
      <c r="K1662" s="4" t="s">
        <v>9</v>
      </c>
      <c r="L1662" s="4" t="s">
        <v>10</v>
      </c>
      <c r="M1662" s="9">
        <v>1</v>
      </c>
      <c r="N1662" s="6">
        <v>90.58</v>
      </c>
      <c r="O1662" s="7">
        <v>0</v>
      </c>
      <c r="P1662" s="6">
        <v>44.53</v>
      </c>
      <c r="Q1662" s="6">
        <f t="shared" si="100"/>
        <v>90.58</v>
      </c>
      <c r="R1662" s="6">
        <f t="shared" si="101"/>
        <v>44.53</v>
      </c>
      <c r="S1662" s="6">
        <f t="shared" si="102"/>
        <v>46.05</v>
      </c>
      <c r="T1662" s="8">
        <f t="shared" si="103"/>
        <v>0.50839037315080593</v>
      </c>
      <c r="U1662" s="5">
        <f>YEAR(SalesDataTable[[#This Row],[Order Date]])</f>
        <v>2026</v>
      </c>
      <c r="V1662" s="8" t="str">
        <f>"Q"&amp;ROUNDUP(MONTH(SalesDataTable[[#This Row],[Order Date]])/3,0)</f>
        <v>Q3</v>
      </c>
      <c r="W1662" s="9">
        <f>MONTH(SalesDataTable[[#This Row],[Order Date]])</f>
        <v>8</v>
      </c>
      <c r="X1662" s="8" t="str">
        <f>TEXT(SalesDataTable[[#This Row],[Order Date]],"mmm")</f>
        <v>Aug</v>
      </c>
    </row>
    <row r="1663" spans="1:24" ht="15">
      <c r="A1663" s="2">
        <v>2534</v>
      </c>
      <c r="B1663" s="3">
        <v>46250</v>
      </c>
      <c r="C1663" s="12">
        <f>MONTH(SalesDataTable[[#This Row],[Order Date]])</f>
        <v>8</v>
      </c>
      <c r="D1663" s="12" t="str">
        <f>TEXT(SalesDataTable[[#This Row],[Order Date]],"MMM")</f>
        <v>Aug</v>
      </c>
      <c r="E1663" s="15" t="str">
        <f>"Q"&amp;ROUNDUP(MONTH(SalesDataTable[[#This Row],[Order Date]])/3,0)</f>
        <v>Q3</v>
      </c>
      <c r="F1663" s="12">
        <f>YEAR(SalesDataTable[[#This Row],[Order Date]])</f>
        <v>2026</v>
      </c>
      <c r="G1663" s="4" t="s">
        <v>6</v>
      </c>
      <c r="H1663" s="4" t="s">
        <v>49</v>
      </c>
      <c r="I1663" s="4" t="s">
        <v>2</v>
      </c>
      <c r="J1663" s="4" t="s">
        <v>13</v>
      </c>
      <c r="K1663" s="4" t="s">
        <v>23</v>
      </c>
      <c r="L1663" s="4" t="s">
        <v>51</v>
      </c>
      <c r="M1663" s="9">
        <v>1</v>
      </c>
      <c r="N1663" s="6">
        <v>120.22</v>
      </c>
      <c r="O1663" s="7">
        <v>0</v>
      </c>
      <c r="P1663" s="6">
        <v>62.31</v>
      </c>
      <c r="Q1663" s="6">
        <f t="shared" si="100"/>
        <v>120.22</v>
      </c>
      <c r="R1663" s="6">
        <f t="shared" si="101"/>
        <v>62.31</v>
      </c>
      <c r="S1663" s="6">
        <f t="shared" si="102"/>
        <v>57.91</v>
      </c>
      <c r="T1663" s="8">
        <f t="shared" si="103"/>
        <v>0.48170021627017134</v>
      </c>
      <c r="U1663" s="5">
        <f>YEAR(SalesDataTable[[#This Row],[Order Date]])</f>
        <v>2026</v>
      </c>
      <c r="V1663" s="8" t="str">
        <f>"Q"&amp;ROUNDUP(MONTH(SalesDataTable[[#This Row],[Order Date]])/3,0)</f>
        <v>Q3</v>
      </c>
      <c r="W1663" s="9">
        <f>MONTH(SalesDataTable[[#This Row],[Order Date]])</f>
        <v>8</v>
      </c>
      <c r="X1663" s="8" t="str">
        <f>TEXT(SalesDataTable[[#This Row],[Order Date]],"mmm")</f>
        <v>Aug</v>
      </c>
    </row>
    <row r="1664" spans="1:24" ht="15">
      <c r="A1664" s="2">
        <v>2948</v>
      </c>
      <c r="B1664" s="3">
        <v>46250</v>
      </c>
      <c r="C1664" s="12">
        <f>MONTH(SalesDataTable[[#This Row],[Order Date]])</f>
        <v>8</v>
      </c>
      <c r="D1664" s="12" t="str">
        <f>TEXT(SalesDataTable[[#This Row],[Order Date]],"MMM")</f>
        <v>Aug</v>
      </c>
      <c r="E1664" s="15" t="str">
        <f>"Q"&amp;ROUNDUP(MONTH(SalesDataTable[[#This Row],[Order Date]])/3,0)</f>
        <v>Q3</v>
      </c>
      <c r="F1664" s="12">
        <f>YEAR(SalesDataTable[[#This Row],[Order Date]])</f>
        <v>2026</v>
      </c>
      <c r="G1664" s="4" t="s">
        <v>11</v>
      </c>
      <c r="H1664" s="4" t="s">
        <v>12</v>
      </c>
      <c r="I1664" s="4" t="s">
        <v>19</v>
      </c>
      <c r="J1664" s="4" t="s">
        <v>13</v>
      </c>
      <c r="K1664" s="4" t="s">
        <v>14</v>
      </c>
      <c r="L1664" s="4" t="s">
        <v>15</v>
      </c>
      <c r="M1664" s="9">
        <v>3</v>
      </c>
      <c r="N1664" s="6">
        <v>36.35</v>
      </c>
      <c r="O1664" s="7">
        <v>0</v>
      </c>
      <c r="P1664" s="6">
        <v>13.42</v>
      </c>
      <c r="Q1664" s="6">
        <f t="shared" si="100"/>
        <v>109.05000000000001</v>
      </c>
      <c r="R1664" s="6">
        <f t="shared" si="101"/>
        <v>40.26</v>
      </c>
      <c r="S1664" s="6">
        <f t="shared" si="102"/>
        <v>68.79000000000002</v>
      </c>
      <c r="T1664" s="8">
        <f t="shared" si="103"/>
        <v>0.63081155433287495</v>
      </c>
      <c r="U1664" s="5">
        <f>YEAR(SalesDataTable[[#This Row],[Order Date]])</f>
        <v>2026</v>
      </c>
      <c r="V1664" s="8" t="str">
        <f>"Q"&amp;ROUNDUP(MONTH(SalesDataTable[[#This Row],[Order Date]])/3,0)</f>
        <v>Q3</v>
      </c>
      <c r="W1664" s="9">
        <f>MONTH(SalesDataTable[[#This Row],[Order Date]])</f>
        <v>8</v>
      </c>
      <c r="X1664" s="8" t="str">
        <f>TEXT(SalesDataTable[[#This Row],[Order Date]],"mmm")</f>
        <v>Aug</v>
      </c>
    </row>
    <row r="1665" spans="1:24" ht="15">
      <c r="A1665" s="2">
        <v>3141</v>
      </c>
      <c r="B1665" s="3">
        <v>46250</v>
      </c>
      <c r="C1665" s="12">
        <f>MONTH(SalesDataTable[[#This Row],[Order Date]])</f>
        <v>8</v>
      </c>
      <c r="D1665" s="12" t="str">
        <f>TEXT(SalesDataTable[[#This Row],[Order Date]],"MMM")</f>
        <v>Aug</v>
      </c>
      <c r="E1665" s="15" t="str">
        <f>"Q"&amp;ROUNDUP(MONTH(SalesDataTable[[#This Row],[Order Date]])/3,0)</f>
        <v>Q3</v>
      </c>
      <c r="F1665" s="12">
        <f>YEAR(SalesDataTable[[#This Row],[Order Date]])</f>
        <v>2026</v>
      </c>
      <c r="G1665" s="4" t="s">
        <v>6</v>
      </c>
      <c r="H1665" s="4" t="s">
        <v>43</v>
      </c>
      <c r="I1665" s="4" t="s">
        <v>28</v>
      </c>
      <c r="J1665" s="4" t="s">
        <v>3</v>
      </c>
      <c r="K1665" s="4" t="s">
        <v>23</v>
      </c>
      <c r="L1665" s="4" t="s">
        <v>29</v>
      </c>
      <c r="M1665" s="9">
        <v>2</v>
      </c>
      <c r="N1665" s="6">
        <v>195.28</v>
      </c>
      <c r="O1665" s="7">
        <v>0</v>
      </c>
      <c r="P1665" s="6">
        <v>102.24</v>
      </c>
      <c r="Q1665" s="6">
        <f t="shared" si="100"/>
        <v>390.56</v>
      </c>
      <c r="R1665" s="6">
        <f t="shared" si="101"/>
        <v>204.48</v>
      </c>
      <c r="S1665" s="6">
        <f t="shared" si="102"/>
        <v>186.08</v>
      </c>
      <c r="T1665" s="8">
        <f t="shared" si="103"/>
        <v>0.4764440802949611</v>
      </c>
      <c r="U1665" s="5">
        <f>YEAR(SalesDataTable[[#This Row],[Order Date]])</f>
        <v>2026</v>
      </c>
      <c r="V1665" s="8" t="str">
        <f>"Q"&amp;ROUNDUP(MONTH(SalesDataTable[[#This Row],[Order Date]])/3,0)</f>
        <v>Q3</v>
      </c>
      <c r="W1665" s="9">
        <f>MONTH(SalesDataTable[[#This Row],[Order Date]])</f>
        <v>8</v>
      </c>
      <c r="X1665" s="8" t="str">
        <f>TEXT(SalesDataTable[[#This Row],[Order Date]],"mmm")</f>
        <v>Aug</v>
      </c>
    </row>
    <row r="1666" spans="1:24" ht="15">
      <c r="A1666" s="2">
        <v>3935</v>
      </c>
      <c r="B1666" s="3">
        <v>46250</v>
      </c>
      <c r="C1666" s="12">
        <f>MONTH(SalesDataTable[[#This Row],[Order Date]])</f>
        <v>8</v>
      </c>
      <c r="D1666" s="12" t="str">
        <f>TEXT(SalesDataTable[[#This Row],[Order Date]],"MMM")</f>
        <v>Aug</v>
      </c>
      <c r="E1666" s="15" t="str">
        <f>"Q"&amp;ROUNDUP(MONTH(SalesDataTable[[#This Row],[Order Date]])/3,0)</f>
        <v>Q3</v>
      </c>
      <c r="F1666" s="12">
        <f>YEAR(SalesDataTable[[#This Row],[Order Date]])</f>
        <v>2026</v>
      </c>
      <c r="G1666" s="4" t="s">
        <v>11</v>
      </c>
      <c r="H1666" s="4" t="s">
        <v>52</v>
      </c>
      <c r="I1666" s="4" t="s">
        <v>28</v>
      </c>
      <c r="J1666" s="4" t="s">
        <v>3</v>
      </c>
      <c r="K1666" s="4" t="s">
        <v>14</v>
      </c>
      <c r="L1666" s="4" t="s">
        <v>32</v>
      </c>
      <c r="M1666" s="9">
        <v>4</v>
      </c>
      <c r="N1666" s="6">
        <v>46.05</v>
      </c>
      <c r="O1666" s="7">
        <v>0</v>
      </c>
      <c r="P1666" s="6">
        <v>18.75</v>
      </c>
      <c r="Q1666" s="6">
        <f t="shared" ref="Q1666:Q1729" si="104">M1666*N1666*(1-O1666)</f>
        <v>184.2</v>
      </c>
      <c r="R1666" s="6">
        <f t="shared" ref="R1666:R1729" si="105">M1666*P1666</f>
        <v>75</v>
      </c>
      <c r="S1666" s="6">
        <f t="shared" ref="S1666:S1729" si="106">Q1666-R1666</f>
        <v>109.19999999999999</v>
      </c>
      <c r="T1666" s="8">
        <f t="shared" ref="T1666:T1729" si="107">IFERROR(S1666/Q1666,0)</f>
        <v>0.5928338762214983</v>
      </c>
      <c r="U1666" s="5">
        <f>YEAR(SalesDataTable[[#This Row],[Order Date]])</f>
        <v>2026</v>
      </c>
      <c r="V1666" s="8" t="str">
        <f>"Q"&amp;ROUNDUP(MONTH(SalesDataTable[[#This Row],[Order Date]])/3,0)</f>
        <v>Q3</v>
      </c>
      <c r="W1666" s="9">
        <f>MONTH(SalesDataTable[[#This Row],[Order Date]])</f>
        <v>8</v>
      </c>
      <c r="X1666" s="8" t="str">
        <f>TEXT(SalesDataTable[[#This Row],[Order Date]],"mmm")</f>
        <v>Aug</v>
      </c>
    </row>
    <row r="1667" spans="1:24" ht="15">
      <c r="A1667" s="2">
        <v>4636</v>
      </c>
      <c r="B1667" s="3">
        <v>46250</v>
      </c>
      <c r="C1667" s="12">
        <f>MONTH(SalesDataTable[[#This Row],[Order Date]])</f>
        <v>8</v>
      </c>
      <c r="D1667" s="12" t="str">
        <f>TEXT(SalesDataTable[[#This Row],[Order Date]],"MMM")</f>
        <v>Aug</v>
      </c>
      <c r="E1667" s="15" t="str">
        <f>"Q"&amp;ROUNDUP(MONTH(SalesDataTable[[#This Row],[Order Date]])/3,0)</f>
        <v>Q3</v>
      </c>
      <c r="F1667" s="12">
        <f>YEAR(SalesDataTable[[#This Row],[Order Date]])</f>
        <v>2026</v>
      </c>
      <c r="G1667" s="4" t="s">
        <v>0</v>
      </c>
      <c r="H1667" s="4" t="s">
        <v>1</v>
      </c>
      <c r="I1667" s="4" t="s">
        <v>19</v>
      </c>
      <c r="J1667" s="4" t="s">
        <v>3</v>
      </c>
      <c r="K1667" s="4" t="s">
        <v>23</v>
      </c>
      <c r="L1667" s="4" t="s">
        <v>40</v>
      </c>
      <c r="M1667" s="9">
        <v>1</v>
      </c>
      <c r="N1667" s="6">
        <v>81.040000000000006</v>
      </c>
      <c r="O1667" s="7">
        <v>0.1</v>
      </c>
      <c r="P1667" s="6">
        <v>39.29</v>
      </c>
      <c r="Q1667" s="6">
        <f t="shared" si="104"/>
        <v>72.936000000000007</v>
      </c>
      <c r="R1667" s="6">
        <f t="shared" si="105"/>
        <v>39.29</v>
      </c>
      <c r="S1667" s="6">
        <f t="shared" si="106"/>
        <v>33.646000000000008</v>
      </c>
      <c r="T1667" s="8">
        <f t="shared" si="107"/>
        <v>0.46130854447735009</v>
      </c>
      <c r="U1667" s="5">
        <f>YEAR(SalesDataTable[[#This Row],[Order Date]])</f>
        <v>2026</v>
      </c>
      <c r="V1667" s="8" t="str">
        <f>"Q"&amp;ROUNDUP(MONTH(SalesDataTable[[#This Row],[Order Date]])/3,0)</f>
        <v>Q3</v>
      </c>
      <c r="W1667" s="9">
        <f>MONTH(SalesDataTable[[#This Row],[Order Date]])</f>
        <v>8</v>
      </c>
      <c r="X1667" s="8" t="str">
        <f>TEXT(SalesDataTable[[#This Row],[Order Date]],"mmm")</f>
        <v>Aug</v>
      </c>
    </row>
    <row r="1668" spans="1:24" ht="15">
      <c r="A1668" s="2">
        <v>4895</v>
      </c>
      <c r="B1668" s="3">
        <v>46250</v>
      </c>
      <c r="C1668" s="12">
        <f>MONTH(SalesDataTable[[#This Row],[Order Date]])</f>
        <v>8</v>
      </c>
      <c r="D1668" s="12" t="str">
        <f>TEXT(SalesDataTable[[#This Row],[Order Date]],"MMM")</f>
        <v>Aug</v>
      </c>
      <c r="E1668" s="15" t="str">
        <f>"Q"&amp;ROUNDUP(MONTH(SalesDataTable[[#This Row],[Order Date]])/3,0)</f>
        <v>Q3</v>
      </c>
      <c r="F1668" s="12">
        <f>YEAR(SalesDataTable[[#This Row],[Order Date]])</f>
        <v>2026</v>
      </c>
      <c r="G1668" s="4" t="s">
        <v>0</v>
      </c>
      <c r="H1668" s="4" t="s">
        <v>50</v>
      </c>
      <c r="I1668" s="4" t="s">
        <v>19</v>
      </c>
      <c r="J1668" s="4" t="s">
        <v>16</v>
      </c>
      <c r="K1668" s="4" t="s">
        <v>23</v>
      </c>
      <c r="L1668" s="4" t="s">
        <v>29</v>
      </c>
      <c r="M1668" s="9">
        <v>1</v>
      </c>
      <c r="N1668" s="6">
        <v>191.12</v>
      </c>
      <c r="O1668" s="7">
        <v>0.05</v>
      </c>
      <c r="P1668" s="6">
        <v>106.14</v>
      </c>
      <c r="Q1668" s="6">
        <f t="shared" si="104"/>
        <v>181.56399999999999</v>
      </c>
      <c r="R1668" s="6">
        <f t="shared" si="105"/>
        <v>106.14</v>
      </c>
      <c r="S1668" s="6">
        <f t="shared" si="106"/>
        <v>75.423999999999992</v>
      </c>
      <c r="T1668" s="8">
        <f t="shared" si="107"/>
        <v>0.41541274702033443</v>
      </c>
      <c r="U1668" s="5">
        <f>YEAR(SalesDataTable[[#This Row],[Order Date]])</f>
        <v>2026</v>
      </c>
      <c r="V1668" s="8" t="str">
        <f>"Q"&amp;ROUNDUP(MONTH(SalesDataTable[[#This Row],[Order Date]])/3,0)</f>
        <v>Q3</v>
      </c>
      <c r="W1668" s="9">
        <f>MONTH(SalesDataTable[[#This Row],[Order Date]])</f>
        <v>8</v>
      </c>
      <c r="X1668" s="8" t="str">
        <f>TEXT(SalesDataTable[[#This Row],[Order Date]],"mmm")</f>
        <v>Aug</v>
      </c>
    </row>
    <row r="1669" spans="1:24" ht="15">
      <c r="A1669" s="2">
        <v>5029</v>
      </c>
      <c r="B1669" s="3">
        <v>46250</v>
      </c>
      <c r="C1669" s="12">
        <f>MONTH(SalesDataTable[[#This Row],[Order Date]])</f>
        <v>8</v>
      </c>
      <c r="D1669" s="12" t="str">
        <f>TEXT(SalesDataTable[[#This Row],[Order Date]],"MMM")</f>
        <v>Aug</v>
      </c>
      <c r="E1669" s="15" t="str">
        <f>"Q"&amp;ROUNDUP(MONTH(SalesDataTable[[#This Row],[Order Date]])/3,0)</f>
        <v>Q3</v>
      </c>
      <c r="F1669" s="12">
        <f>YEAR(SalesDataTable[[#This Row],[Order Date]])</f>
        <v>2026</v>
      </c>
      <c r="G1669" s="4" t="s">
        <v>0</v>
      </c>
      <c r="H1669" s="4" t="s">
        <v>50</v>
      </c>
      <c r="I1669" s="4" t="s">
        <v>2</v>
      </c>
      <c r="J1669" s="4" t="s">
        <v>13</v>
      </c>
      <c r="K1669" s="4" t="s">
        <v>9</v>
      </c>
      <c r="L1669" s="4" t="s">
        <v>37</v>
      </c>
      <c r="M1669" s="9">
        <v>1</v>
      </c>
      <c r="N1669" s="6">
        <v>156.19</v>
      </c>
      <c r="O1669" s="7">
        <v>0</v>
      </c>
      <c r="P1669" s="6">
        <v>79.239999999999995</v>
      </c>
      <c r="Q1669" s="6">
        <f t="shared" si="104"/>
        <v>156.19</v>
      </c>
      <c r="R1669" s="6">
        <f t="shared" si="105"/>
        <v>79.239999999999995</v>
      </c>
      <c r="S1669" s="6">
        <f t="shared" si="106"/>
        <v>76.95</v>
      </c>
      <c r="T1669" s="8">
        <f t="shared" si="107"/>
        <v>0.49266918496702738</v>
      </c>
      <c r="U1669" s="5">
        <f>YEAR(SalesDataTable[[#This Row],[Order Date]])</f>
        <v>2026</v>
      </c>
      <c r="V1669" s="8" t="str">
        <f>"Q"&amp;ROUNDUP(MONTH(SalesDataTable[[#This Row],[Order Date]])/3,0)</f>
        <v>Q3</v>
      </c>
      <c r="W1669" s="9">
        <f>MONTH(SalesDataTable[[#This Row],[Order Date]])</f>
        <v>8</v>
      </c>
      <c r="X1669" s="8" t="str">
        <f>TEXT(SalesDataTable[[#This Row],[Order Date]],"mmm")</f>
        <v>Aug</v>
      </c>
    </row>
    <row r="1670" spans="1:24" ht="15">
      <c r="A1670" s="2">
        <v>1965</v>
      </c>
      <c r="B1670" s="3">
        <v>46251</v>
      </c>
      <c r="C1670" s="12">
        <f>MONTH(SalesDataTable[[#This Row],[Order Date]])</f>
        <v>8</v>
      </c>
      <c r="D1670" s="12" t="str">
        <f>TEXT(SalesDataTable[[#This Row],[Order Date]],"MMM")</f>
        <v>Aug</v>
      </c>
      <c r="E1670" s="15" t="str">
        <f>"Q"&amp;ROUNDUP(MONTH(SalesDataTable[[#This Row],[Order Date]])/3,0)</f>
        <v>Q3</v>
      </c>
      <c r="F1670" s="12">
        <f>YEAR(SalesDataTable[[#This Row],[Order Date]])</f>
        <v>2026</v>
      </c>
      <c r="G1670" s="4" t="s">
        <v>6</v>
      </c>
      <c r="H1670" s="4" t="s">
        <v>41</v>
      </c>
      <c r="I1670" s="4" t="s">
        <v>2</v>
      </c>
      <c r="J1670" s="4" t="s">
        <v>3</v>
      </c>
      <c r="K1670" s="4" t="s">
        <v>14</v>
      </c>
      <c r="L1670" s="4" t="s">
        <v>15</v>
      </c>
      <c r="M1670" s="9">
        <v>4</v>
      </c>
      <c r="N1670" s="6">
        <v>36.93</v>
      </c>
      <c r="O1670" s="7">
        <v>0</v>
      </c>
      <c r="P1670" s="6">
        <v>13.36</v>
      </c>
      <c r="Q1670" s="6">
        <f t="shared" si="104"/>
        <v>147.72</v>
      </c>
      <c r="R1670" s="6">
        <f t="shared" si="105"/>
        <v>53.44</v>
      </c>
      <c r="S1670" s="6">
        <f t="shared" si="106"/>
        <v>94.28</v>
      </c>
      <c r="T1670" s="8">
        <f t="shared" si="107"/>
        <v>0.63823449769834828</v>
      </c>
      <c r="U1670" s="5">
        <f>YEAR(SalesDataTable[[#This Row],[Order Date]])</f>
        <v>2026</v>
      </c>
      <c r="V1670" s="8" t="str">
        <f>"Q"&amp;ROUNDUP(MONTH(SalesDataTable[[#This Row],[Order Date]])/3,0)</f>
        <v>Q3</v>
      </c>
      <c r="W1670" s="9">
        <f>MONTH(SalesDataTable[[#This Row],[Order Date]])</f>
        <v>8</v>
      </c>
      <c r="X1670" s="8" t="str">
        <f>TEXT(SalesDataTable[[#This Row],[Order Date]],"mmm")</f>
        <v>Aug</v>
      </c>
    </row>
    <row r="1671" spans="1:24" ht="15">
      <c r="A1671" s="2">
        <v>3647</v>
      </c>
      <c r="B1671" s="3">
        <v>46251</v>
      </c>
      <c r="C1671" s="12">
        <f>MONTH(SalesDataTable[[#This Row],[Order Date]])</f>
        <v>8</v>
      </c>
      <c r="D1671" s="12" t="str">
        <f>TEXT(SalesDataTable[[#This Row],[Order Date]],"MMM")</f>
        <v>Aug</v>
      </c>
      <c r="E1671" s="15" t="str">
        <f>"Q"&amp;ROUNDUP(MONTH(SalesDataTable[[#This Row],[Order Date]])/3,0)</f>
        <v>Q3</v>
      </c>
      <c r="F1671" s="12">
        <f>YEAR(SalesDataTable[[#This Row],[Order Date]])</f>
        <v>2026</v>
      </c>
      <c r="G1671" s="4" t="s">
        <v>6</v>
      </c>
      <c r="H1671" s="4" t="s">
        <v>43</v>
      </c>
      <c r="I1671" s="4" t="s">
        <v>19</v>
      </c>
      <c r="J1671" s="4" t="s">
        <v>3</v>
      </c>
      <c r="K1671" s="4" t="s">
        <v>4</v>
      </c>
      <c r="L1671" s="4" t="s">
        <v>30</v>
      </c>
      <c r="M1671" s="9">
        <v>3</v>
      </c>
      <c r="N1671" s="6">
        <v>104.96</v>
      </c>
      <c r="O1671" s="7">
        <v>0.05</v>
      </c>
      <c r="P1671" s="6">
        <v>51.66</v>
      </c>
      <c r="Q1671" s="6">
        <f t="shared" si="104"/>
        <v>299.13599999999997</v>
      </c>
      <c r="R1671" s="6">
        <f t="shared" si="105"/>
        <v>154.97999999999999</v>
      </c>
      <c r="S1671" s="6">
        <f t="shared" si="106"/>
        <v>144.15599999999998</v>
      </c>
      <c r="T1671" s="8">
        <f t="shared" si="107"/>
        <v>0.48190789473684209</v>
      </c>
      <c r="U1671" s="5">
        <f>YEAR(SalesDataTable[[#This Row],[Order Date]])</f>
        <v>2026</v>
      </c>
      <c r="V1671" s="8" t="str">
        <f>"Q"&amp;ROUNDUP(MONTH(SalesDataTable[[#This Row],[Order Date]])/3,0)</f>
        <v>Q3</v>
      </c>
      <c r="W1671" s="9">
        <f>MONTH(SalesDataTable[[#This Row],[Order Date]])</f>
        <v>8</v>
      </c>
      <c r="X1671" s="8" t="str">
        <f>TEXT(SalesDataTable[[#This Row],[Order Date]],"mmm")</f>
        <v>Aug</v>
      </c>
    </row>
    <row r="1672" spans="1:24" ht="15">
      <c r="A1672" s="2">
        <v>3918</v>
      </c>
      <c r="B1672" s="3">
        <v>46251</v>
      </c>
      <c r="C1672" s="12">
        <f>MONTH(SalesDataTable[[#This Row],[Order Date]])</f>
        <v>8</v>
      </c>
      <c r="D1672" s="12" t="str">
        <f>TEXT(SalesDataTable[[#This Row],[Order Date]],"MMM")</f>
        <v>Aug</v>
      </c>
      <c r="E1672" s="15" t="str">
        <f>"Q"&amp;ROUNDUP(MONTH(SalesDataTable[[#This Row],[Order Date]])/3,0)</f>
        <v>Q3</v>
      </c>
      <c r="F1672" s="12">
        <f>YEAR(SalesDataTable[[#This Row],[Order Date]])</f>
        <v>2026</v>
      </c>
      <c r="G1672" s="4" t="s">
        <v>6</v>
      </c>
      <c r="H1672" s="4" t="s">
        <v>7</v>
      </c>
      <c r="I1672" s="4" t="s">
        <v>28</v>
      </c>
      <c r="J1672" s="4" t="s">
        <v>13</v>
      </c>
      <c r="K1672" s="4" t="s">
        <v>14</v>
      </c>
      <c r="L1672" s="4" t="s">
        <v>48</v>
      </c>
      <c r="M1672" s="9">
        <v>3</v>
      </c>
      <c r="N1672" s="6">
        <v>168.51</v>
      </c>
      <c r="O1672" s="7">
        <v>0</v>
      </c>
      <c r="P1672" s="6">
        <v>85.34</v>
      </c>
      <c r="Q1672" s="6">
        <f t="shared" si="104"/>
        <v>505.53</v>
      </c>
      <c r="R1672" s="6">
        <f t="shared" si="105"/>
        <v>256.02</v>
      </c>
      <c r="S1672" s="6">
        <f t="shared" si="106"/>
        <v>249.51</v>
      </c>
      <c r="T1672" s="8">
        <f t="shared" si="107"/>
        <v>0.49356121298439265</v>
      </c>
      <c r="U1672" s="5">
        <f>YEAR(SalesDataTable[[#This Row],[Order Date]])</f>
        <v>2026</v>
      </c>
      <c r="V1672" s="8" t="str">
        <f>"Q"&amp;ROUNDUP(MONTH(SalesDataTable[[#This Row],[Order Date]])/3,0)</f>
        <v>Q3</v>
      </c>
      <c r="W1672" s="9">
        <f>MONTH(SalesDataTable[[#This Row],[Order Date]])</f>
        <v>8</v>
      </c>
      <c r="X1672" s="8" t="str">
        <f>TEXT(SalesDataTable[[#This Row],[Order Date]],"mmm")</f>
        <v>Aug</v>
      </c>
    </row>
    <row r="1673" spans="1:24" ht="15">
      <c r="A1673" s="2">
        <v>4256</v>
      </c>
      <c r="B1673" s="3">
        <v>46251</v>
      </c>
      <c r="C1673" s="12">
        <f>MONTH(SalesDataTable[[#This Row],[Order Date]])</f>
        <v>8</v>
      </c>
      <c r="D1673" s="12" t="str">
        <f>TEXT(SalesDataTable[[#This Row],[Order Date]],"MMM")</f>
        <v>Aug</v>
      </c>
      <c r="E1673" s="15" t="str">
        <f>"Q"&amp;ROUNDUP(MONTH(SalesDataTable[[#This Row],[Order Date]])/3,0)</f>
        <v>Q3</v>
      </c>
      <c r="F1673" s="12">
        <f>YEAR(SalesDataTable[[#This Row],[Order Date]])</f>
        <v>2026</v>
      </c>
      <c r="G1673" s="4" t="s">
        <v>6</v>
      </c>
      <c r="H1673" s="4" t="s">
        <v>43</v>
      </c>
      <c r="I1673" s="4" t="s">
        <v>19</v>
      </c>
      <c r="J1673" s="4" t="s">
        <v>13</v>
      </c>
      <c r="K1673" s="4" t="s">
        <v>14</v>
      </c>
      <c r="L1673" s="4" t="s">
        <v>32</v>
      </c>
      <c r="M1673" s="9">
        <v>1</v>
      </c>
      <c r="N1673" s="6">
        <v>46.44</v>
      </c>
      <c r="O1673" s="7">
        <v>0.05</v>
      </c>
      <c r="P1673" s="6">
        <v>18.59</v>
      </c>
      <c r="Q1673" s="6">
        <f t="shared" si="104"/>
        <v>44.117999999999995</v>
      </c>
      <c r="R1673" s="6">
        <f t="shared" si="105"/>
        <v>18.59</v>
      </c>
      <c r="S1673" s="6">
        <f t="shared" si="106"/>
        <v>25.527999999999995</v>
      </c>
      <c r="T1673" s="8">
        <f t="shared" si="107"/>
        <v>0.57863003762636556</v>
      </c>
      <c r="U1673" s="5">
        <f>YEAR(SalesDataTable[[#This Row],[Order Date]])</f>
        <v>2026</v>
      </c>
      <c r="V1673" s="8" t="str">
        <f>"Q"&amp;ROUNDUP(MONTH(SalesDataTable[[#This Row],[Order Date]])/3,0)</f>
        <v>Q3</v>
      </c>
      <c r="W1673" s="9">
        <f>MONTH(SalesDataTable[[#This Row],[Order Date]])</f>
        <v>8</v>
      </c>
      <c r="X1673" s="8" t="str">
        <f>TEXT(SalesDataTable[[#This Row],[Order Date]],"mmm")</f>
        <v>Aug</v>
      </c>
    </row>
    <row r="1674" spans="1:24" ht="15">
      <c r="A1674" s="2">
        <v>5087</v>
      </c>
      <c r="B1674" s="3">
        <v>46251</v>
      </c>
      <c r="C1674" s="12">
        <f>MONTH(SalesDataTable[[#This Row],[Order Date]])</f>
        <v>8</v>
      </c>
      <c r="D1674" s="12" t="str">
        <f>TEXT(SalesDataTable[[#This Row],[Order Date]],"MMM")</f>
        <v>Aug</v>
      </c>
      <c r="E1674" s="15" t="str">
        <f>"Q"&amp;ROUNDUP(MONTH(SalesDataTable[[#This Row],[Order Date]])/3,0)</f>
        <v>Q3</v>
      </c>
      <c r="F1674" s="12">
        <f>YEAR(SalesDataTable[[#This Row],[Order Date]])</f>
        <v>2026</v>
      </c>
      <c r="G1674" s="4" t="s">
        <v>0</v>
      </c>
      <c r="H1674" s="4" t="s">
        <v>1</v>
      </c>
      <c r="I1674" s="4" t="s">
        <v>2</v>
      </c>
      <c r="J1674" s="4" t="s">
        <v>13</v>
      </c>
      <c r="K1674" s="4" t="s">
        <v>9</v>
      </c>
      <c r="L1674" s="4" t="s">
        <v>46</v>
      </c>
      <c r="M1674" s="9">
        <v>1</v>
      </c>
      <c r="N1674" s="6">
        <v>69.900000000000006</v>
      </c>
      <c r="O1674" s="7">
        <v>0.1</v>
      </c>
      <c r="P1674" s="6">
        <v>31.43</v>
      </c>
      <c r="Q1674" s="6">
        <f t="shared" si="104"/>
        <v>62.910000000000004</v>
      </c>
      <c r="R1674" s="6">
        <f t="shared" si="105"/>
        <v>31.43</v>
      </c>
      <c r="S1674" s="6">
        <f t="shared" si="106"/>
        <v>31.480000000000004</v>
      </c>
      <c r="T1674" s="8">
        <f t="shared" si="107"/>
        <v>0.50039739310125575</v>
      </c>
      <c r="U1674" s="5">
        <f>YEAR(SalesDataTable[[#This Row],[Order Date]])</f>
        <v>2026</v>
      </c>
      <c r="V1674" s="8" t="str">
        <f>"Q"&amp;ROUNDUP(MONTH(SalesDataTable[[#This Row],[Order Date]])/3,0)</f>
        <v>Q3</v>
      </c>
      <c r="W1674" s="9">
        <f>MONTH(SalesDataTable[[#This Row],[Order Date]])</f>
        <v>8</v>
      </c>
      <c r="X1674" s="8" t="str">
        <f>TEXT(SalesDataTable[[#This Row],[Order Date]],"mmm")</f>
        <v>Aug</v>
      </c>
    </row>
    <row r="1675" spans="1:24" ht="15">
      <c r="A1675" s="2">
        <v>1921</v>
      </c>
      <c r="B1675" s="3">
        <v>46252</v>
      </c>
      <c r="C1675" s="12">
        <f>MONTH(SalesDataTable[[#This Row],[Order Date]])</f>
        <v>8</v>
      </c>
      <c r="D1675" s="12" t="str">
        <f>TEXT(SalesDataTable[[#This Row],[Order Date]],"MMM")</f>
        <v>Aug</v>
      </c>
      <c r="E1675" s="15" t="str">
        <f>"Q"&amp;ROUNDUP(MONTH(SalesDataTable[[#This Row],[Order Date]])/3,0)</f>
        <v>Q3</v>
      </c>
      <c r="F1675" s="12">
        <f>YEAR(SalesDataTable[[#This Row],[Order Date]])</f>
        <v>2026</v>
      </c>
      <c r="G1675" s="4" t="s">
        <v>20</v>
      </c>
      <c r="H1675" s="4" t="s">
        <v>47</v>
      </c>
      <c r="I1675" s="4" t="s">
        <v>2</v>
      </c>
      <c r="J1675" s="4" t="s">
        <v>13</v>
      </c>
      <c r="K1675" s="4" t="s">
        <v>4</v>
      </c>
      <c r="L1675" s="4" t="s">
        <v>26</v>
      </c>
      <c r="M1675" s="9">
        <v>2</v>
      </c>
      <c r="N1675" s="6">
        <v>39.83</v>
      </c>
      <c r="O1675" s="7">
        <v>0</v>
      </c>
      <c r="P1675" s="6">
        <v>17.18</v>
      </c>
      <c r="Q1675" s="6">
        <f t="shared" si="104"/>
        <v>79.66</v>
      </c>
      <c r="R1675" s="6">
        <f t="shared" si="105"/>
        <v>34.36</v>
      </c>
      <c r="S1675" s="6">
        <f t="shared" si="106"/>
        <v>45.3</v>
      </c>
      <c r="T1675" s="8">
        <f t="shared" si="107"/>
        <v>0.56866683404468987</v>
      </c>
      <c r="U1675" s="5">
        <f>YEAR(SalesDataTable[[#This Row],[Order Date]])</f>
        <v>2026</v>
      </c>
      <c r="V1675" s="8" t="str">
        <f>"Q"&amp;ROUNDUP(MONTH(SalesDataTable[[#This Row],[Order Date]])/3,0)</f>
        <v>Q3</v>
      </c>
      <c r="W1675" s="9">
        <f>MONTH(SalesDataTable[[#This Row],[Order Date]])</f>
        <v>8</v>
      </c>
      <c r="X1675" s="8" t="str">
        <f>TEXT(SalesDataTable[[#This Row],[Order Date]],"mmm")</f>
        <v>Aug</v>
      </c>
    </row>
    <row r="1676" spans="1:24" ht="15">
      <c r="A1676" s="2">
        <v>1966</v>
      </c>
      <c r="B1676" s="3">
        <v>46252</v>
      </c>
      <c r="C1676" s="12">
        <f>MONTH(SalesDataTable[[#This Row],[Order Date]])</f>
        <v>8</v>
      </c>
      <c r="D1676" s="12" t="str">
        <f>TEXT(SalesDataTable[[#This Row],[Order Date]],"MMM")</f>
        <v>Aug</v>
      </c>
      <c r="E1676" s="15" t="str">
        <f>"Q"&amp;ROUNDUP(MONTH(SalesDataTable[[#This Row],[Order Date]])/3,0)</f>
        <v>Q3</v>
      </c>
      <c r="F1676" s="12">
        <f>YEAR(SalesDataTable[[#This Row],[Order Date]])</f>
        <v>2026</v>
      </c>
      <c r="G1676" s="4" t="s">
        <v>0</v>
      </c>
      <c r="H1676" s="4" t="s">
        <v>36</v>
      </c>
      <c r="I1676" s="4" t="s">
        <v>2</v>
      </c>
      <c r="J1676" s="4" t="s">
        <v>13</v>
      </c>
      <c r="K1676" s="4" t="s">
        <v>14</v>
      </c>
      <c r="L1676" s="4" t="s">
        <v>15</v>
      </c>
      <c r="M1676" s="9">
        <v>2</v>
      </c>
      <c r="N1676" s="6">
        <v>36.020000000000003</v>
      </c>
      <c r="O1676" s="7">
        <v>0</v>
      </c>
      <c r="P1676" s="6">
        <v>13.87</v>
      </c>
      <c r="Q1676" s="6">
        <f t="shared" si="104"/>
        <v>72.040000000000006</v>
      </c>
      <c r="R1676" s="6">
        <f t="shared" si="105"/>
        <v>27.74</v>
      </c>
      <c r="S1676" s="6">
        <f t="shared" si="106"/>
        <v>44.300000000000011</v>
      </c>
      <c r="T1676" s="8">
        <f t="shared" si="107"/>
        <v>0.61493614658523055</v>
      </c>
      <c r="U1676" s="5">
        <f>YEAR(SalesDataTable[[#This Row],[Order Date]])</f>
        <v>2026</v>
      </c>
      <c r="V1676" s="8" t="str">
        <f>"Q"&amp;ROUNDUP(MONTH(SalesDataTable[[#This Row],[Order Date]])/3,0)</f>
        <v>Q3</v>
      </c>
      <c r="W1676" s="9">
        <f>MONTH(SalesDataTable[[#This Row],[Order Date]])</f>
        <v>8</v>
      </c>
      <c r="X1676" s="8" t="str">
        <f>TEXT(SalesDataTable[[#This Row],[Order Date]],"mmm")</f>
        <v>Aug</v>
      </c>
    </row>
    <row r="1677" spans="1:24" ht="15">
      <c r="A1677" s="2">
        <v>2431</v>
      </c>
      <c r="B1677" s="3">
        <v>46252</v>
      </c>
      <c r="C1677" s="12">
        <f>MONTH(SalesDataTable[[#This Row],[Order Date]])</f>
        <v>8</v>
      </c>
      <c r="D1677" s="12" t="str">
        <f>TEXT(SalesDataTable[[#This Row],[Order Date]],"MMM")</f>
        <v>Aug</v>
      </c>
      <c r="E1677" s="15" t="str">
        <f>"Q"&amp;ROUNDUP(MONTH(SalesDataTable[[#This Row],[Order Date]])/3,0)</f>
        <v>Q3</v>
      </c>
      <c r="F1677" s="12">
        <f>YEAR(SalesDataTable[[#This Row],[Order Date]])</f>
        <v>2026</v>
      </c>
      <c r="G1677" s="4" t="s">
        <v>0</v>
      </c>
      <c r="H1677" s="4" t="s">
        <v>50</v>
      </c>
      <c r="I1677" s="4" t="s">
        <v>28</v>
      </c>
      <c r="J1677" s="4" t="s">
        <v>16</v>
      </c>
      <c r="K1677" s="4" t="s">
        <v>34</v>
      </c>
      <c r="L1677" s="4" t="s">
        <v>38</v>
      </c>
      <c r="M1677" s="9">
        <v>3</v>
      </c>
      <c r="N1677" s="6">
        <v>125.31</v>
      </c>
      <c r="O1677" s="7">
        <v>0</v>
      </c>
      <c r="P1677" s="6">
        <v>67.64</v>
      </c>
      <c r="Q1677" s="6">
        <f t="shared" si="104"/>
        <v>375.93</v>
      </c>
      <c r="R1677" s="6">
        <f t="shared" si="105"/>
        <v>202.92000000000002</v>
      </c>
      <c r="S1677" s="6">
        <f t="shared" si="106"/>
        <v>173.01</v>
      </c>
      <c r="T1677" s="8">
        <f t="shared" si="107"/>
        <v>0.46021865772883247</v>
      </c>
      <c r="U1677" s="5">
        <f>YEAR(SalesDataTable[[#This Row],[Order Date]])</f>
        <v>2026</v>
      </c>
      <c r="V1677" s="8" t="str">
        <f>"Q"&amp;ROUNDUP(MONTH(SalesDataTable[[#This Row],[Order Date]])/3,0)</f>
        <v>Q3</v>
      </c>
      <c r="W1677" s="9">
        <f>MONTH(SalesDataTable[[#This Row],[Order Date]])</f>
        <v>8</v>
      </c>
      <c r="X1677" s="8" t="str">
        <f>TEXT(SalesDataTable[[#This Row],[Order Date]],"mmm")</f>
        <v>Aug</v>
      </c>
    </row>
    <row r="1678" spans="1:24" ht="15">
      <c r="A1678" s="2">
        <v>3676</v>
      </c>
      <c r="B1678" s="3">
        <v>46252</v>
      </c>
      <c r="C1678" s="12">
        <f>MONTH(SalesDataTable[[#This Row],[Order Date]])</f>
        <v>8</v>
      </c>
      <c r="D1678" s="12" t="str">
        <f>TEXT(SalesDataTable[[#This Row],[Order Date]],"MMM")</f>
        <v>Aug</v>
      </c>
      <c r="E1678" s="15" t="str">
        <f>"Q"&amp;ROUNDUP(MONTH(SalesDataTable[[#This Row],[Order Date]])/3,0)</f>
        <v>Q3</v>
      </c>
      <c r="F1678" s="12">
        <f>YEAR(SalesDataTable[[#This Row],[Order Date]])</f>
        <v>2026</v>
      </c>
      <c r="G1678" s="4" t="s">
        <v>6</v>
      </c>
      <c r="H1678" s="4" t="s">
        <v>43</v>
      </c>
      <c r="I1678" s="4" t="s">
        <v>2</v>
      </c>
      <c r="J1678" s="4" t="s">
        <v>3</v>
      </c>
      <c r="K1678" s="4" t="s">
        <v>9</v>
      </c>
      <c r="L1678" s="4" t="s">
        <v>10</v>
      </c>
      <c r="M1678" s="9">
        <v>3</v>
      </c>
      <c r="N1678" s="6">
        <v>92.5</v>
      </c>
      <c r="O1678" s="7">
        <v>0.1</v>
      </c>
      <c r="P1678" s="6">
        <v>46.38</v>
      </c>
      <c r="Q1678" s="6">
        <f t="shared" si="104"/>
        <v>249.75</v>
      </c>
      <c r="R1678" s="6">
        <f t="shared" si="105"/>
        <v>139.14000000000001</v>
      </c>
      <c r="S1678" s="6">
        <f t="shared" si="106"/>
        <v>110.60999999999999</v>
      </c>
      <c r="T1678" s="8">
        <f t="shared" si="107"/>
        <v>0.4428828828828828</v>
      </c>
      <c r="U1678" s="5">
        <f>YEAR(SalesDataTable[[#This Row],[Order Date]])</f>
        <v>2026</v>
      </c>
      <c r="V1678" s="8" t="str">
        <f>"Q"&amp;ROUNDUP(MONTH(SalesDataTable[[#This Row],[Order Date]])/3,0)</f>
        <v>Q3</v>
      </c>
      <c r="W1678" s="9">
        <f>MONTH(SalesDataTable[[#This Row],[Order Date]])</f>
        <v>8</v>
      </c>
      <c r="X1678" s="8" t="str">
        <f>TEXT(SalesDataTable[[#This Row],[Order Date]],"mmm")</f>
        <v>Aug</v>
      </c>
    </row>
    <row r="1679" spans="1:24" ht="15">
      <c r="A1679" s="2">
        <v>3972</v>
      </c>
      <c r="B1679" s="3">
        <v>46252</v>
      </c>
      <c r="C1679" s="12">
        <f>MONTH(SalesDataTable[[#This Row],[Order Date]])</f>
        <v>8</v>
      </c>
      <c r="D1679" s="12" t="str">
        <f>TEXT(SalesDataTable[[#This Row],[Order Date]],"MMM")</f>
        <v>Aug</v>
      </c>
      <c r="E1679" s="15" t="str">
        <f>"Q"&amp;ROUNDUP(MONTH(SalesDataTable[[#This Row],[Order Date]])/3,0)</f>
        <v>Q3</v>
      </c>
      <c r="F1679" s="12">
        <f>YEAR(SalesDataTable[[#This Row],[Order Date]])</f>
        <v>2026</v>
      </c>
      <c r="G1679" s="4" t="s">
        <v>6</v>
      </c>
      <c r="H1679" s="4" t="s">
        <v>7</v>
      </c>
      <c r="I1679" s="4" t="s">
        <v>8</v>
      </c>
      <c r="J1679" s="4" t="s">
        <v>16</v>
      </c>
      <c r="K1679" s="4" t="s">
        <v>4</v>
      </c>
      <c r="L1679" s="4" t="s">
        <v>30</v>
      </c>
      <c r="M1679" s="9">
        <v>5</v>
      </c>
      <c r="N1679" s="6">
        <v>100.48</v>
      </c>
      <c r="O1679" s="7">
        <v>0.1</v>
      </c>
      <c r="P1679" s="6">
        <v>49.67</v>
      </c>
      <c r="Q1679" s="6">
        <f t="shared" si="104"/>
        <v>452.16</v>
      </c>
      <c r="R1679" s="6">
        <f t="shared" si="105"/>
        <v>248.35000000000002</v>
      </c>
      <c r="S1679" s="6">
        <f t="shared" si="106"/>
        <v>203.81</v>
      </c>
      <c r="T1679" s="8">
        <f t="shared" si="107"/>
        <v>0.45074752300070769</v>
      </c>
      <c r="U1679" s="5">
        <f>YEAR(SalesDataTable[[#This Row],[Order Date]])</f>
        <v>2026</v>
      </c>
      <c r="V1679" s="8" t="str">
        <f>"Q"&amp;ROUNDUP(MONTH(SalesDataTable[[#This Row],[Order Date]])/3,0)</f>
        <v>Q3</v>
      </c>
      <c r="W1679" s="9">
        <f>MONTH(SalesDataTable[[#This Row],[Order Date]])</f>
        <v>8</v>
      </c>
      <c r="X1679" s="8" t="str">
        <f>TEXT(SalesDataTable[[#This Row],[Order Date]],"mmm")</f>
        <v>Aug</v>
      </c>
    </row>
    <row r="1680" spans="1:24" ht="15">
      <c r="A1680" s="2">
        <v>4056</v>
      </c>
      <c r="B1680" s="3">
        <v>46252</v>
      </c>
      <c r="C1680" s="12">
        <f>MONTH(SalesDataTable[[#This Row],[Order Date]])</f>
        <v>8</v>
      </c>
      <c r="D1680" s="12" t="str">
        <f>TEXT(SalesDataTable[[#This Row],[Order Date]],"MMM")</f>
        <v>Aug</v>
      </c>
      <c r="E1680" s="15" t="str">
        <f>"Q"&amp;ROUNDUP(MONTH(SalesDataTable[[#This Row],[Order Date]])/3,0)</f>
        <v>Q3</v>
      </c>
      <c r="F1680" s="12">
        <f>YEAR(SalesDataTable[[#This Row],[Order Date]])</f>
        <v>2026</v>
      </c>
      <c r="G1680" s="4" t="s">
        <v>0</v>
      </c>
      <c r="H1680" s="4" t="s">
        <v>50</v>
      </c>
      <c r="I1680" s="4" t="s">
        <v>28</v>
      </c>
      <c r="J1680" s="4" t="s">
        <v>13</v>
      </c>
      <c r="K1680" s="4" t="s">
        <v>23</v>
      </c>
      <c r="L1680" s="4" t="s">
        <v>40</v>
      </c>
      <c r="M1680" s="9">
        <v>2</v>
      </c>
      <c r="N1680" s="6">
        <v>79.78</v>
      </c>
      <c r="O1680" s="7">
        <v>0</v>
      </c>
      <c r="P1680" s="6">
        <v>38.770000000000003</v>
      </c>
      <c r="Q1680" s="6">
        <f t="shared" si="104"/>
        <v>159.56</v>
      </c>
      <c r="R1680" s="6">
        <f t="shared" si="105"/>
        <v>77.540000000000006</v>
      </c>
      <c r="S1680" s="6">
        <f t="shared" si="106"/>
        <v>82.02</v>
      </c>
      <c r="T1680" s="8">
        <f t="shared" si="107"/>
        <v>0.51403860616695907</v>
      </c>
      <c r="U1680" s="5">
        <f>YEAR(SalesDataTable[[#This Row],[Order Date]])</f>
        <v>2026</v>
      </c>
      <c r="V1680" s="8" t="str">
        <f>"Q"&amp;ROUNDUP(MONTH(SalesDataTable[[#This Row],[Order Date]])/3,0)</f>
        <v>Q3</v>
      </c>
      <c r="W1680" s="9">
        <f>MONTH(SalesDataTable[[#This Row],[Order Date]])</f>
        <v>8</v>
      </c>
      <c r="X1680" s="8" t="str">
        <f>TEXT(SalesDataTable[[#This Row],[Order Date]],"mmm")</f>
        <v>Aug</v>
      </c>
    </row>
    <row r="1681" spans="1:24" ht="15">
      <c r="A1681" s="2">
        <v>4471</v>
      </c>
      <c r="B1681" s="3">
        <v>46252</v>
      </c>
      <c r="C1681" s="12">
        <f>MONTH(SalesDataTable[[#This Row],[Order Date]])</f>
        <v>8</v>
      </c>
      <c r="D1681" s="12" t="str">
        <f>TEXT(SalesDataTable[[#This Row],[Order Date]],"MMM")</f>
        <v>Aug</v>
      </c>
      <c r="E1681" s="15" t="str">
        <f>"Q"&amp;ROUNDUP(MONTH(SalesDataTable[[#This Row],[Order Date]])/3,0)</f>
        <v>Q3</v>
      </c>
      <c r="F1681" s="12">
        <f>YEAR(SalesDataTable[[#This Row],[Order Date]])</f>
        <v>2026</v>
      </c>
      <c r="G1681" s="4" t="s">
        <v>11</v>
      </c>
      <c r="H1681" s="4" t="s">
        <v>39</v>
      </c>
      <c r="I1681" s="4" t="s">
        <v>8</v>
      </c>
      <c r="J1681" s="4" t="s">
        <v>16</v>
      </c>
      <c r="K1681" s="4" t="s">
        <v>9</v>
      </c>
      <c r="L1681" s="4" t="s">
        <v>17</v>
      </c>
      <c r="M1681" s="9">
        <v>4</v>
      </c>
      <c r="N1681" s="6">
        <v>144.44</v>
      </c>
      <c r="O1681" s="7">
        <v>0.1</v>
      </c>
      <c r="P1681" s="6">
        <v>77.66</v>
      </c>
      <c r="Q1681" s="6">
        <f t="shared" si="104"/>
        <v>519.98400000000004</v>
      </c>
      <c r="R1681" s="6">
        <f t="shared" si="105"/>
        <v>310.64</v>
      </c>
      <c r="S1681" s="6">
        <f t="shared" si="106"/>
        <v>209.34400000000005</v>
      </c>
      <c r="T1681" s="8">
        <f t="shared" si="107"/>
        <v>0.4025970029847073</v>
      </c>
      <c r="U1681" s="5">
        <f>YEAR(SalesDataTable[[#This Row],[Order Date]])</f>
        <v>2026</v>
      </c>
      <c r="V1681" s="8" t="str">
        <f>"Q"&amp;ROUNDUP(MONTH(SalesDataTable[[#This Row],[Order Date]])/3,0)</f>
        <v>Q3</v>
      </c>
      <c r="W1681" s="9">
        <f>MONTH(SalesDataTable[[#This Row],[Order Date]])</f>
        <v>8</v>
      </c>
      <c r="X1681" s="8" t="str">
        <f>TEXT(SalesDataTable[[#This Row],[Order Date]],"mmm")</f>
        <v>Aug</v>
      </c>
    </row>
    <row r="1682" spans="1:24" ht="15">
      <c r="A1682" s="2">
        <v>1054</v>
      </c>
      <c r="B1682" s="3">
        <v>46253</v>
      </c>
      <c r="C1682" s="12">
        <f>MONTH(SalesDataTable[[#This Row],[Order Date]])</f>
        <v>8</v>
      </c>
      <c r="D1682" s="12" t="str">
        <f>TEXT(SalesDataTable[[#This Row],[Order Date]],"MMM")</f>
        <v>Aug</v>
      </c>
      <c r="E1682" s="15" t="str">
        <f>"Q"&amp;ROUNDUP(MONTH(SalesDataTable[[#This Row],[Order Date]])/3,0)</f>
        <v>Q3</v>
      </c>
      <c r="F1682" s="12">
        <f>YEAR(SalesDataTable[[#This Row],[Order Date]])</f>
        <v>2026</v>
      </c>
      <c r="G1682" s="4" t="s">
        <v>6</v>
      </c>
      <c r="H1682" s="4" t="s">
        <v>7</v>
      </c>
      <c r="I1682" s="4" t="s">
        <v>2</v>
      </c>
      <c r="J1682" s="4" t="s">
        <v>3</v>
      </c>
      <c r="K1682" s="4" t="s">
        <v>9</v>
      </c>
      <c r="L1682" s="4" t="s">
        <v>37</v>
      </c>
      <c r="M1682" s="9">
        <v>3</v>
      </c>
      <c r="N1682" s="6">
        <v>157.41999999999999</v>
      </c>
      <c r="O1682" s="7">
        <v>0</v>
      </c>
      <c r="P1682" s="6">
        <v>77.989999999999995</v>
      </c>
      <c r="Q1682" s="6">
        <f t="shared" si="104"/>
        <v>472.26</v>
      </c>
      <c r="R1682" s="6">
        <f t="shared" si="105"/>
        <v>233.96999999999997</v>
      </c>
      <c r="S1682" s="6">
        <f t="shared" si="106"/>
        <v>238.29000000000002</v>
      </c>
      <c r="T1682" s="8">
        <f t="shared" si="107"/>
        <v>0.5045737517469191</v>
      </c>
      <c r="U1682" s="5">
        <f>YEAR(SalesDataTable[[#This Row],[Order Date]])</f>
        <v>2026</v>
      </c>
      <c r="V1682" s="8" t="str">
        <f>"Q"&amp;ROUNDUP(MONTH(SalesDataTable[[#This Row],[Order Date]])/3,0)</f>
        <v>Q3</v>
      </c>
      <c r="W1682" s="9">
        <f>MONTH(SalesDataTable[[#This Row],[Order Date]])</f>
        <v>8</v>
      </c>
      <c r="X1682" s="8" t="str">
        <f>TEXT(SalesDataTable[[#This Row],[Order Date]],"mmm")</f>
        <v>Aug</v>
      </c>
    </row>
    <row r="1683" spans="1:24" ht="15">
      <c r="A1683" s="2">
        <v>1854</v>
      </c>
      <c r="B1683" s="3">
        <v>46253</v>
      </c>
      <c r="C1683" s="12">
        <f>MONTH(SalesDataTable[[#This Row],[Order Date]])</f>
        <v>8</v>
      </c>
      <c r="D1683" s="12" t="str">
        <f>TEXT(SalesDataTable[[#This Row],[Order Date]],"MMM")</f>
        <v>Aug</v>
      </c>
      <c r="E1683" s="15" t="str">
        <f>"Q"&amp;ROUNDUP(MONTH(SalesDataTable[[#This Row],[Order Date]])/3,0)</f>
        <v>Q3</v>
      </c>
      <c r="F1683" s="12">
        <f>YEAR(SalesDataTable[[#This Row],[Order Date]])</f>
        <v>2026</v>
      </c>
      <c r="G1683" s="4" t="s">
        <v>6</v>
      </c>
      <c r="H1683" s="4" t="s">
        <v>49</v>
      </c>
      <c r="I1683" s="4" t="s">
        <v>28</v>
      </c>
      <c r="J1683" s="4" t="s">
        <v>16</v>
      </c>
      <c r="K1683" s="4" t="s">
        <v>9</v>
      </c>
      <c r="L1683" s="4" t="s">
        <v>10</v>
      </c>
      <c r="M1683" s="9">
        <v>1</v>
      </c>
      <c r="N1683" s="6">
        <v>90.37</v>
      </c>
      <c r="O1683" s="7">
        <v>0.05</v>
      </c>
      <c r="P1683" s="6">
        <v>45.89</v>
      </c>
      <c r="Q1683" s="6">
        <f t="shared" si="104"/>
        <v>85.851500000000001</v>
      </c>
      <c r="R1683" s="6">
        <f t="shared" si="105"/>
        <v>45.89</v>
      </c>
      <c r="S1683" s="6">
        <f t="shared" si="106"/>
        <v>39.961500000000001</v>
      </c>
      <c r="T1683" s="8">
        <f t="shared" si="107"/>
        <v>0.46547235633623174</v>
      </c>
      <c r="U1683" s="5">
        <f>YEAR(SalesDataTable[[#This Row],[Order Date]])</f>
        <v>2026</v>
      </c>
      <c r="V1683" s="8" t="str">
        <f>"Q"&amp;ROUNDUP(MONTH(SalesDataTable[[#This Row],[Order Date]])/3,0)</f>
        <v>Q3</v>
      </c>
      <c r="W1683" s="9">
        <f>MONTH(SalesDataTable[[#This Row],[Order Date]])</f>
        <v>8</v>
      </c>
      <c r="X1683" s="8" t="str">
        <f>TEXT(SalesDataTable[[#This Row],[Order Date]],"mmm")</f>
        <v>Aug</v>
      </c>
    </row>
    <row r="1684" spans="1:24" ht="15">
      <c r="A1684" s="2">
        <v>2140</v>
      </c>
      <c r="B1684" s="3">
        <v>46253</v>
      </c>
      <c r="C1684" s="12">
        <f>MONTH(SalesDataTable[[#This Row],[Order Date]])</f>
        <v>8</v>
      </c>
      <c r="D1684" s="12" t="str">
        <f>TEXT(SalesDataTable[[#This Row],[Order Date]],"MMM")</f>
        <v>Aug</v>
      </c>
      <c r="E1684" s="15" t="str">
        <f>"Q"&amp;ROUNDUP(MONTH(SalesDataTable[[#This Row],[Order Date]])/3,0)</f>
        <v>Q3</v>
      </c>
      <c r="F1684" s="12">
        <f>YEAR(SalesDataTable[[#This Row],[Order Date]])</f>
        <v>2026</v>
      </c>
      <c r="G1684" s="4" t="s">
        <v>6</v>
      </c>
      <c r="H1684" s="4" t="s">
        <v>27</v>
      </c>
      <c r="I1684" s="4" t="s">
        <v>8</v>
      </c>
      <c r="J1684" s="4" t="s">
        <v>16</v>
      </c>
      <c r="K1684" s="4" t="s">
        <v>4</v>
      </c>
      <c r="L1684" s="4" t="s">
        <v>30</v>
      </c>
      <c r="M1684" s="9">
        <v>15</v>
      </c>
      <c r="N1684" s="6">
        <v>104.79</v>
      </c>
      <c r="O1684" s="7">
        <v>0.15</v>
      </c>
      <c r="P1684" s="6">
        <v>49.67</v>
      </c>
      <c r="Q1684" s="6">
        <f t="shared" si="104"/>
        <v>1336.0725</v>
      </c>
      <c r="R1684" s="6">
        <f t="shared" si="105"/>
        <v>745.05000000000007</v>
      </c>
      <c r="S1684" s="6">
        <f t="shared" si="106"/>
        <v>591.02249999999992</v>
      </c>
      <c r="T1684" s="8">
        <f t="shared" si="107"/>
        <v>0.44235810556687599</v>
      </c>
      <c r="U1684" s="5">
        <f>YEAR(SalesDataTable[[#This Row],[Order Date]])</f>
        <v>2026</v>
      </c>
      <c r="V1684" s="8" t="str">
        <f>"Q"&amp;ROUNDUP(MONTH(SalesDataTable[[#This Row],[Order Date]])/3,0)</f>
        <v>Q3</v>
      </c>
      <c r="W1684" s="9">
        <f>MONTH(SalesDataTable[[#This Row],[Order Date]])</f>
        <v>8</v>
      </c>
      <c r="X1684" s="8" t="str">
        <f>TEXT(SalesDataTable[[#This Row],[Order Date]],"mmm")</f>
        <v>Aug</v>
      </c>
    </row>
    <row r="1685" spans="1:24" ht="15">
      <c r="A1685" s="2">
        <v>2328</v>
      </c>
      <c r="B1685" s="3">
        <v>46253</v>
      </c>
      <c r="C1685" s="12">
        <f>MONTH(SalesDataTable[[#This Row],[Order Date]])</f>
        <v>8</v>
      </c>
      <c r="D1685" s="12" t="str">
        <f>TEXT(SalesDataTable[[#This Row],[Order Date]],"MMM")</f>
        <v>Aug</v>
      </c>
      <c r="E1685" s="15" t="str">
        <f>"Q"&amp;ROUNDUP(MONTH(SalesDataTable[[#This Row],[Order Date]])/3,0)</f>
        <v>Q3</v>
      </c>
      <c r="F1685" s="12">
        <f>YEAR(SalesDataTable[[#This Row],[Order Date]])</f>
        <v>2026</v>
      </c>
      <c r="G1685" s="4" t="s">
        <v>11</v>
      </c>
      <c r="H1685" s="4" t="s">
        <v>12</v>
      </c>
      <c r="I1685" s="4" t="s">
        <v>2</v>
      </c>
      <c r="J1685" s="4" t="s">
        <v>3</v>
      </c>
      <c r="K1685" s="4" t="s">
        <v>14</v>
      </c>
      <c r="L1685" s="4" t="s">
        <v>44</v>
      </c>
      <c r="M1685" s="9">
        <v>1</v>
      </c>
      <c r="N1685" s="6">
        <v>130.94</v>
      </c>
      <c r="O1685" s="7">
        <v>0</v>
      </c>
      <c r="P1685" s="6">
        <v>66.06</v>
      </c>
      <c r="Q1685" s="6">
        <f t="shared" si="104"/>
        <v>130.94</v>
      </c>
      <c r="R1685" s="6">
        <f t="shared" si="105"/>
        <v>66.06</v>
      </c>
      <c r="S1685" s="6">
        <f t="shared" si="106"/>
        <v>64.88</v>
      </c>
      <c r="T1685" s="8">
        <f t="shared" si="107"/>
        <v>0.49549411944402011</v>
      </c>
      <c r="U1685" s="5">
        <f>YEAR(SalesDataTable[[#This Row],[Order Date]])</f>
        <v>2026</v>
      </c>
      <c r="V1685" s="8" t="str">
        <f>"Q"&amp;ROUNDUP(MONTH(SalesDataTable[[#This Row],[Order Date]])/3,0)</f>
        <v>Q3</v>
      </c>
      <c r="W1685" s="9">
        <f>MONTH(SalesDataTable[[#This Row],[Order Date]])</f>
        <v>8</v>
      </c>
      <c r="X1685" s="8" t="str">
        <f>TEXT(SalesDataTable[[#This Row],[Order Date]],"mmm")</f>
        <v>Aug</v>
      </c>
    </row>
    <row r="1686" spans="1:24" ht="15">
      <c r="A1686" s="2">
        <v>4215</v>
      </c>
      <c r="B1686" s="3">
        <v>46253</v>
      </c>
      <c r="C1686" s="12">
        <f>MONTH(SalesDataTable[[#This Row],[Order Date]])</f>
        <v>8</v>
      </c>
      <c r="D1686" s="12" t="str">
        <f>TEXT(SalesDataTable[[#This Row],[Order Date]],"MMM")</f>
        <v>Aug</v>
      </c>
      <c r="E1686" s="15" t="str">
        <f>"Q"&amp;ROUNDUP(MONTH(SalesDataTable[[#This Row],[Order Date]])/3,0)</f>
        <v>Q3</v>
      </c>
      <c r="F1686" s="12">
        <f>YEAR(SalesDataTable[[#This Row],[Order Date]])</f>
        <v>2026</v>
      </c>
      <c r="G1686" s="4" t="s">
        <v>6</v>
      </c>
      <c r="H1686" s="4" t="s">
        <v>27</v>
      </c>
      <c r="I1686" s="4" t="s">
        <v>2</v>
      </c>
      <c r="J1686" s="4" t="s">
        <v>3</v>
      </c>
      <c r="K1686" s="4" t="s">
        <v>4</v>
      </c>
      <c r="L1686" s="4" t="s">
        <v>26</v>
      </c>
      <c r="M1686" s="9">
        <v>1</v>
      </c>
      <c r="N1686" s="6">
        <v>40.42</v>
      </c>
      <c r="O1686" s="7">
        <v>0.05</v>
      </c>
      <c r="P1686" s="6">
        <v>16.62</v>
      </c>
      <c r="Q1686" s="6">
        <f t="shared" si="104"/>
        <v>38.399000000000001</v>
      </c>
      <c r="R1686" s="6">
        <f t="shared" si="105"/>
        <v>16.62</v>
      </c>
      <c r="S1686" s="6">
        <f t="shared" si="106"/>
        <v>21.779</v>
      </c>
      <c r="T1686" s="8">
        <f t="shared" si="107"/>
        <v>0.5671762285476184</v>
      </c>
      <c r="U1686" s="5">
        <f>YEAR(SalesDataTable[[#This Row],[Order Date]])</f>
        <v>2026</v>
      </c>
      <c r="V1686" s="8" t="str">
        <f>"Q"&amp;ROUNDUP(MONTH(SalesDataTable[[#This Row],[Order Date]])/3,0)</f>
        <v>Q3</v>
      </c>
      <c r="W1686" s="9">
        <f>MONTH(SalesDataTable[[#This Row],[Order Date]])</f>
        <v>8</v>
      </c>
      <c r="X1686" s="8" t="str">
        <f>TEXT(SalesDataTable[[#This Row],[Order Date]],"mmm")</f>
        <v>Aug</v>
      </c>
    </row>
    <row r="1687" spans="1:24" ht="15">
      <c r="A1687" s="2">
        <v>4563</v>
      </c>
      <c r="B1687" s="3">
        <v>46253</v>
      </c>
      <c r="C1687" s="12">
        <f>MONTH(SalesDataTable[[#This Row],[Order Date]])</f>
        <v>8</v>
      </c>
      <c r="D1687" s="12" t="str">
        <f>TEXT(SalesDataTable[[#This Row],[Order Date]],"MMM")</f>
        <v>Aug</v>
      </c>
      <c r="E1687" s="15" t="str">
        <f>"Q"&amp;ROUNDUP(MONTH(SalesDataTable[[#This Row],[Order Date]])/3,0)</f>
        <v>Q3</v>
      </c>
      <c r="F1687" s="12">
        <f>YEAR(SalesDataTable[[#This Row],[Order Date]])</f>
        <v>2026</v>
      </c>
      <c r="G1687" s="4" t="s">
        <v>6</v>
      </c>
      <c r="H1687" s="4" t="s">
        <v>41</v>
      </c>
      <c r="I1687" s="4" t="s">
        <v>28</v>
      </c>
      <c r="J1687" s="4" t="s">
        <v>3</v>
      </c>
      <c r="K1687" s="4" t="s">
        <v>23</v>
      </c>
      <c r="L1687" s="4" t="s">
        <v>24</v>
      </c>
      <c r="M1687" s="9">
        <v>1</v>
      </c>
      <c r="N1687" s="6">
        <v>338.45</v>
      </c>
      <c r="O1687" s="7">
        <v>0.15</v>
      </c>
      <c r="P1687" s="6">
        <v>197.2</v>
      </c>
      <c r="Q1687" s="6">
        <f t="shared" si="104"/>
        <v>287.6825</v>
      </c>
      <c r="R1687" s="6">
        <f t="shared" si="105"/>
        <v>197.2</v>
      </c>
      <c r="S1687" s="6">
        <f t="shared" si="106"/>
        <v>90.482500000000016</v>
      </c>
      <c r="T1687" s="8">
        <f t="shared" si="107"/>
        <v>0.31452208598020392</v>
      </c>
      <c r="U1687" s="5">
        <f>YEAR(SalesDataTable[[#This Row],[Order Date]])</f>
        <v>2026</v>
      </c>
      <c r="V1687" s="8" t="str">
        <f>"Q"&amp;ROUNDUP(MONTH(SalesDataTable[[#This Row],[Order Date]])/3,0)</f>
        <v>Q3</v>
      </c>
      <c r="W1687" s="9">
        <f>MONTH(SalesDataTable[[#This Row],[Order Date]])</f>
        <v>8</v>
      </c>
      <c r="X1687" s="8" t="str">
        <f>TEXT(SalesDataTable[[#This Row],[Order Date]],"mmm")</f>
        <v>Aug</v>
      </c>
    </row>
    <row r="1688" spans="1:24" ht="15">
      <c r="A1688" s="2">
        <v>4775</v>
      </c>
      <c r="B1688" s="3">
        <v>46253</v>
      </c>
      <c r="C1688" s="12">
        <f>MONTH(SalesDataTable[[#This Row],[Order Date]])</f>
        <v>8</v>
      </c>
      <c r="D1688" s="12" t="str">
        <f>TEXT(SalesDataTable[[#This Row],[Order Date]],"MMM")</f>
        <v>Aug</v>
      </c>
      <c r="E1688" s="15" t="str">
        <f>"Q"&amp;ROUNDUP(MONTH(SalesDataTable[[#This Row],[Order Date]])/3,0)</f>
        <v>Q3</v>
      </c>
      <c r="F1688" s="12">
        <f>YEAR(SalesDataTable[[#This Row],[Order Date]])</f>
        <v>2026</v>
      </c>
      <c r="G1688" s="4" t="s">
        <v>11</v>
      </c>
      <c r="H1688" s="4" t="s">
        <v>39</v>
      </c>
      <c r="I1688" s="4" t="s">
        <v>28</v>
      </c>
      <c r="J1688" s="4" t="s">
        <v>3</v>
      </c>
      <c r="K1688" s="4" t="s">
        <v>4</v>
      </c>
      <c r="L1688" s="4" t="s">
        <v>30</v>
      </c>
      <c r="M1688" s="9">
        <v>1</v>
      </c>
      <c r="N1688" s="6">
        <v>103.92</v>
      </c>
      <c r="O1688" s="7">
        <v>0.05</v>
      </c>
      <c r="P1688" s="6">
        <v>50.71</v>
      </c>
      <c r="Q1688" s="6">
        <f t="shared" si="104"/>
        <v>98.724000000000004</v>
      </c>
      <c r="R1688" s="6">
        <f t="shared" si="105"/>
        <v>50.71</v>
      </c>
      <c r="S1688" s="6">
        <f t="shared" si="106"/>
        <v>48.014000000000003</v>
      </c>
      <c r="T1688" s="8">
        <f t="shared" si="107"/>
        <v>0.48634577205137558</v>
      </c>
      <c r="U1688" s="5">
        <f>YEAR(SalesDataTable[[#This Row],[Order Date]])</f>
        <v>2026</v>
      </c>
      <c r="V1688" s="8" t="str">
        <f>"Q"&amp;ROUNDUP(MONTH(SalesDataTable[[#This Row],[Order Date]])/3,0)</f>
        <v>Q3</v>
      </c>
      <c r="W1688" s="9">
        <f>MONTH(SalesDataTable[[#This Row],[Order Date]])</f>
        <v>8</v>
      </c>
      <c r="X1688" s="8" t="str">
        <f>TEXT(SalesDataTable[[#This Row],[Order Date]],"mmm")</f>
        <v>Aug</v>
      </c>
    </row>
    <row r="1689" spans="1:24" ht="15">
      <c r="A1689" s="2">
        <v>247</v>
      </c>
      <c r="B1689" s="3">
        <v>46254</v>
      </c>
      <c r="C1689" s="12">
        <f>MONTH(SalesDataTable[[#This Row],[Order Date]])</f>
        <v>8</v>
      </c>
      <c r="D1689" s="12" t="str">
        <f>TEXT(SalesDataTable[[#This Row],[Order Date]],"MMM")</f>
        <v>Aug</v>
      </c>
      <c r="E1689" s="15" t="str">
        <f>"Q"&amp;ROUNDUP(MONTH(SalesDataTable[[#This Row],[Order Date]])/3,0)</f>
        <v>Q3</v>
      </c>
      <c r="F1689" s="12">
        <f>YEAR(SalesDataTable[[#This Row],[Order Date]])</f>
        <v>2026</v>
      </c>
      <c r="G1689" s="4" t="s">
        <v>0</v>
      </c>
      <c r="H1689" s="4" t="s">
        <v>36</v>
      </c>
      <c r="I1689" s="4" t="s">
        <v>2</v>
      </c>
      <c r="J1689" s="4" t="s">
        <v>13</v>
      </c>
      <c r="K1689" s="4" t="s">
        <v>4</v>
      </c>
      <c r="L1689" s="4" t="s">
        <v>22</v>
      </c>
      <c r="M1689" s="9">
        <v>6</v>
      </c>
      <c r="N1689" s="6">
        <v>51.67</v>
      </c>
      <c r="O1689" s="7">
        <v>0.1</v>
      </c>
      <c r="P1689" s="6">
        <v>23.1</v>
      </c>
      <c r="Q1689" s="6">
        <f t="shared" si="104"/>
        <v>279.01799999999997</v>
      </c>
      <c r="R1689" s="6">
        <f t="shared" si="105"/>
        <v>138.60000000000002</v>
      </c>
      <c r="S1689" s="6">
        <f t="shared" si="106"/>
        <v>140.41799999999995</v>
      </c>
      <c r="T1689" s="8">
        <f t="shared" si="107"/>
        <v>0.50325785433197845</v>
      </c>
      <c r="U1689" s="5">
        <f>YEAR(SalesDataTable[[#This Row],[Order Date]])</f>
        <v>2026</v>
      </c>
      <c r="V1689" s="8" t="str">
        <f>"Q"&amp;ROUNDUP(MONTH(SalesDataTable[[#This Row],[Order Date]])/3,0)</f>
        <v>Q3</v>
      </c>
      <c r="W1689" s="9">
        <f>MONTH(SalesDataTable[[#This Row],[Order Date]])</f>
        <v>8</v>
      </c>
      <c r="X1689" s="8" t="str">
        <f>TEXT(SalesDataTable[[#This Row],[Order Date]],"mmm")</f>
        <v>Aug</v>
      </c>
    </row>
    <row r="1690" spans="1:24" ht="15">
      <c r="A1690" s="2">
        <v>827</v>
      </c>
      <c r="B1690" s="3">
        <v>46254</v>
      </c>
      <c r="C1690" s="12">
        <f>MONTH(SalesDataTable[[#This Row],[Order Date]])</f>
        <v>8</v>
      </c>
      <c r="D1690" s="12" t="str">
        <f>TEXT(SalesDataTable[[#This Row],[Order Date]],"MMM")</f>
        <v>Aug</v>
      </c>
      <c r="E1690" s="15" t="str">
        <f>"Q"&amp;ROUNDUP(MONTH(SalesDataTable[[#This Row],[Order Date]])/3,0)</f>
        <v>Q3</v>
      </c>
      <c r="F1690" s="12">
        <f>YEAR(SalesDataTable[[#This Row],[Order Date]])</f>
        <v>2026</v>
      </c>
      <c r="G1690" s="4" t="s">
        <v>6</v>
      </c>
      <c r="H1690" s="4" t="s">
        <v>43</v>
      </c>
      <c r="I1690" s="4" t="s">
        <v>8</v>
      </c>
      <c r="J1690" s="4" t="s">
        <v>3</v>
      </c>
      <c r="K1690" s="4" t="s">
        <v>14</v>
      </c>
      <c r="L1690" s="4" t="s">
        <v>48</v>
      </c>
      <c r="M1690" s="9">
        <v>4</v>
      </c>
      <c r="N1690" s="6">
        <v>166.02</v>
      </c>
      <c r="O1690" s="7">
        <v>0.1</v>
      </c>
      <c r="P1690" s="6">
        <v>87.99</v>
      </c>
      <c r="Q1690" s="6">
        <f t="shared" si="104"/>
        <v>597.67200000000003</v>
      </c>
      <c r="R1690" s="6">
        <f t="shared" si="105"/>
        <v>351.96</v>
      </c>
      <c r="S1690" s="6">
        <f t="shared" si="106"/>
        <v>245.71200000000005</v>
      </c>
      <c r="T1690" s="8">
        <f t="shared" si="107"/>
        <v>0.4111151266915633</v>
      </c>
      <c r="U1690" s="5">
        <f>YEAR(SalesDataTable[[#This Row],[Order Date]])</f>
        <v>2026</v>
      </c>
      <c r="V1690" s="8" t="str">
        <f>"Q"&amp;ROUNDUP(MONTH(SalesDataTable[[#This Row],[Order Date]])/3,0)</f>
        <v>Q3</v>
      </c>
      <c r="W1690" s="9">
        <f>MONTH(SalesDataTable[[#This Row],[Order Date]])</f>
        <v>8</v>
      </c>
      <c r="X1690" s="8" t="str">
        <f>TEXT(SalesDataTable[[#This Row],[Order Date]],"mmm")</f>
        <v>Aug</v>
      </c>
    </row>
    <row r="1691" spans="1:24" ht="15">
      <c r="A1691" s="2">
        <v>1156</v>
      </c>
      <c r="B1691" s="3">
        <v>46254</v>
      </c>
      <c r="C1691" s="12">
        <f>MONTH(SalesDataTable[[#This Row],[Order Date]])</f>
        <v>8</v>
      </c>
      <c r="D1691" s="12" t="str">
        <f>TEXT(SalesDataTable[[#This Row],[Order Date]],"MMM")</f>
        <v>Aug</v>
      </c>
      <c r="E1691" s="15" t="str">
        <f>"Q"&amp;ROUNDUP(MONTH(SalesDataTable[[#This Row],[Order Date]])/3,0)</f>
        <v>Q3</v>
      </c>
      <c r="F1691" s="12">
        <f>YEAR(SalesDataTable[[#This Row],[Order Date]])</f>
        <v>2026</v>
      </c>
      <c r="G1691" s="4" t="s">
        <v>11</v>
      </c>
      <c r="H1691" s="4" t="s">
        <v>25</v>
      </c>
      <c r="I1691" s="4" t="s">
        <v>19</v>
      </c>
      <c r="J1691" s="4" t="s">
        <v>13</v>
      </c>
      <c r="K1691" s="4" t="s">
        <v>4</v>
      </c>
      <c r="L1691" s="4" t="s">
        <v>22</v>
      </c>
      <c r="M1691" s="9">
        <v>2</v>
      </c>
      <c r="N1691" s="6">
        <v>50.59</v>
      </c>
      <c r="O1691" s="7">
        <v>0.1</v>
      </c>
      <c r="P1691" s="6">
        <v>22.68</v>
      </c>
      <c r="Q1691" s="6">
        <f t="shared" si="104"/>
        <v>91.062000000000012</v>
      </c>
      <c r="R1691" s="6">
        <f t="shared" si="105"/>
        <v>45.36</v>
      </c>
      <c r="S1691" s="6">
        <f t="shared" si="106"/>
        <v>45.702000000000012</v>
      </c>
      <c r="T1691" s="8">
        <f t="shared" si="107"/>
        <v>0.5018778414706464</v>
      </c>
      <c r="U1691" s="5">
        <f>YEAR(SalesDataTable[[#This Row],[Order Date]])</f>
        <v>2026</v>
      </c>
      <c r="V1691" s="8" t="str">
        <f>"Q"&amp;ROUNDUP(MONTH(SalesDataTable[[#This Row],[Order Date]])/3,0)</f>
        <v>Q3</v>
      </c>
      <c r="W1691" s="9">
        <f>MONTH(SalesDataTable[[#This Row],[Order Date]])</f>
        <v>8</v>
      </c>
      <c r="X1691" s="8" t="str">
        <f>TEXT(SalesDataTable[[#This Row],[Order Date]],"mmm")</f>
        <v>Aug</v>
      </c>
    </row>
    <row r="1692" spans="1:24" ht="15">
      <c r="A1692" s="2">
        <v>1543</v>
      </c>
      <c r="B1692" s="3">
        <v>46254</v>
      </c>
      <c r="C1692" s="12">
        <f>MONTH(SalesDataTable[[#This Row],[Order Date]])</f>
        <v>8</v>
      </c>
      <c r="D1692" s="12" t="str">
        <f>TEXT(SalesDataTable[[#This Row],[Order Date]],"MMM")</f>
        <v>Aug</v>
      </c>
      <c r="E1692" s="15" t="str">
        <f>"Q"&amp;ROUNDUP(MONTH(SalesDataTable[[#This Row],[Order Date]])/3,0)</f>
        <v>Q3</v>
      </c>
      <c r="F1692" s="12">
        <f>YEAR(SalesDataTable[[#This Row],[Order Date]])</f>
        <v>2026</v>
      </c>
      <c r="G1692" s="4" t="s">
        <v>20</v>
      </c>
      <c r="H1692" s="4" t="s">
        <v>31</v>
      </c>
      <c r="I1692" s="4" t="s">
        <v>19</v>
      </c>
      <c r="J1692" s="4" t="s">
        <v>3</v>
      </c>
      <c r="K1692" s="4" t="s">
        <v>9</v>
      </c>
      <c r="L1692" s="4" t="s">
        <v>37</v>
      </c>
      <c r="M1692" s="9">
        <v>1</v>
      </c>
      <c r="N1692" s="6">
        <v>155.83000000000001</v>
      </c>
      <c r="O1692" s="7">
        <v>0</v>
      </c>
      <c r="P1692" s="6">
        <v>77.260000000000005</v>
      </c>
      <c r="Q1692" s="6">
        <f t="shared" si="104"/>
        <v>155.83000000000001</v>
      </c>
      <c r="R1692" s="6">
        <f t="shared" si="105"/>
        <v>77.260000000000005</v>
      </c>
      <c r="S1692" s="6">
        <f t="shared" si="106"/>
        <v>78.570000000000007</v>
      </c>
      <c r="T1692" s="8">
        <f t="shared" si="107"/>
        <v>0.50420329846627732</v>
      </c>
      <c r="U1692" s="5">
        <f>YEAR(SalesDataTable[[#This Row],[Order Date]])</f>
        <v>2026</v>
      </c>
      <c r="V1692" s="8" t="str">
        <f>"Q"&amp;ROUNDUP(MONTH(SalesDataTable[[#This Row],[Order Date]])/3,0)</f>
        <v>Q3</v>
      </c>
      <c r="W1692" s="9">
        <f>MONTH(SalesDataTable[[#This Row],[Order Date]])</f>
        <v>8</v>
      </c>
      <c r="X1692" s="8" t="str">
        <f>TEXT(SalesDataTable[[#This Row],[Order Date]],"mmm")</f>
        <v>Aug</v>
      </c>
    </row>
    <row r="1693" spans="1:24" ht="15">
      <c r="A1693" s="2">
        <v>2613</v>
      </c>
      <c r="B1693" s="3">
        <v>46254</v>
      </c>
      <c r="C1693" s="12">
        <f>MONTH(SalesDataTable[[#This Row],[Order Date]])</f>
        <v>8</v>
      </c>
      <c r="D1693" s="12" t="str">
        <f>TEXT(SalesDataTable[[#This Row],[Order Date]],"MMM")</f>
        <v>Aug</v>
      </c>
      <c r="E1693" s="15" t="str">
        <f>"Q"&amp;ROUNDUP(MONTH(SalesDataTable[[#This Row],[Order Date]])/3,0)</f>
        <v>Q3</v>
      </c>
      <c r="F1693" s="12">
        <f>YEAR(SalesDataTable[[#This Row],[Order Date]])</f>
        <v>2026</v>
      </c>
      <c r="G1693" s="4" t="s">
        <v>20</v>
      </c>
      <c r="H1693" s="4" t="s">
        <v>21</v>
      </c>
      <c r="I1693" s="4" t="s">
        <v>2</v>
      </c>
      <c r="J1693" s="4" t="s">
        <v>13</v>
      </c>
      <c r="K1693" s="4" t="s">
        <v>34</v>
      </c>
      <c r="L1693" s="4" t="s">
        <v>42</v>
      </c>
      <c r="M1693" s="9">
        <v>1</v>
      </c>
      <c r="N1693" s="6">
        <v>36.380000000000003</v>
      </c>
      <c r="O1693" s="7">
        <v>0.05</v>
      </c>
      <c r="P1693" s="6">
        <v>14.2</v>
      </c>
      <c r="Q1693" s="6">
        <f t="shared" si="104"/>
        <v>34.561</v>
      </c>
      <c r="R1693" s="6">
        <f t="shared" si="105"/>
        <v>14.2</v>
      </c>
      <c r="S1693" s="6">
        <f t="shared" si="106"/>
        <v>20.361000000000001</v>
      </c>
      <c r="T1693" s="8">
        <f t="shared" si="107"/>
        <v>0.58913225890454557</v>
      </c>
      <c r="U1693" s="5">
        <f>YEAR(SalesDataTable[[#This Row],[Order Date]])</f>
        <v>2026</v>
      </c>
      <c r="V1693" s="8" t="str">
        <f>"Q"&amp;ROUNDUP(MONTH(SalesDataTable[[#This Row],[Order Date]])/3,0)</f>
        <v>Q3</v>
      </c>
      <c r="W1693" s="9">
        <f>MONTH(SalesDataTable[[#This Row],[Order Date]])</f>
        <v>8</v>
      </c>
      <c r="X1693" s="8" t="str">
        <f>TEXT(SalesDataTable[[#This Row],[Order Date]],"mmm")</f>
        <v>Aug</v>
      </c>
    </row>
    <row r="1694" spans="1:24" ht="15">
      <c r="A1694" s="2">
        <v>3002</v>
      </c>
      <c r="B1694" s="3">
        <v>46254</v>
      </c>
      <c r="C1694" s="12">
        <f>MONTH(SalesDataTable[[#This Row],[Order Date]])</f>
        <v>8</v>
      </c>
      <c r="D1694" s="12" t="str">
        <f>TEXT(SalesDataTable[[#This Row],[Order Date]],"MMM")</f>
        <v>Aug</v>
      </c>
      <c r="E1694" s="15" t="str">
        <f>"Q"&amp;ROUNDUP(MONTH(SalesDataTable[[#This Row],[Order Date]])/3,0)</f>
        <v>Q3</v>
      </c>
      <c r="F1694" s="12">
        <f>YEAR(SalesDataTable[[#This Row],[Order Date]])</f>
        <v>2026</v>
      </c>
      <c r="G1694" s="4" t="s">
        <v>6</v>
      </c>
      <c r="H1694" s="4" t="s">
        <v>43</v>
      </c>
      <c r="I1694" s="4" t="s">
        <v>19</v>
      </c>
      <c r="J1694" s="4" t="s">
        <v>13</v>
      </c>
      <c r="K1694" s="4" t="s">
        <v>23</v>
      </c>
      <c r="L1694" s="4" t="s">
        <v>51</v>
      </c>
      <c r="M1694" s="9">
        <v>2</v>
      </c>
      <c r="N1694" s="6">
        <v>124.09</v>
      </c>
      <c r="O1694" s="7">
        <v>0</v>
      </c>
      <c r="P1694" s="6">
        <v>60.39</v>
      </c>
      <c r="Q1694" s="6">
        <f t="shared" si="104"/>
        <v>248.18</v>
      </c>
      <c r="R1694" s="6">
        <f t="shared" si="105"/>
        <v>120.78</v>
      </c>
      <c r="S1694" s="6">
        <f t="shared" si="106"/>
        <v>127.4</v>
      </c>
      <c r="T1694" s="8">
        <f t="shared" si="107"/>
        <v>0.513337094044645</v>
      </c>
      <c r="U1694" s="5">
        <f>YEAR(SalesDataTable[[#This Row],[Order Date]])</f>
        <v>2026</v>
      </c>
      <c r="V1694" s="8" t="str">
        <f>"Q"&amp;ROUNDUP(MONTH(SalesDataTable[[#This Row],[Order Date]])/3,0)</f>
        <v>Q3</v>
      </c>
      <c r="W1694" s="9">
        <f>MONTH(SalesDataTable[[#This Row],[Order Date]])</f>
        <v>8</v>
      </c>
      <c r="X1694" s="8" t="str">
        <f>TEXT(SalesDataTable[[#This Row],[Order Date]],"mmm")</f>
        <v>Aug</v>
      </c>
    </row>
    <row r="1695" spans="1:24" ht="15">
      <c r="A1695" s="2">
        <v>3103</v>
      </c>
      <c r="B1695" s="3">
        <v>46254</v>
      </c>
      <c r="C1695" s="12">
        <f>MONTH(SalesDataTable[[#This Row],[Order Date]])</f>
        <v>8</v>
      </c>
      <c r="D1695" s="12" t="str">
        <f>TEXT(SalesDataTable[[#This Row],[Order Date]],"MMM")</f>
        <v>Aug</v>
      </c>
      <c r="E1695" s="15" t="str">
        <f>"Q"&amp;ROUNDUP(MONTH(SalesDataTable[[#This Row],[Order Date]])/3,0)</f>
        <v>Q3</v>
      </c>
      <c r="F1695" s="12">
        <f>YEAR(SalesDataTable[[#This Row],[Order Date]])</f>
        <v>2026</v>
      </c>
      <c r="G1695" s="4" t="s">
        <v>20</v>
      </c>
      <c r="H1695" s="4" t="s">
        <v>33</v>
      </c>
      <c r="I1695" s="4" t="s">
        <v>2</v>
      </c>
      <c r="J1695" s="4" t="s">
        <v>13</v>
      </c>
      <c r="K1695" s="4" t="s">
        <v>9</v>
      </c>
      <c r="L1695" s="4" t="s">
        <v>17</v>
      </c>
      <c r="M1695" s="9">
        <v>1</v>
      </c>
      <c r="N1695" s="6">
        <v>141.97999999999999</v>
      </c>
      <c r="O1695" s="7">
        <v>0.05</v>
      </c>
      <c r="P1695" s="6">
        <v>79.510000000000005</v>
      </c>
      <c r="Q1695" s="6">
        <f t="shared" si="104"/>
        <v>134.88099999999997</v>
      </c>
      <c r="R1695" s="6">
        <f t="shared" si="105"/>
        <v>79.510000000000005</v>
      </c>
      <c r="S1695" s="6">
        <f t="shared" si="106"/>
        <v>55.370999999999967</v>
      </c>
      <c r="T1695" s="8">
        <f t="shared" si="107"/>
        <v>0.41051741905828082</v>
      </c>
      <c r="U1695" s="5">
        <f>YEAR(SalesDataTable[[#This Row],[Order Date]])</f>
        <v>2026</v>
      </c>
      <c r="V1695" s="8" t="str">
        <f>"Q"&amp;ROUNDUP(MONTH(SalesDataTable[[#This Row],[Order Date]])/3,0)</f>
        <v>Q3</v>
      </c>
      <c r="W1695" s="9">
        <f>MONTH(SalesDataTable[[#This Row],[Order Date]])</f>
        <v>8</v>
      </c>
      <c r="X1695" s="8" t="str">
        <f>TEXT(SalesDataTable[[#This Row],[Order Date]],"mmm")</f>
        <v>Aug</v>
      </c>
    </row>
    <row r="1696" spans="1:24" ht="15">
      <c r="A1696" s="2">
        <v>3234</v>
      </c>
      <c r="B1696" s="3">
        <v>46254</v>
      </c>
      <c r="C1696" s="12">
        <f>MONTH(SalesDataTable[[#This Row],[Order Date]])</f>
        <v>8</v>
      </c>
      <c r="D1696" s="12" t="str">
        <f>TEXT(SalesDataTable[[#This Row],[Order Date]],"MMM")</f>
        <v>Aug</v>
      </c>
      <c r="E1696" s="15" t="str">
        <f>"Q"&amp;ROUNDUP(MONTH(SalesDataTable[[#This Row],[Order Date]])/3,0)</f>
        <v>Q3</v>
      </c>
      <c r="F1696" s="12">
        <f>YEAR(SalesDataTable[[#This Row],[Order Date]])</f>
        <v>2026</v>
      </c>
      <c r="G1696" s="4" t="s">
        <v>20</v>
      </c>
      <c r="H1696" s="4" t="s">
        <v>47</v>
      </c>
      <c r="I1696" s="4" t="s">
        <v>19</v>
      </c>
      <c r="J1696" s="4" t="s">
        <v>13</v>
      </c>
      <c r="K1696" s="4" t="s">
        <v>23</v>
      </c>
      <c r="L1696" s="4" t="s">
        <v>51</v>
      </c>
      <c r="M1696" s="9">
        <v>5</v>
      </c>
      <c r="N1696" s="6">
        <v>121.93</v>
      </c>
      <c r="O1696" s="7">
        <v>0.15</v>
      </c>
      <c r="P1696" s="6">
        <v>62.28</v>
      </c>
      <c r="Q1696" s="6">
        <f t="shared" si="104"/>
        <v>518.2025000000001</v>
      </c>
      <c r="R1696" s="6">
        <f t="shared" si="105"/>
        <v>311.39999999999998</v>
      </c>
      <c r="S1696" s="6">
        <f t="shared" si="106"/>
        <v>206.80250000000012</v>
      </c>
      <c r="T1696" s="8">
        <f t="shared" si="107"/>
        <v>0.39907661580173792</v>
      </c>
      <c r="U1696" s="5">
        <f>YEAR(SalesDataTable[[#This Row],[Order Date]])</f>
        <v>2026</v>
      </c>
      <c r="V1696" s="8" t="str">
        <f>"Q"&amp;ROUNDUP(MONTH(SalesDataTable[[#This Row],[Order Date]])/3,0)</f>
        <v>Q3</v>
      </c>
      <c r="W1696" s="9">
        <f>MONTH(SalesDataTable[[#This Row],[Order Date]])</f>
        <v>8</v>
      </c>
      <c r="X1696" s="8" t="str">
        <f>TEXT(SalesDataTable[[#This Row],[Order Date]],"mmm")</f>
        <v>Aug</v>
      </c>
    </row>
    <row r="1697" spans="1:24" ht="15">
      <c r="A1697" s="2">
        <v>3281</v>
      </c>
      <c r="B1697" s="3">
        <v>46254</v>
      </c>
      <c r="C1697" s="12">
        <f>MONTH(SalesDataTable[[#This Row],[Order Date]])</f>
        <v>8</v>
      </c>
      <c r="D1697" s="12" t="str">
        <f>TEXT(SalesDataTable[[#This Row],[Order Date]],"MMM")</f>
        <v>Aug</v>
      </c>
      <c r="E1697" s="15" t="str">
        <f>"Q"&amp;ROUNDUP(MONTH(SalesDataTable[[#This Row],[Order Date]])/3,0)</f>
        <v>Q3</v>
      </c>
      <c r="F1697" s="12">
        <f>YEAR(SalesDataTable[[#This Row],[Order Date]])</f>
        <v>2026</v>
      </c>
      <c r="G1697" s="4" t="s">
        <v>20</v>
      </c>
      <c r="H1697" s="4" t="s">
        <v>21</v>
      </c>
      <c r="I1697" s="4" t="s">
        <v>2</v>
      </c>
      <c r="J1697" s="4" t="s">
        <v>13</v>
      </c>
      <c r="K1697" s="4" t="s">
        <v>14</v>
      </c>
      <c r="L1697" s="4" t="s">
        <v>15</v>
      </c>
      <c r="M1697" s="9">
        <v>1</v>
      </c>
      <c r="N1697" s="6">
        <v>35.58</v>
      </c>
      <c r="O1697" s="7">
        <v>0.15</v>
      </c>
      <c r="P1697" s="6">
        <v>13.94</v>
      </c>
      <c r="Q1697" s="6">
        <f t="shared" si="104"/>
        <v>30.242999999999999</v>
      </c>
      <c r="R1697" s="6">
        <f t="shared" si="105"/>
        <v>13.94</v>
      </c>
      <c r="S1697" s="6">
        <f t="shared" si="106"/>
        <v>16.302999999999997</v>
      </c>
      <c r="T1697" s="8">
        <f t="shared" si="107"/>
        <v>0.53906689151208542</v>
      </c>
      <c r="U1697" s="5">
        <f>YEAR(SalesDataTable[[#This Row],[Order Date]])</f>
        <v>2026</v>
      </c>
      <c r="V1697" s="8" t="str">
        <f>"Q"&amp;ROUNDUP(MONTH(SalesDataTable[[#This Row],[Order Date]])/3,0)</f>
        <v>Q3</v>
      </c>
      <c r="W1697" s="9">
        <f>MONTH(SalesDataTable[[#This Row],[Order Date]])</f>
        <v>8</v>
      </c>
      <c r="X1697" s="8" t="str">
        <f>TEXT(SalesDataTable[[#This Row],[Order Date]],"mmm")</f>
        <v>Aug</v>
      </c>
    </row>
    <row r="1698" spans="1:24" ht="15">
      <c r="A1698" s="2">
        <v>3870</v>
      </c>
      <c r="B1698" s="3">
        <v>46254</v>
      </c>
      <c r="C1698" s="12">
        <f>MONTH(SalesDataTable[[#This Row],[Order Date]])</f>
        <v>8</v>
      </c>
      <c r="D1698" s="12" t="str">
        <f>TEXT(SalesDataTable[[#This Row],[Order Date]],"MMM")</f>
        <v>Aug</v>
      </c>
      <c r="E1698" s="15" t="str">
        <f>"Q"&amp;ROUNDUP(MONTH(SalesDataTable[[#This Row],[Order Date]])/3,0)</f>
        <v>Q3</v>
      </c>
      <c r="F1698" s="12">
        <f>YEAR(SalesDataTable[[#This Row],[Order Date]])</f>
        <v>2026</v>
      </c>
      <c r="G1698" s="4" t="s">
        <v>11</v>
      </c>
      <c r="H1698" s="4" t="s">
        <v>25</v>
      </c>
      <c r="I1698" s="4" t="s">
        <v>28</v>
      </c>
      <c r="J1698" s="4" t="s">
        <v>3</v>
      </c>
      <c r="K1698" s="4" t="s">
        <v>9</v>
      </c>
      <c r="L1698" s="4" t="s">
        <v>37</v>
      </c>
      <c r="M1698" s="9">
        <v>1</v>
      </c>
      <c r="N1698" s="6">
        <v>157.84</v>
      </c>
      <c r="O1698" s="7">
        <v>0</v>
      </c>
      <c r="P1698" s="6">
        <v>77.87</v>
      </c>
      <c r="Q1698" s="6">
        <f t="shared" si="104"/>
        <v>157.84</v>
      </c>
      <c r="R1698" s="6">
        <f t="shared" si="105"/>
        <v>77.87</v>
      </c>
      <c r="S1698" s="6">
        <f t="shared" si="106"/>
        <v>79.97</v>
      </c>
      <c r="T1698" s="8">
        <f t="shared" si="107"/>
        <v>0.50665230613279266</v>
      </c>
      <c r="U1698" s="5">
        <f>YEAR(SalesDataTable[[#This Row],[Order Date]])</f>
        <v>2026</v>
      </c>
      <c r="V1698" s="8" t="str">
        <f>"Q"&amp;ROUNDUP(MONTH(SalesDataTable[[#This Row],[Order Date]])/3,0)</f>
        <v>Q3</v>
      </c>
      <c r="W1698" s="9">
        <f>MONTH(SalesDataTable[[#This Row],[Order Date]])</f>
        <v>8</v>
      </c>
      <c r="X1698" s="8" t="str">
        <f>TEXT(SalesDataTable[[#This Row],[Order Date]],"mmm")</f>
        <v>Aug</v>
      </c>
    </row>
    <row r="1699" spans="1:24" ht="15">
      <c r="A1699" s="2">
        <v>3938</v>
      </c>
      <c r="B1699" s="3">
        <v>46254</v>
      </c>
      <c r="C1699" s="12">
        <f>MONTH(SalesDataTable[[#This Row],[Order Date]])</f>
        <v>8</v>
      </c>
      <c r="D1699" s="12" t="str">
        <f>TEXT(SalesDataTable[[#This Row],[Order Date]],"MMM")</f>
        <v>Aug</v>
      </c>
      <c r="E1699" s="15" t="str">
        <f>"Q"&amp;ROUNDUP(MONTH(SalesDataTable[[#This Row],[Order Date]])/3,0)</f>
        <v>Q3</v>
      </c>
      <c r="F1699" s="12">
        <f>YEAR(SalesDataTable[[#This Row],[Order Date]])</f>
        <v>2026</v>
      </c>
      <c r="G1699" s="4" t="s">
        <v>6</v>
      </c>
      <c r="H1699" s="4" t="s">
        <v>43</v>
      </c>
      <c r="I1699" s="4" t="s">
        <v>2</v>
      </c>
      <c r="J1699" s="4" t="s">
        <v>13</v>
      </c>
      <c r="K1699" s="4" t="s">
        <v>23</v>
      </c>
      <c r="L1699" s="4" t="s">
        <v>24</v>
      </c>
      <c r="M1699" s="9">
        <v>1</v>
      </c>
      <c r="N1699" s="6">
        <v>336.35</v>
      </c>
      <c r="O1699" s="7">
        <v>0</v>
      </c>
      <c r="P1699" s="6">
        <v>195.07</v>
      </c>
      <c r="Q1699" s="6">
        <f t="shared" si="104"/>
        <v>336.35</v>
      </c>
      <c r="R1699" s="6">
        <f t="shared" si="105"/>
        <v>195.07</v>
      </c>
      <c r="S1699" s="6">
        <f t="shared" si="106"/>
        <v>141.28000000000003</v>
      </c>
      <c r="T1699" s="8">
        <f t="shared" si="107"/>
        <v>0.42003865021554931</v>
      </c>
      <c r="U1699" s="5">
        <f>YEAR(SalesDataTable[[#This Row],[Order Date]])</f>
        <v>2026</v>
      </c>
      <c r="V1699" s="8" t="str">
        <f>"Q"&amp;ROUNDUP(MONTH(SalesDataTable[[#This Row],[Order Date]])/3,0)</f>
        <v>Q3</v>
      </c>
      <c r="W1699" s="9">
        <f>MONTH(SalesDataTable[[#This Row],[Order Date]])</f>
        <v>8</v>
      </c>
      <c r="X1699" s="8" t="str">
        <f>TEXT(SalesDataTable[[#This Row],[Order Date]],"mmm")</f>
        <v>Aug</v>
      </c>
    </row>
    <row r="1700" spans="1:24" ht="15">
      <c r="A1700" s="2">
        <v>4237</v>
      </c>
      <c r="B1700" s="3">
        <v>46254</v>
      </c>
      <c r="C1700" s="12">
        <f>MONTH(SalesDataTable[[#This Row],[Order Date]])</f>
        <v>8</v>
      </c>
      <c r="D1700" s="12" t="str">
        <f>TEXT(SalesDataTable[[#This Row],[Order Date]],"MMM")</f>
        <v>Aug</v>
      </c>
      <c r="E1700" s="15" t="str">
        <f>"Q"&amp;ROUNDUP(MONTH(SalesDataTable[[#This Row],[Order Date]])/3,0)</f>
        <v>Q3</v>
      </c>
      <c r="F1700" s="12">
        <f>YEAR(SalesDataTable[[#This Row],[Order Date]])</f>
        <v>2026</v>
      </c>
      <c r="G1700" s="4" t="s">
        <v>20</v>
      </c>
      <c r="H1700" s="4" t="s">
        <v>47</v>
      </c>
      <c r="I1700" s="4" t="s">
        <v>8</v>
      </c>
      <c r="J1700" s="4" t="s">
        <v>3</v>
      </c>
      <c r="K1700" s="4" t="s">
        <v>9</v>
      </c>
      <c r="L1700" s="4" t="s">
        <v>37</v>
      </c>
      <c r="M1700" s="9">
        <v>3</v>
      </c>
      <c r="N1700" s="6">
        <v>153.03</v>
      </c>
      <c r="O1700" s="7">
        <v>0.15</v>
      </c>
      <c r="P1700" s="6">
        <v>78.239999999999995</v>
      </c>
      <c r="Q1700" s="6">
        <f t="shared" si="104"/>
        <v>390.22650000000004</v>
      </c>
      <c r="R1700" s="6">
        <f t="shared" si="105"/>
        <v>234.71999999999997</v>
      </c>
      <c r="S1700" s="6">
        <f t="shared" si="106"/>
        <v>155.50650000000007</v>
      </c>
      <c r="T1700" s="8">
        <f t="shared" si="107"/>
        <v>0.39850317700104954</v>
      </c>
      <c r="U1700" s="5">
        <f>YEAR(SalesDataTable[[#This Row],[Order Date]])</f>
        <v>2026</v>
      </c>
      <c r="V1700" s="8" t="str">
        <f>"Q"&amp;ROUNDUP(MONTH(SalesDataTable[[#This Row],[Order Date]])/3,0)</f>
        <v>Q3</v>
      </c>
      <c r="W1700" s="9">
        <f>MONTH(SalesDataTable[[#This Row],[Order Date]])</f>
        <v>8</v>
      </c>
      <c r="X1700" s="8" t="str">
        <f>TEXT(SalesDataTable[[#This Row],[Order Date]],"mmm")</f>
        <v>Aug</v>
      </c>
    </row>
    <row r="1701" spans="1:24" ht="15">
      <c r="A1701" s="2">
        <v>4970</v>
      </c>
      <c r="B1701" s="3">
        <v>46254</v>
      </c>
      <c r="C1701" s="12">
        <f>MONTH(SalesDataTable[[#This Row],[Order Date]])</f>
        <v>8</v>
      </c>
      <c r="D1701" s="12" t="str">
        <f>TEXT(SalesDataTable[[#This Row],[Order Date]],"MMM")</f>
        <v>Aug</v>
      </c>
      <c r="E1701" s="15" t="str">
        <f>"Q"&amp;ROUNDUP(MONTH(SalesDataTable[[#This Row],[Order Date]])/3,0)</f>
        <v>Q3</v>
      </c>
      <c r="F1701" s="12">
        <f>YEAR(SalesDataTable[[#This Row],[Order Date]])</f>
        <v>2026</v>
      </c>
      <c r="G1701" s="4" t="s">
        <v>6</v>
      </c>
      <c r="H1701" s="4" t="s">
        <v>49</v>
      </c>
      <c r="I1701" s="4" t="s">
        <v>2</v>
      </c>
      <c r="J1701" s="4" t="s">
        <v>3</v>
      </c>
      <c r="K1701" s="4" t="s">
        <v>4</v>
      </c>
      <c r="L1701" s="4" t="s">
        <v>30</v>
      </c>
      <c r="M1701" s="9">
        <v>2</v>
      </c>
      <c r="N1701" s="6">
        <v>105.01</v>
      </c>
      <c r="O1701" s="7">
        <v>0.15</v>
      </c>
      <c r="P1701" s="6">
        <v>50.56</v>
      </c>
      <c r="Q1701" s="6">
        <f t="shared" si="104"/>
        <v>178.517</v>
      </c>
      <c r="R1701" s="6">
        <f t="shared" si="105"/>
        <v>101.12</v>
      </c>
      <c r="S1701" s="6">
        <f t="shared" si="106"/>
        <v>77.396999999999991</v>
      </c>
      <c r="T1701" s="8">
        <f t="shared" si="107"/>
        <v>0.43355534766996978</v>
      </c>
      <c r="U1701" s="5">
        <f>YEAR(SalesDataTable[[#This Row],[Order Date]])</f>
        <v>2026</v>
      </c>
      <c r="V1701" s="8" t="str">
        <f>"Q"&amp;ROUNDUP(MONTH(SalesDataTable[[#This Row],[Order Date]])/3,0)</f>
        <v>Q3</v>
      </c>
      <c r="W1701" s="9">
        <f>MONTH(SalesDataTable[[#This Row],[Order Date]])</f>
        <v>8</v>
      </c>
      <c r="X1701" s="8" t="str">
        <f>TEXT(SalesDataTable[[#This Row],[Order Date]],"mmm")</f>
        <v>Aug</v>
      </c>
    </row>
    <row r="1702" spans="1:24" ht="15">
      <c r="A1702" s="2">
        <v>515</v>
      </c>
      <c r="B1702" s="3">
        <v>46255</v>
      </c>
      <c r="C1702" s="12">
        <f>MONTH(SalesDataTable[[#This Row],[Order Date]])</f>
        <v>8</v>
      </c>
      <c r="D1702" s="12" t="str">
        <f>TEXT(SalesDataTable[[#This Row],[Order Date]],"MMM")</f>
        <v>Aug</v>
      </c>
      <c r="E1702" s="15" t="str">
        <f>"Q"&amp;ROUNDUP(MONTH(SalesDataTable[[#This Row],[Order Date]])/3,0)</f>
        <v>Q3</v>
      </c>
      <c r="F1702" s="12">
        <f>YEAR(SalesDataTable[[#This Row],[Order Date]])</f>
        <v>2026</v>
      </c>
      <c r="G1702" s="4" t="s">
        <v>0</v>
      </c>
      <c r="H1702" s="4" t="s">
        <v>1</v>
      </c>
      <c r="I1702" s="4" t="s">
        <v>19</v>
      </c>
      <c r="J1702" s="4" t="s">
        <v>3</v>
      </c>
      <c r="K1702" s="4" t="s">
        <v>14</v>
      </c>
      <c r="L1702" s="4" t="s">
        <v>32</v>
      </c>
      <c r="M1702" s="9">
        <v>2</v>
      </c>
      <c r="N1702" s="6">
        <v>45.47</v>
      </c>
      <c r="O1702" s="7">
        <v>0</v>
      </c>
      <c r="P1702" s="6">
        <v>18.27</v>
      </c>
      <c r="Q1702" s="6">
        <f t="shared" si="104"/>
        <v>90.94</v>
      </c>
      <c r="R1702" s="6">
        <f t="shared" si="105"/>
        <v>36.54</v>
      </c>
      <c r="S1702" s="6">
        <f t="shared" si="106"/>
        <v>54.4</v>
      </c>
      <c r="T1702" s="8">
        <f t="shared" si="107"/>
        <v>0.5981966131515285</v>
      </c>
      <c r="U1702" s="5">
        <f>YEAR(SalesDataTable[[#This Row],[Order Date]])</f>
        <v>2026</v>
      </c>
      <c r="V1702" s="8" t="str">
        <f>"Q"&amp;ROUNDUP(MONTH(SalesDataTable[[#This Row],[Order Date]])/3,0)</f>
        <v>Q3</v>
      </c>
      <c r="W1702" s="9">
        <f>MONTH(SalesDataTable[[#This Row],[Order Date]])</f>
        <v>8</v>
      </c>
      <c r="X1702" s="8" t="str">
        <f>TEXT(SalesDataTable[[#This Row],[Order Date]],"mmm")</f>
        <v>Aug</v>
      </c>
    </row>
    <row r="1703" spans="1:24" ht="15">
      <c r="A1703" s="2">
        <v>661</v>
      </c>
      <c r="B1703" s="3">
        <v>46255</v>
      </c>
      <c r="C1703" s="12">
        <f>MONTH(SalesDataTable[[#This Row],[Order Date]])</f>
        <v>8</v>
      </c>
      <c r="D1703" s="12" t="str">
        <f>TEXT(SalesDataTable[[#This Row],[Order Date]],"MMM")</f>
        <v>Aug</v>
      </c>
      <c r="E1703" s="15" t="str">
        <f>"Q"&amp;ROUNDUP(MONTH(SalesDataTable[[#This Row],[Order Date]])/3,0)</f>
        <v>Q3</v>
      </c>
      <c r="F1703" s="12">
        <f>YEAR(SalesDataTable[[#This Row],[Order Date]])</f>
        <v>2026</v>
      </c>
      <c r="G1703" s="4" t="s">
        <v>0</v>
      </c>
      <c r="H1703" s="4" t="s">
        <v>50</v>
      </c>
      <c r="I1703" s="4" t="s">
        <v>19</v>
      </c>
      <c r="J1703" s="4" t="s">
        <v>13</v>
      </c>
      <c r="K1703" s="4" t="s">
        <v>14</v>
      </c>
      <c r="L1703" s="4" t="s">
        <v>32</v>
      </c>
      <c r="M1703" s="9">
        <v>2</v>
      </c>
      <c r="N1703" s="6">
        <v>47.58</v>
      </c>
      <c r="O1703" s="7">
        <v>0.1</v>
      </c>
      <c r="P1703" s="6">
        <v>18.47</v>
      </c>
      <c r="Q1703" s="6">
        <f t="shared" si="104"/>
        <v>85.644000000000005</v>
      </c>
      <c r="R1703" s="6">
        <f t="shared" si="105"/>
        <v>36.94</v>
      </c>
      <c r="S1703" s="6">
        <f t="shared" si="106"/>
        <v>48.704000000000008</v>
      </c>
      <c r="T1703" s="8">
        <f t="shared" si="107"/>
        <v>0.56867965064686377</v>
      </c>
      <c r="U1703" s="5">
        <f>YEAR(SalesDataTable[[#This Row],[Order Date]])</f>
        <v>2026</v>
      </c>
      <c r="V1703" s="8" t="str">
        <f>"Q"&amp;ROUNDUP(MONTH(SalesDataTable[[#This Row],[Order Date]])/3,0)</f>
        <v>Q3</v>
      </c>
      <c r="W1703" s="9">
        <f>MONTH(SalesDataTable[[#This Row],[Order Date]])</f>
        <v>8</v>
      </c>
      <c r="X1703" s="8" t="str">
        <f>TEXT(SalesDataTable[[#This Row],[Order Date]],"mmm")</f>
        <v>Aug</v>
      </c>
    </row>
    <row r="1704" spans="1:24" ht="15">
      <c r="A1704" s="2">
        <v>1443</v>
      </c>
      <c r="B1704" s="3">
        <v>46255</v>
      </c>
      <c r="C1704" s="12">
        <f>MONTH(SalesDataTable[[#This Row],[Order Date]])</f>
        <v>8</v>
      </c>
      <c r="D1704" s="12" t="str">
        <f>TEXT(SalesDataTable[[#This Row],[Order Date]],"MMM")</f>
        <v>Aug</v>
      </c>
      <c r="E1704" s="15" t="str">
        <f>"Q"&amp;ROUNDUP(MONTH(SalesDataTable[[#This Row],[Order Date]])/3,0)</f>
        <v>Q3</v>
      </c>
      <c r="F1704" s="12">
        <f>YEAR(SalesDataTable[[#This Row],[Order Date]])</f>
        <v>2026</v>
      </c>
      <c r="G1704" s="4" t="s">
        <v>20</v>
      </c>
      <c r="H1704" s="4" t="s">
        <v>21</v>
      </c>
      <c r="I1704" s="4" t="s">
        <v>2</v>
      </c>
      <c r="J1704" s="4" t="s">
        <v>13</v>
      </c>
      <c r="K1704" s="4" t="s">
        <v>9</v>
      </c>
      <c r="L1704" s="4" t="s">
        <v>37</v>
      </c>
      <c r="M1704" s="9">
        <v>5</v>
      </c>
      <c r="N1704" s="6">
        <v>155.65</v>
      </c>
      <c r="O1704" s="7">
        <v>0</v>
      </c>
      <c r="P1704" s="6">
        <v>79.13</v>
      </c>
      <c r="Q1704" s="6">
        <f t="shared" si="104"/>
        <v>778.25</v>
      </c>
      <c r="R1704" s="6">
        <f t="shared" si="105"/>
        <v>395.65</v>
      </c>
      <c r="S1704" s="6">
        <f t="shared" si="106"/>
        <v>382.6</v>
      </c>
      <c r="T1704" s="8">
        <f t="shared" si="107"/>
        <v>0.49161580469000965</v>
      </c>
      <c r="U1704" s="5">
        <f>YEAR(SalesDataTable[[#This Row],[Order Date]])</f>
        <v>2026</v>
      </c>
      <c r="V1704" s="8" t="str">
        <f>"Q"&amp;ROUNDUP(MONTH(SalesDataTable[[#This Row],[Order Date]])/3,0)</f>
        <v>Q3</v>
      </c>
      <c r="W1704" s="9">
        <f>MONTH(SalesDataTable[[#This Row],[Order Date]])</f>
        <v>8</v>
      </c>
      <c r="X1704" s="8" t="str">
        <f>TEXT(SalesDataTable[[#This Row],[Order Date]],"mmm")</f>
        <v>Aug</v>
      </c>
    </row>
    <row r="1705" spans="1:24" ht="15">
      <c r="A1705" s="2">
        <v>1446</v>
      </c>
      <c r="B1705" s="3">
        <v>46255</v>
      </c>
      <c r="C1705" s="12">
        <f>MONTH(SalesDataTable[[#This Row],[Order Date]])</f>
        <v>8</v>
      </c>
      <c r="D1705" s="12" t="str">
        <f>TEXT(SalesDataTable[[#This Row],[Order Date]],"MMM")</f>
        <v>Aug</v>
      </c>
      <c r="E1705" s="15" t="str">
        <f>"Q"&amp;ROUNDUP(MONTH(SalesDataTable[[#This Row],[Order Date]])/3,0)</f>
        <v>Q3</v>
      </c>
      <c r="F1705" s="12">
        <f>YEAR(SalesDataTable[[#This Row],[Order Date]])</f>
        <v>2026</v>
      </c>
      <c r="G1705" s="4" t="s">
        <v>20</v>
      </c>
      <c r="H1705" s="4" t="s">
        <v>47</v>
      </c>
      <c r="I1705" s="4" t="s">
        <v>19</v>
      </c>
      <c r="J1705" s="4" t="s">
        <v>3</v>
      </c>
      <c r="K1705" s="4" t="s">
        <v>23</v>
      </c>
      <c r="L1705" s="4" t="s">
        <v>29</v>
      </c>
      <c r="M1705" s="9">
        <v>1</v>
      </c>
      <c r="N1705" s="6">
        <v>195.15</v>
      </c>
      <c r="O1705" s="7">
        <v>0</v>
      </c>
      <c r="P1705" s="6">
        <v>101.99</v>
      </c>
      <c r="Q1705" s="6">
        <f t="shared" si="104"/>
        <v>195.15</v>
      </c>
      <c r="R1705" s="6">
        <f t="shared" si="105"/>
        <v>101.99</v>
      </c>
      <c r="S1705" s="6">
        <f t="shared" si="106"/>
        <v>93.160000000000011</v>
      </c>
      <c r="T1705" s="8">
        <f t="shared" si="107"/>
        <v>0.47737637714578535</v>
      </c>
      <c r="U1705" s="5">
        <f>YEAR(SalesDataTable[[#This Row],[Order Date]])</f>
        <v>2026</v>
      </c>
      <c r="V1705" s="8" t="str">
        <f>"Q"&amp;ROUNDUP(MONTH(SalesDataTable[[#This Row],[Order Date]])/3,0)</f>
        <v>Q3</v>
      </c>
      <c r="W1705" s="9">
        <f>MONTH(SalesDataTable[[#This Row],[Order Date]])</f>
        <v>8</v>
      </c>
      <c r="X1705" s="8" t="str">
        <f>TEXT(SalesDataTable[[#This Row],[Order Date]],"mmm")</f>
        <v>Aug</v>
      </c>
    </row>
    <row r="1706" spans="1:24" ht="15">
      <c r="A1706" s="2">
        <v>1524</v>
      </c>
      <c r="B1706" s="3">
        <v>46255</v>
      </c>
      <c r="C1706" s="12">
        <f>MONTH(SalesDataTable[[#This Row],[Order Date]])</f>
        <v>8</v>
      </c>
      <c r="D1706" s="12" t="str">
        <f>TEXT(SalesDataTable[[#This Row],[Order Date]],"MMM")</f>
        <v>Aug</v>
      </c>
      <c r="E1706" s="15" t="str">
        <f>"Q"&amp;ROUNDUP(MONTH(SalesDataTable[[#This Row],[Order Date]])/3,0)</f>
        <v>Q3</v>
      </c>
      <c r="F1706" s="12">
        <f>YEAR(SalesDataTable[[#This Row],[Order Date]])</f>
        <v>2026</v>
      </c>
      <c r="G1706" s="4" t="s">
        <v>6</v>
      </c>
      <c r="H1706" s="4" t="s">
        <v>27</v>
      </c>
      <c r="I1706" s="4" t="s">
        <v>28</v>
      </c>
      <c r="J1706" s="4" t="s">
        <v>13</v>
      </c>
      <c r="K1706" s="4" t="s">
        <v>4</v>
      </c>
      <c r="L1706" s="4" t="s">
        <v>5</v>
      </c>
      <c r="M1706" s="9">
        <v>1</v>
      </c>
      <c r="N1706" s="6">
        <v>81.569999999999993</v>
      </c>
      <c r="O1706" s="7">
        <v>0</v>
      </c>
      <c r="P1706" s="6">
        <v>43.79</v>
      </c>
      <c r="Q1706" s="6">
        <f t="shared" si="104"/>
        <v>81.569999999999993</v>
      </c>
      <c r="R1706" s="6">
        <f t="shared" si="105"/>
        <v>43.79</v>
      </c>
      <c r="S1706" s="6">
        <f t="shared" si="106"/>
        <v>37.779999999999994</v>
      </c>
      <c r="T1706" s="8">
        <f t="shared" si="107"/>
        <v>0.4631604756650729</v>
      </c>
      <c r="U1706" s="5">
        <f>YEAR(SalesDataTable[[#This Row],[Order Date]])</f>
        <v>2026</v>
      </c>
      <c r="V1706" s="8" t="str">
        <f>"Q"&amp;ROUNDUP(MONTH(SalesDataTable[[#This Row],[Order Date]])/3,0)</f>
        <v>Q3</v>
      </c>
      <c r="W1706" s="9">
        <f>MONTH(SalesDataTable[[#This Row],[Order Date]])</f>
        <v>8</v>
      </c>
      <c r="X1706" s="8" t="str">
        <f>TEXT(SalesDataTable[[#This Row],[Order Date]],"mmm")</f>
        <v>Aug</v>
      </c>
    </row>
    <row r="1707" spans="1:24" ht="15">
      <c r="A1707" s="2">
        <v>1946</v>
      </c>
      <c r="B1707" s="3">
        <v>46255</v>
      </c>
      <c r="C1707" s="12">
        <f>MONTH(SalesDataTable[[#This Row],[Order Date]])</f>
        <v>8</v>
      </c>
      <c r="D1707" s="12" t="str">
        <f>TEXT(SalesDataTable[[#This Row],[Order Date]],"MMM")</f>
        <v>Aug</v>
      </c>
      <c r="E1707" s="15" t="str">
        <f>"Q"&amp;ROUNDUP(MONTH(SalesDataTable[[#This Row],[Order Date]])/3,0)</f>
        <v>Q3</v>
      </c>
      <c r="F1707" s="12">
        <f>YEAR(SalesDataTable[[#This Row],[Order Date]])</f>
        <v>2026</v>
      </c>
      <c r="G1707" s="4" t="s">
        <v>0</v>
      </c>
      <c r="H1707" s="4" t="s">
        <v>50</v>
      </c>
      <c r="I1707" s="4" t="s">
        <v>19</v>
      </c>
      <c r="J1707" s="4" t="s">
        <v>13</v>
      </c>
      <c r="K1707" s="4" t="s">
        <v>23</v>
      </c>
      <c r="L1707" s="4" t="s">
        <v>51</v>
      </c>
      <c r="M1707" s="9">
        <v>5</v>
      </c>
      <c r="N1707" s="6">
        <v>125.44</v>
      </c>
      <c r="O1707" s="7">
        <v>0</v>
      </c>
      <c r="P1707" s="6">
        <v>59.58</v>
      </c>
      <c r="Q1707" s="6">
        <f t="shared" si="104"/>
        <v>627.20000000000005</v>
      </c>
      <c r="R1707" s="6">
        <f t="shared" si="105"/>
        <v>297.89999999999998</v>
      </c>
      <c r="S1707" s="6">
        <f t="shared" si="106"/>
        <v>329.30000000000007</v>
      </c>
      <c r="T1707" s="8">
        <f t="shared" si="107"/>
        <v>0.52503188775510212</v>
      </c>
      <c r="U1707" s="5">
        <f>YEAR(SalesDataTable[[#This Row],[Order Date]])</f>
        <v>2026</v>
      </c>
      <c r="V1707" s="8" t="str">
        <f>"Q"&amp;ROUNDUP(MONTH(SalesDataTable[[#This Row],[Order Date]])/3,0)</f>
        <v>Q3</v>
      </c>
      <c r="W1707" s="9">
        <f>MONTH(SalesDataTable[[#This Row],[Order Date]])</f>
        <v>8</v>
      </c>
      <c r="X1707" s="8" t="str">
        <f>TEXT(SalesDataTable[[#This Row],[Order Date]],"mmm")</f>
        <v>Aug</v>
      </c>
    </row>
    <row r="1708" spans="1:24" ht="15">
      <c r="A1708" s="2">
        <v>2285</v>
      </c>
      <c r="B1708" s="3">
        <v>46255</v>
      </c>
      <c r="C1708" s="12">
        <f>MONTH(SalesDataTable[[#This Row],[Order Date]])</f>
        <v>8</v>
      </c>
      <c r="D1708" s="12" t="str">
        <f>TEXT(SalesDataTable[[#This Row],[Order Date]],"MMM")</f>
        <v>Aug</v>
      </c>
      <c r="E1708" s="15" t="str">
        <f>"Q"&amp;ROUNDUP(MONTH(SalesDataTable[[#This Row],[Order Date]])/3,0)</f>
        <v>Q3</v>
      </c>
      <c r="F1708" s="12">
        <f>YEAR(SalesDataTable[[#This Row],[Order Date]])</f>
        <v>2026</v>
      </c>
      <c r="G1708" s="4" t="s">
        <v>6</v>
      </c>
      <c r="H1708" s="4" t="s">
        <v>41</v>
      </c>
      <c r="I1708" s="4" t="s">
        <v>2</v>
      </c>
      <c r="J1708" s="4" t="s">
        <v>16</v>
      </c>
      <c r="K1708" s="4" t="s">
        <v>9</v>
      </c>
      <c r="L1708" s="4" t="s">
        <v>37</v>
      </c>
      <c r="M1708" s="9">
        <v>2</v>
      </c>
      <c r="N1708" s="6">
        <v>155.11000000000001</v>
      </c>
      <c r="O1708" s="7">
        <v>0.05</v>
      </c>
      <c r="P1708" s="6">
        <v>80.13</v>
      </c>
      <c r="Q1708" s="6">
        <f t="shared" si="104"/>
        <v>294.709</v>
      </c>
      <c r="R1708" s="6">
        <f t="shared" si="105"/>
        <v>160.26</v>
      </c>
      <c r="S1708" s="6">
        <f t="shared" si="106"/>
        <v>134.44900000000001</v>
      </c>
      <c r="T1708" s="8">
        <f t="shared" si="107"/>
        <v>0.45620934548995795</v>
      </c>
      <c r="U1708" s="5">
        <f>YEAR(SalesDataTable[[#This Row],[Order Date]])</f>
        <v>2026</v>
      </c>
      <c r="V1708" s="8" t="str">
        <f>"Q"&amp;ROUNDUP(MONTH(SalesDataTable[[#This Row],[Order Date]])/3,0)</f>
        <v>Q3</v>
      </c>
      <c r="W1708" s="9">
        <f>MONTH(SalesDataTable[[#This Row],[Order Date]])</f>
        <v>8</v>
      </c>
      <c r="X1708" s="8" t="str">
        <f>TEXT(SalesDataTable[[#This Row],[Order Date]],"mmm")</f>
        <v>Aug</v>
      </c>
    </row>
    <row r="1709" spans="1:24" ht="15">
      <c r="A1709" s="2">
        <v>2978</v>
      </c>
      <c r="B1709" s="3">
        <v>46255</v>
      </c>
      <c r="C1709" s="12">
        <f>MONTH(SalesDataTable[[#This Row],[Order Date]])</f>
        <v>8</v>
      </c>
      <c r="D1709" s="12" t="str">
        <f>TEXT(SalesDataTable[[#This Row],[Order Date]],"MMM")</f>
        <v>Aug</v>
      </c>
      <c r="E1709" s="15" t="str">
        <f>"Q"&amp;ROUNDUP(MONTH(SalesDataTable[[#This Row],[Order Date]])/3,0)</f>
        <v>Q3</v>
      </c>
      <c r="F1709" s="12">
        <f>YEAR(SalesDataTable[[#This Row],[Order Date]])</f>
        <v>2026</v>
      </c>
      <c r="G1709" s="4" t="s">
        <v>11</v>
      </c>
      <c r="H1709" s="4" t="s">
        <v>39</v>
      </c>
      <c r="I1709" s="4" t="s">
        <v>19</v>
      </c>
      <c r="J1709" s="4" t="s">
        <v>13</v>
      </c>
      <c r="K1709" s="4" t="s">
        <v>4</v>
      </c>
      <c r="L1709" s="4" t="s">
        <v>5</v>
      </c>
      <c r="M1709" s="9">
        <v>1</v>
      </c>
      <c r="N1709" s="6">
        <v>80.7</v>
      </c>
      <c r="O1709" s="7">
        <v>0</v>
      </c>
      <c r="P1709" s="6">
        <v>41.98</v>
      </c>
      <c r="Q1709" s="6">
        <f t="shared" si="104"/>
        <v>80.7</v>
      </c>
      <c r="R1709" s="6">
        <f t="shared" si="105"/>
        <v>41.98</v>
      </c>
      <c r="S1709" s="6">
        <f t="shared" si="106"/>
        <v>38.720000000000006</v>
      </c>
      <c r="T1709" s="8">
        <f t="shared" si="107"/>
        <v>0.47980173482032223</v>
      </c>
      <c r="U1709" s="5">
        <f>YEAR(SalesDataTable[[#This Row],[Order Date]])</f>
        <v>2026</v>
      </c>
      <c r="V1709" s="8" t="str">
        <f>"Q"&amp;ROUNDUP(MONTH(SalesDataTable[[#This Row],[Order Date]])/3,0)</f>
        <v>Q3</v>
      </c>
      <c r="W1709" s="9">
        <f>MONTH(SalesDataTable[[#This Row],[Order Date]])</f>
        <v>8</v>
      </c>
      <c r="X1709" s="8" t="str">
        <f>TEXT(SalesDataTable[[#This Row],[Order Date]],"mmm")</f>
        <v>Aug</v>
      </c>
    </row>
    <row r="1710" spans="1:24" ht="15">
      <c r="A1710" s="2">
        <v>3842</v>
      </c>
      <c r="B1710" s="3">
        <v>46255</v>
      </c>
      <c r="C1710" s="12">
        <f>MONTH(SalesDataTable[[#This Row],[Order Date]])</f>
        <v>8</v>
      </c>
      <c r="D1710" s="12" t="str">
        <f>TEXT(SalesDataTable[[#This Row],[Order Date]],"MMM")</f>
        <v>Aug</v>
      </c>
      <c r="E1710" s="15" t="str">
        <f>"Q"&amp;ROUNDUP(MONTH(SalesDataTable[[#This Row],[Order Date]])/3,0)</f>
        <v>Q3</v>
      </c>
      <c r="F1710" s="12">
        <f>YEAR(SalesDataTable[[#This Row],[Order Date]])</f>
        <v>2026</v>
      </c>
      <c r="G1710" s="4" t="s">
        <v>20</v>
      </c>
      <c r="H1710" s="4" t="s">
        <v>33</v>
      </c>
      <c r="I1710" s="4" t="s">
        <v>8</v>
      </c>
      <c r="J1710" s="4" t="s">
        <v>3</v>
      </c>
      <c r="K1710" s="4" t="s">
        <v>9</v>
      </c>
      <c r="L1710" s="4" t="s">
        <v>37</v>
      </c>
      <c r="M1710" s="9">
        <v>10</v>
      </c>
      <c r="N1710" s="6">
        <v>156.72</v>
      </c>
      <c r="O1710" s="7">
        <v>0.15</v>
      </c>
      <c r="P1710" s="6">
        <v>78.12</v>
      </c>
      <c r="Q1710" s="6">
        <f t="shared" si="104"/>
        <v>1332.12</v>
      </c>
      <c r="R1710" s="6">
        <f t="shared" si="105"/>
        <v>781.2</v>
      </c>
      <c r="S1710" s="6">
        <f t="shared" si="106"/>
        <v>550.91999999999985</v>
      </c>
      <c r="T1710" s="8">
        <f t="shared" si="107"/>
        <v>0.41356634537429054</v>
      </c>
      <c r="U1710" s="5">
        <f>YEAR(SalesDataTable[[#This Row],[Order Date]])</f>
        <v>2026</v>
      </c>
      <c r="V1710" s="8" t="str">
        <f>"Q"&amp;ROUNDUP(MONTH(SalesDataTable[[#This Row],[Order Date]])/3,0)</f>
        <v>Q3</v>
      </c>
      <c r="W1710" s="9">
        <f>MONTH(SalesDataTable[[#This Row],[Order Date]])</f>
        <v>8</v>
      </c>
      <c r="X1710" s="8" t="str">
        <f>TEXT(SalesDataTable[[#This Row],[Order Date]],"mmm")</f>
        <v>Aug</v>
      </c>
    </row>
    <row r="1711" spans="1:24" ht="15">
      <c r="A1711" s="2">
        <v>4220</v>
      </c>
      <c r="B1711" s="3">
        <v>46255</v>
      </c>
      <c r="C1711" s="12">
        <f>MONTH(SalesDataTable[[#This Row],[Order Date]])</f>
        <v>8</v>
      </c>
      <c r="D1711" s="12" t="str">
        <f>TEXT(SalesDataTable[[#This Row],[Order Date]],"MMM")</f>
        <v>Aug</v>
      </c>
      <c r="E1711" s="15" t="str">
        <f>"Q"&amp;ROUNDUP(MONTH(SalesDataTable[[#This Row],[Order Date]])/3,0)</f>
        <v>Q3</v>
      </c>
      <c r="F1711" s="12">
        <f>YEAR(SalesDataTable[[#This Row],[Order Date]])</f>
        <v>2026</v>
      </c>
      <c r="G1711" s="4" t="s">
        <v>6</v>
      </c>
      <c r="H1711" s="4" t="s">
        <v>49</v>
      </c>
      <c r="I1711" s="4" t="s">
        <v>8</v>
      </c>
      <c r="J1711" s="4" t="s">
        <v>16</v>
      </c>
      <c r="K1711" s="4" t="s">
        <v>14</v>
      </c>
      <c r="L1711" s="4" t="s">
        <v>48</v>
      </c>
      <c r="M1711" s="9">
        <v>5</v>
      </c>
      <c r="N1711" s="6">
        <v>162.76</v>
      </c>
      <c r="O1711" s="7">
        <v>0.15</v>
      </c>
      <c r="P1711" s="6">
        <v>85.32</v>
      </c>
      <c r="Q1711" s="6">
        <f t="shared" si="104"/>
        <v>691.7299999999999</v>
      </c>
      <c r="R1711" s="6">
        <f t="shared" si="105"/>
        <v>426.59999999999997</v>
      </c>
      <c r="S1711" s="6">
        <f t="shared" si="106"/>
        <v>265.12999999999994</v>
      </c>
      <c r="T1711" s="8">
        <f t="shared" si="107"/>
        <v>0.38328538591647027</v>
      </c>
      <c r="U1711" s="5">
        <f>YEAR(SalesDataTable[[#This Row],[Order Date]])</f>
        <v>2026</v>
      </c>
      <c r="V1711" s="8" t="str">
        <f>"Q"&amp;ROUNDUP(MONTH(SalesDataTable[[#This Row],[Order Date]])/3,0)</f>
        <v>Q3</v>
      </c>
      <c r="W1711" s="9">
        <f>MONTH(SalesDataTable[[#This Row],[Order Date]])</f>
        <v>8</v>
      </c>
      <c r="X1711" s="8" t="str">
        <f>TEXT(SalesDataTable[[#This Row],[Order Date]],"mmm")</f>
        <v>Aug</v>
      </c>
    </row>
    <row r="1712" spans="1:24" ht="15">
      <c r="A1712" s="2">
        <v>478</v>
      </c>
      <c r="B1712" s="3">
        <v>46256</v>
      </c>
      <c r="C1712" s="12">
        <f>MONTH(SalesDataTable[[#This Row],[Order Date]])</f>
        <v>8</v>
      </c>
      <c r="D1712" s="12" t="str">
        <f>TEXT(SalesDataTable[[#This Row],[Order Date]],"MMM")</f>
        <v>Aug</v>
      </c>
      <c r="E1712" s="15" t="str">
        <f>"Q"&amp;ROUNDUP(MONTH(SalesDataTable[[#This Row],[Order Date]])/3,0)</f>
        <v>Q3</v>
      </c>
      <c r="F1712" s="12">
        <f>YEAR(SalesDataTable[[#This Row],[Order Date]])</f>
        <v>2026</v>
      </c>
      <c r="G1712" s="4" t="s">
        <v>20</v>
      </c>
      <c r="H1712" s="4" t="s">
        <v>33</v>
      </c>
      <c r="I1712" s="4" t="s">
        <v>19</v>
      </c>
      <c r="J1712" s="4" t="s">
        <v>16</v>
      </c>
      <c r="K1712" s="4" t="s">
        <v>34</v>
      </c>
      <c r="L1712" s="4" t="s">
        <v>35</v>
      </c>
      <c r="M1712" s="9">
        <v>2</v>
      </c>
      <c r="N1712" s="6">
        <v>40.22</v>
      </c>
      <c r="O1712" s="7">
        <v>0</v>
      </c>
      <c r="P1712" s="6">
        <v>14.45</v>
      </c>
      <c r="Q1712" s="6">
        <f t="shared" si="104"/>
        <v>80.44</v>
      </c>
      <c r="R1712" s="6">
        <f t="shared" si="105"/>
        <v>28.9</v>
      </c>
      <c r="S1712" s="6">
        <f t="shared" si="106"/>
        <v>51.54</v>
      </c>
      <c r="T1712" s="8">
        <f t="shared" si="107"/>
        <v>0.64072600696171056</v>
      </c>
      <c r="U1712" s="5">
        <f>YEAR(SalesDataTable[[#This Row],[Order Date]])</f>
        <v>2026</v>
      </c>
      <c r="V1712" s="8" t="str">
        <f>"Q"&amp;ROUNDUP(MONTH(SalesDataTable[[#This Row],[Order Date]])/3,0)</f>
        <v>Q3</v>
      </c>
      <c r="W1712" s="9">
        <f>MONTH(SalesDataTable[[#This Row],[Order Date]])</f>
        <v>8</v>
      </c>
      <c r="X1712" s="8" t="str">
        <f>TEXT(SalesDataTable[[#This Row],[Order Date]],"mmm")</f>
        <v>Aug</v>
      </c>
    </row>
    <row r="1713" spans="1:24" ht="15">
      <c r="A1713" s="2">
        <v>491</v>
      </c>
      <c r="B1713" s="3">
        <v>46256</v>
      </c>
      <c r="C1713" s="12">
        <f>MONTH(SalesDataTable[[#This Row],[Order Date]])</f>
        <v>8</v>
      </c>
      <c r="D1713" s="12" t="str">
        <f>TEXT(SalesDataTable[[#This Row],[Order Date]],"MMM")</f>
        <v>Aug</v>
      </c>
      <c r="E1713" s="15" t="str">
        <f>"Q"&amp;ROUNDUP(MONTH(SalesDataTable[[#This Row],[Order Date]])/3,0)</f>
        <v>Q3</v>
      </c>
      <c r="F1713" s="12">
        <f>YEAR(SalesDataTable[[#This Row],[Order Date]])</f>
        <v>2026</v>
      </c>
      <c r="G1713" s="4" t="s">
        <v>0</v>
      </c>
      <c r="H1713" s="4" t="s">
        <v>36</v>
      </c>
      <c r="I1713" s="4" t="s">
        <v>28</v>
      </c>
      <c r="J1713" s="4" t="s">
        <v>13</v>
      </c>
      <c r="K1713" s="4" t="s">
        <v>14</v>
      </c>
      <c r="L1713" s="4" t="s">
        <v>32</v>
      </c>
      <c r="M1713" s="9">
        <v>1</v>
      </c>
      <c r="N1713" s="6">
        <v>45.42</v>
      </c>
      <c r="O1713" s="7">
        <v>0.15</v>
      </c>
      <c r="P1713" s="6">
        <v>18.079999999999998</v>
      </c>
      <c r="Q1713" s="6">
        <f t="shared" si="104"/>
        <v>38.606999999999999</v>
      </c>
      <c r="R1713" s="6">
        <f t="shared" si="105"/>
        <v>18.079999999999998</v>
      </c>
      <c r="S1713" s="6">
        <f t="shared" si="106"/>
        <v>20.527000000000001</v>
      </c>
      <c r="T1713" s="8">
        <f t="shared" si="107"/>
        <v>0.53169114409304019</v>
      </c>
      <c r="U1713" s="5">
        <f>YEAR(SalesDataTable[[#This Row],[Order Date]])</f>
        <v>2026</v>
      </c>
      <c r="V1713" s="8" t="str">
        <f>"Q"&amp;ROUNDUP(MONTH(SalesDataTable[[#This Row],[Order Date]])/3,0)</f>
        <v>Q3</v>
      </c>
      <c r="W1713" s="9">
        <f>MONTH(SalesDataTable[[#This Row],[Order Date]])</f>
        <v>8</v>
      </c>
      <c r="X1713" s="8" t="str">
        <f>TEXT(SalesDataTable[[#This Row],[Order Date]],"mmm")</f>
        <v>Aug</v>
      </c>
    </row>
    <row r="1714" spans="1:24" ht="15">
      <c r="A1714" s="2">
        <v>862</v>
      </c>
      <c r="B1714" s="3">
        <v>46256</v>
      </c>
      <c r="C1714" s="12">
        <f>MONTH(SalesDataTable[[#This Row],[Order Date]])</f>
        <v>8</v>
      </c>
      <c r="D1714" s="12" t="str">
        <f>TEXT(SalesDataTable[[#This Row],[Order Date]],"MMM")</f>
        <v>Aug</v>
      </c>
      <c r="E1714" s="15" t="str">
        <f>"Q"&amp;ROUNDUP(MONTH(SalesDataTable[[#This Row],[Order Date]])/3,0)</f>
        <v>Q3</v>
      </c>
      <c r="F1714" s="12">
        <f>YEAR(SalesDataTable[[#This Row],[Order Date]])</f>
        <v>2026</v>
      </c>
      <c r="G1714" s="4" t="s">
        <v>0</v>
      </c>
      <c r="H1714" s="4" t="s">
        <v>36</v>
      </c>
      <c r="I1714" s="4" t="s">
        <v>2</v>
      </c>
      <c r="J1714" s="4" t="s">
        <v>3</v>
      </c>
      <c r="K1714" s="4" t="s">
        <v>9</v>
      </c>
      <c r="L1714" s="4" t="s">
        <v>10</v>
      </c>
      <c r="M1714" s="9">
        <v>1</v>
      </c>
      <c r="N1714" s="6">
        <v>93.55</v>
      </c>
      <c r="O1714" s="7">
        <v>0</v>
      </c>
      <c r="P1714" s="6">
        <v>44.89</v>
      </c>
      <c r="Q1714" s="6">
        <f t="shared" si="104"/>
        <v>93.55</v>
      </c>
      <c r="R1714" s="6">
        <f t="shared" si="105"/>
        <v>44.89</v>
      </c>
      <c r="S1714" s="6">
        <f t="shared" si="106"/>
        <v>48.66</v>
      </c>
      <c r="T1714" s="8">
        <f t="shared" si="107"/>
        <v>0.5201496525921967</v>
      </c>
      <c r="U1714" s="5">
        <f>YEAR(SalesDataTable[[#This Row],[Order Date]])</f>
        <v>2026</v>
      </c>
      <c r="V1714" s="8" t="str">
        <f>"Q"&amp;ROUNDUP(MONTH(SalesDataTable[[#This Row],[Order Date]])/3,0)</f>
        <v>Q3</v>
      </c>
      <c r="W1714" s="9">
        <f>MONTH(SalesDataTable[[#This Row],[Order Date]])</f>
        <v>8</v>
      </c>
      <c r="X1714" s="8" t="str">
        <f>TEXT(SalesDataTable[[#This Row],[Order Date]],"mmm")</f>
        <v>Aug</v>
      </c>
    </row>
    <row r="1715" spans="1:24" ht="15">
      <c r="A1715" s="2">
        <v>957</v>
      </c>
      <c r="B1715" s="3">
        <v>46256</v>
      </c>
      <c r="C1715" s="12">
        <f>MONTH(SalesDataTable[[#This Row],[Order Date]])</f>
        <v>8</v>
      </c>
      <c r="D1715" s="12" t="str">
        <f>TEXT(SalesDataTable[[#This Row],[Order Date]],"MMM")</f>
        <v>Aug</v>
      </c>
      <c r="E1715" s="15" t="str">
        <f>"Q"&amp;ROUNDUP(MONTH(SalesDataTable[[#This Row],[Order Date]])/3,0)</f>
        <v>Q3</v>
      </c>
      <c r="F1715" s="12">
        <f>YEAR(SalesDataTable[[#This Row],[Order Date]])</f>
        <v>2026</v>
      </c>
      <c r="G1715" s="4" t="s">
        <v>11</v>
      </c>
      <c r="H1715" s="4" t="s">
        <v>12</v>
      </c>
      <c r="I1715" s="4" t="s">
        <v>2</v>
      </c>
      <c r="J1715" s="4" t="s">
        <v>3</v>
      </c>
      <c r="K1715" s="4" t="s">
        <v>9</v>
      </c>
      <c r="L1715" s="4" t="s">
        <v>17</v>
      </c>
      <c r="M1715" s="9">
        <v>2</v>
      </c>
      <c r="N1715" s="6">
        <v>146.85</v>
      </c>
      <c r="O1715" s="7">
        <v>0</v>
      </c>
      <c r="P1715" s="6">
        <v>81.010000000000005</v>
      </c>
      <c r="Q1715" s="6">
        <f t="shared" si="104"/>
        <v>293.7</v>
      </c>
      <c r="R1715" s="6">
        <f t="shared" si="105"/>
        <v>162.02000000000001</v>
      </c>
      <c r="S1715" s="6">
        <f t="shared" si="106"/>
        <v>131.67999999999998</v>
      </c>
      <c r="T1715" s="8">
        <f t="shared" si="107"/>
        <v>0.44834865509022809</v>
      </c>
      <c r="U1715" s="5">
        <f>YEAR(SalesDataTable[[#This Row],[Order Date]])</f>
        <v>2026</v>
      </c>
      <c r="V1715" s="8" t="str">
        <f>"Q"&amp;ROUNDUP(MONTH(SalesDataTable[[#This Row],[Order Date]])/3,0)</f>
        <v>Q3</v>
      </c>
      <c r="W1715" s="9">
        <f>MONTH(SalesDataTable[[#This Row],[Order Date]])</f>
        <v>8</v>
      </c>
      <c r="X1715" s="8" t="str">
        <f>TEXT(SalesDataTable[[#This Row],[Order Date]],"mmm")</f>
        <v>Aug</v>
      </c>
    </row>
    <row r="1716" spans="1:24" ht="15">
      <c r="A1716" s="2">
        <v>1728</v>
      </c>
      <c r="B1716" s="3">
        <v>46256</v>
      </c>
      <c r="C1716" s="12">
        <f>MONTH(SalesDataTable[[#This Row],[Order Date]])</f>
        <v>8</v>
      </c>
      <c r="D1716" s="12" t="str">
        <f>TEXT(SalesDataTable[[#This Row],[Order Date]],"MMM")</f>
        <v>Aug</v>
      </c>
      <c r="E1716" s="15" t="str">
        <f>"Q"&amp;ROUNDUP(MONTH(SalesDataTable[[#This Row],[Order Date]])/3,0)</f>
        <v>Q3</v>
      </c>
      <c r="F1716" s="12">
        <f>YEAR(SalesDataTable[[#This Row],[Order Date]])</f>
        <v>2026</v>
      </c>
      <c r="G1716" s="4" t="s">
        <v>0</v>
      </c>
      <c r="H1716" s="4" t="s">
        <v>36</v>
      </c>
      <c r="I1716" s="4" t="s">
        <v>8</v>
      </c>
      <c r="J1716" s="4" t="s">
        <v>16</v>
      </c>
      <c r="K1716" s="4" t="s">
        <v>4</v>
      </c>
      <c r="L1716" s="4" t="s">
        <v>30</v>
      </c>
      <c r="M1716" s="9">
        <v>6</v>
      </c>
      <c r="N1716" s="6">
        <v>101.54</v>
      </c>
      <c r="O1716" s="7">
        <v>0.1</v>
      </c>
      <c r="P1716" s="6">
        <v>50</v>
      </c>
      <c r="Q1716" s="6">
        <f t="shared" si="104"/>
        <v>548.31600000000003</v>
      </c>
      <c r="R1716" s="6">
        <f t="shared" si="105"/>
        <v>300</v>
      </c>
      <c r="S1716" s="6">
        <f t="shared" si="106"/>
        <v>248.31600000000003</v>
      </c>
      <c r="T1716" s="8">
        <f t="shared" si="107"/>
        <v>0.45287024270676035</v>
      </c>
      <c r="U1716" s="5">
        <f>YEAR(SalesDataTable[[#This Row],[Order Date]])</f>
        <v>2026</v>
      </c>
      <c r="V1716" s="8" t="str">
        <f>"Q"&amp;ROUNDUP(MONTH(SalesDataTable[[#This Row],[Order Date]])/3,0)</f>
        <v>Q3</v>
      </c>
      <c r="W1716" s="9">
        <f>MONTH(SalesDataTable[[#This Row],[Order Date]])</f>
        <v>8</v>
      </c>
      <c r="X1716" s="8" t="str">
        <f>TEXT(SalesDataTable[[#This Row],[Order Date]],"mmm")</f>
        <v>Aug</v>
      </c>
    </row>
    <row r="1717" spans="1:24" ht="15">
      <c r="A1717" s="2">
        <v>2743</v>
      </c>
      <c r="B1717" s="3">
        <v>46256</v>
      </c>
      <c r="C1717" s="12">
        <f>MONTH(SalesDataTable[[#This Row],[Order Date]])</f>
        <v>8</v>
      </c>
      <c r="D1717" s="12" t="str">
        <f>TEXT(SalesDataTable[[#This Row],[Order Date]],"MMM")</f>
        <v>Aug</v>
      </c>
      <c r="E1717" s="15" t="str">
        <f>"Q"&amp;ROUNDUP(MONTH(SalesDataTable[[#This Row],[Order Date]])/3,0)</f>
        <v>Q3</v>
      </c>
      <c r="F1717" s="12">
        <f>YEAR(SalesDataTable[[#This Row],[Order Date]])</f>
        <v>2026</v>
      </c>
      <c r="G1717" s="4" t="s">
        <v>20</v>
      </c>
      <c r="H1717" s="4" t="s">
        <v>31</v>
      </c>
      <c r="I1717" s="4" t="s">
        <v>2</v>
      </c>
      <c r="J1717" s="4" t="s">
        <v>16</v>
      </c>
      <c r="K1717" s="4" t="s">
        <v>34</v>
      </c>
      <c r="L1717" s="4" t="s">
        <v>38</v>
      </c>
      <c r="M1717" s="9">
        <v>1</v>
      </c>
      <c r="N1717" s="6">
        <v>125.14</v>
      </c>
      <c r="O1717" s="7">
        <v>0</v>
      </c>
      <c r="P1717" s="6">
        <v>69.44</v>
      </c>
      <c r="Q1717" s="6">
        <f t="shared" si="104"/>
        <v>125.14</v>
      </c>
      <c r="R1717" s="6">
        <f t="shared" si="105"/>
        <v>69.44</v>
      </c>
      <c r="S1717" s="6">
        <f t="shared" si="106"/>
        <v>55.7</v>
      </c>
      <c r="T1717" s="8">
        <f t="shared" si="107"/>
        <v>0.4451014863353045</v>
      </c>
      <c r="U1717" s="5">
        <f>YEAR(SalesDataTable[[#This Row],[Order Date]])</f>
        <v>2026</v>
      </c>
      <c r="V1717" s="8" t="str">
        <f>"Q"&amp;ROUNDUP(MONTH(SalesDataTable[[#This Row],[Order Date]])/3,0)</f>
        <v>Q3</v>
      </c>
      <c r="W1717" s="9">
        <f>MONTH(SalesDataTable[[#This Row],[Order Date]])</f>
        <v>8</v>
      </c>
      <c r="X1717" s="8" t="str">
        <f>TEXT(SalesDataTable[[#This Row],[Order Date]],"mmm")</f>
        <v>Aug</v>
      </c>
    </row>
    <row r="1718" spans="1:24" ht="15">
      <c r="A1718" s="2">
        <v>3098</v>
      </c>
      <c r="B1718" s="3">
        <v>46256</v>
      </c>
      <c r="C1718" s="12">
        <f>MONTH(SalesDataTable[[#This Row],[Order Date]])</f>
        <v>8</v>
      </c>
      <c r="D1718" s="12" t="str">
        <f>TEXT(SalesDataTable[[#This Row],[Order Date]],"MMM")</f>
        <v>Aug</v>
      </c>
      <c r="E1718" s="15" t="str">
        <f>"Q"&amp;ROUNDUP(MONTH(SalesDataTable[[#This Row],[Order Date]])/3,0)</f>
        <v>Q3</v>
      </c>
      <c r="F1718" s="12">
        <f>YEAR(SalesDataTable[[#This Row],[Order Date]])</f>
        <v>2026</v>
      </c>
      <c r="G1718" s="4" t="s">
        <v>6</v>
      </c>
      <c r="H1718" s="4" t="s">
        <v>27</v>
      </c>
      <c r="I1718" s="4" t="s">
        <v>2</v>
      </c>
      <c r="J1718" s="4" t="s">
        <v>13</v>
      </c>
      <c r="K1718" s="4" t="s">
        <v>4</v>
      </c>
      <c r="L1718" s="4" t="s">
        <v>5</v>
      </c>
      <c r="M1718" s="9">
        <v>2</v>
      </c>
      <c r="N1718" s="6">
        <v>80.239999999999995</v>
      </c>
      <c r="O1718" s="7">
        <v>0.1</v>
      </c>
      <c r="P1718" s="6">
        <v>42.09</v>
      </c>
      <c r="Q1718" s="6">
        <f t="shared" si="104"/>
        <v>144.43199999999999</v>
      </c>
      <c r="R1718" s="6">
        <f t="shared" si="105"/>
        <v>84.18</v>
      </c>
      <c r="S1718" s="6">
        <f t="shared" si="106"/>
        <v>60.251999999999981</v>
      </c>
      <c r="T1718" s="8">
        <f t="shared" si="107"/>
        <v>0.41716517115320695</v>
      </c>
      <c r="U1718" s="5">
        <f>YEAR(SalesDataTable[[#This Row],[Order Date]])</f>
        <v>2026</v>
      </c>
      <c r="V1718" s="8" t="str">
        <f>"Q"&amp;ROUNDUP(MONTH(SalesDataTable[[#This Row],[Order Date]])/3,0)</f>
        <v>Q3</v>
      </c>
      <c r="W1718" s="9">
        <f>MONTH(SalesDataTable[[#This Row],[Order Date]])</f>
        <v>8</v>
      </c>
      <c r="X1718" s="8" t="str">
        <f>TEXT(SalesDataTable[[#This Row],[Order Date]],"mmm")</f>
        <v>Aug</v>
      </c>
    </row>
    <row r="1719" spans="1:24" ht="15">
      <c r="A1719" s="2">
        <v>3606</v>
      </c>
      <c r="B1719" s="3">
        <v>46256</v>
      </c>
      <c r="C1719" s="12">
        <f>MONTH(SalesDataTable[[#This Row],[Order Date]])</f>
        <v>8</v>
      </c>
      <c r="D1719" s="12" t="str">
        <f>TEXT(SalesDataTable[[#This Row],[Order Date]],"MMM")</f>
        <v>Aug</v>
      </c>
      <c r="E1719" s="15" t="str">
        <f>"Q"&amp;ROUNDUP(MONTH(SalesDataTable[[#This Row],[Order Date]])/3,0)</f>
        <v>Q3</v>
      </c>
      <c r="F1719" s="12">
        <f>YEAR(SalesDataTable[[#This Row],[Order Date]])</f>
        <v>2026</v>
      </c>
      <c r="G1719" s="4" t="s">
        <v>20</v>
      </c>
      <c r="H1719" s="4" t="s">
        <v>21</v>
      </c>
      <c r="I1719" s="4" t="s">
        <v>2</v>
      </c>
      <c r="J1719" s="4" t="s">
        <v>16</v>
      </c>
      <c r="K1719" s="4" t="s">
        <v>9</v>
      </c>
      <c r="L1719" s="4" t="s">
        <v>17</v>
      </c>
      <c r="M1719" s="9">
        <v>1</v>
      </c>
      <c r="N1719" s="6">
        <v>147.24</v>
      </c>
      <c r="O1719" s="7">
        <v>0</v>
      </c>
      <c r="P1719" s="6">
        <v>79.11</v>
      </c>
      <c r="Q1719" s="6">
        <f t="shared" si="104"/>
        <v>147.24</v>
      </c>
      <c r="R1719" s="6">
        <f t="shared" si="105"/>
        <v>79.11</v>
      </c>
      <c r="S1719" s="6">
        <f t="shared" si="106"/>
        <v>68.13000000000001</v>
      </c>
      <c r="T1719" s="8">
        <f t="shared" si="107"/>
        <v>0.46271393643031788</v>
      </c>
      <c r="U1719" s="5">
        <f>YEAR(SalesDataTable[[#This Row],[Order Date]])</f>
        <v>2026</v>
      </c>
      <c r="V1719" s="8" t="str">
        <f>"Q"&amp;ROUNDUP(MONTH(SalesDataTable[[#This Row],[Order Date]])/3,0)</f>
        <v>Q3</v>
      </c>
      <c r="W1719" s="9">
        <f>MONTH(SalesDataTable[[#This Row],[Order Date]])</f>
        <v>8</v>
      </c>
      <c r="X1719" s="8" t="str">
        <f>TEXT(SalesDataTable[[#This Row],[Order Date]],"mmm")</f>
        <v>Aug</v>
      </c>
    </row>
    <row r="1720" spans="1:24" ht="15">
      <c r="A1720" s="2">
        <v>3815</v>
      </c>
      <c r="B1720" s="3">
        <v>46256</v>
      </c>
      <c r="C1720" s="12">
        <f>MONTH(SalesDataTable[[#This Row],[Order Date]])</f>
        <v>8</v>
      </c>
      <c r="D1720" s="12" t="str">
        <f>TEXT(SalesDataTable[[#This Row],[Order Date]],"MMM")</f>
        <v>Aug</v>
      </c>
      <c r="E1720" s="15" t="str">
        <f>"Q"&amp;ROUNDUP(MONTH(SalesDataTable[[#This Row],[Order Date]])/3,0)</f>
        <v>Q3</v>
      </c>
      <c r="F1720" s="12">
        <f>YEAR(SalesDataTable[[#This Row],[Order Date]])</f>
        <v>2026</v>
      </c>
      <c r="G1720" s="4" t="s">
        <v>11</v>
      </c>
      <c r="H1720" s="4" t="s">
        <v>12</v>
      </c>
      <c r="I1720" s="4" t="s">
        <v>2</v>
      </c>
      <c r="J1720" s="4" t="s">
        <v>3</v>
      </c>
      <c r="K1720" s="4" t="s">
        <v>23</v>
      </c>
      <c r="L1720" s="4" t="s">
        <v>29</v>
      </c>
      <c r="M1720" s="9">
        <v>2</v>
      </c>
      <c r="N1720" s="6">
        <v>199.53</v>
      </c>
      <c r="O1720" s="7">
        <v>0.05</v>
      </c>
      <c r="P1720" s="6">
        <v>105.87</v>
      </c>
      <c r="Q1720" s="6">
        <f t="shared" si="104"/>
        <v>379.10699999999997</v>
      </c>
      <c r="R1720" s="6">
        <f t="shared" si="105"/>
        <v>211.74</v>
      </c>
      <c r="S1720" s="6">
        <f t="shared" si="106"/>
        <v>167.36699999999996</v>
      </c>
      <c r="T1720" s="8">
        <f t="shared" si="107"/>
        <v>0.44147694450379438</v>
      </c>
      <c r="U1720" s="5">
        <f>YEAR(SalesDataTable[[#This Row],[Order Date]])</f>
        <v>2026</v>
      </c>
      <c r="V1720" s="8" t="str">
        <f>"Q"&amp;ROUNDUP(MONTH(SalesDataTable[[#This Row],[Order Date]])/3,0)</f>
        <v>Q3</v>
      </c>
      <c r="W1720" s="9">
        <f>MONTH(SalesDataTable[[#This Row],[Order Date]])</f>
        <v>8</v>
      </c>
      <c r="X1720" s="8" t="str">
        <f>TEXT(SalesDataTable[[#This Row],[Order Date]],"mmm")</f>
        <v>Aug</v>
      </c>
    </row>
    <row r="1721" spans="1:24" ht="15">
      <c r="A1721" s="2">
        <v>3979</v>
      </c>
      <c r="B1721" s="3">
        <v>46256</v>
      </c>
      <c r="C1721" s="12">
        <f>MONTH(SalesDataTable[[#This Row],[Order Date]])</f>
        <v>8</v>
      </c>
      <c r="D1721" s="12" t="str">
        <f>TEXT(SalesDataTable[[#This Row],[Order Date]],"MMM")</f>
        <v>Aug</v>
      </c>
      <c r="E1721" s="15" t="str">
        <f>"Q"&amp;ROUNDUP(MONTH(SalesDataTable[[#This Row],[Order Date]])/3,0)</f>
        <v>Q3</v>
      </c>
      <c r="F1721" s="12">
        <f>YEAR(SalesDataTable[[#This Row],[Order Date]])</f>
        <v>2026</v>
      </c>
      <c r="G1721" s="4" t="s">
        <v>11</v>
      </c>
      <c r="H1721" s="4" t="s">
        <v>25</v>
      </c>
      <c r="I1721" s="4" t="s">
        <v>2</v>
      </c>
      <c r="J1721" s="4" t="s">
        <v>16</v>
      </c>
      <c r="K1721" s="4" t="s">
        <v>34</v>
      </c>
      <c r="L1721" s="4" t="s">
        <v>35</v>
      </c>
      <c r="M1721" s="9">
        <v>1</v>
      </c>
      <c r="N1721" s="6">
        <v>40.19</v>
      </c>
      <c r="O1721" s="7">
        <v>0.05</v>
      </c>
      <c r="P1721" s="6">
        <v>14.73</v>
      </c>
      <c r="Q1721" s="6">
        <f t="shared" si="104"/>
        <v>38.180499999999995</v>
      </c>
      <c r="R1721" s="6">
        <f t="shared" si="105"/>
        <v>14.73</v>
      </c>
      <c r="S1721" s="6">
        <f t="shared" si="106"/>
        <v>23.450499999999995</v>
      </c>
      <c r="T1721" s="8">
        <f t="shared" si="107"/>
        <v>0.61420096646193734</v>
      </c>
      <c r="U1721" s="5">
        <f>YEAR(SalesDataTable[[#This Row],[Order Date]])</f>
        <v>2026</v>
      </c>
      <c r="V1721" s="8" t="str">
        <f>"Q"&amp;ROUNDUP(MONTH(SalesDataTable[[#This Row],[Order Date]])/3,0)</f>
        <v>Q3</v>
      </c>
      <c r="W1721" s="9">
        <f>MONTH(SalesDataTable[[#This Row],[Order Date]])</f>
        <v>8</v>
      </c>
      <c r="X1721" s="8" t="str">
        <f>TEXT(SalesDataTable[[#This Row],[Order Date]],"mmm")</f>
        <v>Aug</v>
      </c>
    </row>
    <row r="1722" spans="1:24" ht="15">
      <c r="A1722" s="2">
        <v>4160</v>
      </c>
      <c r="B1722" s="3">
        <v>46256</v>
      </c>
      <c r="C1722" s="12">
        <f>MONTH(SalesDataTable[[#This Row],[Order Date]])</f>
        <v>8</v>
      </c>
      <c r="D1722" s="12" t="str">
        <f>TEXT(SalesDataTable[[#This Row],[Order Date]],"MMM")</f>
        <v>Aug</v>
      </c>
      <c r="E1722" s="15" t="str">
        <f>"Q"&amp;ROUNDUP(MONTH(SalesDataTable[[#This Row],[Order Date]])/3,0)</f>
        <v>Q3</v>
      </c>
      <c r="F1722" s="12">
        <f>YEAR(SalesDataTable[[#This Row],[Order Date]])</f>
        <v>2026</v>
      </c>
      <c r="G1722" s="4" t="s">
        <v>20</v>
      </c>
      <c r="H1722" s="4" t="s">
        <v>31</v>
      </c>
      <c r="I1722" s="4" t="s">
        <v>28</v>
      </c>
      <c r="J1722" s="4" t="s">
        <v>16</v>
      </c>
      <c r="K1722" s="4" t="s">
        <v>34</v>
      </c>
      <c r="L1722" s="4" t="s">
        <v>38</v>
      </c>
      <c r="M1722" s="9">
        <v>4</v>
      </c>
      <c r="N1722" s="6">
        <v>123.31</v>
      </c>
      <c r="O1722" s="7">
        <v>0</v>
      </c>
      <c r="P1722" s="6">
        <v>69.02</v>
      </c>
      <c r="Q1722" s="6">
        <f t="shared" si="104"/>
        <v>493.24</v>
      </c>
      <c r="R1722" s="6">
        <f t="shared" si="105"/>
        <v>276.08</v>
      </c>
      <c r="S1722" s="6">
        <f t="shared" si="106"/>
        <v>217.16000000000003</v>
      </c>
      <c r="T1722" s="8">
        <f t="shared" si="107"/>
        <v>0.44027248398345636</v>
      </c>
      <c r="U1722" s="5">
        <f>YEAR(SalesDataTable[[#This Row],[Order Date]])</f>
        <v>2026</v>
      </c>
      <c r="V1722" s="8" t="str">
        <f>"Q"&amp;ROUNDUP(MONTH(SalesDataTable[[#This Row],[Order Date]])/3,0)</f>
        <v>Q3</v>
      </c>
      <c r="W1722" s="9">
        <f>MONTH(SalesDataTable[[#This Row],[Order Date]])</f>
        <v>8</v>
      </c>
      <c r="X1722" s="8" t="str">
        <f>TEXT(SalesDataTable[[#This Row],[Order Date]],"mmm")</f>
        <v>Aug</v>
      </c>
    </row>
    <row r="1723" spans="1:24" ht="15">
      <c r="A1723" s="2">
        <v>4172</v>
      </c>
      <c r="B1723" s="3">
        <v>46256</v>
      </c>
      <c r="C1723" s="12">
        <f>MONTH(SalesDataTable[[#This Row],[Order Date]])</f>
        <v>8</v>
      </c>
      <c r="D1723" s="12" t="str">
        <f>TEXT(SalesDataTable[[#This Row],[Order Date]],"MMM")</f>
        <v>Aug</v>
      </c>
      <c r="E1723" s="15" t="str">
        <f>"Q"&amp;ROUNDUP(MONTH(SalesDataTable[[#This Row],[Order Date]])/3,0)</f>
        <v>Q3</v>
      </c>
      <c r="F1723" s="12">
        <f>YEAR(SalesDataTable[[#This Row],[Order Date]])</f>
        <v>2026</v>
      </c>
      <c r="G1723" s="4" t="s">
        <v>20</v>
      </c>
      <c r="H1723" s="4" t="s">
        <v>33</v>
      </c>
      <c r="I1723" s="4" t="s">
        <v>28</v>
      </c>
      <c r="J1723" s="4" t="s">
        <v>13</v>
      </c>
      <c r="K1723" s="4" t="s">
        <v>4</v>
      </c>
      <c r="L1723" s="4" t="s">
        <v>26</v>
      </c>
      <c r="M1723" s="9">
        <v>1</v>
      </c>
      <c r="N1723" s="6">
        <v>40.19</v>
      </c>
      <c r="O1723" s="7">
        <v>0.05</v>
      </c>
      <c r="P1723" s="6">
        <v>16.78</v>
      </c>
      <c r="Q1723" s="6">
        <f t="shared" si="104"/>
        <v>38.180499999999995</v>
      </c>
      <c r="R1723" s="6">
        <f t="shared" si="105"/>
        <v>16.78</v>
      </c>
      <c r="S1723" s="6">
        <f t="shared" si="106"/>
        <v>21.400499999999994</v>
      </c>
      <c r="T1723" s="8">
        <f t="shared" si="107"/>
        <v>0.56050863660769235</v>
      </c>
      <c r="U1723" s="5">
        <f>YEAR(SalesDataTable[[#This Row],[Order Date]])</f>
        <v>2026</v>
      </c>
      <c r="V1723" s="8" t="str">
        <f>"Q"&amp;ROUNDUP(MONTH(SalesDataTable[[#This Row],[Order Date]])/3,0)</f>
        <v>Q3</v>
      </c>
      <c r="W1723" s="9">
        <f>MONTH(SalesDataTable[[#This Row],[Order Date]])</f>
        <v>8</v>
      </c>
      <c r="X1723" s="8" t="str">
        <f>TEXT(SalesDataTable[[#This Row],[Order Date]],"mmm")</f>
        <v>Aug</v>
      </c>
    </row>
    <row r="1724" spans="1:24" ht="15">
      <c r="A1724" s="2">
        <v>4265</v>
      </c>
      <c r="B1724" s="3">
        <v>46256</v>
      </c>
      <c r="C1724" s="12">
        <f>MONTH(SalesDataTable[[#This Row],[Order Date]])</f>
        <v>8</v>
      </c>
      <c r="D1724" s="12" t="str">
        <f>TEXT(SalesDataTable[[#This Row],[Order Date]],"MMM")</f>
        <v>Aug</v>
      </c>
      <c r="E1724" s="15" t="str">
        <f>"Q"&amp;ROUNDUP(MONTH(SalesDataTable[[#This Row],[Order Date]])/3,0)</f>
        <v>Q3</v>
      </c>
      <c r="F1724" s="12">
        <f>YEAR(SalesDataTable[[#This Row],[Order Date]])</f>
        <v>2026</v>
      </c>
      <c r="G1724" s="4" t="s">
        <v>11</v>
      </c>
      <c r="H1724" s="4" t="s">
        <v>52</v>
      </c>
      <c r="I1724" s="4" t="s">
        <v>2</v>
      </c>
      <c r="J1724" s="4" t="s">
        <v>3</v>
      </c>
      <c r="K1724" s="4" t="s">
        <v>4</v>
      </c>
      <c r="L1724" s="4" t="s">
        <v>26</v>
      </c>
      <c r="M1724" s="9">
        <v>1</v>
      </c>
      <c r="N1724" s="6">
        <v>40.98</v>
      </c>
      <c r="O1724" s="7">
        <v>0.05</v>
      </c>
      <c r="P1724" s="6">
        <v>16.600000000000001</v>
      </c>
      <c r="Q1724" s="6">
        <f t="shared" si="104"/>
        <v>38.930999999999997</v>
      </c>
      <c r="R1724" s="6">
        <f t="shared" si="105"/>
        <v>16.600000000000001</v>
      </c>
      <c r="S1724" s="6">
        <f t="shared" si="106"/>
        <v>22.330999999999996</v>
      </c>
      <c r="T1724" s="8">
        <f t="shared" si="107"/>
        <v>0.57360458246641488</v>
      </c>
      <c r="U1724" s="5">
        <f>YEAR(SalesDataTable[[#This Row],[Order Date]])</f>
        <v>2026</v>
      </c>
      <c r="V1724" s="8" t="str">
        <f>"Q"&amp;ROUNDUP(MONTH(SalesDataTable[[#This Row],[Order Date]])/3,0)</f>
        <v>Q3</v>
      </c>
      <c r="W1724" s="9">
        <f>MONTH(SalesDataTable[[#This Row],[Order Date]])</f>
        <v>8</v>
      </c>
      <c r="X1724" s="8" t="str">
        <f>TEXT(SalesDataTable[[#This Row],[Order Date]],"mmm")</f>
        <v>Aug</v>
      </c>
    </row>
    <row r="1725" spans="1:24" ht="15">
      <c r="A1725" s="2">
        <v>4321</v>
      </c>
      <c r="B1725" s="3">
        <v>46256</v>
      </c>
      <c r="C1725" s="12">
        <f>MONTH(SalesDataTable[[#This Row],[Order Date]])</f>
        <v>8</v>
      </c>
      <c r="D1725" s="12" t="str">
        <f>TEXT(SalesDataTable[[#This Row],[Order Date]],"MMM")</f>
        <v>Aug</v>
      </c>
      <c r="E1725" s="15" t="str">
        <f>"Q"&amp;ROUNDUP(MONTH(SalesDataTable[[#This Row],[Order Date]])/3,0)</f>
        <v>Q3</v>
      </c>
      <c r="F1725" s="12">
        <f>YEAR(SalesDataTable[[#This Row],[Order Date]])</f>
        <v>2026</v>
      </c>
      <c r="G1725" s="4" t="s">
        <v>20</v>
      </c>
      <c r="H1725" s="4" t="s">
        <v>47</v>
      </c>
      <c r="I1725" s="4" t="s">
        <v>2</v>
      </c>
      <c r="J1725" s="4" t="s">
        <v>13</v>
      </c>
      <c r="K1725" s="4" t="s">
        <v>14</v>
      </c>
      <c r="L1725" s="4" t="s">
        <v>15</v>
      </c>
      <c r="M1725" s="9">
        <v>3</v>
      </c>
      <c r="N1725" s="6">
        <v>35.380000000000003</v>
      </c>
      <c r="O1725" s="7">
        <v>0</v>
      </c>
      <c r="P1725" s="6">
        <v>13.91</v>
      </c>
      <c r="Q1725" s="6">
        <f t="shared" si="104"/>
        <v>106.14000000000001</v>
      </c>
      <c r="R1725" s="6">
        <f t="shared" si="105"/>
        <v>41.730000000000004</v>
      </c>
      <c r="S1725" s="6">
        <f t="shared" si="106"/>
        <v>64.410000000000011</v>
      </c>
      <c r="T1725" s="8">
        <f t="shared" si="107"/>
        <v>0.60684002261164505</v>
      </c>
      <c r="U1725" s="5">
        <f>YEAR(SalesDataTable[[#This Row],[Order Date]])</f>
        <v>2026</v>
      </c>
      <c r="V1725" s="8" t="str">
        <f>"Q"&amp;ROUNDUP(MONTH(SalesDataTable[[#This Row],[Order Date]])/3,0)</f>
        <v>Q3</v>
      </c>
      <c r="W1725" s="9">
        <f>MONTH(SalesDataTable[[#This Row],[Order Date]])</f>
        <v>8</v>
      </c>
      <c r="X1725" s="8" t="str">
        <f>TEXT(SalesDataTable[[#This Row],[Order Date]],"mmm")</f>
        <v>Aug</v>
      </c>
    </row>
    <row r="1726" spans="1:24" ht="15">
      <c r="A1726" s="2">
        <v>4975</v>
      </c>
      <c r="B1726" s="3">
        <v>46256</v>
      </c>
      <c r="C1726" s="12">
        <f>MONTH(SalesDataTable[[#This Row],[Order Date]])</f>
        <v>8</v>
      </c>
      <c r="D1726" s="12" t="str">
        <f>TEXT(SalesDataTable[[#This Row],[Order Date]],"MMM")</f>
        <v>Aug</v>
      </c>
      <c r="E1726" s="15" t="str">
        <f>"Q"&amp;ROUNDUP(MONTH(SalesDataTable[[#This Row],[Order Date]])/3,0)</f>
        <v>Q3</v>
      </c>
      <c r="F1726" s="12">
        <f>YEAR(SalesDataTable[[#This Row],[Order Date]])</f>
        <v>2026</v>
      </c>
      <c r="G1726" s="4" t="s">
        <v>11</v>
      </c>
      <c r="H1726" s="4" t="s">
        <v>39</v>
      </c>
      <c r="I1726" s="4" t="s">
        <v>19</v>
      </c>
      <c r="J1726" s="4" t="s">
        <v>13</v>
      </c>
      <c r="K1726" s="4" t="s">
        <v>14</v>
      </c>
      <c r="L1726" s="4" t="s">
        <v>44</v>
      </c>
      <c r="M1726" s="9">
        <v>4</v>
      </c>
      <c r="N1726" s="6">
        <v>134.49</v>
      </c>
      <c r="O1726" s="7">
        <v>0</v>
      </c>
      <c r="P1726" s="6">
        <v>68.17</v>
      </c>
      <c r="Q1726" s="6">
        <f t="shared" si="104"/>
        <v>537.96</v>
      </c>
      <c r="R1726" s="6">
        <f t="shared" si="105"/>
        <v>272.68</v>
      </c>
      <c r="S1726" s="6">
        <f t="shared" si="106"/>
        <v>265.28000000000003</v>
      </c>
      <c r="T1726" s="8">
        <f t="shared" si="107"/>
        <v>0.49312216521674473</v>
      </c>
      <c r="U1726" s="5">
        <f>YEAR(SalesDataTable[[#This Row],[Order Date]])</f>
        <v>2026</v>
      </c>
      <c r="V1726" s="8" t="str">
        <f>"Q"&amp;ROUNDUP(MONTH(SalesDataTable[[#This Row],[Order Date]])/3,0)</f>
        <v>Q3</v>
      </c>
      <c r="W1726" s="9">
        <f>MONTH(SalesDataTable[[#This Row],[Order Date]])</f>
        <v>8</v>
      </c>
      <c r="X1726" s="8" t="str">
        <f>TEXT(SalesDataTable[[#This Row],[Order Date]],"mmm")</f>
        <v>Aug</v>
      </c>
    </row>
    <row r="1727" spans="1:24" ht="15">
      <c r="A1727" s="2">
        <v>991</v>
      </c>
      <c r="B1727" s="3">
        <v>46257</v>
      </c>
      <c r="C1727" s="12">
        <f>MONTH(SalesDataTable[[#This Row],[Order Date]])</f>
        <v>8</v>
      </c>
      <c r="D1727" s="12" t="str">
        <f>TEXT(SalesDataTable[[#This Row],[Order Date]],"MMM")</f>
        <v>Aug</v>
      </c>
      <c r="E1727" s="15" t="str">
        <f>"Q"&amp;ROUNDUP(MONTH(SalesDataTable[[#This Row],[Order Date]])/3,0)</f>
        <v>Q3</v>
      </c>
      <c r="F1727" s="12">
        <f>YEAR(SalesDataTable[[#This Row],[Order Date]])</f>
        <v>2026</v>
      </c>
      <c r="G1727" s="4" t="s">
        <v>11</v>
      </c>
      <c r="H1727" s="4" t="s">
        <v>18</v>
      </c>
      <c r="I1727" s="4" t="s">
        <v>8</v>
      </c>
      <c r="J1727" s="4" t="s">
        <v>16</v>
      </c>
      <c r="K1727" s="4" t="s">
        <v>9</v>
      </c>
      <c r="L1727" s="4" t="s">
        <v>17</v>
      </c>
      <c r="M1727" s="9">
        <v>4</v>
      </c>
      <c r="N1727" s="6">
        <v>145.30000000000001</v>
      </c>
      <c r="O1727" s="7">
        <v>0.15</v>
      </c>
      <c r="P1727" s="6">
        <v>77.040000000000006</v>
      </c>
      <c r="Q1727" s="6">
        <f t="shared" si="104"/>
        <v>494.02000000000004</v>
      </c>
      <c r="R1727" s="6">
        <f t="shared" si="105"/>
        <v>308.16000000000003</v>
      </c>
      <c r="S1727" s="6">
        <f t="shared" si="106"/>
        <v>185.86</v>
      </c>
      <c r="T1727" s="8">
        <f t="shared" si="107"/>
        <v>0.37621958625156876</v>
      </c>
      <c r="U1727" s="5">
        <f>YEAR(SalesDataTable[[#This Row],[Order Date]])</f>
        <v>2026</v>
      </c>
      <c r="V1727" s="8" t="str">
        <f>"Q"&amp;ROUNDUP(MONTH(SalesDataTable[[#This Row],[Order Date]])/3,0)</f>
        <v>Q3</v>
      </c>
      <c r="W1727" s="9">
        <f>MONTH(SalesDataTable[[#This Row],[Order Date]])</f>
        <v>8</v>
      </c>
      <c r="X1727" s="8" t="str">
        <f>TEXT(SalesDataTable[[#This Row],[Order Date]],"mmm")</f>
        <v>Aug</v>
      </c>
    </row>
    <row r="1728" spans="1:24" ht="15">
      <c r="A1728" s="2">
        <v>1008</v>
      </c>
      <c r="B1728" s="3">
        <v>46257</v>
      </c>
      <c r="C1728" s="12">
        <f>MONTH(SalesDataTable[[#This Row],[Order Date]])</f>
        <v>8</v>
      </c>
      <c r="D1728" s="12" t="str">
        <f>TEXT(SalesDataTable[[#This Row],[Order Date]],"MMM")</f>
        <v>Aug</v>
      </c>
      <c r="E1728" s="15" t="str">
        <f>"Q"&amp;ROUNDUP(MONTH(SalesDataTable[[#This Row],[Order Date]])/3,0)</f>
        <v>Q3</v>
      </c>
      <c r="F1728" s="12">
        <f>YEAR(SalesDataTable[[#This Row],[Order Date]])</f>
        <v>2026</v>
      </c>
      <c r="G1728" s="4" t="s">
        <v>20</v>
      </c>
      <c r="H1728" s="4" t="s">
        <v>21</v>
      </c>
      <c r="I1728" s="4" t="s">
        <v>8</v>
      </c>
      <c r="J1728" s="4" t="s">
        <v>16</v>
      </c>
      <c r="K1728" s="4" t="s">
        <v>14</v>
      </c>
      <c r="L1728" s="4" t="s">
        <v>48</v>
      </c>
      <c r="M1728" s="9">
        <v>10</v>
      </c>
      <c r="N1728" s="6">
        <v>164.55</v>
      </c>
      <c r="O1728" s="7">
        <v>0.1</v>
      </c>
      <c r="P1728" s="6">
        <v>88.23</v>
      </c>
      <c r="Q1728" s="6">
        <f t="shared" si="104"/>
        <v>1480.95</v>
      </c>
      <c r="R1728" s="6">
        <f t="shared" si="105"/>
        <v>882.30000000000007</v>
      </c>
      <c r="S1728" s="6">
        <f t="shared" si="106"/>
        <v>598.65</v>
      </c>
      <c r="T1728" s="8">
        <f t="shared" si="107"/>
        <v>0.40423376886458012</v>
      </c>
      <c r="U1728" s="5">
        <f>YEAR(SalesDataTable[[#This Row],[Order Date]])</f>
        <v>2026</v>
      </c>
      <c r="V1728" s="8" t="str">
        <f>"Q"&amp;ROUNDUP(MONTH(SalesDataTable[[#This Row],[Order Date]])/3,0)</f>
        <v>Q3</v>
      </c>
      <c r="W1728" s="9">
        <f>MONTH(SalesDataTable[[#This Row],[Order Date]])</f>
        <v>8</v>
      </c>
      <c r="X1728" s="8" t="str">
        <f>TEXT(SalesDataTable[[#This Row],[Order Date]],"mmm")</f>
        <v>Aug</v>
      </c>
    </row>
    <row r="1729" spans="1:24" ht="15">
      <c r="A1729" s="2">
        <v>1083</v>
      </c>
      <c r="B1729" s="3">
        <v>46257</v>
      </c>
      <c r="C1729" s="12">
        <f>MONTH(SalesDataTable[[#This Row],[Order Date]])</f>
        <v>8</v>
      </c>
      <c r="D1729" s="12" t="str">
        <f>TEXT(SalesDataTable[[#This Row],[Order Date]],"MMM")</f>
        <v>Aug</v>
      </c>
      <c r="E1729" s="15" t="str">
        <f>"Q"&amp;ROUNDUP(MONTH(SalesDataTable[[#This Row],[Order Date]])/3,0)</f>
        <v>Q3</v>
      </c>
      <c r="F1729" s="12">
        <f>YEAR(SalesDataTable[[#This Row],[Order Date]])</f>
        <v>2026</v>
      </c>
      <c r="G1729" s="4" t="s">
        <v>0</v>
      </c>
      <c r="H1729" s="4" t="s">
        <v>50</v>
      </c>
      <c r="I1729" s="4" t="s">
        <v>19</v>
      </c>
      <c r="J1729" s="4" t="s">
        <v>13</v>
      </c>
      <c r="K1729" s="4" t="s">
        <v>4</v>
      </c>
      <c r="L1729" s="4" t="s">
        <v>26</v>
      </c>
      <c r="M1729" s="9">
        <v>1</v>
      </c>
      <c r="N1729" s="6">
        <v>39.590000000000003</v>
      </c>
      <c r="O1729" s="7">
        <v>0</v>
      </c>
      <c r="P1729" s="6">
        <v>16.899999999999999</v>
      </c>
      <c r="Q1729" s="6">
        <f t="shared" si="104"/>
        <v>39.590000000000003</v>
      </c>
      <c r="R1729" s="6">
        <f t="shared" si="105"/>
        <v>16.899999999999999</v>
      </c>
      <c r="S1729" s="6">
        <f t="shared" si="106"/>
        <v>22.690000000000005</v>
      </c>
      <c r="T1729" s="8">
        <f t="shared" si="107"/>
        <v>0.57312452639555456</v>
      </c>
      <c r="U1729" s="5">
        <f>YEAR(SalesDataTable[[#This Row],[Order Date]])</f>
        <v>2026</v>
      </c>
      <c r="V1729" s="8" t="str">
        <f>"Q"&amp;ROUNDUP(MONTH(SalesDataTable[[#This Row],[Order Date]])/3,0)</f>
        <v>Q3</v>
      </c>
      <c r="W1729" s="9">
        <f>MONTH(SalesDataTable[[#This Row],[Order Date]])</f>
        <v>8</v>
      </c>
      <c r="X1729" s="8" t="str">
        <f>TEXT(SalesDataTable[[#This Row],[Order Date]],"mmm")</f>
        <v>Aug</v>
      </c>
    </row>
    <row r="1730" spans="1:24" ht="15">
      <c r="A1730" s="2">
        <v>1553</v>
      </c>
      <c r="B1730" s="3">
        <v>46257</v>
      </c>
      <c r="C1730" s="12">
        <f>MONTH(SalesDataTable[[#This Row],[Order Date]])</f>
        <v>8</v>
      </c>
      <c r="D1730" s="12" t="str">
        <f>TEXT(SalesDataTable[[#This Row],[Order Date]],"MMM")</f>
        <v>Aug</v>
      </c>
      <c r="E1730" s="15" t="str">
        <f>"Q"&amp;ROUNDUP(MONTH(SalesDataTable[[#This Row],[Order Date]])/3,0)</f>
        <v>Q3</v>
      </c>
      <c r="F1730" s="12">
        <f>YEAR(SalesDataTable[[#This Row],[Order Date]])</f>
        <v>2026</v>
      </c>
      <c r="G1730" s="4" t="s">
        <v>11</v>
      </c>
      <c r="H1730" s="4" t="s">
        <v>12</v>
      </c>
      <c r="I1730" s="4" t="s">
        <v>8</v>
      </c>
      <c r="J1730" s="4" t="s">
        <v>16</v>
      </c>
      <c r="K1730" s="4" t="s">
        <v>34</v>
      </c>
      <c r="L1730" s="4" t="s">
        <v>45</v>
      </c>
      <c r="M1730" s="9">
        <v>5</v>
      </c>
      <c r="N1730" s="6">
        <v>51.62</v>
      </c>
      <c r="O1730" s="7">
        <v>0.15</v>
      </c>
      <c r="P1730" s="6">
        <v>22.6</v>
      </c>
      <c r="Q1730" s="6">
        <f t="shared" ref="Q1730:Q1793" si="108">M1730*N1730*(1-O1730)</f>
        <v>219.38499999999996</v>
      </c>
      <c r="R1730" s="6">
        <f t="shared" ref="R1730:R1793" si="109">M1730*P1730</f>
        <v>113</v>
      </c>
      <c r="S1730" s="6">
        <f t="shared" ref="S1730:S1793" si="110">Q1730-R1730</f>
        <v>106.38499999999996</v>
      </c>
      <c r="T1730" s="8">
        <f t="shared" ref="T1730:T1793" si="111">IFERROR(S1730/Q1730,0)</f>
        <v>0.48492376415889865</v>
      </c>
      <c r="U1730" s="5">
        <f>YEAR(SalesDataTable[[#This Row],[Order Date]])</f>
        <v>2026</v>
      </c>
      <c r="V1730" s="8" t="str">
        <f>"Q"&amp;ROUNDUP(MONTH(SalesDataTable[[#This Row],[Order Date]])/3,0)</f>
        <v>Q3</v>
      </c>
      <c r="W1730" s="9">
        <f>MONTH(SalesDataTable[[#This Row],[Order Date]])</f>
        <v>8</v>
      </c>
      <c r="X1730" s="8" t="str">
        <f>TEXT(SalesDataTable[[#This Row],[Order Date]],"mmm")</f>
        <v>Aug</v>
      </c>
    </row>
    <row r="1731" spans="1:24" ht="15">
      <c r="A1731" s="2">
        <v>1579</v>
      </c>
      <c r="B1731" s="3">
        <v>46257</v>
      </c>
      <c r="C1731" s="12">
        <f>MONTH(SalesDataTable[[#This Row],[Order Date]])</f>
        <v>8</v>
      </c>
      <c r="D1731" s="12" t="str">
        <f>TEXT(SalesDataTable[[#This Row],[Order Date]],"MMM")</f>
        <v>Aug</v>
      </c>
      <c r="E1731" s="15" t="str">
        <f>"Q"&amp;ROUNDUP(MONTH(SalesDataTable[[#This Row],[Order Date]])/3,0)</f>
        <v>Q3</v>
      </c>
      <c r="F1731" s="12">
        <f>YEAR(SalesDataTable[[#This Row],[Order Date]])</f>
        <v>2026</v>
      </c>
      <c r="G1731" s="4" t="s">
        <v>20</v>
      </c>
      <c r="H1731" s="4" t="s">
        <v>31</v>
      </c>
      <c r="I1731" s="4" t="s">
        <v>19</v>
      </c>
      <c r="J1731" s="4" t="s">
        <v>3</v>
      </c>
      <c r="K1731" s="4" t="s">
        <v>9</v>
      </c>
      <c r="L1731" s="4" t="s">
        <v>10</v>
      </c>
      <c r="M1731" s="9">
        <v>3</v>
      </c>
      <c r="N1731" s="6">
        <v>90.71</v>
      </c>
      <c r="O1731" s="7">
        <v>0</v>
      </c>
      <c r="P1731" s="6">
        <v>45.57</v>
      </c>
      <c r="Q1731" s="6">
        <f t="shared" si="108"/>
        <v>272.13</v>
      </c>
      <c r="R1731" s="6">
        <f t="shared" si="109"/>
        <v>136.71</v>
      </c>
      <c r="S1731" s="6">
        <f t="shared" si="110"/>
        <v>135.41999999999999</v>
      </c>
      <c r="T1731" s="8">
        <f t="shared" si="111"/>
        <v>0.49762980928232825</v>
      </c>
      <c r="U1731" s="5">
        <f>YEAR(SalesDataTable[[#This Row],[Order Date]])</f>
        <v>2026</v>
      </c>
      <c r="V1731" s="8" t="str">
        <f>"Q"&amp;ROUNDUP(MONTH(SalesDataTable[[#This Row],[Order Date]])/3,0)</f>
        <v>Q3</v>
      </c>
      <c r="W1731" s="9">
        <f>MONTH(SalesDataTable[[#This Row],[Order Date]])</f>
        <v>8</v>
      </c>
      <c r="X1731" s="8" t="str">
        <f>TEXT(SalesDataTable[[#This Row],[Order Date]],"mmm")</f>
        <v>Aug</v>
      </c>
    </row>
    <row r="1732" spans="1:24" ht="15">
      <c r="A1732" s="2">
        <v>1732</v>
      </c>
      <c r="B1732" s="3">
        <v>46257</v>
      </c>
      <c r="C1732" s="12">
        <f>MONTH(SalesDataTable[[#This Row],[Order Date]])</f>
        <v>8</v>
      </c>
      <c r="D1732" s="12" t="str">
        <f>TEXT(SalesDataTable[[#This Row],[Order Date]],"MMM")</f>
        <v>Aug</v>
      </c>
      <c r="E1732" s="15" t="str">
        <f>"Q"&amp;ROUNDUP(MONTH(SalesDataTable[[#This Row],[Order Date]])/3,0)</f>
        <v>Q3</v>
      </c>
      <c r="F1732" s="12">
        <f>YEAR(SalesDataTable[[#This Row],[Order Date]])</f>
        <v>2026</v>
      </c>
      <c r="G1732" s="4" t="s">
        <v>6</v>
      </c>
      <c r="H1732" s="4" t="s">
        <v>7</v>
      </c>
      <c r="I1732" s="4" t="s">
        <v>19</v>
      </c>
      <c r="J1732" s="4" t="s">
        <v>13</v>
      </c>
      <c r="K1732" s="4" t="s">
        <v>4</v>
      </c>
      <c r="L1732" s="4" t="s">
        <v>26</v>
      </c>
      <c r="M1732" s="9">
        <v>4</v>
      </c>
      <c r="N1732" s="6">
        <v>41.09</v>
      </c>
      <c r="O1732" s="7">
        <v>0</v>
      </c>
      <c r="P1732" s="6">
        <v>17</v>
      </c>
      <c r="Q1732" s="6">
        <f t="shared" si="108"/>
        <v>164.36</v>
      </c>
      <c r="R1732" s="6">
        <f t="shared" si="109"/>
        <v>68</v>
      </c>
      <c r="S1732" s="6">
        <f t="shared" si="110"/>
        <v>96.360000000000014</v>
      </c>
      <c r="T1732" s="8">
        <f t="shared" si="111"/>
        <v>0.58627403261134103</v>
      </c>
      <c r="U1732" s="5">
        <f>YEAR(SalesDataTable[[#This Row],[Order Date]])</f>
        <v>2026</v>
      </c>
      <c r="V1732" s="8" t="str">
        <f>"Q"&amp;ROUNDUP(MONTH(SalesDataTable[[#This Row],[Order Date]])/3,0)</f>
        <v>Q3</v>
      </c>
      <c r="W1732" s="9">
        <f>MONTH(SalesDataTable[[#This Row],[Order Date]])</f>
        <v>8</v>
      </c>
      <c r="X1732" s="8" t="str">
        <f>TEXT(SalesDataTable[[#This Row],[Order Date]],"mmm")</f>
        <v>Aug</v>
      </c>
    </row>
    <row r="1733" spans="1:24" ht="15">
      <c r="A1733" s="2">
        <v>2083</v>
      </c>
      <c r="B1733" s="3">
        <v>46257</v>
      </c>
      <c r="C1733" s="12">
        <f>MONTH(SalesDataTable[[#This Row],[Order Date]])</f>
        <v>8</v>
      </c>
      <c r="D1733" s="12" t="str">
        <f>TEXT(SalesDataTable[[#This Row],[Order Date]],"MMM")</f>
        <v>Aug</v>
      </c>
      <c r="E1733" s="15" t="str">
        <f>"Q"&amp;ROUNDUP(MONTH(SalesDataTable[[#This Row],[Order Date]])/3,0)</f>
        <v>Q3</v>
      </c>
      <c r="F1733" s="12">
        <f>YEAR(SalesDataTable[[#This Row],[Order Date]])</f>
        <v>2026</v>
      </c>
      <c r="G1733" s="4" t="s">
        <v>6</v>
      </c>
      <c r="H1733" s="4" t="s">
        <v>49</v>
      </c>
      <c r="I1733" s="4" t="s">
        <v>2</v>
      </c>
      <c r="J1733" s="4" t="s">
        <v>13</v>
      </c>
      <c r="K1733" s="4" t="s">
        <v>9</v>
      </c>
      <c r="L1733" s="4" t="s">
        <v>10</v>
      </c>
      <c r="M1733" s="9">
        <v>1</v>
      </c>
      <c r="N1733" s="6">
        <v>91.37</v>
      </c>
      <c r="O1733" s="7">
        <v>0</v>
      </c>
      <c r="P1733" s="6">
        <v>46.73</v>
      </c>
      <c r="Q1733" s="6">
        <f t="shared" si="108"/>
        <v>91.37</v>
      </c>
      <c r="R1733" s="6">
        <f t="shared" si="109"/>
        <v>46.73</v>
      </c>
      <c r="S1733" s="6">
        <f t="shared" si="110"/>
        <v>44.640000000000008</v>
      </c>
      <c r="T1733" s="8">
        <f t="shared" si="111"/>
        <v>0.48856298566269024</v>
      </c>
      <c r="U1733" s="5">
        <f>YEAR(SalesDataTable[[#This Row],[Order Date]])</f>
        <v>2026</v>
      </c>
      <c r="V1733" s="8" t="str">
        <f>"Q"&amp;ROUNDUP(MONTH(SalesDataTable[[#This Row],[Order Date]])/3,0)</f>
        <v>Q3</v>
      </c>
      <c r="W1733" s="9">
        <f>MONTH(SalesDataTable[[#This Row],[Order Date]])</f>
        <v>8</v>
      </c>
      <c r="X1733" s="8" t="str">
        <f>TEXT(SalesDataTable[[#This Row],[Order Date]],"mmm")</f>
        <v>Aug</v>
      </c>
    </row>
    <row r="1734" spans="1:24" ht="15">
      <c r="A1734" s="2">
        <v>2176</v>
      </c>
      <c r="B1734" s="3">
        <v>46257</v>
      </c>
      <c r="C1734" s="12">
        <f>MONTH(SalesDataTable[[#This Row],[Order Date]])</f>
        <v>8</v>
      </c>
      <c r="D1734" s="12" t="str">
        <f>TEXT(SalesDataTable[[#This Row],[Order Date]],"MMM")</f>
        <v>Aug</v>
      </c>
      <c r="E1734" s="15" t="str">
        <f>"Q"&amp;ROUNDUP(MONTH(SalesDataTable[[#This Row],[Order Date]])/3,0)</f>
        <v>Q3</v>
      </c>
      <c r="F1734" s="12">
        <f>YEAR(SalesDataTable[[#This Row],[Order Date]])</f>
        <v>2026</v>
      </c>
      <c r="G1734" s="4" t="s">
        <v>6</v>
      </c>
      <c r="H1734" s="4" t="s">
        <v>41</v>
      </c>
      <c r="I1734" s="4" t="s">
        <v>2</v>
      </c>
      <c r="J1734" s="4" t="s">
        <v>13</v>
      </c>
      <c r="K1734" s="4" t="s">
        <v>14</v>
      </c>
      <c r="L1734" s="4" t="s">
        <v>32</v>
      </c>
      <c r="M1734" s="9">
        <v>1</v>
      </c>
      <c r="N1734" s="6">
        <v>46.92</v>
      </c>
      <c r="O1734" s="7">
        <v>0</v>
      </c>
      <c r="P1734" s="6">
        <v>18.3</v>
      </c>
      <c r="Q1734" s="6">
        <f t="shared" si="108"/>
        <v>46.92</v>
      </c>
      <c r="R1734" s="6">
        <f t="shared" si="109"/>
        <v>18.3</v>
      </c>
      <c r="S1734" s="6">
        <f t="shared" si="110"/>
        <v>28.62</v>
      </c>
      <c r="T1734" s="8">
        <f t="shared" si="111"/>
        <v>0.60997442455242967</v>
      </c>
      <c r="U1734" s="5">
        <f>YEAR(SalesDataTable[[#This Row],[Order Date]])</f>
        <v>2026</v>
      </c>
      <c r="V1734" s="8" t="str">
        <f>"Q"&amp;ROUNDUP(MONTH(SalesDataTable[[#This Row],[Order Date]])/3,0)</f>
        <v>Q3</v>
      </c>
      <c r="W1734" s="9">
        <f>MONTH(SalesDataTable[[#This Row],[Order Date]])</f>
        <v>8</v>
      </c>
      <c r="X1734" s="8" t="str">
        <f>TEXT(SalesDataTable[[#This Row],[Order Date]],"mmm")</f>
        <v>Aug</v>
      </c>
    </row>
    <row r="1735" spans="1:24" ht="15">
      <c r="A1735" s="2">
        <v>2723</v>
      </c>
      <c r="B1735" s="3">
        <v>46257</v>
      </c>
      <c r="C1735" s="12">
        <f>MONTH(SalesDataTable[[#This Row],[Order Date]])</f>
        <v>8</v>
      </c>
      <c r="D1735" s="12" t="str">
        <f>TEXT(SalesDataTable[[#This Row],[Order Date]],"MMM")</f>
        <v>Aug</v>
      </c>
      <c r="E1735" s="15" t="str">
        <f>"Q"&amp;ROUNDUP(MONTH(SalesDataTable[[#This Row],[Order Date]])/3,0)</f>
        <v>Q3</v>
      </c>
      <c r="F1735" s="12">
        <f>YEAR(SalesDataTable[[#This Row],[Order Date]])</f>
        <v>2026</v>
      </c>
      <c r="G1735" s="4" t="s">
        <v>0</v>
      </c>
      <c r="H1735" s="4" t="s">
        <v>1</v>
      </c>
      <c r="I1735" s="4" t="s">
        <v>2</v>
      </c>
      <c r="J1735" s="4" t="s">
        <v>13</v>
      </c>
      <c r="K1735" s="4" t="s">
        <v>4</v>
      </c>
      <c r="L1735" s="4" t="s">
        <v>30</v>
      </c>
      <c r="M1735" s="9">
        <v>1</v>
      </c>
      <c r="N1735" s="6">
        <v>100.29</v>
      </c>
      <c r="O1735" s="7">
        <v>0.05</v>
      </c>
      <c r="P1735" s="6">
        <v>49.82</v>
      </c>
      <c r="Q1735" s="6">
        <f t="shared" si="108"/>
        <v>95.275500000000008</v>
      </c>
      <c r="R1735" s="6">
        <f t="shared" si="109"/>
        <v>49.82</v>
      </c>
      <c r="S1735" s="6">
        <f t="shared" si="110"/>
        <v>45.455500000000008</v>
      </c>
      <c r="T1735" s="8">
        <f t="shared" si="111"/>
        <v>0.47709537079312103</v>
      </c>
      <c r="U1735" s="5">
        <f>YEAR(SalesDataTable[[#This Row],[Order Date]])</f>
        <v>2026</v>
      </c>
      <c r="V1735" s="8" t="str">
        <f>"Q"&amp;ROUNDUP(MONTH(SalesDataTable[[#This Row],[Order Date]])/3,0)</f>
        <v>Q3</v>
      </c>
      <c r="W1735" s="9">
        <f>MONTH(SalesDataTable[[#This Row],[Order Date]])</f>
        <v>8</v>
      </c>
      <c r="X1735" s="8" t="str">
        <f>TEXT(SalesDataTable[[#This Row],[Order Date]],"mmm")</f>
        <v>Aug</v>
      </c>
    </row>
    <row r="1736" spans="1:24" ht="15">
      <c r="A1736" s="2">
        <v>3299</v>
      </c>
      <c r="B1736" s="3">
        <v>46257</v>
      </c>
      <c r="C1736" s="12">
        <f>MONTH(SalesDataTable[[#This Row],[Order Date]])</f>
        <v>8</v>
      </c>
      <c r="D1736" s="12" t="str">
        <f>TEXT(SalesDataTable[[#This Row],[Order Date]],"MMM")</f>
        <v>Aug</v>
      </c>
      <c r="E1736" s="15" t="str">
        <f>"Q"&amp;ROUNDUP(MONTH(SalesDataTable[[#This Row],[Order Date]])/3,0)</f>
        <v>Q3</v>
      </c>
      <c r="F1736" s="12">
        <f>YEAR(SalesDataTable[[#This Row],[Order Date]])</f>
        <v>2026</v>
      </c>
      <c r="G1736" s="4" t="s">
        <v>0</v>
      </c>
      <c r="H1736" s="4" t="s">
        <v>36</v>
      </c>
      <c r="I1736" s="4" t="s">
        <v>2</v>
      </c>
      <c r="J1736" s="4" t="s">
        <v>13</v>
      </c>
      <c r="K1736" s="4" t="s">
        <v>9</v>
      </c>
      <c r="L1736" s="4" t="s">
        <v>17</v>
      </c>
      <c r="M1736" s="9">
        <v>1</v>
      </c>
      <c r="N1736" s="6">
        <v>147.11000000000001</v>
      </c>
      <c r="O1736" s="7">
        <v>0.15</v>
      </c>
      <c r="P1736" s="6">
        <v>79.599999999999994</v>
      </c>
      <c r="Q1736" s="6">
        <f t="shared" si="108"/>
        <v>125.04350000000001</v>
      </c>
      <c r="R1736" s="6">
        <f t="shared" si="109"/>
        <v>79.599999999999994</v>
      </c>
      <c r="S1736" s="6">
        <f t="shared" si="110"/>
        <v>45.443500000000014</v>
      </c>
      <c r="T1736" s="8">
        <f t="shared" si="111"/>
        <v>0.36342152930780097</v>
      </c>
      <c r="U1736" s="5">
        <f>YEAR(SalesDataTable[[#This Row],[Order Date]])</f>
        <v>2026</v>
      </c>
      <c r="V1736" s="8" t="str">
        <f>"Q"&amp;ROUNDUP(MONTH(SalesDataTable[[#This Row],[Order Date]])/3,0)</f>
        <v>Q3</v>
      </c>
      <c r="W1736" s="9">
        <f>MONTH(SalesDataTable[[#This Row],[Order Date]])</f>
        <v>8</v>
      </c>
      <c r="X1736" s="8" t="str">
        <f>TEXT(SalesDataTable[[#This Row],[Order Date]],"mmm")</f>
        <v>Aug</v>
      </c>
    </row>
    <row r="1737" spans="1:24" ht="15">
      <c r="A1737" s="2">
        <v>3398</v>
      </c>
      <c r="B1737" s="3">
        <v>46257</v>
      </c>
      <c r="C1737" s="12">
        <f>MONTH(SalesDataTable[[#This Row],[Order Date]])</f>
        <v>8</v>
      </c>
      <c r="D1737" s="12" t="str">
        <f>TEXT(SalesDataTable[[#This Row],[Order Date]],"MMM")</f>
        <v>Aug</v>
      </c>
      <c r="E1737" s="15" t="str">
        <f>"Q"&amp;ROUNDUP(MONTH(SalesDataTable[[#This Row],[Order Date]])/3,0)</f>
        <v>Q3</v>
      </c>
      <c r="F1737" s="12">
        <f>YEAR(SalesDataTable[[#This Row],[Order Date]])</f>
        <v>2026</v>
      </c>
      <c r="G1737" s="4" t="s">
        <v>6</v>
      </c>
      <c r="H1737" s="4" t="s">
        <v>43</v>
      </c>
      <c r="I1737" s="4" t="s">
        <v>2</v>
      </c>
      <c r="J1737" s="4" t="s">
        <v>13</v>
      </c>
      <c r="K1737" s="4" t="s">
        <v>9</v>
      </c>
      <c r="L1737" s="4" t="s">
        <v>37</v>
      </c>
      <c r="M1737" s="9">
        <v>2</v>
      </c>
      <c r="N1737" s="6">
        <v>156.44999999999999</v>
      </c>
      <c r="O1737" s="7">
        <v>0</v>
      </c>
      <c r="P1737" s="6">
        <v>80.13</v>
      </c>
      <c r="Q1737" s="6">
        <f t="shared" si="108"/>
        <v>312.89999999999998</v>
      </c>
      <c r="R1737" s="6">
        <f t="shared" si="109"/>
        <v>160.26</v>
      </c>
      <c r="S1737" s="6">
        <f t="shared" si="110"/>
        <v>152.63999999999999</v>
      </c>
      <c r="T1737" s="8">
        <f t="shared" si="111"/>
        <v>0.487823585810163</v>
      </c>
      <c r="U1737" s="5">
        <f>YEAR(SalesDataTable[[#This Row],[Order Date]])</f>
        <v>2026</v>
      </c>
      <c r="V1737" s="8" t="str">
        <f>"Q"&amp;ROUNDUP(MONTH(SalesDataTable[[#This Row],[Order Date]])/3,0)</f>
        <v>Q3</v>
      </c>
      <c r="W1737" s="9">
        <f>MONTH(SalesDataTable[[#This Row],[Order Date]])</f>
        <v>8</v>
      </c>
      <c r="X1737" s="8" t="str">
        <f>TEXT(SalesDataTable[[#This Row],[Order Date]],"mmm")</f>
        <v>Aug</v>
      </c>
    </row>
    <row r="1738" spans="1:24" ht="15">
      <c r="A1738" s="2">
        <v>4012</v>
      </c>
      <c r="B1738" s="3">
        <v>46257</v>
      </c>
      <c r="C1738" s="12">
        <f>MONTH(SalesDataTable[[#This Row],[Order Date]])</f>
        <v>8</v>
      </c>
      <c r="D1738" s="12" t="str">
        <f>TEXT(SalesDataTable[[#This Row],[Order Date]],"MMM")</f>
        <v>Aug</v>
      </c>
      <c r="E1738" s="15" t="str">
        <f>"Q"&amp;ROUNDUP(MONTH(SalesDataTable[[#This Row],[Order Date]])/3,0)</f>
        <v>Q3</v>
      </c>
      <c r="F1738" s="12">
        <f>YEAR(SalesDataTable[[#This Row],[Order Date]])</f>
        <v>2026</v>
      </c>
      <c r="G1738" s="4" t="s">
        <v>6</v>
      </c>
      <c r="H1738" s="4" t="s">
        <v>49</v>
      </c>
      <c r="I1738" s="4" t="s">
        <v>2</v>
      </c>
      <c r="J1738" s="4" t="s">
        <v>13</v>
      </c>
      <c r="K1738" s="4" t="s">
        <v>9</v>
      </c>
      <c r="L1738" s="4" t="s">
        <v>46</v>
      </c>
      <c r="M1738" s="9">
        <v>2</v>
      </c>
      <c r="N1738" s="6">
        <v>72.97</v>
      </c>
      <c r="O1738" s="7">
        <v>0</v>
      </c>
      <c r="P1738" s="6">
        <v>33.25</v>
      </c>
      <c r="Q1738" s="6">
        <f t="shared" si="108"/>
        <v>145.94</v>
      </c>
      <c r="R1738" s="6">
        <f t="shared" si="109"/>
        <v>66.5</v>
      </c>
      <c r="S1738" s="6">
        <f t="shared" si="110"/>
        <v>79.44</v>
      </c>
      <c r="T1738" s="8">
        <f t="shared" si="111"/>
        <v>0.54433328765245992</v>
      </c>
      <c r="U1738" s="5">
        <f>YEAR(SalesDataTable[[#This Row],[Order Date]])</f>
        <v>2026</v>
      </c>
      <c r="V1738" s="8" t="str">
        <f>"Q"&amp;ROUNDUP(MONTH(SalesDataTable[[#This Row],[Order Date]])/3,0)</f>
        <v>Q3</v>
      </c>
      <c r="W1738" s="9">
        <f>MONTH(SalesDataTable[[#This Row],[Order Date]])</f>
        <v>8</v>
      </c>
      <c r="X1738" s="8" t="str">
        <f>TEXT(SalesDataTable[[#This Row],[Order Date]],"mmm")</f>
        <v>Aug</v>
      </c>
    </row>
    <row r="1739" spans="1:24" ht="15">
      <c r="A1739" s="2">
        <v>4064</v>
      </c>
      <c r="B1739" s="3">
        <v>46257</v>
      </c>
      <c r="C1739" s="12">
        <f>MONTH(SalesDataTable[[#This Row],[Order Date]])</f>
        <v>8</v>
      </c>
      <c r="D1739" s="12" t="str">
        <f>TEXT(SalesDataTable[[#This Row],[Order Date]],"MMM")</f>
        <v>Aug</v>
      </c>
      <c r="E1739" s="15" t="str">
        <f>"Q"&amp;ROUNDUP(MONTH(SalesDataTable[[#This Row],[Order Date]])/3,0)</f>
        <v>Q3</v>
      </c>
      <c r="F1739" s="12">
        <f>YEAR(SalesDataTable[[#This Row],[Order Date]])</f>
        <v>2026</v>
      </c>
      <c r="G1739" s="4" t="s">
        <v>20</v>
      </c>
      <c r="H1739" s="4" t="s">
        <v>31</v>
      </c>
      <c r="I1739" s="4" t="s">
        <v>28</v>
      </c>
      <c r="J1739" s="4" t="s">
        <v>3</v>
      </c>
      <c r="K1739" s="4" t="s">
        <v>34</v>
      </c>
      <c r="L1739" s="4" t="s">
        <v>45</v>
      </c>
      <c r="M1739" s="9">
        <v>2</v>
      </c>
      <c r="N1739" s="6">
        <v>51.63</v>
      </c>
      <c r="O1739" s="7">
        <v>0</v>
      </c>
      <c r="P1739" s="6">
        <v>21.39</v>
      </c>
      <c r="Q1739" s="6">
        <f t="shared" si="108"/>
        <v>103.26</v>
      </c>
      <c r="R1739" s="6">
        <f t="shared" si="109"/>
        <v>42.78</v>
      </c>
      <c r="S1739" s="6">
        <f t="shared" si="110"/>
        <v>60.480000000000004</v>
      </c>
      <c r="T1739" s="8">
        <f t="shared" si="111"/>
        <v>0.58570598489250436</v>
      </c>
      <c r="U1739" s="5">
        <f>YEAR(SalesDataTable[[#This Row],[Order Date]])</f>
        <v>2026</v>
      </c>
      <c r="V1739" s="8" t="str">
        <f>"Q"&amp;ROUNDUP(MONTH(SalesDataTable[[#This Row],[Order Date]])/3,0)</f>
        <v>Q3</v>
      </c>
      <c r="W1739" s="9">
        <f>MONTH(SalesDataTable[[#This Row],[Order Date]])</f>
        <v>8</v>
      </c>
      <c r="X1739" s="8" t="str">
        <f>TEXT(SalesDataTable[[#This Row],[Order Date]],"mmm")</f>
        <v>Aug</v>
      </c>
    </row>
    <row r="1740" spans="1:24" ht="15">
      <c r="A1740" s="2">
        <v>4671</v>
      </c>
      <c r="B1740" s="3">
        <v>46257</v>
      </c>
      <c r="C1740" s="12">
        <f>MONTH(SalesDataTable[[#This Row],[Order Date]])</f>
        <v>8</v>
      </c>
      <c r="D1740" s="12" t="str">
        <f>TEXT(SalesDataTable[[#This Row],[Order Date]],"MMM")</f>
        <v>Aug</v>
      </c>
      <c r="E1740" s="15" t="str">
        <f>"Q"&amp;ROUNDUP(MONTH(SalesDataTable[[#This Row],[Order Date]])/3,0)</f>
        <v>Q3</v>
      </c>
      <c r="F1740" s="12">
        <f>YEAR(SalesDataTable[[#This Row],[Order Date]])</f>
        <v>2026</v>
      </c>
      <c r="G1740" s="4" t="s">
        <v>6</v>
      </c>
      <c r="H1740" s="4" t="s">
        <v>43</v>
      </c>
      <c r="I1740" s="4" t="s">
        <v>8</v>
      </c>
      <c r="J1740" s="4" t="s">
        <v>3</v>
      </c>
      <c r="K1740" s="4" t="s">
        <v>4</v>
      </c>
      <c r="L1740" s="4" t="s">
        <v>30</v>
      </c>
      <c r="M1740" s="9">
        <v>8</v>
      </c>
      <c r="N1740" s="6">
        <v>100.06</v>
      </c>
      <c r="O1740" s="7">
        <v>0.05</v>
      </c>
      <c r="P1740" s="6">
        <v>49.39</v>
      </c>
      <c r="Q1740" s="6">
        <f t="shared" si="108"/>
        <v>760.45600000000002</v>
      </c>
      <c r="R1740" s="6">
        <f t="shared" si="109"/>
        <v>395.12</v>
      </c>
      <c r="S1740" s="6">
        <f t="shared" si="110"/>
        <v>365.33600000000001</v>
      </c>
      <c r="T1740" s="8">
        <f t="shared" si="111"/>
        <v>0.48041701295012468</v>
      </c>
      <c r="U1740" s="5">
        <f>YEAR(SalesDataTable[[#This Row],[Order Date]])</f>
        <v>2026</v>
      </c>
      <c r="V1740" s="8" t="str">
        <f>"Q"&amp;ROUNDUP(MONTH(SalesDataTable[[#This Row],[Order Date]])/3,0)</f>
        <v>Q3</v>
      </c>
      <c r="W1740" s="9">
        <f>MONTH(SalesDataTable[[#This Row],[Order Date]])</f>
        <v>8</v>
      </c>
      <c r="X1740" s="8" t="str">
        <f>TEXT(SalesDataTable[[#This Row],[Order Date]],"mmm")</f>
        <v>Aug</v>
      </c>
    </row>
    <row r="1741" spans="1:24" ht="15">
      <c r="A1741" s="2">
        <v>1914</v>
      </c>
      <c r="B1741" s="3">
        <v>46258</v>
      </c>
      <c r="C1741" s="12">
        <f>MONTH(SalesDataTable[[#This Row],[Order Date]])</f>
        <v>8</v>
      </c>
      <c r="D1741" s="12" t="str">
        <f>TEXT(SalesDataTable[[#This Row],[Order Date]],"MMM")</f>
        <v>Aug</v>
      </c>
      <c r="E1741" s="15" t="str">
        <f>"Q"&amp;ROUNDUP(MONTH(SalesDataTable[[#This Row],[Order Date]])/3,0)</f>
        <v>Q3</v>
      </c>
      <c r="F1741" s="12">
        <f>YEAR(SalesDataTable[[#This Row],[Order Date]])</f>
        <v>2026</v>
      </c>
      <c r="G1741" s="4" t="s">
        <v>20</v>
      </c>
      <c r="H1741" s="4" t="s">
        <v>33</v>
      </c>
      <c r="I1741" s="4" t="s">
        <v>19</v>
      </c>
      <c r="J1741" s="4" t="s">
        <v>3</v>
      </c>
      <c r="K1741" s="4" t="s">
        <v>23</v>
      </c>
      <c r="L1741" s="4" t="s">
        <v>40</v>
      </c>
      <c r="M1741" s="9">
        <v>4</v>
      </c>
      <c r="N1741" s="6">
        <v>83.2</v>
      </c>
      <c r="O1741" s="7">
        <v>0</v>
      </c>
      <c r="P1741" s="6">
        <v>39.99</v>
      </c>
      <c r="Q1741" s="6">
        <f t="shared" si="108"/>
        <v>332.8</v>
      </c>
      <c r="R1741" s="6">
        <f t="shared" si="109"/>
        <v>159.96</v>
      </c>
      <c r="S1741" s="6">
        <f t="shared" si="110"/>
        <v>172.84</v>
      </c>
      <c r="T1741" s="8">
        <f t="shared" si="111"/>
        <v>0.5193509615384615</v>
      </c>
      <c r="U1741" s="5">
        <f>YEAR(SalesDataTable[[#This Row],[Order Date]])</f>
        <v>2026</v>
      </c>
      <c r="V1741" s="8" t="str">
        <f>"Q"&amp;ROUNDUP(MONTH(SalesDataTable[[#This Row],[Order Date]])/3,0)</f>
        <v>Q3</v>
      </c>
      <c r="W1741" s="9">
        <f>MONTH(SalesDataTable[[#This Row],[Order Date]])</f>
        <v>8</v>
      </c>
      <c r="X1741" s="8" t="str">
        <f>TEXT(SalesDataTable[[#This Row],[Order Date]],"mmm")</f>
        <v>Aug</v>
      </c>
    </row>
    <row r="1742" spans="1:24" ht="15">
      <c r="A1742" s="2">
        <v>1973</v>
      </c>
      <c r="B1742" s="3">
        <v>46258</v>
      </c>
      <c r="C1742" s="12">
        <f>MONTH(SalesDataTable[[#This Row],[Order Date]])</f>
        <v>8</v>
      </c>
      <c r="D1742" s="12" t="str">
        <f>TEXT(SalesDataTable[[#This Row],[Order Date]],"MMM")</f>
        <v>Aug</v>
      </c>
      <c r="E1742" s="15" t="str">
        <f>"Q"&amp;ROUNDUP(MONTH(SalesDataTable[[#This Row],[Order Date]])/3,0)</f>
        <v>Q3</v>
      </c>
      <c r="F1742" s="12">
        <f>YEAR(SalesDataTable[[#This Row],[Order Date]])</f>
        <v>2026</v>
      </c>
      <c r="G1742" s="4" t="s">
        <v>0</v>
      </c>
      <c r="H1742" s="4" t="s">
        <v>1</v>
      </c>
      <c r="I1742" s="4" t="s">
        <v>2</v>
      </c>
      <c r="J1742" s="4" t="s">
        <v>13</v>
      </c>
      <c r="K1742" s="4" t="s">
        <v>34</v>
      </c>
      <c r="L1742" s="4" t="s">
        <v>45</v>
      </c>
      <c r="M1742" s="9">
        <v>3</v>
      </c>
      <c r="N1742" s="6">
        <v>51.29</v>
      </c>
      <c r="O1742" s="7">
        <v>0</v>
      </c>
      <c r="P1742" s="6">
        <v>22.08</v>
      </c>
      <c r="Q1742" s="6">
        <f t="shared" si="108"/>
        <v>153.87</v>
      </c>
      <c r="R1742" s="6">
        <f t="shared" si="109"/>
        <v>66.239999999999995</v>
      </c>
      <c r="S1742" s="6">
        <f t="shared" si="110"/>
        <v>87.63000000000001</v>
      </c>
      <c r="T1742" s="8">
        <f t="shared" si="111"/>
        <v>0.56950672645739919</v>
      </c>
      <c r="U1742" s="5">
        <f>YEAR(SalesDataTable[[#This Row],[Order Date]])</f>
        <v>2026</v>
      </c>
      <c r="V1742" s="8" t="str">
        <f>"Q"&amp;ROUNDUP(MONTH(SalesDataTable[[#This Row],[Order Date]])/3,0)</f>
        <v>Q3</v>
      </c>
      <c r="W1742" s="9">
        <f>MONTH(SalesDataTable[[#This Row],[Order Date]])</f>
        <v>8</v>
      </c>
      <c r="X1742" s="8" t="str">
        <f>TEXT(SalesDataTable[[#This Row],[Order Date]],"mmm")</f>
        <v>Aug</v>
      </c>
    </row>
    <row r="1743" spans="1:24" ht="15">
      <c r="A1743" s="2">
        <v>2564</v>
      </c>
      <c r="B1743" s="3">
        <v>46258</v>
      </c>
      <c r="C1743" s="12">
        <f>MONTH(SalesDataTable[[#This Row],[Order Date]])</f>
        <v>8</v>
      </c>
      <c r="D1743" s="12" t="str">
        <f>TEXT(SalesDataTable[[#This Row],[Order Date]],"MMM")</f>
        <v>Aug</v>
      </c>
      <c r="E1743" s="15" t="str">
        <f>"Q"&amp;ROUNDUP(MONTH(SalesDataTable[[#This Row],[Order Date]])/3,0)</f>
        <v>Q3</v>
      </c>
      <c r="F1743" s="12">
        <f>YEAR(SalesDataTable[[#This Row],[Order Date]])</f>
        <v>2026</v>
      </c>
      <c r="G1743" s="4" t="s">
        <v>11</v>
      </c>
      <c r="H1743" s="4" t="s">
        <v>18</v>
      </c>
      <c r="I1743" s="4" t="s">
        <v>2</v>
      </c>
      <c r="J1743" s="4" t="s">
        <v>3</v>
      </c>
      <c r="K1743" s="4" t="s">
        <v>23</v>
      </c>
      <c r="L1743" s="4" t="s">
        <v>29</v>
      </c>
      <c r="M1743" s="9">
        <v>1</v>
      </c>
      <c r="N1743" s="6">
        <v>200.2</v>
      </c>
      <c r="O1743" s="7">
        <v>0</v>
      </c>
      <c r="P1743" s="6">
        <v>103.38</v>
      </c>
      <c r="Q1743" s="6">
        <f t="shared" si="108"/>
        <v>200.2</v>
      </c>
      <c r="R1743" s="6">
        <f t="shared" si="109"/>
        <v>103.38</v>
      </c>
      <c r="S1743" s="6">
        <f t="shared" si="110"/>
        <v>96.82</v>
      </c>
      <c r="T1743" s="8">
        <f t="shared" si="111"/>
        <v>0.48361638361638359</v>
      </c>
      <c r="U1743" s="5">
        <f>YEAR(SalesDataTable[[#This Row],[Order Date]])</f>
        <v>2026</v>
      </c>
      <c r="V1743" s="8" t="str">
        <f>"Q"&amp;ROUNDUP(MONTH(SalesDataTable[[#This Row],[Order Date]])/3,0)</f>
        <v>Q3</v>
      </c>
      <c r="W1743" s="9">
        <f>MONTH(SalesDataTable[[#This Row],[Order Date]])</f>
        <v>8</v>
      </c>
      <c r="X1743" s="8" t="str">
        <f>TEXT(SalesDataTable[[#This Row],[Order Date]],"mmm")</f>
        <v>Aug</v>
      </c>
    </row>
    <row r="1744" spans="1:24" ht="15">
      <c r="A1744" s="2">
        <v>2791</v>
      </c>
      <c r="B1744" s="3">
        <v>46258</v>
      </c>
      <c r="C1744" s="12">
        <f>MONTH(SalesDataTable[[#This Row],[Order Date]])</f>
        <v>8</v>
      </c>
      <c r="D1744" s="12" t="str">
        <f>TEXT(SalesDataTable[[#This Row],[Order Date]],"MMM")</f>
        <v>Aug</v>
      </c>
      <c r="E1744" s="15" t="str">
        <f>"Q"&amp;ROUNDUP(MONTH(SalesDataTable[[#This Row],[Order Date]])/3,0)</f>
        <v>Q3</v>
      </c>
      <c r="F1744" s="12">
        <f>YEAR(SalesDataTable[[#This Row],[Order Date]])</f>
        <v>2026</v>
      </c>
      <c r="G1744" s="4" t="s">
        <v>0</v>
      </c>
      <c r="H1744" s="4" t="s">
        <v>50</v>
      </c>
      <c r="I1744" s="4" t="s">
        <v>19</v>
      </c>
      <c r="J1744" s="4" t="s">
        <v>16</v>
      </c>
      <c r="K1744" s="4" t="s">
        <v>34</v>
      </c>
      <c r="L1744" s="4" t="s">
        <v>42</v>
      </c>
      <c r="M1744" s="9">
        <v>2</v>
      </c>
      <c r="N1744" s="6">
        <v>36.869999999999997</v>
      </c>
      <c r="O1744" s="7">
        <v>0</v>
      </c>
      <c r="P1744" s="6">
        <v>13.71</v>
      </c>
      <c r="Q1744" s="6">
        <f t="shared" si="108"/>
        <v>73.739999999999995</v>
      </c>
      <c r="R1744" s="6">
        <f t="shared" si="109"/>
        <v>27.42</v>
      </c>
      <c r="S1744" s="6">
        <f t="shared" si="110"/>
        <v>46.319999999999993</v>
      </c>
      <c r="T1744" s="8">
        <f t="shared" si="111"/>
        <v>0.62815296989422287</v>
      </c>
      <c r="U1744" s="5">
        <f>YEAR(SalesDataTable[[#This Row],[Order Date]])</f>
        <v>2026</v>
      </c>
      <c r="V1744" s="8" t="str">
        <f>"Q"&amp;ROUNDUP(MONTH(SalesDataTable[[#This Row],[Order Date]])/3,0)</f>
        <v>Q3</v>
      </c>
      <c r="W1744" s="9">
        <f>MONTH(SalesDataTable[[#This Row],[Order Date]])</f>
        <v>8</v>
      </c>
      <c r="X1744" s="8" t="str">
        <f>TEXT(SalesDataTable[[#This Row],[Order Date]],"mmm")</f>
        <v>Aug</v>
      </c>
    </row>
    <row r="1745" spans="1:24" ht="15">
      <c r="A1745" s="2">
        <v>3559</v>
      </c>
      <c r="B1745" s="3">
        <v>46258</v>
      </c>
      <c r="C1745" s="12">
        <f>MONTH(SalesDataTable[[#This Row],[Order Date]])</f>
        <v>8</v>
      </c>
      <c r="D1745" s="12" t="str">
        <f>TEXT(SalesDataTable[[#This Row],[Order Date]],"MMM")</f>
        <v>Aug</v>
      </c>
      <c r="E1745" s="15" t="str">
        <f>"Q"&amp;ROUNDUP(MONTH(SalesDataTable[[#This Row],[Order Date]])/3,0)</f>
        <v>Q3</v>
      </c>
      <c r="F1745" s="12">
        <f>YEAR(SalesDataTable[[#This Row],[Order Date]])</f>
        <v>2026</v>
      </c>
      <c r="G1745" s="4" t="s">
        <v>20</v>
      </c>
      <c r="H1745" s="4" t="s">
        <v>33</v>
      </c>
      <c r="I1745" s="4" t="s">
        <v>2</v>
      </c>
      <c r="J1745" s="4" t="s">
        <v>3</v>
      </c>
      <c r="K1745" s="4" t="s">
        <v>34</v>
      </c>
      <c r="L1745" s="4" t="s">
        <v>42</v>
      </c>
      <c r="M1745" s="9">
        <v>1</v>
      </c>
      <c r="N1745" s="6">
        <v>36.28</v>
      </c>
      <c r="O1745" s="7">
        <v>0.1</v>
      </c>
      <c r="P1745" s="6">
        <v>14.16</v>
      </c>
      <c r="Q1745" s="6">
        <f t="shared" si="108"/>
        <v>32.652000000000001</v>
      </c>
      <c r="R1745" s="6">
        <f t="shared" si="109"/>
        <v>14.16</v>
      </c>
      <c r="S1745" s="6">
        <f t="shared" si="110"/>
        <v>18.492000000000001</v>
      </c>
      <c r="T1745" s="8">
        <f t="shared" si="111"/>
        <v>0.56633590591694227</v>
      </c>
      <c r="U1745" s="5">
        <f>YEAR(SalesDataTable[[#This Row],[Order Date]])</f>
        <v>2026</v>
      </c>
      <c r="V1745" s="8" t="str">
        <f>"Q"&amp;ROUNDUP(MONTH(SalesDataTable[[#This Row],[Order Date]])/3,0)</f>
        <v>Q3</v>
      </c>
      <c r="W1745" s="9">
        <f>MONTH(SalesDataTable[[#This Row],[Order Date]])</f>
        <v>8</v>
      </c>
      <c r="X1745" s="8" t="str">
        <f>TEXT(SalesDataTable[[#This Row],[Order Date]],"mmm")</f>
        <v>Aug</v>
      </c>
    </row>
    <row r="1746" spans="1:24" ht="15">
      <c r="A1746" s="2">
        <v>3839</v>
      </c>
      <c r="B1746" s="3">
        <v>46258</v>
      </c>
      <c r="C1746" s="12">
        <f>MONTH(SalesDataTable[[#This Row],[Order Date]])</f>
        <v>8</v>
      </c>
      <c r="D1746" s="12" t="str">
        <f>TEXT(SalesDataTable[[#This Row],[Order Date]],"MMM")</f>
        <v>Aug</v>
      </c>
      <c r="E1746" s="15" t="str">
        <f>"Q"&amp;ROUNDUP(MONTH(SalesDataTable[[#This Row],[Order Date]])/3,0)</f>
        <v>Q3</v>
      </c>
      <c r="F1746" s="12">
        <f>YEAR(SalesDataTable[[#This Row],[Order Date]])</f>
        <v>2026</v>
      </c>
      <c r="G1746" s="4" t="s">
        <v>0</v>
      </c>
      <c r="H1746" s="4" t="s">
        <v>50</v>
      </c>
      <c r="I1746" s="4" t="s">
        <v>28</v>
      </c>
      <c r="J1746" s="4" t="s">
        <v>3</v>
      </c>
      <c r="K1746" s="4" t="s">
        <v>9</v>
      </c>
      <c r="L1746" s="4" t="s">
        <v>10</v>
      </c>
      <c r="M1746" s="9">
        <v>2</v>
      </c>
      <c r="N1746" s="6">
        <v>93.88</v>
      </c>
      <c r="O1746" s="7">
        <v>0.05</v>
      </c>
      <c r="P1746" s="6">
        <v>46.57</v>
      </c>
      <c r="Q1746" s="6">
        <f t="shared" si="108"/>
        <v>178.37199999999999</v>
      </c>
      <c r="R1746" s="6">
        <f t="shared" si="109"/>
        <v>93.14</v>
      </c>
      <c r="S1746" s="6">
        <f t="shared" si="110"/>
        <v>85.231999999999985</v>
      </c>
      <c r="T1746" s="8">
        <f t="shared" si="111"/>
        <v>0.47783284371986628</v>
      </c>
      <c r="U1746" s="5">
        <f>YEAR(SalesDataTable[[#This Row],[Order Date]])</f>
        <v>2026</v>
      </c>
      <c r="V1746" s="8" t="str">
        <f>"Q"&amp;ROUNDUP(MONTH(SalesDataTable[[#This Row],[Order Date]])/3,0)</f>
        <v>Q3</v>
      </c>
      <c r="W1746" s="9">
        <f>MONTH(SalesDataTable[[#This Row],[Order Date]])</f>
        <v>8</v>
      </c>
      <c r="X1746" s="8" t="str">
        <f>TEXT(SalesDataTable[[#This Row],[Order Date]],"mmm")</f>
        <v>Aug</v>
      </c>
    </row>
    <row r="1747" spans="1:24" ht="15">
      <c r="A1747" s="2">
        <v>4133</v>
      </c>
      <c r="B1747" s="3">
        <v>46258</v>
      </c>
      <c r="C1747" s="12">
        <f>MONTH(SalesDataTable[[#This Row],[Order Date]])</f>
        <v>8</v>
      </c>
      <c r="D1747" s="12" t="str">
        <f>TEXT(SalesDataTable[[#This Row],[Order Date]],"MMM")</f>
        <v>Aug</v>
      </c>
      <c r="E1747" s="15" t="str">
        <f>"Q"&amp;ROUNDUP(MONTH(SalesDataTable[[#This Row],[Order Date]])/3,0)</f>
        <v>Q3</v>
      </c>
      <c r="F1747" s="12">
        <f>YEAR(SalesDataTable[[#This Row],[Order Date]])</f>
        <v>2026</v>
      </c>
      <c r="G1747" s="4" t="s">
        <v>20</v>
      </c>
      <c r="H1747" s="4" t="s">
        <v>21</v>
      </c>
      <c r="I1747" s="4" t="s">
        <v>2</v>
      </c>
      <c r="J1747" s="4" t="s">
        <v>13</v>
      </c>
      <c r="K1747" s="4" t="s">
        <v>23</v>
      </c>
      <c r="L1747" s="4" t="s">
        <v>29</v>
      </c>
      <c r="M1747" s="9">
        <v>1</v>
      </c>
      <c r="N1747" s="6">
        <v>192.67</v>
      </c>
      <c r="O1747" s="7">
        <v>0.05</v>
      </c>
      <c r="P1747" s="6">
        <v>101.04</v>
      </c>
      <c r="Q1747" s="6">
        <f t="shared" si="108"/>
        <v>183.03649999999999</v>
      </c>
      <c r="R1747" s="6">
        <f t="shared" si="109"/>
        <v>101.04</v>
      </c>
      <c r="S1747" s="6">
        <f t="shared" si="110"/>
        <v>81.996499999999983</v>
      </c>
      <c r="T1747" s="8">
        <f t="shared" si="111"/>
        <v>0.44797895501716867</v>
      </c>
      <c r="U1747" s="5">
        <f>YEAR(SalesDataTable[[#This Row],[Order Date]])</f>
        <v>2026</v>
      </c>
      <c r="V1747" s="8" t="str">
        <f>"Q"&amp;ROUNDUP(MONTH(SalesDataTable[[#This Row],[Order Date]])/3,0)</f>
        <v>Q3</v>
      </c>
      <c r="W1747" s="9">
        <f>MONTH(SalesDataTable[[#This Row],[Order Date]])</f>
        <v>8</v>
      </c>
      <c r="X1747" s="8" t="str">
        <f>TEXT(SalesDataTable[[#This Row],[Order Date]],"mmm")</f>
        <v>Aug</v>
      </c>
    </row>
    <row r="1748" spans="1:24" ht="15">
      <c r="A1748" s="2">
        <v>4765</v>
      </c>
      <c r="B1748" s="3">
        <v>46258</v>
      </c>
      <c r="C1748" s="12">
        <f>MONTH(SalesDataTable[[#This Row],[Order Date]])</f>
        <v>8</v>
      </c>
      <c r="D1748" s="12" t="str">
        <f>TEXT(SalesDataTable[[#This Row],[Order Date]],"MMM")</f>
        <v>Aug</v>
      </c>
      <c r="E1748" s="15" t="str">
        <f>"Q"&amp;ROUNDUP(MONTH(SalesDataTable[[#This Row],[Order Date]])/3,0)</f>
        <v>Q3</v>
      </c>
      <c r="F1748" s="12">
        <f>YEAR(SalesDataTable[[#This Row],[Order Date]])</f>
        <v>2026</v>
      </c>
      <c r="G1748" s="4" t="s">
        <v>0</v>
      </c>
      <c r="H1748" s="4" t="s">
        <v>50</v>
      </c>
      <c r="I1748" s="4" t="s">
        <v>2</v>
      </c>
      <c r="J1748" s="4" t="s">
        <v>13</v>
      </c>
      <c r="K1748" s="4" t="s">
        <v>4</v>
      </c>
      <c r="L1748" s="4" t="s">
        <v>5</v>
      </c>
      <c r="M1748" s="9">
        <v>1</v>
      </c>
      <c r="N1748" s="6">
        <v>80.099999999999994</v>
      </c>
      <c r="O1748" s="7">
        <v>0.05</v>
      </c>
      <c r="P1748" s="6">
        <v>43.49</v>
      </c>
      <c r="Q1748" s="6">
        <f t="shared" si="108"/>
        <v>76.094999999999985</v>
      </c>
      <c r="R1748" s="6">
        <f t="shared" si="109"/>
        <v>43.49</v>
      </c>
      <c r="S1748" s="6">
        <f t="shared" si="110"/>
        <v>32.604999999999983</v>
      </c>
      <c r="T1748" s="8">
        <f t="shared" si="111"/>
        <v>0.42847756094355727</v>
      </c>
      <c r="U1748" s="5">
        <f>YEAR(SalesDataTable[[#This Row],[Order Date]])</f>
        <v>2026</v>
      </c>
      <c r="V1748" s="8" t="str">
        <f>"Q"&amp;ROUNDUP(MONTH(SalesDataTable[[#This Row],[Order Date]])/3,0)</f>
        <v>Q3</v>
      </c>
      <c r="W1748" s="9">
        <f>MONTH(SalesDataTable[[#This Row],[Order Date]])</f>
        <v>8</v>
      </c>
      <c r="X1748" s="8" t="str">
        <f>TEXT(SalesDataTable[[#This Row],[Order Date]],"mmm")</f>
        <v>Aug</v>
      </c>
    </row>
    <row r="1749" spans="1:24" ht="15">
      <c r="A1749" s="2">
        <v>1868</v>
      </c>
      <c r="B1749" s="3">
        <v>46259</v>
      </c>
      <c r="C1749" s="12">
        <f>MONTH(SalesDataTable[[#This Row],[Order Date]])</f>
        <v>8</v>
      </c>
      <c r="D1749" s="12" t="str">
        <f>TEXT(SalesDataTable[[#This Row],[Order Date]],"MMM")</f>
        <v>Aug</v>
      </c>
      <c r="E1749" s="15" t="str">
        <f>"Q"&amp;ROUNDUP(MONTH(SalesDataTable[[#This Row],[Order Date]])/3,0)</f>
        <v>Q3</v>
      </c>
      <c r="F1749" s="12">
        <f>YEAR(SalesDataTable[[#This Row],[Order Date]])</f>
        <v>2026</v>
      </c>
      <c r="G1749" s="4" t="s">
        <v>20</v>
      </c>
      <c r="H1749" s="4" t="s">
        <v>33</v>
      </c>
      <c r="I1749" s="4" t="s">
        <v>28</v>
      </c>
      <c r="J1749" s="4" t="s">
        <v>3</v>
      </c>
      <c r="K1749" s="4" t="s">
        <v>9</v>
      </c>
      <c r="L1749" s="4" t="s">
        <v>17</v>
      </c>
      <c r="M1749" s="9">
        <v>1</v>
      </c>
      <c r="N1749" s="6">
        <v>145.02000000000001</v>
      </c>
      <c r="O1749" s="7">
        <v>0</v>
      </c>
      <c r="P1749" s="6">
        <v>78.959999999999994</v>
      </c>
      <c r="Q1749" s="6">
        <f t="shared" si="108"/>
        <v>145.02000000000001</v>
      </c>
      <c r="R1749" s="6">
        <f t="shared" si="109"/>
        <v>78.959999999999994</v>
      </c>
      <c r="S1749" s="6">
        <f t="shared" si="110"/>
        <v>66.060000000000016</v>
      </c>
      <c r="T1749" s="8">
        <f t="shared" si="111"/>
        <v>0.4555233760860572</v>
      </c>
      <c r="U1749" s="5">
        <f>YEAR(SalesDataTable[[#This Row],[Order Date]])</f>
        <v>2026</v>
      </c>
      <c r="V1749" s="8" t="str">
        <f>"Q"&amp;ROUNDUP(MONTH(SalesDataTable[[#This Row],[Order Date]])/3,0)</f>
        <v>Q3</v>
      </c>
      <c r="W1749" s="9">
        <f>MONTH(SalesDataTable[[#This Row],[Order Date]])</f>
        <v>8</v>
      </c>
      <c r="X1749" s="8" t="str">
        <f>TEXT(SalesDataTable[[#This Row],[Order Date]],"mmm")</f>
        <v>Aug</v>
      </c>
    </row>
    <row r="1750" spans="1:24" ht="15">
      <c r="A1750" s="2">
        <v>987</v>
      </c>
      <c r="B1750" s="3">
        <v>46260</v>
      </c>
      <c r="C1750" s="12">
        <f>MONTH(SalesDataTable[[#This Row],[Order Date]])</f>
        <v>8</v>
      </c>
      <c r="D1750" s="12" t="str">
        <f>TEXT(SalesDataTable[[#This Row],[Order Date]],"MMM")</f>
        <v>Aug</v>
      </c>
      <c r="E1750" s="15" t="str">
        <f>"Q"&amp;ROUNDUP(MONTH(SalesDataTable[[#This Row],[Order Date]])/3,0)</f>
        <v>Q3</v>
      </c>
      <c r="F1750" s="12">
        <f>YEAR(SalesDataTable[[#This Row],[Order Date]])</f>
        <v>2026</v>
      </c>
      <c r="G1750" s="4" t="s">
        <v>6</v>
      </c>
      <c r="H1750" s="4" t="s">
        <v>41</v>
      </c>
      <c r="I1750" s="4" t="s">
        <v>28</v>
      </c>
      <c r="J1750" s="4" t="s">
        <v>3</v>
      </c>
      <c r="K1750" s="4" t="s">
        <v>14</v>
      </c>
      <c r="L1750" s="4" t="s">
        <v>15</v>
      </c>
      <c r="M1750" s="9">
        <v>1</v>
      </c>
      <c r="N1750" s="6">
        <v>37</v>
      </c>
      <c r="O1750" s="7">
        <v>0.15</v>
      </c>
      <c r="P1750" s="6">
        <v>13.68</v>
      </c>
      <c r="Q1750" s="6">
        <f t="shared" si="108"/>
        <v>31.45</v>
      </c>
      <c r="R1750" s="6">
        <f t="shared" si="109"/>
        <v>13.68</v>
      </c>
      <c r="S1750" s="6">
        <f t="shared" si="110"/>
        <v>17.77</v>
      </c>
      <c r="T1750" s="8">
        <f t="shared" si="111"/>
        <v>0.56502384737678857</v>
      </c>
      <c r="U1750" s="5">
        <f>YEAR(SalesDataTable[[#This Row],[Order Date]])</f>
        <v>2026</v>
      </c>
      <c r="V1750" s="8" t="str">
        <f>"Q"&amp;ROUNDUP(MONTH(SalesDataTable[[#This Row],[Order Date]])/3,0)</f>
        <v>Q3</v>
      </c>
      <c r="W1750" s="9">
        <f>MONTH(SalesDataTable[[#This Row],[Order Date]])</f>
        <v>8</v>
      </c>
      <c r="X1750" s="8" t="str">
        <f>TEXT(SalesDataTable[[#This Row],[Order Date]],"mmm")</f>
        <v>Aug</v>
      </c>
    </row>
    <row r="1751" spans="1:24" ht="15">
      <c r="A1751" s="2">
        <v>2503</v>
      </c>
      <c r="B1751" s="3">
        <v>46260</v>
      </c>
      <c r="C1751" s="12">
        <f>MONTH(SalesDataTable[[#This Row],[Order Date]])</f>
        <v>8</v>
      </c>
      <c r="D1751" s="12" t="str">
        <f>TEXT(SalesDataTable[[#This Row],[Order Date]],"MMM")</f>
        <v>Aug</v>
      </c>
      <c r="E1751" s="15" t="str">
        <f>"Q"&amp;ROUNDUP(MONTH(SalesDataTable[[#This Row],[Order Date]])/3,0)</f>
        <v>Q3</v>
      </c>
      <c r="F1751" s="12">
        <f>YEAR(SalesDataTable[[#This Row],[Order Date]])</f>
        <v>2026</v>
      </c>
      <c r="G1751" s="4" t="s">
        <v>6</v>
      </c>
      <c r="H1751" s="4" t="s">
        <v>27</v>
      </c>
      <c r="I1751" s="4" t="s">
        <v>2</v>
      </c>
      <c r="J1751" s="4" t="s">
        <v>3</v>
      </c>
      <c r="K1751" s="4" t="s">
        <v>4</v>
      </c>
      <c r="L1751" s="4" t="s">
        <v>22</v>
      </c>
      <c r="M1751" s="9">
        <v>2</v>
      </c>
      <c r="N1751" s="6">
        <v>50.02</v>
      </c>
      <c r="O1751" s="7">
        <v>0</v>
      </c>
      <c r="P1751" s="6">
        <v>21.99</v>
      </c>
      <c r="Q1751" s="6">
        <f t="shared" si="108"/>
        <v>100.04</v>
      </c>
      <c r="R1751" s="6">
        <f t="shared" si="109"/>
        <v>43.98</v>
      </c>
      <c r="S1751" s="6">
        <f t="shared" si="110"/>
        <v>56.060000000000009</v>
      </c>
      <c r="T1751" s="8">
        <f t="shared" si="111"/>
        <v>0.56037584966013598</v>
      </c>
      <c r="U1751" s="5">
        <f>YEAR(SalesDataTable[[#This Row],[Order Date]])</f>
        <v>2026</v>
      </c>
      <c r="V1751" s="8" t="str">
        <f>"Q"&amp;ROUNDUP(MONTH(SalesDataTable[[#This Row],[Order Date]])/3,0)</f>
        <v>Q3</v>
      </c>
      <c r="W1751" s="9">
        <f>MONTH(SalesDataTable[[#This Row],[Order Date]])</f>
        <v>8</v>
      </c>
      <c r="X1751" s="8" t="str">
        <f>TEXT(SalesDataTable[[#This Row],[Order Date]],"mmm")</f>
        <v>Aug</v>
      </c>
    </row>
    <row r="1752" spans="1:24" ht="15">
      <c r="A1752" s="2">
        <v>4928</v>
      </c>
      <c r="B1752" s="3">
        <v>46260</v>
      </c>
      <c r="C1752" s="12">
        <f>MONTH(SalesDataTable[[#This Row],[Order Date]])</f>
        <v>8</v>
      </c>
      <c r="D1752" s="12" t="str">
        <f>TEXT(SalesDataTable[[#This Row],[Order Date]],"MMM")</f>
        <v>Aug</v>
      </c>
      <c r="E1752" s="15" t="str">
        <f>"Q"&amp;ROUNDUP(MONTH(SalesDataTable[[#This Row],[Order Date]])/3,0)</f>
        <v>Q3</v>
      </c>
      <c r="F1752" s="12">
        <f>YEAR(SalesDataTable[[#This Row],[Order Date]])</f>
        <v>2026</v>
      </c>
      <c r="G1752" s="4" t="s">
        <v>6</v>
      </c>
      <c r="H1752" s="4" t="s">
        <v>41</v>
      </c>
      <c r="I1752" s="4" t="s">
        <v>19</v>
      </c>
      <c r="J1752" s="4" t="s">
        <v>3</v>
      </c>
      <c r="K1752" s="4" t="s">
        <v>34</v>
      </c>
      <c r="L1752" s="4" t="s">
        <v>42</v>
      </c>
      <c r="M1752" s="9">
        <v>2</v>
      </c>
      <c r="N1752" s="6">
        <v>35.950000000000003</v>
      </c>
      <c r="O1752" s="7">
        <v>0.05</v>
      </c>
      <c r="P1752" s="6">
        <v>13.93</v>
      </c>
      <c r="Q1752" s="6">
        <f t="shared" si="108"/>
        <v>68.305000000000007</v>
      </c>
      <c r="R1752" s="6">
        <f t="shared" si="109"/>
        <v>27.86</v>
      </c>
      <c r="S1752" s="6">
        <f t="shared" si="110"/>
        <v>40.445000000000007</v>
      </c>
      <c r="T1752" s="8">
        <f t="shared" si="111"/>
        <v>0.59212356342873884</v>
      </c>
      <c r="U1752" s="5">
        <f>YEAR(SalesDataTable[[#This Row],[Order Date]])</f>
        <v>2026</v>
      </c>
      <c r="V1752" s="8" t="str">
        <f>"Q"&amp;ROUNDUP(MONTH(SalesDataTable[[#This Row],[Order Date]])/3,0)</f>
        <v>Q3</v>
      </c>
      <c r="W1752" s="9">
        <f>MONTH(SalesDataTable[[#This Row],[Order Date]])</f>
        <v>8</v>
      </c>
      <c r="X1752" s="8" t="str">
        <f>TEXT(SalesDataTable[[#This Row],[Order Date]],"mmm")</f>
        <v>Aug</v>
      </c>
    </row>
    <row r="1753" spans="1:24" ht="15">
      <c r="A1753" s="2">
        <v>852</v>
      </c>
      <c r="B1753" s="3">
        <v>46261</v>
      </c>
      <c r="C1753" s="12">
        <f>MONTH(SalesDataTable[[#This Row],[Order Date]])</f>
        <v>8</v>
      </c>
      <c r="D1753" s="12" t="str">
        <f>TEXT(SalesDataTable[[#This Row],[Order Date]],"MMM")</f>
        <v>Aug</v>
      </c>
      <c r="E1753" s="15" t="str">
        <f>"Q"&amp;ROUNDUP(MONTH(SalesDataTable[[#This Row],[Order Date]])/3,0)</f>
        <v>Q3</v>
      </c>
      <c r="F1753" s="12">
        <f>YEAR(SalesDataTable[[#This Row],[Order Date]])</f>
        <v>2026</v>
      </c>
      <c r="G1753" s="4" t="s">
        <v>0</v>
      </c>
      <c r="H1753" s="4" t="s">
        <v>36</v>
      </c>
      <c r="I1753" s="4" t="s">
        <v>2</v>
      </c>
      <c r="J1753" s="4" t="s">
        <v>13</v>
      </c>
      <c r="K1753" s="4" t="s">
        <v>14</v>
      </c>
      <c r="L1753" s="4" t="s">
        <v>32</v>
      </c>
      <c r="M1753" s="9">
        <v>3</v>
      </c>
      <c r="N1753" s="6">
        <v>45.84</v>
      </c>
      <c r="O1753" s="7">
        <v>0.15</v>
      </c>
      <c r="P1753" s="6">
        <v>17.899999999999999</v>
      </c>
      <c r="Q1753" s="6">
        <f t="shared" si="108"/>
        <v>116.89200000000001</v>
      </c>
      <c r="R1753" s="6">
        <f t="shared" si="109"/>
        <v>53.699999999999996</v>
      </c>
      <c r="S1753" s="6">
        <f t="shared" si="110"/>
        <v>63.192000000000014</v>
      </c>
      <c r="T1753" s="8">
        <f t="shared" si="111"/>
        <v>0.54060158094651478</v>
      </c>
      <c r="U1753" s="5">
        <f>YEAR(SalesDataTable[[#This Row],[Order Date]])</f>
        <v>2026</v>
      </c>
      <c r="V1753" s="8" t="str">
        <f>"Q"&amp;ROUNDUP(MONTH(SalesDataTable[[#This Row],[Order Date]])/3,0)</f>
        <v>Q3</v>
      </c>
      <c r="W1753" s="9">
        <f>MONTH(SalesDataTable[[#This Row],[Order Date]])</f>
        <v>8</v>
      </c>
      <c r="X1753" s="8" t="str">
        <f>TEXT(SalesDataTable[[#This Row],[Order Date]],"mmm")</f>
        <v>Aug</v>
      </c>
    </row>
    <row r="1754" spans="1:24" ht="15">
      <c r="A1754" s="2">
        <v>2188</v>
      </c>
      <c r="B1754" s="3">
        <v>46261</v>
      </c>
      <c r="C1754" s="12">
        <f>MONTH(SalesDataTable[[#This Row],[Order Date]])</f>
        <v>8</v>
      </c>
      <c r="D1754" s="12" t="str">
        <f>TEXT(SalesDataTable[[#This Row],[Order Date]],"MMM")</f>
        <v>Aug</v>
      </c>
      <c r="E1754" s="15" t="str">
        <f>"Q"&amp;ROUNDUP(MONTH(SalesDataTable[[#This Row],[Order Date]])/3,0)</f>
        <v>Q3</v>
      </c>
      <c r="F1754" s="12">
        <f>YEAR(SalesDataTable[[#This Row],[Order Date]])</f>
        <v>2026</v>
      </c>
      <c r="G1754" s="4" t="s">
        <v>6</v>
      </c>
      <c r="H1754" s="4" t="s">
        <v>27</v>
      </c>
      <c r="I1754" s="4" t="s">
        <v>2</v>
      </c>
      <c r="J1754" s="4" t="s">
        <v>13</v>
      </c>
      <c r="K1754" s="4" t="s">
        <v>23</v>
      </c>
      <c r="L1754" s="4" t="s">
        <v>40</v>
      </c>
      <c r="M1754" s="9">
        <v>1</v>
      </c>
      <c r="N1754" s="6">
        <v>83.23</v>
      </c>
      <c r="O1754" s="7">
        <v>0.1</v>
      </c>
      <c r="P1754" s="6">
        <v>40.229999999999997</v>
      </c>
      <c r="Q1754" s="6">
        <f t="shared" si="108"/>
        <v>74.907000000000011</v>
      </c>
      <c r="R1754" s="6">
        <f t="shared" si="109"/>
        <v>40.229999999999997</v>
      </c>
      <c r="S1754" s="6">
        <f t="shared" si="110"/>
        <v>34.677000000000014</v>
      </c>
      <c r="T1754" s="8">
        <f t="shared" si="111"/>
        <v>0.46293403820737727</v>
      </c>
      <c r="U1754" s="5">
        <f>YEAR(SalesDataTable[[#This Row],[Order Date]])</f>
        <v>2026</v>
      </c>
      <c r="V1754" s="8" t="str">
        <f>"Q"&amp;ROUNDUP(MONTH(SalesDataTable[[#This Row],[Order Date]])/3,0)</f>
        <v>Q3</v>
      </c>
      <c r="W1754" s="9">
        <f>MONTH(SalesDataTable[[#This Row],[Order Date]])</f>
        <v>8</v>
      </c>
      <c r="X1754" s="8" t="str">
        <f>TEXT(SalesDataTable[[#This Row],[Order Date]],"mmm")</f>
        <v>Aug</v>
      </c>
    </row>
    <row r="1755" spans="1:24" ht="15">
      <c r="A1755" s="2">
        <v>2574</v>
      </c>
      <c r="B1755" s="3">
        <v>46261</v>
      </c>
      <c r="C1755" s="12">
        <f>MONTH(SalesDataTable[[#This Row],[Order Date]])</f>
        <v>8</v>
      </c>
      <c r="D1755" s="12" t="str">
        <f>TEXT(SalesDataTable[[#This Row],[Order Date]],"MMM")</f>
        <v>Aug</v>
      </c>
      <c r="E1755" s="15" t="str">
        <f>"Q"&amp;ROUNDUP(MONTH(SalesDataTable[[#This Row],[Order Date]])/3,0)</f>
        <v>Q3</v>
      </c>
      <c r="F1755" s="12">
        <f>YEAR(SalesDataTable[[#This Row],[Order Date]])</f>
        <v>2026</v>
      </c>
      <c r="G1755" s="4" t="s">
        <v>0</v>
      </c>
      <c r="H1755" s="4" t="s">
        <v>36</v>
      </c>
      <c r="I1755" s="4" t="s">
        <v>19</v>
      </c>
      <c r="J1755" s="4" t="s">
        <v>13</v>
      </c>
      <c r="K1755" s="4" t="s">
        <v>4</v>
      </c>
      <c r="L1755" s="4" t="s">
        <v>30</v>
      </c>
      <c r="M1755" s="9">
        <v>1</v>
      </c>
      <c r="N1755" s="6">
        <v>104.33</v>
      </c>
      <c r="O1755" s="7">
        <v>0.1</v>
      </c>
      <c r="P1755" s="6">
        <v>49.86</v>
      </c>
      <c r="Q1755" s="6">
        <f t="shared" si="108"/>
        <v>93.897000000000006</v>
      </c>
      <c r="R1755" s="6">
        <f t="shared" si="109"/>
        <v>49.86</v>
      </c>
      <c r="S1755" s="6">
        <f t="shared" si="110"/>
        <v>44.037000000000006</v>
      </c>
      <c r="T1755" s="8">
        <f t="shared" si="111"/>
        <v>0.46899261957251032</v>
      </c>
      <c r="U1755" s="5">
        <f>YEAR(SalesDataTable[[#This Row],[Order Date]])</f>
        <v>2026</v>
      </c>
      <c r="V1755" s="8" t="str">
        <f>"Q"&amp;ROUNDUP(MONTH(SalesDataTable[[#This Row],[Order Date]])/3,0)</f>
        <v>Q3</v>
      </c>
      <c r="W1755" s="9">
        <f>MONTH(SalesDataTable[[#This Row],[Order Date]])</f>
        <v>8</v>
      </c>
      <c r="X1755" s="8" t="str">
        <f>TEXT(SalesDataTable[[#This Row],[Order Date]],"mmm")</f>
        <v>Aug</v>
      </c>
    </row>
    <row r="1756" spans="1:24" ht="15">
      <c r="A1756" s="2">
        <v>2942</v>
      </c>
      <c r="B1756" s="3">
        <v>46261</v>
      </c>
      <c r="C1756" s="12">
        <f>MONTH(SalesDataTable[[#This Row],[Order Date]])</f>
        <v>8</v>
      </c>
      <c r="D1756" s="12" t="str">
        <f>TEXT(SalesDataTable[[#This Row],[Order Date]],"MMM")</f>
        <v>Aug</v>
      </c>
      <c r="E1756" s="15" t="str">
        <f>"Q"&amp;ROUNDUP(MONTH(SalesDataTable[[#This Row],[Order Date]])/3,0)</f>
        <v>Q3</v>
      </c>
      <c r="F1756" s="12">
        <f>YEAR(SalesDataTable[[#This Row],[Order Date]])</f>
        <v>2026</v>
      </c>
      <c r="G1756" s="4" t="s">
        <v>6</v>
      </c>
      <c r="H1756" s="4" t="s">
        <v>27</v>
      </c>
      <c r="I1756" s="4" t="s">
        <v>2</v>
      </c>
      <c r="J1756" s="4" t="s">
        <v>13</v>
      </c>
      <c r="K1756" s="4" t="s">
        <v>9</v>
      </c>
      <c r="L1756" s="4" t="s">
        <v>37</v>
      </c>
      <c r="M1756" s="9">
        <v>1</v>
      </c>
      <c r="N1756" s="6">
        <v>156.94999999999999</v>
      </c>
      <c r="O1756" s="7">
        <v>0</v>
      </c>
      <c r="P1756" s="6">
        <v>80.41</v>
      </c>
      <c r="Q1756" s="6">
        <f t="shared" si="108"/>
        <v>156.94999999999999</v>
      </c>
      <c r="R1756" s="6">
        <f t="shared" si="109"/>
        <v>80.41</v>
      </c>
      <c r="S1756" s="6">
        <f t="shared" si="110"/>
        <v>76.539999999999992</v>
      </c>
      <c r="T1756" s="8">
        <f t="shared" si="111"/>
        <v>0.48767123287671232</v>
      </c>
      <c r="U1756" s="5">
        <f>YEAR(SalesDataTable[[#This Row],[Order Date]])</f>
        <v>2026</v>
      </c>
      <c r="V1756" s="8" t="str">
        <f>"Q"&amp;ROUNDUP(MONTH(SalesDataTable[[#This Row],[Order Date]])/3,0)</f>
        <v>Q3</v>
      </c>
      <c r="W1756" s="9">
        <f>MONTH(SalesDataTable[[#This Row],[Order Date]])</f>
        <v>8</v>
      </c>
      <c r="X1756" s="8" t="str">
        <f>TEXT(SalesDataTable[[#This Row],[Order Date]],"mmm")</f>
        <v>Aug</v>
      </c>
    </row>
    <row r="1757" spans="1:24" ht="15">
      <c r="A1757" s="2">
        <v>3211</v>
      </c>
      <c r="B1757" s="3">
        <v>46261</v>
      </c>
      <c r="C1757" s="12">
        <f>MONTH(SalesDataTable[[#This Row],[Order Date]])</f>
        <v>8</v>
      </c>
      <c r="D1757" s="12" t="str">
        <f>TEXT(SalesDataTable[[#This Row],[Order Date]],"MMM")</f>
        <v>Aug</v>
      </c>
      <c r="E1757" s="15" t="str">
        <f>"Q"&amp;ROUNDUP(MONTH(SalesDataTable[[#This Row],[Order Date]])/3,0)</f>
        <v>Q3</v>
      </c>
      <c r="F1757" s="12">
        <f>YEAR(SalesDataTable[[#This Row],[Order Date]])</f>
        <v>2026</v>
      </c>
      <c r="G1757" s="4" t="s">
        <v>6</v>
      </c>
      <c r="H1757" s="4" t="s">
        <v>49</v>
      </c>
      <c r="I1757" s="4" t="s">
        <v>19</v>
      </c>
      <c r="J1757" s="4" t="s">
        <v>16</v>
      </c>
      <c r="K1757" s="4" t="s">
        <v>4</v>
      </c>
      <c r="L1757" s="4" t="s">
        <v>26</v>
      </c>
      <c r="M1757" s="9">
        <v>3</v>
      </c>
      <c r="N1757" s="6">
        <v>41.33</v>
      </c>
      <c r="O1757" s="7">
        <v>0.05</v>
      </c>
      <c r="P1757" s="6">
        <v>17</v>
      </c>
      <c r="Q1757" s="6">
        <f t="shared" si="108"/>
        <v>117.79049999999999</v>
      </c>
      <c r="R1757" s="6">
        <f t="shared" si="109"/>
        <v>51</v>
      </c>
      <c r="S1757" s="6">
        <f t="shared" si="110"/>
        <v>66.790499999999994</v>
      </c>
      <c r="T1757" s="8">
        <f t="shared" si="111"/>
        <v>0.56702790123142355</v>
      </c>
      <c r="U1757" s="5">
        <f>YEAR(SalesDataTable[[#This Row],[Order Date]])</f>
        <v>2026</v>
      </c>
      <c r="V1757" s="8" t="str">
        <f>"Q"&amp;ROUNDUP(MONTH(SalesDataTable[[#This Row],[Order Date]])/3,0)</f>
        <v>Q3</v>
      </c>
      <c r="W1757" s="9">
        <f>MONTH(SalesDataTable[[#This Row],[Order Date]])</f>
        <v>8</v>
      </c>
      <c r="X1757" s="8" t="str">
        <f>TEXT(SalesDataTable[[#This Row],[Order Date]],"mmm")</f>
        <v>Aug</v>
      </c>
    </row>
    <row r="1758" spans="1:24" ht="15">
      <c r="A1758" s="2">
        <v>3306</v>
      </c>
      <c r="B1758" s="3">
        <v>46261</v>
      </c>
      <c r="C1758" s="12">
        <f>MONTH(SalesDataTable[[#This Row],[Order Date]])</f>
        <v>8</v>
      </c>
      <c r="D1758" s="12" t="str">
        <f>TEXT(SalesDataTable[[#This Row],[Order Date]],"MMM")</f>
        <v>Aug</v>
      </c>
      <c r="E1758" s="15" t="str">
        <f>"Q"&amp;ROUNDUP(MONTH(SalesDataTable[[#This Row],[Order Date]])/3,0)</f>
        <v>Q3</v>
      </c>
      <c r="F1758" s="12">
        <f>YEAR(SalesDataTable[[#This Row],[Order Date]])</f>
        <v>2026</v>
      </c>
      <c r="G1758" s="4" t="s">
        <v>0</v>
      </c>
      <c r="H1758" s="4" t="s">
        <v>50</v>
      </c>
      <c r="I1758" s="4" t="s">
        <v>2</v>
      </c>
      <c r="J1758" s="4" t="s">
        <v>16</v>
      </c>
      <c r="K1758" s="4" t="s">
        <v>14</v>
      </c>
      <c r="L1758" s="4" t="s">
        <v>15</v>
      </c>
      <c r="M1758" s="9">
        <v>1</v>
      </c>
      <c r="N1758" s="6">
        <v>35.590000000000003</v>
      </c>
      <c r="O1758" s="7">
        <v>0</v>
      </c>
      <c r="P1758" s="6">
        <v>13.66</v>
      </c>
      <c r="Q1758" s="6">
        <f t="shared" si="108"/>
        <v>35.590000000000003</v>
      </c>
      <c r="R1758" s="6">
        <f t="shared" si="109"/>
        <v>13.66</v>
      </c>
      <c r="S1758" s="6">
        <f t="shared" si="110"/>
        <v>21.930000000000003</v>
      </c>
      <c r="T1758" s="8">
        <f t="shared" si="111"/>
        <v>0.61618432143860635</v>
      </c>
      <c r="U1758" s="5">
        <f>YEAR(SalesDataTable[[#This Row],[Order Date]])</f>
        <v>2026</v>
      </c>
      <c r="V1758" s="8" t="str">
        <f>"Q"&amp;ROUNDUP(MONTH(SalesDataTable[[#This Row],[Order Date]])/3,0)</f>
        <v>Q3</v>
      </c>
      <c r="W1758" s="9">
        <f>MONTH(SalesDataTable[[#This Row],[Order Date]])</f>
        <v>8</v>
      </c>
      <c r="X1758" s="8" t="str">
        <f>TEXT(SalesDataTable[[#This Row],[Order Date]],"mmm")</f>
        <v>Aug</v>
      </c>
    </row>
    <row r="1759" spans="1:24" ht="15">
      <c r="A1759" s="2">
        <v>3837</v>
      </c>
      <c r="B1759" s="3">
        <v>46261</v>
      </c>
      <c r="C1759" s="12">
        <f>MONTH(SalesDataTable[[#This Row],[Order Date]])</f>
        <v>8</v>
      </c>
      <c r="D1759" s="12" t="str">
        <f>TEXT(SalesDataTable[[#This Row],[Order Date]],"MMM")</f>
        <v>Aug</v>
      </c>
      <c r="E1759" s="15" t="str">
        <f>"Q"&amp;ROUNDUP(MONTH(SalesDataTable[[#This Row],[Order Date]])/3,0)</f>
        <v>Q3</v>
      </c>
      <c r="F1759" s="12">
        <f>YEAR(SalesDataTable[[#This Row],[Order Date]])</f>
        <v>2026</v>
      </c>
      <c r="G1759" s="4" t="s">
        <v>20</v>
      </c>
      <c r="H1759" s="4" t="s">
        <v>33</v>
      </c>
      <c r="I1759" s="4" t="s">
        <v>2</v>
      </c>
      <c r="J1759" s="4" t="s">
        <v>3</v>
      </c>
      <c r="K1759" s="4" t="s">
        <v>23</v>
      </c>
      <c r="L1759" s="4" t="s">
        <v>24</v>
      </c>
      <c r="M1759" s="9">
        <v>2</v>
      </c>
      <c r="N1759" s="6">
        <v>335.87</v>
      </c>
      <c r="O1759" s="7">
        <v>0.1</v>
      </c>
      <c r="P1759" s="6">
        <v>196.54</v>
      </c>
      <c r="Q1759" s="6">
        <f t="shared" si="108"/>
        <v>604.56600000000003</v>
      </c>
      <c r="R1759" s="6">
        <f t="shared" si="109"/>
        <v>393.08</v>
      </c>
      <c r="S1759" s="6">
        <f t="shared" si="110"/>
        <v>211.48600000000005</v>
      </c>
      <c r="T1759" s="8">
        <f t="shared" si="111"/>
        <v>0.34981457773014035</v>
      </c>
      <c r="U1759" s="5">
        <f>YEAR(SalesDataTable[[#This Row],[Order Date]])</f>
        <v>2026</v>
      </c>
      <c r="V1759" s="8" t="str">
        <f>"Q"&amp;ROUNDUP(MONTH(SalesDataTable[[#This Row],[Order Date]])/3,0)</f>
        <v>Q3</v>
      </c>
      <c r="W1759" s="9">
        <f>MONTH(SalesDataTable[[#This Row],[Order Date]])</f>
        <v>8</v>
      </c>
      <c r="X1759" s="8" t="str">
        <f>TEXT(SalesDataTable[[#This Row],[Order Date]],"mmm")</f>
        <v>Aug</v>
      </c>
    </row>
    <row r="1760" spans="1:24" ht="15">
      <c r="A1760" s="2">
        <v>4169</v>
      </c>
      <c r="B1760" s="3">
        <v>46261</v>
      </c>
      <c r="C1760" s="12">
        <f>MONTH(SalesDataTable[[#This Row],[Order Date]])</f>
        <v>8</v>
      </c>
      <c r="D1760" s="12" t="str">
        <f>TEXT(SalesDataTable[[#This Row],[Order Date]],"MMM")</f>
        <v>Aug</v>
      </c>
      <c r="E1760" s="15" t="str">
        <f>"Q"&amp;ROUNDUP(MONTH(SalesDataTable[[#This Row],[Order Date]])/3,0)</f>
        <v>Q3</v>
      </c>
      <c r="F1760" s="12">
        <f>YEAR(SalesDataTable[[#This Row],[Order Date]])</f>
        <v>2026</v>
      </c>
      <c r="G1760" s="4" t="s">
        <v>20</v>
      </c>
      <c r="H1760" s="4" t="s">
        <v>47</v>
      </c>
      <c r="I1760" s="4" t="s">
        <v>2</v>
      </c>
      <c r="J1760" s="4" t="s">
        <v>13</v>
      </c>
      <c r="K1760" s="4" t="s">
        <v>34</v>
      </c>
      <c r="L1760" s="4" t="s">
        <v>45</v>
      </c>
      <c r="M1760" s="9">
        <v>1</v>
      </c>
      <c r="N1760" s="6">
        <v>50.7</v>
      </c>
      <c r="O1760" s="7">
        <v>0.05</v>
      </c>
      <c r="P1760" s="6">
        <v>21.65</v>
      </c>
      <c r="Q1760" s="6">
        <f t="shared" si="108"/>
        <v>48.164999999999999</v>
      </c>
      <c r="R1760" s="6">
        <f t="shared" si="109"/>
        <v>21.65</v>
      </c>
      <c r="S1760" s="6">
        <f t="shared" si="110"/>
        <v>26.515000000000001</v>
      </c>
      <c r="T1760" s="8">
        <f t="shared" si="111"/>
        <v>0.55050347762898377</v>
      </c>
      <c r="U1760" s="5">
        <f>YEAR(SalesDataTable[[#This Row],[Order Date]])</f>
        <v>2026</v>
      </c>
      <c r="V1760" s="8" t="str">
        <f>"Q"&amp;ROUNDUP(MONTH(SalesDataTable[[#This Row],[Order Date]])/3,0)</f>
        <v>Q3</v>
      </c>
      <c r="W1760" s="9">
        <f>MONTH(SalesDataTable[[#This Row],[Order Date]])</f>
        <v>8</v>
      </c>
      <c r="X1760" s="8" t="str">
        <f>TEXT(SalesDataTable[[#This Row],[Order Date]],"mmm")</f>
        <v>Aug</v>
      </c>
    </row>
    <row r="1761" spans="1:24" ht="15">
      <c r="A1761" s="2">
        <v>4452</v>
      </c>
      <c r="B1761" s="3">
        <v>46261</v>
      </c>
      <c r="C1761" s="12">
        <f>MONTH(SalesDataTable[[#This Row],[Order Date]])</f>
        <v>8</v>
      </c>
      <c r="D1761" s="12" t="str">
        <f>TEXT(SalesDataTable[[#This Row],[Order Date]],"MMM")</f>
        <v>Aug</v>
      </c>
      <c r="E1761" s="15" t="str">
        <f>"Q"&amp;ROUNDUP(MONTH(SalesDataTable[[#This Row],[Order Date]])/3,0)</f>
        <v>Q3</v>
      </c>
      <c r="F1761" s="12">
        <f>YEAR(SalesDataTable[[#This Row],[Order Date]])</f>
        <v>2026</v>
      </c>
      <c r="G1761" s="4" t="s">
        <v>11</v>
      </c>
      <c r="H1761" s="4" t="s">
        <v>12</v>
      </c>
      <c r="I1761" s="4" t="s">
        <v>28</v>
      </c>
      <c r="J1761" s="4" t="s">
        <v>13</v>
      </c>
      <c r="K1761" s="4" t="s">
        <v>9</v>
      </c>
      <c r="L1761" s="4" t="s">
        <v>37</v>
      </c>
      <c r="M1761" s="9">
        <v>3</v>
      </c>
      <c r="N1761" s="6">
        <v>152.76</v>
      </c>
      <c r="O1761" s="7">
        <v>0.1</v>
      </c>
      <c r="P1761" s="6">
        <v>77.36</v>
      </c>
      <c r="Q1761" s="6">
        <f t="shared" si="108"/>
        <v>412.452</v>
      </c>
      <c r="R1761" s="6">
        <f t="shared" si="109"/>
        <v>232.07999999999998</v>
      </c>
      <c r="S1761" s="6">
        <f t="shared" si="110"/>
        <v>180.37200000000001</v>
      </c>
      <c r="T1761" s="8">
        <f t="shared" si="111"/>
        <v>0.43731634226528182</v>
      </c>
      <c r="U1761" s="5">
        <f>YEAR(SalesDataTable[[#This Row],[Order Date]])</f>
        <v>2026</v>
      </c>
      <c r="V1761" s="8" t="str">
        <f>"Q"&amp;ROUNDUP(MONTH(SalesDataTable[[#This Row],[Order Date]])/3,0)</f>
        <v>Q3</v>
      </c>
      <c r="W1761" s="9">
        <f>MONTH(SalesDataTable[[#This Row],[Order Date]])</f>
        <v>8</v>
      </c>
      <c r="X1761" s="8" t="str">
        <f>TEXT(SalesDataTable[[#This Row],[Order Date]],"mmm")</f>
        <v>Aug</v>
      </c>
    </row>
    <row r="1762" spans="1:24" ht="15">
      <c r="A1762" s="2">
        <v>4740</v>
      </c>
      <c r="B1762" s="3">
        <v>46261</v>
      </c>
      <c r="C1762" s="12">
        <f>MONTH(SalesDataTable[[#This Row],[Order Date]])</f>
        <v>8</v>
      </c>
      <c r="D1762" s="12" t="str">
        <f>TEXT(SalesDataTable[[#This Row],[Order Date]],"MMM")</f>
        <v>Aug</v>
      </c>
      <c r="E1762" s="15" t="str">
        <f>"Q"&amp;ROUNDUP(MONTH(SalesDataTable[[#This Row],[Order Date]])/3,0)</f>
        <v>Q3</v>
      </c>
      <c r="F1762" s="12">
        <f>YEAR(SalesDataTable[[#This Row],[Order Date]])</f>
        <v>2026</v>
      </c>
      <c r="G1762" s="4" t="s">
        <v>0</v>
      </c>
      <c r="H1762" s="4" t="s">
        <v>50</v>
      </c>
      <c r="I1762" s="4" t="s">
        <v>8</v>
      </c>
      <c r="J1762" s="4" t="s">
        <v>3</v>
      </c>
      <c r="K1762" s="4" t="s">
        <v>9</v>
      </c>
      <c r="L1762" s="4" t="s">
        <v>46</v>
      </c>
      <c r="M1762" s="9">
        <v>5</v>
      </c>
      <c r="N1762" s="6">
        <v>72.78</v>
      </c>
      <c r="O1762" s="7">
        <v>0.1</v>
      </c>
      <c r="P1762" s="6">
        <v>33.25</v>
      </c>
      <c r="Q1762" s="6">
        <f t="shared" si="108"/>
        <v>327.51</v>
      </c>
      <c r="R1762" s="6">
        <f t="shared" si="109"/>
        <v>166.25</v>
      </c>
      <c r="S1762" s="6">
        <f t="shared" si="110"/>
        <v>161.26</v>
      </c>
      <c r="T1762" s="8">
        <f t="shared" si="111"/>
        <v>0.49238191200268694</v>
      </c>
      <c r="U1762" s="5">
        <f>YEAR(SalesDataTable[[#This Row],[Order Date]])</f>
        <v>2026</v>
      </c>
      <c r="V1762" s="8" t="str">
        <f>"Q"&amp;ROUNDUP(MONTH(SalesDataTable[[#This Row],[Order Date]])/3,0)</f>
        <v>Q3</v>
      </c>
      <c r="W1762" s="9">
        <f>MONTH(SalesDataTable[[#This Row],[Order Date]])</f>
        <v>8</v>
      </c>
      <c r="X1762" s="8" t="str">
        <f>TEXT(SalesDataTable[[#This Row],[Order Date]],"mmm")</f>
        <v>Aug</v>
      </c>
    </row>
    <row r="1763" spans="1:24" ht="15">
      <c r="A1763" s="2">
        <v>5000</v>
      </c>
      <c r="B1763" s="3">
        <v>46261</v>
      </c>
      <c r="C1763" s="12">
        <f>MONTH(SalesDataTable[[#This Row],[Order Date]])</f>
        <v>8</v>
      </c>
      <c r="D1763" s="12" t="str">
        <f>TEXT(SalesDataTable[[#This Row],[Order Date]],"MMM")</f>
        <v>Aug</v>
      </c>
      <c r="E1763" s="15" t="str">
        <f>"Q"&amp;ROUNDUP(MONTH(SalesDataTable[[#This Row],[Order Date]])/3,0)</f>
        <v>Q3</v>
      </c>
      <c r="F1763" s="12">
        <f>YEAR(SalesDataTable[[#This Row],[Order Date]])</f>
        <v>2026</v>
      </c>
      <c r="G1763" s="4" t="s">
        <v>6</v>
      </c>
      <c r="H1763" s="4" t="s">
        <v>43</v>
      </c>
      <c r="I1763" s="4" t="s">
        <v>28</v>
      </c>
      <c r="J1763" s="4" t="s">
        <v>13</v>
      </c>
      <c r="K1763" s="4" t="s">
        <v>14</v>
      </c>
      <c r="L1763" s="4" t="s">
        <v>15</v>
      </c>
      <c r="M1763" s="9">
        <v>2</v>
      </c>
      <c r="N1763" s="6">
        <v>37</v>
      </c>
      <c r="O1763" s="7">
        <v>0</v>
      </c>
      <c r="P1763" s="6">
        <v>13.83</v>
      </c>
      <c r="Q1763" s="6">
        <f t="shared" si="108"/>
        <v>74</v>
      </c>
      <c r="R1763" s="6">
        <f t="shared" si="109"/>
        <v>27.66</v>
      </c>
      <c r="S1763" s="6">
        <f t="shared" si="110"/>
        <v>46.34</v>
      </c>
      <c r="T1763" s="8">
        <f t="shared" si="111"/>
        <v>0.62621621621621626</v>
      </c>
      <c r="U1763" s="5">
        <f>YEAR(SalesDataTable[[#This Row],[Order Date]])</f>
        <v>2026</v>
      </c>
      <c r="V1763" s="8" t="str">
        <f>"Q"&amp;ROUNDUP(MONTH(SalesDataTable[[#This Row],[Order Date]])/3,0)</f>
        <v>Q3</v>
      </c>
      <c r="W1763" s="9">
        <f>MONTH(SalesDataTable[[#This Row],[Order Date]])</f>
        <v>8</v>
      </c>
      <c r="X1763" s="8" t="str">
        <f>TEXT(SalesDataTable[[#This Row],[Order Date]],"mmm")</f>
        <v>Aug</v>
      </c>
    </row>
    <row r="1764" spans="1:24" ht="15">
      <c r="A1764" s="2">
        <v>5058</v>
      </c>
      <c r="B1764" s="3">
        <v>46261</v>
      </c>
      <c r="C1764" s="12">
        <f>MONTH(SalesDataTable[[#This Row],[Order Date]])</f>
        <v>8</v>
      </c>
      <c r="D1764" s="12" t="str">
        <f>TEXT(SalesDataTable[[#This Row],[Order Date]],"MMM")</f>
        <v>Aug</v>
      </c>
      <c r="E1764" s="15" t="str">
        <f>"Q"&amp;ROUNDUP(MONTH(SalesDataTable[[#This Row],[Order Date]])/3,0)</f>
        <v>Q3</v>
      </c>
      <c r="F1764" s="12">
        <f>YEAR(SalesDataTable[[#This Row],[Order Date]])</f>
        <v>2026</v>
      </c>
      <c r="G1764" s="4" t="s">
        <v>6</v>
      </c>
      <c r="H1764" s="4" t="s">
        <v>41</v>
      </c>
      <c r="I1764" s="4" t="s">
        <v>8</v>
      </c>
      <c r="J1764" s="4" t="s">
        <v>16</v>
      </c>
      <c r="K1764" s="4" t="s">
        <v>4</v>
      </c>
      <c r="L1764" s="4" t="s">
        <v>26</v>
      </c>
      <c r="M1764" s="9">
        <v>6</v>
      </c>
      <c r="N1764" s="6">
        <v>41.33</v>
      </c>
      <c r="O1764" s="7">
        <v>0.2</v>
      </c>
      <c r="P1764" s="6">
        <v>17.02</v>
      </c>
      <c r="Q1764" s="6">
        <f t="shared" si="108"/>
        <v>198.38400000000001</v>
      </c>
      <c r="R1764" s="6">
        <f t="shared" si="109"/>
        <v>102.12</v>
      </c>
      <c r="S1764" s="6">
        <f t="shared" si="110"/>
        <v>96.26400000000001</v>
      </c>
      <c r="T1764" s="8">
        <f t="shared" si="111"/>
        <v>0.48524074522138883</v>
      </c>
      <c r="U1764" s="5">
        <f>YEAR(SalesDataTable[[#This Row],[Order Date]])</f>
        <v>2026</v>
      </c>
      <c r="V1764" s="8" t="str">
        <f>"Q"&amp;ROUNDUP(MONTH(SalesDataTable[[#This Row],[Order Date]])/3,0)</f>
        <v>Q3</v>
      </c>
      <c r="W1764" s="9">
        <f>MONTH(SalesDataTable[[#This Row],[Order Date]])</f>
        <v>8</v>
      </c>
      <c r="X1764" s="8" t="str">
        <f>TEXT(SalesDataTable[[#This Row],[Order Date]],"mmm")</f>
        <v>Aug</v>
      </c>
    </row>
    <row r="1765" spans="1:24" ht="15">
      <c r="A1765" s="2">
        <v>496</v>
      </c>
      <c r="B1765" s="3">
        <v>46262</v>
      </c>
      <c r="C1765" s="12">
        <f>MONTH(SalesDataTable[[#This Row],[Order Date]])</f>
        <v>8</v>
      </c>
      <c r="D1765" s="12" t="str">
        <f>TEXT(SalesDataTable[[#This Row],[Order Date]],"MMM")</f>
        <v>Aug</v>
      </c>
      <c r="E1765" s="15" t="str">
        <f>"Q"&amp;ROUNDUP(MONTH(SalesDataTable[[#This Row],[Order Date]])/3,0)</f>
        <v>Q3</v>
      </c>
      <c r="F1765" s="12">
        <f>YEAR(SalesDataTable[[#This Row],[Order Date]])</f>
        <v>2026</v>
      </c>
      <c r="G1765" s="4" t="s">
        <v>0</v>
      </c>
      <c r="H1765" s="4" t="s">
        <v>50</v>
      </c>
      <c r="I1765" s="4" t="s">
        <v>19</v>
      </c>
      <c r="J1765" s="4" t="s">
        <v>3</v>
      </c>
      <c r="K1765" s="4" t="s">
        <v>34</v>
      </c>
      <c r="L1765" s="4" t="s">
        <v>42</v>
      </c>
      <c r="M1765" s="9">
        <v>1</v>
      </c>
      <c r="N1765" s="6">
        <v>37.020000000000003</v>
      </c>
      <c r="O1765" s="7">
        <v>0</v>
      </c>
      <c r="P1765" s="6">
        <v>13.64</v>
      </c>
      <c r="Q1765" s="6">
        <f t="shared" si="108"/>
        <v>37.020000000000003</v>
      </c>
      <c r="R1765" s="6">
        <f t="shared" si="109"/>
        <v>13.64</v>
      </c>
      <c r="S1765" s="6">
        <f t="shared" si="110"/>
        <v>23.380000000000003</v>
      </c>
      <c r="T1765" s="8">
        <f t="shared" si="111"/>
        <v>0.63155051323608857</v>
      </c>
      <c r="U1765" s="5">
        <f>YEAR(SalesDataTable[[#This Row],[Order Date]])</f>
        <v>2026</v>
      </c>
      <c r="V1765" s="8" t="str">
        <f>"Q"&amp;ROUNDUP(MONTH(SalesDataTable[[#This Row],[Order Date]])/3,0)</f>
        <v>Q3</v>
      </c>
      <c r="W1765" s="9">
        <f>MONTH(SalesDataTable[[#This Row],[Order Date]])</f>
        <v>8</v>
      </c>
      <c r="X1765" s="8" t="str">
        <f>TEXT(SalesDataTable[[#This Row],[Order Date]],"mmm")</f>
        <v>Aug</v>
      </c>
    </row>
    <row r="1766" spans="1:24" ht="15">
      <c r="A1766" s="2">
        <v>1343</v>
      </c>
      <c r="B1766" s="3">
        <v>46262</v>
      </c>
      <c r="C1766" s="12">
        <f>MONTH(SalesDataTable[[#This Row],[Order Date]])</f>
        <v>8</v>
      </c>
      <c r="D1766" s="12" t="str">
        <f>TEXT(SalesDataTable[[#This Row],[Order Date]],"MMM")</f>
        <v>Aug</v>
      </c>
      <c r="E1766" s="15" t="str">
        <f>"Q"&amp;ROUNDUP(MONTH(SalesDataTable[[#This Row],[Order Date]])/3,0)</f>
        <v>Q3</v>
      </c>
      <c r="F1766" s="12">
        <f>YEAR(SalesDataTable[[#This Row],[Order Date]])</f>
        <v>2026</v>
      </c>
      <c r="G1766" s="4" t="s">
        <v>20</v>
      </c>
      <c r="H1766" s="4" t="s">
        <v>33</v>
      </c>
      <c r="I1766" s="4" t="s">
        <v>2</v>
      </c>
      <c r="J1766" s="4" t="s">
        <v>13</v>
      </c>
      <c r="K1766" s="4" t="s">
        <v>23</v>
      </c>
      <c r="L1766" s="4" t="s">
        <v>40</v>
      </c>
      <c r="M1766" s="9">
        <v>1</v>
      </c>
      <c r="N1766" s="6">
        <v>81.06</v>
      </c>
      <c r="O1766" s="7">
        <v>0</v>
      </c>
      <c r="P1766" s="6">
        <v>38.43</v>
      </c>
      <c r="Q1766" s="6">
        <f t="shared" si="108"/>
        <v>81.06</v>
      </c>
      <c r="R1766" s="6">
        <f t="shared" si="109"/>
        <v>38.43</v>
      </c>
      <c r="S1766" s="6">
        <f t="shared" si="110"/>
        <v>42.63</v>
      </c>
      <c r="T1766" s="8">
        <f t="shared" si="111"/>
        <v>0.52590673575129532</v>
      </c>
      <c r="U1766" s="5">
        <f>YEAR(SalesDataTable[[#This Row],[Order Date]])</f>
        <v>2026</v>
      </c>
      <c r="V1766" s="8" t="str">
        <f>"Q"&amp;ROUNDUP(MONTH(SalesDataTable[[#This Row],[Order Date]])/3,0)</f>
        <v>Q3</v>
      </c>
      <c r="W1766" s="9">
        <f>MONTH(SalesDataTable[[#This Row],[Order Date]])</f>
        <v>8</v>
      </c>
      <c r="X1766" s="8" t="str">
        <f>TEXT(SalesDataTable[[#This Row],[Order Date]],"mmm")</f>
        <v>Aug</v>
      </c>
    </row>
    <row r="1767" spans="1:24" ht="15">
      <c r="A1767" s="2">
        <v>1455</v>
      </c>
      <c r="B1767" s="3">
        <v>46262</v>
      </c>
      <c r="C1767" s="12">
        <f>MONTH(SalesDataTable[[#This Row],[Order Date]])</f>
        <v>8</v>
      </c>
      <c r="D1767" s="12" t="str">
        <f>TEXT(SalesDataTable[[#This Row],[Order Date]],"MMM")</f>
        <v>Aug</v>
      </c>
      <c r="E1767" s="15" t="str">
        <f>"Q"&amp;ROUNDUP(MONTH(SalesDataTable[[#This Row],[Order Date]])/3,0)</f>
        <v>Q3</v>
      </c>
      <c r="F1767" s="12">
        <f>YEAR(SalesDataTable[[#This Row],[Order Date]])</f>
        <v>2026</v>
      </c>
      <c r="G1767" s="4" t="s">
        <v>11</v>
      </c>
      <c r="H1767" s="4" t="s">
        <v>12</v>
      </c>
      <c r="I1767" s="4" t="s">
        <v>2</v>
      </c>
      <c r="J1767" s="4" t="s">
        <v>13</v>
      </c>
      <c r="K1767" s="4" t="s">
        <v>4</v>
      </c>
      <c r="L1767" s="4" t="s">
        <v>22</v>
      </c>
      <c r="M1767" s="9">
        <v>2</v>
      </c>
      <c r="N1767" s="6">
        <v>51.91</v>
      </c>
      <c r="O1767" s="7">
        <v>0</v>
      </c>
      <c r="P1767" s="6">
        <v>21.94</v>
      </c>
      <c r="Q1767" s="6">
        <f t="shared" si="108"/>
        <v>103.82</v>
      </c>
      <c r="R1767" s="6">
        <f t="shared" si="109"/>
        <v>43.88</v>
      </c>
      <c r="S1767" s="6">
        <f t="shared" si="110"/>
        <v>59.939999999999991</v>
      </c>
      <c r="T1767" s="8">
        <f t="shared" si="111"/>
        <v>0.57734540550953573</v>
      </c>
      <c r="U1767" s="5">
        <f>YEAR(SalesDataTable[[#This Row],[Order Date]])</f>
        <v>2026</v>
      </c>
      <c r="V1767" s="8" t="str">
        <f>"Q"&amp;ROUNDUP(MONTH(SalesDataTable[[#This Row],[Order Date]])/3,0)</f>
        <v>Q3</v>
      </c>
      <c r="W1767" s="9">
        <f>MONTH(SalesDataTable[[#This Row],[Order Date]])</f>
        <v>8</v>
      </c>
      <c r="X1767" s="8" t="str">
        <f>TEXT(SalesDataTable[[#This Row],[Order Date]],"mmm")</f>
        <v>Aug</v>
      </c>
    </row>
    <row r="1768" spans="1:24" ht="15">
      <c r="A1768" s="2">
        <v>1632</v>
      </c>
      <c r="B1768" s="3">
        <v>46262</v>
      </c>
      <c r="C1768" s="12">
        <f>MONTH(SalesDataTable[[#This Row],[Order Date]])</f>
        <v>8</v>
      </c>
      <c r="D1768" s="12" t="str">
        <f>TEXT(SalesDataTable[[#This Row],[Order Date]],"MMM")</f>
        <v>Aug</v>
      </c>
      <c r="E1768" s="15" t="str">
        <f>"Q"&amp;ROUNDUP(MONTH(SalesDataTable[[#This Row],[Order Date]])/3,0)</f>
        <v>Q3</v>
      </c>
      <c r="F1768" s="12">
        <f>YEAR(SalesDataTable[[#This Row],[Order Date]])</f>
        <v>2026</v>
      </c>
      <c r="G1768" s="4" t="s">
        <v>20</v>
      </c>
      <c r="H1768" s="4" t="s">
        <v>31</v>
      </c>
      <c r="I1768" s="4" t="s">
        <v>28</v>
      </c>
      <c r="J1768" s="4" t="s">
        <v>13</v>
      </c>
      <c r="K1768" s="4" t="s">
        <v>14</v>
      </c>
      <c r="L1768" s="4" t="s">
        <v>15</v>
      </c>
      <c r="M1768" s="9">
        <v>1</v>
      </c>
      <c r="N1768" s="6">
        <v>35.700000000000003</v>
      </c>
      <c r="O1768" s="7">
        <v>0.05</v>
      </c>
      <c r="P1768" s="6">
        <v>13.45</v>
      </c>
      <c r="Q1768" s="6">
        <f t="shared" si="108"/>
        <v>33.914999999999999</v>
      </c>
      <c r="R1768" s="6">
        <f t="shared" si="109"/>
        <v>13.45</v>
      </c>
      <c r="S1768" s="6">
        <f t="shared" si="110"/>
        <v>20.465</v>
      </c>
      <c r="T1768" s="8">
        <f t="shared" si="111"/>
        <v>0.60342031549461894</v>
      </c>
      <c r="U1768" s="5">
        <f>YEAR(SalesDataTable[[#This Row],[Order Date]])</f>
        <v>2026</v>
      </c>
      <c r="V1768" s="8" t="str">
        <f>"Q"&amp;ROUNDUP(MONTH(SalesDataTable[[#This Row],[Order Date]])/3,0)</f>
        <v>Q3</v>
      </c>
      <c r="W1768" s="9">
        <f>MONTH(SalesDataTable[[#This Row],[Order Date]])</f>
        <v>8</v>
      </c>
      <c r="X1768" s="8" t="str">
        <f>TEXT(SalesDataTable[[#This Row],[Order Date]],"mmm")</f>
        <v>Aug</v>
      </c>
    </row>
    <row r="1769" spans="1:24" ht="15">
      <c r="A1769" s="2">
        <v>1817</v>
      </c>
      <c r="B1769" s="3">
        <v>46262</v>
      </c>
      <c r="C1769" s="12">
        <f>MONTH(SalesDataTable[[#This Row],[Order Date]])</f>
        <v>8</v>
      </c>
      <c r="D1769" s="12" t="str">
        <f>TEXT(SalesDataTable[[#This Row],[Order Date]],"MMM")</f>
        <v>Aug</v>
      </c>
      <c r="E1769" s="15" t="str">
        <f>"Q"&amp;ROUNDUP(MONTH(SalesDataTable[[#This Row],[Order Date]])/3,0)</f>
        <v>Q3</v>
      </c>
      <c r="F1769" s="12">
        <f>YEAR(SalesDataTable[[#This Row],[Order Date]])</f>
        <v>2026</v>
      </c>
      <c r="G1769" s="4" t="s">
        <v>0</v>
      </c>
      <c r="H1769" s="4" t="s">
        <v>36</v>
      </c>
      <c r="I1769" s="4" t="s">
        <v>19</v>
      </c>
      <c r="J1769" s="4" t="s">
        <v>13</v>
      </c>
      <c r="K1769" s="4" t="s">
        <v>34</v>
      </c>
      <c r="L1769" s="4" t="s">
        <v>42</v>
      </c>
      <c r="M1769" s="9">
        <v>1</v>
      </c>
      <c r="N1769" s="6">
        <v>36.590000000000003</v>
      </c>
      <c r="O1769" s="7">
        <v>0.05</v>
      </c>
      <c r="P1769" s="6">
        <v>14.15</v>
      </c>
      <c r="Q1769" s="6">
        <f t="shared" si="108"/>
        <v>34.7605</v>
      </c>
      <c r="R1769" s="6">
        <f t="shared" si="109"/>
        <v>14.15</v>
      </c>
      <c r="S1769" s="6">
        <f t="shared" si="110"/>
        <v>20.610500000000002</v>
      </c>
      <c r="T1769" s="8">
        <f t="shared" si="111"/>
        <v>0.59292875534011313</v>
      </c>
      <c r="U1769" s="5">
        <f>YEAR(SalesDataTable[[#This Row],[Order Date]])</f>
        <v>2026</v>
      </c>
      <c r="V1769" s="8" t="str">
        <f>"Q"&amp;ROUNDUP(MONTH(SalesDataTable[[#This Row],[Order Date]])/3,0)</f>
        <v>Q3</v>
      </c>
      <c r="W1769" s="9">
        <f>MONTH(SalesDataTable[[#This Row],[Order Date]])</f>
        <v>8</v>
      </c>
      <c r="X1769" s="8" t="str">
        <f>TEXT(SalesDataTable[[#This Row],[Order Date]],"mmm")</f>
        <v>Aug</v>
      </c>
    </row>
    <row r="1770" spans="1:24" ht="15">
      <c r="A1770" s="2">
        <v>2993</v>
      </c>
      <c r="B1770" s="3">
        <v>46262</v>
      </c>
      <c r="C1770" s="12">
        <f>MONTH(SalesDataTable[[#This Row],[Order Date]])</f>
        <v>8</v>
      </c>
      <c r="D1770" s="12" t="str">
        <f>TEXT(SalesDataTable[[#This Row],[Order Date]],"MMM")</f>
        <v>Aug</v>
      </c>
      <c r="E1770" s="15" t="str">
        <f>"Q"&amp;ROUNDUP(MONTH(SalesDataTable[[#This Row],[Order Date]])/3,0)</f>
        <v>Q3</v>
      </c>
      <c r="F1770" s="12">
        <f>YEAR(SalesDataTable[[#This Row],[Order Date]])</f>
        <v>2026</v>
      </c>
      <c r="G1770" s="4" t="s">
        <v>6</v>
      </c>
      <c r="H1770" s="4" t="s">
        <v>43</v>
      </c>
      <c r="I1770" s="4" t="s">
        <v>8</v>
      </c>
      <c r="J1770" s="4" t="s">
        <v>16</v>
      </c>
      <c r="K1770" s="4" t="s">
        <v>14</v>
      </c>
      <c r="L1770" s="4" t="s">
        <v>15</v>
      </c>
      <c r="M1770" s="9">
        <v>3</v>
      </c>
      <c r="N1770" s="6">
        <v>35.520000000000003</v>
      </c>
      <c r="O1770" s="7">
        <v>0.1</v>
      </c>
      <c r="P1770" s="6">
        <v>13.78</v>
      </c>
      <c r="Q1770" s="6">
        <f t="shared" si="108"/>
        <v>95.904000000000011</v>
      </c>
      <c r="R1770" s="6">
        <f t="shared" si="109"/>
        <v>41.339999999999996</v>
      </c>
      <c r="S1770" s="6">
        <f t="shared" si="110"/>
        <v>54.564000000000014</v>
      </c>
      <c r="T1770" s="8">
        <f t="shared" si="111"/>
        <v>0.56894394394394399</v>
      </c>
      <c r="U1770" s="5">
        <f>YEAR(SalesDataTable[[#This Row],[Order Date]])</f>
        <v>2026</v>
      </c>
      <c r="V1770" s="8" t="str">
        <f>"Q"&amp;ROUNDUP(MONTH(SalesDataTable[[#This Row],[Order Date]])/3,0)</f>
        <v>Q3</v>
      </c>
      <c r="W1770" s="9">
        <f>MONTH(SalesDataTable[[#This Row],[Order Date]])</f>
        <v>8</v>
      </c>
      <c r="X1770" s="8" t="str">
        <f>TEXT(SalesDataTable[[#This Row],[Order Date]],"mmm")</f>
        <v>Aug</v>
      </c>
    </row>
    <row r="1771" spans="1:24" ht="15">
      <c r="A1771" s="2">
        <v>4676</v>
      </c>
      <c r="B1771" s="3">
        <v>46262</v>
      </c>
      <c r="C1771" s="12">
        <f>MONTH(SalesDataTable[[#This Row],[Order Date]])</f>
        <v>8</v>
      </c>
      <c r="D1771" s="12" t="str">
        <f>TEXT(SalesDataTable[[#This Row],[Order Date]],"MMM")</f>
        <v>Aug</v>
      </c>
      <c r="E1771" s="15" t="str">
        <f>"Q"&amp;ROUNDUP(MONTH(SalesDataTable[[#This Row],[Order Date]])/3,0)</f>
        <v>Q3</v>
      </c>
      <c r="F1771" s="12">
        <f>YEAR(SalesDataTable[[#This Row],[Order Date]])</f>
        <v>2026</v>
      </c>
      <c r="G1771" s="4" t="s">
        <v>20</v>
      </c>
      <c r="H1771" s="4" t="s">
        <v>47</v>
      </c>
      <c r="I1771" s="4" t="s">
        <v>19</v>
      </c>
      <c r="J1771" s="4" t="s">
        <v>13</v>
      </c>
      <c r="K1771" s="4" t="s">
        <v>4</v>
      </c>
      <c r="L1771" s="4" t="s">
        <v>5</v>
      </c>
      <c r="M1771" s="9">
        <v>2</v>
      </c>
      <c r="N1771" s="6">
        <v>81.88</v>
      </c>
      <c r="O1771" s="7">
        <v>0.1</v>
      </c>
      <c r="P1771" s="6">
        <v>42.87</v>
      </c>
      <c r="Q1771" s="6">
        <f t="shared" si="108"/>
        <v>147.38399999999999</v>
      </c>
      <c r="R1771" s="6">
        <f t="shared" si="109"/>
        <v>85.74</v>
      </c>
      <c r="S1771" s="6">
        <f t="shared" si="110"/>
        <v>61.643999999999991</v>
      </c>
      <c r="T1771" s="8">
        <f t="shared" si="111"/>
        <v>0.41825435596808336</v>
      </c>
      <c r="U1771" s="5">
        <f>YEAR(SalesDataTable[[#This Row],[Order Date]])</f>
        <v>2026</v>
      </c>
      <c r="V1771" s="8" t="str">
        <f>"Q"&amp;ROUNDUP(MONTH(SalesDataTable[[#This Row],[Order Date]])/3,0)</f>
        <v>Q3</v>
      </c>
      <c r="W1771" s="9">
        <f>MONTH(SalesDataTable[[#This Row],[Order Date]])</f>
        <v>8</v>
      </c>
      <c r="X1771" s="8" t="str">
        <f>TEXT(SalesDataTable[[#This Row],[Order Date]],"mmm")</f>
        <v>Aug</v>
      </c>
    </row>
    <row r="1772" spans="1:24" ht="15">
      <c r="A1772" s="2">
        <v>5105</v>
      </c>
      <c r="B1772" s="3">
        <v>46262</v>
      </c>
      <c r="C1772" s="12">
        <f>MONTH(SalesDataTable[[#This Row],[Order Date]])</f>
        <v>8</v>
      </c>
      <c r="D1772" s="12" t="str">
        <f>TEXT(SalesDataTable[[#This Row],[Order Date]],"MMM")</f>
        <v>Aug</v>
      </c>
      <c r="E1772" s="15" t="str">
        <f>"Q"&amp;ROUNDUP(MONTH(SalesDataTable[[#This Row],[Order Date]])/3,0)</f>
        <v>Q3</v>
      </c>
      <c r="F1772" s="12">
        <f>YEAR(SalesDataTable[[#This Row],[Order Date]])</f>
        <v>2026</v>
      </c>
      <c r="G1772" s="4" t="s">
        <v>20</v>
      </c>
      <c r="H1772" s="4" t="s">
        <v>31</v>
      </c>
      <c r="I1772" s="4" t="s">
        <v>2</v>
      </c>
      <c r="J1772" s="4" t="s">
        <v>16</v>
      </c>
      <c r="K1772" s="4" t="s">
        <v>14</v>
      </c>
      <c r="L1772" s="4" t="s">
        <v>32</v>
      </c>
      <c r="M1772" s="9">
        <v>4</v>
      </c>
      <c r="N1772" s="6">
        <v>46.54</v>
      </c>
      <c r="O1772" s="7">
        <v>0</v>
      </c>
      <c r="P1772" s="6">
        <v>18.86</v>
      </c>
      <c r="Q1772" s="6">
        <f t="shared" si="108"/>
        <v>186.16</v>
      </c>
      <c r="R1772" s="6">
        <f t="shared" si="109"/>
        <v>75.44</v>
      </c>
      <c r="S1772" s="6">
        <f t="shared" si="110"/>
        <v>110.72</v>
      </c>
      <c r="T1772" s="8">
        <f t="shared" si="111"/>
        <v>0.5947571981091534</v>
      </c>
      <c r="U1772" s="5">
        <f>YEAR(SalesDataTable[[#This Row],[Order Date]])</f>
        <v>2026</v>
      </c>
      <c r="V1772" s="8" t="str">
        <f>"Q"&amp;ROUNDUP(MONTH(SalesDataTable[[#This Row],[Order Date]])/3,0)</f>
        <v>Q3</v>
      </c>
      <c r="W1772" s="9">
        <f>MONTH(SalesDataTable[[#This Row],[Order Date]])</f>
        <v>8</v>
      </c>
      <c r="X1772" s="8" t="str">
        <f>TEXT(SalesDataTable[[#This Row],[Order Date]],"mmm")</f>
        <v>Aug</v>
      </c>
    </row>
    <row r="1773" spans="1:24" ht="15">
      <c r="A1773" s="2">
        <v>223</v>
      </c>
      <c r="B1773" s="3">
        <v>46263</v>
      </c>
      <c r="C1773" s="12">
        <f>MONTH(SalesDataTable[[#This Row],[Order Date]])</f>
        <v>8</v>
      </c>
      <c r="D1773" s="12" t="str">
        <f>TEXT(SalesDataTable[[#This Row],[Order Date]],"MMM")</f>
        <v>Aug</v>
      </c>
      <c r="E1773" s="15" t="str">
        <f>"Q"&amp;ROUNDUP(MONTH(SalesDataTable[[#This Row],[Order Date]])/3,0)</f>
        <v>Q3</v>
      </c>
      <c r="F1773" s="12">
        <f>YEAR(SalesDataTable[[#This Row],[Order Date]])</f>
        <v>2026</v>
      </c>
      <c r="G1773" s="4" t="s">
        <v>11</v>
      </c>
      <c r="H1773" s="4" t="s">
        <v>12</v>
      </c>
      <c r="I1773" s="4" t="s">
        <v>19</v>
      </c>
      <c r="J1773" s="4" t="s">
        <v>3</v>
      </c>
      <c r="K1773" s="4" t="s">
        <v>34</v>
      </c>
      <c r="L1773" s="4" t="s">
        <v>45</v>
      </c>
      <c r="M1773" s="9">
        <v>1</v>
      </c>
      <c r="N1773" s="6">
        <v>49.79</v>
      </c>
      <c r="O1773" s="7">
        <v>0</v>
      </c>
      <c r="P1773" s="6">
        <v>21.43</v>
      </c>
      <c r="Q1773" s="6">
        <f t="shared" si="108"/>
        <v>49.79</v>
      </c>
      <c r="R1773" s="6">
        <f t="shared" si="109"/>
        <v>21.43</v>
      </c>
      <c r="S1773" s="6">
        <f t="shared" si="110"/>
        <v>28.36</v>
      </c>
      <c r="T1773" s="8">
        <f t="shared" si="111"/>
        <v>0.56959228760795344</v>
      </c>
      <c r="U1773" s="5">
        <f>YEAR(SalesDataTable[[#This Row],[Order Date]])</f>
        <v>2026</v>
      </c>
      <c r="V1773" s="8" t="str">
        <f>"Q"&amp;ROUNDUP(MONTH(SalesDataTable[[#This Row],[Order Date]])/3,0)</f>
        <v>Q3</v>
      </c>
      <c r="W1773" s="9">
        <f>MONTH(SalesDataTable[[#This Row],[Order Date]])</f>
        <v>8</v>
      </c>
      <c r="X1773" s="8" t="str">
        <f>TEXT(SalesDataTable[[#This Row],[Order Date]],"mmm")</f>
        <v>Aug</v>
      </c>
    </row>
    <row r="1774" spans="1:24" ht="15">
      <c r="A1774" s="2">
        <v>1023</v>
      </c>
      <c r="B1774" s="3">
        <v>46263</v>
      </c>
      <c r="C1774" s="12">
        <f>MONTH(SalesDataTable[[#This Row],[Order Date]])</f>
        <v>8</v>
      </c>
      <c r="D1774" s="12" t="str">
        <f>TEXT(SalesDataTable[[#This Row],[Order Date]],"MMM")</f>
        <v>Aug</v>
      </c>
      <c r="E1774" s="15" t="str">
        <f>"Q"&amp;ROUNDUP(MONTH(SalesDataTable[[#This Row],[Order Date]])/3,0)</f>
        <v>Q3</v>
      </c>
      <c r="F1774" s="12">
        <f>YEAR(SalesDataTable[[#This Row],[Order Date]])</f>
        <v>2026</v>
      </c>
      <c r="G1774" s="4" t="s">
        <v>11</v>
      </c>
      <c r="H1774" s="4" t="s">
        <v>18</v>
      </c>
      <c r="I1774" s="4" t="s">
        <v>2</v>
      </c>
      <c r="J1774" s="4" t="s">
        <v>13</v>
      </c>
      <c r="K1774" s="4" t="s">
        <v>9</v>
      </c>
      <c r="L1774" s="4" t="s">
        <v>10</v>
      </c>
      <c r="M1774" s="9">
        <v>6</v>
      </c>
      <c r="N1774" s="6">
        <v>90.19</v>
      </c>
      <c r="O1774" s="7">
        <v>0</v>
      </c>
      <c r="P1774" s="6">
        <v>45.61</v>
      </c>
      <c r="Q1774" s="6">
        <f t="shared" si="108"/>
        <v>541.14</v>
      </c>
      <c r="R1774" s="6">
        <f t="shared" si="109"/>
        <v>273.65999999999997</v>
      </c>
      <c r="S1774" s="6">
        <f t="shared" si="110"/>
        <v>267.48</v>
      </c>
      <c r="T1774" s="8">
        <f t="shared" si="111"/>
        <v>0.4942898325756736</v>
      </c>
      <c r="U1774" s="5">
        <f>YEAR(SalesDataTable[[#This Row],[Order Date]])</f>
        <v>2026</v>
      </c>
      <c r="V1774" s="8" t="str">
        <f>"Q"&amp;ROUNDUP(MONTH(SalesDataTable[[#This Row],[Order Date]])/3,0)</f>
        <v>Q3</v>
      </c>
      <c r="W1774" s="9">
        <f>MONTH(SalesDataTable[[#This Row],[Order Date]])</f>
        <v>8</v>
      </c>
      <c r="X1774" s="8" t="str">
        <f>TEXT(SalesDataTable[[#This Row],[Order Date]],"mmm")</f>
        <v>Aug</v>
      </c>
    </row>
    <row r="1775" spans="1:24" ht="15">
      <c r="A1775" s="2">
        <v>1694</v>
      </c>
      <c r="B1775" s="3">
        <v>46263</v>
      </c>
      <c r="C1775" s="12">
        <f>MONTH(SalesDataTable[[#This Row],[Order Date]])</f>
        <v>8</v>
      </c>
      <c r="D1775" s="12" t="str">
        <f>TEXT(SalesDataTable[[#This Row],[Order Date]],"MMM")</f>
        <v>Aug</v>
      </c>
      <c r="E1775" s="15" t="str">
        <f>"Q"&amp;ROUNDUP(MONTH(SalesDataTable[[#This Row],[Order Date]])/3,0)</f>
        <v>Q3</v>
      </c>
      <c r="F1775" s="12">
        <f>YEAR(SalesDataTable[[#This Row],[Order Date]])</f>
        <v>2026</v>
      </c>
      <c r="G1775" s="4" t="s">
        <v>6</v>
      </c>
      <c r="H1775" s="4" t="s">
        <v>43</v>
      </c>
      <c r="I1775" s="4" t="s">
        <v>2</v>
      </c>
      <c r="J1775" s="4" t="s">
        <v>13</v>
      </c>
      <c r="K1775" s="4" t="s">
        <v>9</v>
      </c>
      <c r="L1775" s="4" t="s">
        <v>46</v>
      </c>
      <c r="M1775" s="9">
        <v>1</v>
      </c>
      <c r="N1775" s="6">
        <v>70.38</v>
      </c>
      <c r="O1775" s="7">
        <v>0.15</v>
      </c>
      <c r="P1775" s="6">
        <v>32.64</v>
      </c>
      <c r="Q1775" s="6">
        <f t="shared" si="108"/>
        <v>59.822999999999993</v>
      </c>
      <c r="R1775" s="6">
        <f t="shared" si="109"/>
        <v>32.64</v>
      </c>
      <c r="S1775" s="6">
        <f t="shared" si="110"/>
        <v>27.182999999999993</v>
      </c>
      <c r="T1775" s="8">
        <f t="shared" si="111"/>
        <v>0.45439045183290699</v>
      </c>
      <c r="U1775" s="5">
        <f>YEAR(SalesDataTable[[#This Row],[Order Date]])</f>
        <v>2026</v>
      </c>
      <c r="V1775" s="8" t="str">
        <f>"Q"&amp;ROUNDUP(MONTH(SalesDataTable[[#This Row],[Order Date]])/3,0)</f>
        <v>Q3</v>
      </c>
      <c r="W1775" s="9">
        <f>MONTH(SalesDataTable[[#This Row],[Order Date]])</f>
        <v>8</v>
      </c>
      <c r="X1775" s="8" t="str">
        <f>TEXT(SalesDataTable[[#This Row],[Order Date]],"mmm")</f>
        <v>Aug</v>
      </c>
    </row>
    <row r="1776" spans="1:24" ht="15">
      <c r="A1776" s="2">
        <v>2006</v>
      </c>
      <c r="B1776" s="3">
        <v>46263</v>
      </c>
      <c r="C1776" s="12">
        <f>MONTH(SalesDataTable[[#This Row],[Order Date]])</f>
        <v>8</v>
      </c>
      <c r="D1776" s="12" t="str">
        <f>TEXT(SalesDataTable[[#This Row],[Order Date]],"MMM")</f>
        <v>Aug</v>
      </c>
      <c r="E1776" s="15" t="str">
        <f>"Q"&amp;ROUNDUP(MONTH(SalesDataTable[[#This Row],[Order Date]])/3,0)</f>
        <v>Q3</v>
      </c>
      <c r="F1776" s="12">
        <f>YEAR(SalesDataTable[[#This Row],[Order Date]])</f>
        <v>2026</v>
      </c>
      <c r="G1776" s="4" t="s">
        <v>20</v>
      </c>
      <c r="H1776" s="4" t="s">
        <v>47</v>
      </c>
      <c r="I1776" s="4" t="s">
        <v>2</v>
      </c>
      <c r="J1776" s="4" t="s">
        <v>13</v>
      </c>
      <c r="K1776" s="4" t="s">
        <v>14</v>
      </c>
      <c r="L1776" s="4" t="s">
        <v>32</v>
      </c>
      <c r="M1776" s="9">
        <v>1</v>
      </c>
      <c r="N1776" s="6">
        <v>46.43</v>
      </c>
      <c r="O1776" s="7">
        <v>0</v>
      </c>
      <c r="P1776" s="6">
        <v>18.2</v>
      </c>
      <c r="Q1776" s="6">
        <f t="shared" si="108"/>
        <v>46.43</v>
      </c>
      <c r="R1776" s="6">
        <f t="shared" si="109"/>
        <v>18.2</v>
      </c>
      <c r="S1776" s="6">
        <f t="shared" si="110"/>
        <v>28.23</v>
      </c>
      <c r="T1776" s="8">
        <f t="shared" si="111"/>
        <v>0.60801206116734874</v>
      </c>
      <c r="U1776" s="5">
        <f>YEAR(SalesDataTable[[#This Row],[Order Date]])</f>
        <v>2026</v>
      </c>
      <c r="V1776" s="8" t="str">
        <f>"Q"&amp;ROUNDUP(MONTH(SalesDataTable[[#This Row],[Order Date]])/3,0)</f>
        <v>Q3</v>
      </c>
      <c r="W1776" s="9">
        <f>MONTH(SalesDataTable[[#This Row],[Order Date]])</f>
        <v>8</v>
      </c>
      <c r="X1776" s="8" t="str">
        <f>TEXT(SalesDataTable[[#This Row],[Order Date]],"mmm")</f>
        <v>Aug</v>
      </c>
    </row>
    <row r="1777" spans="1:24" ht="15">
      <c r="A1777" s="2">
        <v>3026</v>
      </c>
      <c r="B1777" s="3">
        <v>46263</v>
      </c>
      <c r="C1777" s="12">
        <f>MONTH(SalesDataTable[[#This Row],[Order Date]])</f>
        <v>8</v>
      </c>
      <c r="D1777" s="12" t="str">
        <f>TEXT(SalesDataTable[[#This Row],[Order Date]],"MMM")</f>
        <v>Aug</v>
      </c>
      <c r="E1777" s="15" t="str">
        <f>"Q"&amp;ROUNDUP(MONTH(SalesDataTable[[#This Row],[Order Date]])/3,0)</f>
        <v>Q3</v>
      </c>
      <c r="F1777" s="12">
        <f>YEAR(SalesDataTable[[#This Row],[Order Date]])</f>
        <v>2026</v>
      </c>
      <c r="G1777" s="4" t="s">
        <v>0</v>
      </c>
      <c r="H1777" s="4" t="s">
        <v>1</v>
      </c>
      <c r="I1777" s="4" t="s">
        <v>2</v>
      </c>
      <c r="J1777" s="4" t="s">
        <v>13</v>
      </c>
      <c r="K1777" s="4" t="s">
        <v>23</v>
      </c>
      <c r="L1777" s="4" t="s">
        <v>29</v>
      </c>
      <c r="M1777" s="9">
        <v>1</v>
      </c>
      <c r="N1777" s="6">
        <v>194.75</v>
      </c>
      <c r="O1777" s="7">
        <v>0.05</v>
      </c>
      <c r="P1777" s="6">
        <v>105.94</v>
      </c>
      <c r="Q1777" s="6">
        <f t="shared" si="108"/>
        <v>185.01249999999999</v>
      </c>
      <c r="R1777" s="6">
        <f t="shared" si="109"/>
        <v>105.94</v>
      </c>
      <c r="S1777" s="6">
        <f t="shared" si="110"/>
        <v>79.072499999999991</v>
      </c>
      <c r="T1777" s="8">
        <f t="shared" si="111"/>
        <v>0.42739004121343149</v>
      </c>
      <c r="U1777" s="5">
        <f>YEAR(SalesDataTable[[#This Row],[Order Date]])</f>
        <v>2026</v>
      </c>
      <c r="V1777" s="8" t="str">
        <f>"Q"&amp;ROUNDUP(MONTH(SalesDataTable[[#This Row],[Order Date]])/3,0)</f>
        <v>Q3</v>
      </c>
      <c r="W1777" s="9">
        <f>MONTH(SalesDataTable[[#This Row],[Order Date]])</f>
        <v>8</v>
      </c>
      <c r="X1777" s="8" t="str">
        <f>TEXT(SalesDataTable[[#This Row],[Order Date]],"mmm")</f>
        <v>Aug</v>
      </c>
    </row>
    <row r="1778" spans="1:24" ht="15">
      <c r="A1778" s="2">
        <v>3057</v>
      </c>
      <c r="B1778" s="3">
        <v>46263</v>
      </c>
      <c r="C1778" s="12">
        <f>MONTH(SalesDataTable[[#This Row],[Order Date]])</f>
        <v>8</v>
      </c>
      <c r="D1778" s="12" t="str">
        <f>TEXT(SalesDataTable[[#This Row],[Order Date]],"MMM")</f>
        <v>Aug</v>
      </c>
      <c r="E1778" s="15" t="str">
        <f>"Q"&amp;ROUNDUP(MONTH(SalesDataTable[[#This Row],[Order Date]])/3,0)</f>
        <v>Q3</v>
      </c>
      <c r="F1778" s="12">
        <f>YEAR(SalesDataTable[[#This Row],[Order Date]])</f>
        <v>2026</v>
      </c>
      <c r="G1778" s="4" t="s">
        <v>6</v>
      </c>
      <c r="H1778" s="4" t="s">
        <v>49</v>
      </c>
      <c r="I1778" s="4" t="s">
        <v>19</v>
      </c>
      <c r="J1778" s="4" t="s">
        <v>3</v>
      </c>
      <c r="K1778" s="4" t="s">
        <v>9</v>
      </c>
      <c r="L1778" s="4" t="s">
        <v>17</v>
      </c>
      <c r="M1778" s="9">
        <v>2</v>
      </c>
      <c r="N1778" s="6">
        <v>142.16</v>
      </c>
      <c r="O1778" s="7">
        <v>0</v>
      </c>
      <c r="P1778" s="6">
        <v>79.36</v>
      </c>
      <c r="Q1778" s="6">
        <f t="shared" si="108"/>
        <v>284.32</v>
      </c>
      <c r="R1778" s="6">
        <f t="shared" si="109"/>
        <v>158.72</v>
      </c>
      <c r="S1778" s="6">
        <f t="shared" si="110"/>
        <v>125.6</v>
      </c>
      <c r="T1778" s="8">
        <f t="shared" si="111"/>
        <v>0.44175576814856499</v>
      </c>
      <c r="U1778" s="5">
        <f>YEAR(SalesDataTable[[#This Row],[Order Date]])</f>
        <v>2026</v>
      </c>
      <c r="V1778" s="8" t="str">
        <f>"Q"&amp;ROUNDUP(MONTH(SalesDataTable[[#This Row],[Order Date]])/3,0)</f>
        <v>Q3</v>
      </c>
      <c r="W1778" s="9">
        <f>MONTH(SalesDataTable[[#This Row],[Order Date]])</f>
        <v>8</v>
      </c>
      <c r="X1778" s="8" t="str">
        <f>TEXT(SalesDataTable[[#This Row],[Order Date]],"mmm")</f>
        <v>Aug</v>
      </c>
    </row>
    <row r="1779" spans="1:24" ht="15">
      <c r="A1779" s="2">
        <v>3112</v>
      </c>
      <c r="B1779" s="3">
        <v>46263</v>
      </c>
      <c r="C1779" s="12">
        <f>MONTH(SalesDataTable[[#This Row],[Order Date]])</f>
        <v>8</v>
      </c>
      <c r="D1779" s="12" t="str">
        <f>TEXT(SalesDataTable[[#This Row],[Order Date]],"MMM")</f>
        <v>Aug</v>
      </c>
      <c r="E1779" s="15" t="str">
        <f>"Q"&amp;ROUNDUP(MONTH(SalesDataTable[[#This Row],[Order Date]])/3,0)</f>
        <v>Q3</v>
      </c>
      <c r="F1779" s="12">
        <f>YEAR(SalesDataTable[[#This Row],[Order Date]])</f>
        <v>2026</v>
      </c>
      <c r="G1779" s="4" t="s">
        <v>20</v>
      </c>
      <c r="H1779" s="4" t="s">
        <v>33</v>
      </c>
      <c r="I1779" s="4" t="s">
        <v>2</v>
      </c>
      <c r="J1779" s="4" t="s">
        <v>16</v>
      </c>
      <c r="K1779" s="4" t="s">
        <v>14</v>
      </c>
      <c r="L1779" s="4" t="s">
        <v>32</v>
      </c>
      <c r="M1779" s="9">
        <v>2</v>
      </c>
      <c r="N1779" s="6">
        <v>47.69</v>
      </c>
      <c r="O1779" s="7">
        <v>0.05</v>
      </c>
      <c r="P1779" s="6">
        <v>18.8</v>
      </c>
      <c r="Q1779" s="6">
        <f t="shared" si="108"/>
        <v>90.61099999999999</v>
      </c>
      <c r="R1779" s="6">
        <f t="shared" si="109"/>
        <v>37.6</v>
      </c>
      <c r="S1779" s="6">
        <f t="shared" si="110"/>
        <v>53.010999999999989</v>
      </c>
      <c r="T1779" s="8">
        <f t="shared" si="111"/>
        <v>0.58503934400900548</v>
      </c>
      <c r="U1779" s="5">
        <f>YEAR(SalesDataTable[[#This Row],[Order Date]])</f>
        <v>2026</v>
      </c>
      <c r="V1779" s="8" t="str">
        <f>"Q"&amp;ROUNDUP(MONTH(SalesDataTable[[#This Row],[Order Date]])/3,0)</f>
        <v>Q3</v>
      </c>
      <c r="W1779" s="9">
        <f>MONTH(SalesDataTable[[#This Row],[Order Date]])</f>
        <v>8</v>
      </c>
      <c r="X1779" s="8" t="str">
        <f>TEXT(SalesDataTable[[#This Row],[Order Date]],"mmm")</f>
        <v>Aug</v>
      </c>
    </row>
    <row r="1780" spans="1:24" ht="15">
      <c r="A1780" s="2">
        <v>3137</v>
      </c>
      <c r="B1780" s="3">
        <v>46263</v>
      </c>
      <c r="C1780" s="12">
        <f>MONTH(SalesDataTable[[#This Row],[Order Date]])</f>
        <v>8</v>
      </c>
      <c r="D1780" s="12" t="str">
        <f>TEXT(SalesDataTable[[#This Row],[Order Date]],"MMM")</f>
        <v>Aug</v>
      </c>
      <c r="E1780" s="15" t="str">
        <f>"Q"&amp;ROUNDUP(MONTH(SalesDataTable[[#This Row],[Order Date]])/3,0)</f>
        <v>Q3</v>
      </c>
      <c r="F1780" s="12">
        <f>YEAR(SalesDataTable[[#This Row],[Order Date]])</f>
        <v>2026</v>
      </c>
      <c r="G1780" s="4" t="s">
        <v>11</v>
      </c>
      <c r="H1780" s="4" t="s">
        <v>25</v>
      </c>
      <c r="I1780" s="4" t="s">
        <v>19</v>
      </c>
      <c r="J1780" s="4" t="s">
        <v>13</v>
      </c>
      <c r="K1780" s="4" t="s">
        <v>14</v>
      </c>
      <c r="L1780" s="4" t="s">
        <v>48</v>
      </c>
      <c r="M1780" s="9">
        <v>3</v>
      </c>
      <c r="N1780" s="6">
        <v>164.51</v>
      </c>
      <c r="O1780" s="7">
        <v>0</v>
      </c>
      <c r="P1780" s="6">
        <v>86.76</v>
      </c>
      <c r="Q1780" s="6">
        <f t="shared" si="108"/>
        <v>493.53</v>
      </c>
      <c r="R1780" s="6">
        <f t="shared" si="109"/>
        <v>260.28000000000003</v>
      </c>
      <c r="S1780" s="6">
        <f t="shared" si="110"/>
        <v>233.24999999999994</v>
      </c>
      <c r="T1780" s="8">
        <f t="shared" si="111"/>
        <v>0.47261564646526039</v>
      </c>
      <c r="U1780" s="5">
        <f>YEAR(SalesDataTable[[#This Row],[Order Date]])</f>
        <v>2026</v>
      </c>
      <c r="V1780" s="8" t="str">
        <f>"Q"&amp;ROUNDUP(MONTH(SalesDataTable[[#This Row],[Order Date]])/3,0)</f>
        <v>Q3</v>
      </c>
      <c r="W1780" s="9">
        <f>MONTH(SalesDataTable[[#This Row],[Order Date]])</f>
        <v>8</v>
      </c>
      <c r="X1780" s="8" t="str">
        <f>TEXT(SalesDataTable[[#This Row],[Order Date]],"mmm")</f>
        <v>Aug</v>
      </c>
    </row>
    <row r="1781" spans="1:24" ht="15">
      <c r="A1781" s="2">
        <v>3983</v>
      </c>
      <c r="B1781" s="3">
        <v>46263</v>
      </c>
      <c r="C1781" s="12">
        <f>MONTH(SalesDataTable[[#This Row],[Order Date]])</f>
        <v>8</v>
      </c>
      <c r="D1781" s="12" t="str">
        <f>TEXT(SalesDataTable[[#This Row],[Order Date]],"MMM")</f>
        <v>Aug</v>
      </c>
      <c r="E1781" s="15" t="str">
        <f>"Q"&amp;ROUNDUP(MONTH(SalesDataTable[[#This Row],[Order Date]])/3,0)</f>
        <v>Q3</v>
      </c>
      <c r="F1781" s="12">
        <f>YEAR(SalesDataTable[[#This Row],[Order Date]])</f>
        <v>2026</v>
      </c>
      <c r="G1781" s="4" t="s">
        <v>11</v>
      </c>
      <c r="H1781" s="4" t="s">
        <v>12</v>
      </c>
      <c r="I1781" s="4" t="s">
        <v>28</v>
      </c>
      <c r="J1781" s="4" t="s">
        <v>16</v>
      </c>
      <c r="K1781" s="4" t="s">
        <v>23</v>
      </c>
      <c r="L1781" s="4" t="s">
        <v>29</v>
      </c>
      <c r="M1781" s="9">
        <v>2</v>
      </c>
      <c r="N1781" s="6">
        <v>194.71</v>
      </c>
      <c r="O1781" s="7">
        <v>0.1</v>
      </c>
      <c r="P1781" s="6">
        <v>105.57</v>
      </c>
      <c r="Q1781" s="6">
        <f t="shared" si="108"/>
        <v>350.47800000000001</v>
      </c>
      <c r="R1781" s="6">
        <f t="shared" si="109"/>
        <v>211.14</v>
      </c>
      <c r="S1781" s="6">
        <f t="shared" si="110"/>
        <v>139.33800000000002</v>
      </c>
      <c r="T1781" s="8">
        <f t="shared" si="111"/>
        <v>0.39756561039494637</v>
      </c>
      <c r="U1781" s="5">
        <f>YEAR(SalesDataTable[[#This Row],[Order Date]])</f>
        <v>2026</v>
      </c>
      <c r="V1781" s="8" t="str">
        <f>"Q"&amp;ROUNDUP(MONTH(SalesDataTable[[#This Row],[Order Date]])/3,0)</f>
        <v>Q3</v>
      </c>
      <c r="W1781" s="9">
        <f>MONTH(SalesDataTable[[#This Row],[Order Date]])</f>
        <v>8</v>
      </c>
      <c r="X1781" s="8" t="str">
        <f>TEXT(SalesDataTable[[#This Row],[Order Date]],"mmm")</f>
        <v>Aug</v>
      </c>
    </row>
    <row r="1782" spans="1:24" ht="15">
      <c r="A1782" s="2">
        <v>4016</v>
      </c>
      <c r="B1782" s="3">
        <v>46263</v>
      </c>
      <c r="C1782" s="12">
        <f>MONTH(SalesDataTable[[#This Row],[Order Date]])</f>
        <v>8</v>
      </c>
      <c r="D1782" s="12" t="str">
        <f>TEXT(SalesDataTable[[#This Row],[Order Date]],"MMM")</f>
        <v>Aug</v>
      </c>
      <c r="E1782" s="15" t="str">
        <f>"Q"&amp;ROUNDUP(MONTH(SalesDataTable[[#This Row],[Order Date]])/3,0)</f>
        <v>Q3</v>
      </c>
      <c r="F1782" s="12">
        <f>YEAR(SalesDataTable[[#This Row],[Order Date]])</f>
        <v>2026</v>
      </c>
      <c r="G1782" s="4" t="s">
        <v>20</v>
      </c>
      <c r="H1782" s="4" t="s">
        <v>47</v>
      </c>
      <c r="I1782" s="4" t="s">
        <v>8</v>
      </c>
      <c r="J1782" s="4" t="s">
        <v>16</v>
      </c>
      <c r="K1782" s="4" t="s">
        <v>9</v>
      </c>
      <c r="L1782" s="4" t="s">
        <v>17</v>
      </c>
      <c r="M1782" s="9">
        <v>5</v>
      </c>
      <c r="N1782" s="6">
        <v>145.24</v>
      </c>
      <c r="O1782" s="7">
        <v>0.15</v>
      </c>
      <c r="P1782" s="6">
        <v>77.69</v>
      </c>
      <c r="Q1782" s="6">
        <f t="shared" si="108"/>
        <v>617.27</v>
      </c>
      <c r="R1782" s="6">
        <f t="shared" si="109"/>
        <v>388.45</v>
      </c>
      <c r="S1782" s="6">
        <f t="shared" si="110"/>
        <v>228.82</v>
      </c>
      <c r="T1782" s="8">
        <f t="shared" si="111"/>
        <v>0.37069677774717708</v>
      </c>
      <c r="U1782" s="5">
        <f>YEAR(SalesDataTable[[#This Row],[Order Date]])</f>
        <v>2026</v>
      </c>
      <c r="V1782" s="8" t="str">
        <f>"Q"&amp;ROUNDUP(MONTH(SalesDataTable[[#This Row],[Order Date]])/3,0)</f>
        <v>Q3</v>
      </c>
      <c r="W1782" s="9">
        <f>MONTH(SalesDataTable[[#This Row],[Order Date]])</f>
        <v>8</v>
      </c>
      <c r="X1782" s="8" t="str">
        <f>TEXT(SalesDataTable[[#This Row],[Order Date]],"mmm")</f>
        <v>Aug</v>
      </c>
    </row>
    <row r="1783" spans="1:24" ht="15">
      <c r="A1783" s="2">
        <v>4340</v>
      </c>
      <c r="B1783" s="3">
        <v>46263</v>
      </c>
      <c r="C1783" s="12">
        <f>MONTH(SalesDataTable[[#This Row],[Order Date]])</f>
        <v>8</v>
      </c>
      <c r="D1783" s="12" t="str">
        <f>TEXT(SalesDataTable[[#This Row],[Order Date]],"MMM")</f>
        <v>Aug</v>
      </c>
      <c r="E1783" s="15" t="str">
        <f>"Q"&amp;ROUNDUP(MONTH(SalesDataTable[[#This Row],[Order Date]])/3,0)</f>
        <v>Q3</v>
      </c>
      <c r="F1783" s="12">
        <f>YEAR(SalesDataTable[[#This Row],[Order Date]])</f>
        <v>2026</v>
      </c>
      <c r="G1783" s="4" t="s">
        <v>20</v>
      </c>
      <c r="H1783" s="4" t="s">
        <v>33</v>
      </c>
      <c r="I1783" s="4" t="s">
        <v>2</v>
      </c>
      <c r="J1783" s="4" t="s">
        <v>13</v>
      </c>
      <c r="K1783" s="4" t="s">
        <v>14</v>
      </c>
      <c r="L1783" s="4" t="s">
        <v>15</v>
      </c>
      <c r="M1783" s="9">
        <v>2</v>
      </c>
      <c r="N1783" s="6">
        <v>35.6</v>
      </c>
      <c r="O1783" s="7">
        <v>0.15</v>
      </c>
      <c r="P1783" s="6">
        <v>13.67</v>
      </c>
      <c r="Q1783" s="6">
        <f t="shared" si="108"/>
        <v>60.52</v>
      </c>
      <c r="R1783" s="6">
        <f t="shared" si="109"/>
        <v>27.34</v>
      </c>
      <c r="S1783" s="6">
        <f t="shared" si="110"/>
        <v>33.180000000000007</v>
      </c>
      <c r="T1783" s="8">
        <f t="shared" si="111"/>
        <v>0.54824851288830145</v>
      </c>
      <c r="U1783" s="5">
        <f>YEAR(SalesDataTable[[#This Row],[Order Date]])</f>
        <v>2026</v>
      </c>
      <c r="V1783" s="8" t="str">
        <f>"Q"&amp;ROUNDUP(MONTH(SalesDataTable[[#This Row],[Order Date]])/3,0)</f>
        <v>Q3</v>
      </c>
      <c r="W1783" s="9">
        <f>MONTH(SalesDataTable[[#This Row],[Order Date]])</f>
        <v>8</v>
      </c>
      <c r="X1783" s="8" t="str">
        <f>TEXT(SalesDataTable[[#This Row],[Order Date]],"mmm")</f>
        <v>Aug</v>
      </c>
    </row>
    <row r="1784" spans="1:24" ht="15">
      <c r="A1784" s="2">
        <v>4640</v>
      </c>
      <c r="B1784" s="3">
        <v>46263</v>
      </c>
      <c r="C1784" s="12">
        <f>MONTH(SalesDataTable[[#This Row],[Order Date]])</f>
        <v>8</v>
      </c>
      <c r="D1784" s="12" t="str">
        <f>TEXT(SalesDataTable[[#This Row],[Order Date]],"MMM")</f>
        <v>Aug</v>
      </c>
      <c r="E1784" s="15" t="str">
        <f>"Q"&amp;ROUNDUP(MONTH(SalesDataTable[[#This Row],[Order Date]])/3,0)</f>
        <v>Q3</v>
      </c>
      <c r="F1784" s="12">
        <f>YEAR(SalesDataTable[[#This Row],[Order Date]])</f>
        <v>2026</v>
      </c>
      <c r="G1784" s="4" t="s">
        <v>0</v>
      </c>
      <c r="H1784" s="4" t="s">
        <v>50</v>
      </c>
      <c r="I1784" s="4" t="s">
        <v>2</v>
      </c>
      <c r="J1784" s="4" t="s">
        <v>13</v>
      </c>
      <c r="K1784" s="4" t="s">
        <v>34</v>
      </c>
      <c r="L1784" s="4" t="s">
        <v>35</v>
      </c>
      <c r="M1784" s="9">
        <v>2</v>
      </c>
      <c r="N1784" s="6">
        <v>41.05</v>
      </c>
      <c r="O1784" s="7">
        <v>0.05</v>
      </c>
      <c r="P1784" s="6">
        <v>14.47</v>
      </c>
      <c r="Q1784" s="6">
        <f t="shared" si="108"/>
        <v>77.99499999999999</v>
      </c>
      <c r="R1784" s="6">
        <f t="shared" si="109"/>
        <v>28.94</v>
      </c>
      <c r="S1784" s="6">
        <f t="shared" si="110"/>
        <v>49.054999999999993</v>
      </c>
      <c r="T1784" s="8">
        <f t="shared" si="111"/>
        <v>0.62895057375472785</v>
      </c>
      <c r="U1784" s="5">
        <f>YEAR(SalesDataTable[[#This Row],[Order Date]])</f>
        <v>2026</v>
      </c>
      <c r="V1784" s="8" t="str">
        <f>"Q"&amp;ROUNDUP(MONTH(SalesDataTable[[#This Row],[Order Date]])/3,0)</f>
        <v>Q3</v>
      </c>
      <c r="W1784" s="9">
        <f>MONTH(SalesDataTable[[#This Row],[Order Date]])</f>
        <v>8</v>
      </c>
      <c r="X1784" s="8" t="str">
        <f>TEXT(SalesDataTable[[#This Row],[Order Date]],"mmm")</f>
        <v>Aug</v>
      </c>
    </row>
    <row r="1785" spans="1:24" ht="15">
      <c r="A1785" s="2">
        <v>4733</v>
      </c>
      <c r="B1785" s="3">
        <v>46263</v>
      </c>
      <c r="C1785" s="12">
        <f>MONTH(SalesDataTable[[#This Row],[Order Date]])</f>
        <v>8</v>
      </c>
      <c r="D1785" s="12" t="str">
        <f>TEXT(SalesDataTable[[#This Row],[Order Date]],"MMM")</f>
        <v>Aug</v>
      </c>
      <c r="E1785" s="15" t="str">
        <f>"Q"&amp;ROUNDUP(MONTH(SalesDataTable[[#This Row],[Order Date]])/3,0)</f>
        <v>Q3</v>
      </c>
      <c r="F1785" s="12">
        <f>YEAR(SalesDataTable[[#This Row],[Order Date]])</f>
        <v>2026</v>
      </c>
      <c r="G1785" s="4" t="s">
        <v>11</v>
      </c>
      <c r="H1785" s="4" t="s">
        <v>12</v>
      </c>
      <c r="I1785" s="4" t="s">
        <v>2</v>
      </c>
      <c r="J1785" s="4" t="s">
        <v>13</v>
      </c>
      <c r="K1785" s="4" t="s">
        <v>9</v>
      </c>
      <c r="L1785" s="4" t="s">
        <v>37</v>
      </c>
      <c r="M1785" s="9">
        <v>2</v>
      </c>
      <c r="N1785" s="6">
        <v>153.63999999999999</v>
      </c>
      <c r="O1785" s="7">
        <v>0.05</v>
      </c>
      <c r="P1785" s="6">
        <v>77.709999999999994</v>
      </c>
      <c r="Q1785" s="6">
        <f t="shared" si="108"/>
        <v>291.91599999999994</v>
      </c>
      <c r="R1785" s="6">
        <f t="shared" si="109"/>
        <v>155.41999999999999</v>
      </c>
      <c r="S1785" s="6">
        <f t="shared" si="110"/>
        <v>136.49599999999995</v>
      </c>
      <c r="T1785" s="8">
        <f t="shared" si="111"/>
        <v>0.46758656599843784</v>
      </c>
      <c r="U1785" s="5">
        <f>YEAR(SalesDataTable[[#This Row],[Order Date]])</f>
        <v>2026</v>
      </c>
      <c r="V1785" s="8" t="str">
        <f>"Q"&amp;ROUNDUP(MONTH(SalesDataTable[[#This Row],[Order Date]])/3,0)</f>
        <v>Q3</v>
      </c>
      <c r="W1785" s="9">
        <f>MONTH(SalesDataTable[[#This Row],[Order Date]])</f>
        <v>8</v>
      </c>
      <c r="X1785" s="8" t="str">
        <f>TEXT(SalesDataTable[[#This Row],[Order Date]],"mmm")</f>
        <v>Aug</v>
      </c>
    </row>
    <row r="1786" spans="1:24" ht="15">
      <c r="A1786" s="2">
        <v>4827</v>
      </c>
      <c r="B1786" s="3">
        <v>46263</v>
      </c>
      <c r="C1786" s="12">
        <f>MONTH(SalesDataTable[[#This Row],[Order Date]])</f>
        <v>8</v>
      </c>
      <c r="D1786" s="12" t="str">
        <f>TEXT(SalesDataTable[[#This Row],[Order Date]],"MMM")</f>
        <v>Aug</v>
      </c>
      <c r="E1786" s="15" t="str">
        <f>"Q"&amp;ROUNDUP(MONTH(SalesDataTable[[#This Row],[Order Date]])/3,0)</f>
        <v>Q3</v>
      </c>
      <c r="F1786" s="12">
        <f>YEAR(SalesDataTable[[#This Row],[Order Date]])</f>
        <v>2026</v>
      </c>
      <c r="G1786" s="4" t="s">
        <v>11</v>
      </c>
      <c r="H1786" s="4" t="s">
        <v>12</v>
      </c>
      <c r="I1786" s="4" t="s">
        <v>2</v>
      </c>
      <c r="J1786" s="4" t="s">
        <v>3</v>
      </c>
      <c r="K1786" s="4" t="s">
        <v>14</v>
      </c>
      <c r="L1786" s="4" t="s">
        <v>15</v>
      </c>
      <c r="M1786" s="9">
        <v>5</v>
      </c>
      <c r="N1786" s="6">
        <v>36.700000000000003</v>
      </c>
      <c r="O1786" s="7">
        <v>0</v>
      </c>
      <c r="P1786" s="6">
        <v>13.45</v>
      </c>
      <c r="Q1786" s="6">
        <f t="shared" si="108"/>
        <v>183.5</v>
      </c>
      <c r="R1786" s="6">
        <f t="shared" si="109"/>
        <v>67.25</v>
      </c>
      <c r="S1786" s="6">
        <f t="shared" si="110"/>
        <v>116.25</v>
      </c>
      <c r="T1786" s="8">
        <f t="shared" si="111"/>
        <v>0.63351498637602177</v>
      </c>
      <c r="U1786" s="5">
        <f>YEAR(SalesDataTable[[#This Row],[Order Date]])</f>
        <v>2026</v>
      </c>
      <c r="V1786" s="8" t="str">
        <f>"Q"&amp;ROUNDUP(MONTH(SalesDataTable[[#This Row],[Order Date]])/3,0)</f>
        <v>Q3</v>
      </c>
      <c r="W1786" s="9">
        <f>MONTH(SalesDataTable[[#This Row],[Order Date]])</f>
        <v>8</v>
      </c>
      <c r="X1786" s="8" t="str">
        <f>TEXT(SalesDataTable[[#This Row],[Order Date]],"mmm")</f>
        <v>Aug</v>
      </c>
    </row>
    <row r="1787" spans="1:24" ht="15">
      <c r="A1787" s="2">
        <v>5180</v>
      </c>
      <c r="B1787" s="3">
        <v>46263</v>
      </c>
      <c r="C1787" s="12">
        <f>MONTH(SalesDataTable[[#This Row],[Order Date]])</f>
        <v>8</v>
      </c>
      <c r="D1787" s="12" t="str">
        <f>TEXT(SalesDataTable[[#This Row],[Order Date]],"MMM")</f>
        <v>Aug</v>
      </c>
      <c r="E1787" s="15" t="str">
        <f>"Q"&amp;ROUNDUP(MONTH(SalesDataTable[[#This Row],[Order Date]])/3,0)</f>
        <v>Q3</v>
      </c>
      <c r="F1787" s="12">
        <f>YEAR(SalesDataTable[[#This Row],[Order Date]])</f>
        <v>2026</v>
      </c>
      <c r="G1787" s="4" t="s">
        <v>0</v>
      </c>
      <c r="H1787" s="4" t="s">
        <v>50</v>
      </c>
      <c r="I1787" s="4" t="s">
        <v>8</v>
      </c>
      <c r="J1787" s="4" t="s">
        <v>16</v>
      </c>
      <c r="K1787" s="4" t="s">
        <v>23</v>
      </c>
      <c r="L1787" s="4" t="s">
        <v>51</v>
      </c>
      <c r="M1787" s="9">
        <v>8</v>
      </c>
      <c r="N1787" s="6">
        <v>124</v>
      </c>
      <c r="O1787" s="7">
        <v>0.1</v>
      </c>
      <c r="P1787" s="6">
        <v>61.85</v>
      </c>
      <c r="Q1787" s="6">
        <f t="shared" si="108"/>
        <v>892.80000000000007</v>
      </c>
      <c r="R1787" s="6">
        <f t="shared" si="109"/>
        <v>494.8</v>
      </c>
      <c r="S1787" s="6">
        <f t="shared" si="110"/>
        <v>398.00000000000006</v>
      </c>
      <c r="T1787" s="8">
        <f t="shared" si="111"/>
        <v>0.44578853046594985</v>
      </c>
      <c r="U1787" s="5">
        <f>YEAR(SalesDataTable[[#This Row],[Order Date]])</f>
        <v>2026</v>
      </c>
      <c r="V1787" s="8" t="str">
        <f>"Q"&amp;ROUNDUP(MONTH(SalesDataTable[[#This Row],[Order Date]])/3,0)</f>
        <v>Q3</v>
      </c>
      <c r="W1787" s="9">
        <f>MONTH(SalesDataTable[[#This Row],[Order Date]])</f>
        <v>8</v>
      </c>
      <c r="X1787" s="8" t="str">
        <f>TEXT(SalesDataTable[[#This Row],[Order Date]],"mmm")</f>
        <v>Aug</v>
      </c>
    </row>
    <row r="1788" spans="1:24" ht="15">
      <c r="A1788" s="2">
        <v>121</v>
      </c>
      <c r="B1788" s="3">
        <v>46264</v>
      </c>
      <c r="C1788" s="12">
        <f>MONTH(SalesDataTable[[#This Row],[Order Date]])</f>
        <v>8</v>
      </c>
      <c r="D1788" s="12" t="str">
        <f>TEXT(SalesDataTable[[#This Row],[Order Date]],"MMM")</f>
        <v>Aug</v>
      </c>
      <c r="E1788" s="15" t="str">
        <f>"Q"&amp;ROUNDUP(MONTH(SalesDataTable[[#This Row],[Order Date]])/3,0)</f>
        <v>Q3</v>
      </c>
      <c r="F1788" s="12">
        <f>YEAR(SalesDataTable[[#This Row],[Order Date]])</f>
        <v>2026</v>
      </c>
      <c r="G1788" s="4" t="s">
        <v>6</v>
      </c>
      <c r="H1788" s="4" t="s">
        <v>7</v>
      </c>
      <c r="I1788" s="4" t="s">
        <v>28</v>
      </c>
      <c r="J1788" s="4" t="s">
        <v>13</v>
      </c>
      <c r="K1788" s="4" t="s">
        <v>4</v>
      </c>
      <c r="L1788" s="4" t="s">
        <v>5</v>
      </c>
      <c r="M1788" s="9">
        <v>1</v>
      </c>
      <c r="N1788" s="6">
        <v>81.23</v>
      </c>
      <c r="O1788" s="7">
        <v>0.1</v>
      </c>
      <c r="P1788" s="6">
        <v>42.65</v>
      </c>
      <c r="Q1788" s="6">
        <f t="shared" si="108"/>
        <v>73.106999999999999</v>
      </c>
      <c r="R1788" s="6">
        <f t="shared" si="109"/>
        <v>42.65</v>
      </c>
      <c r="S1788" s="6">
        <f t="shared" si="110"/>
        <v>30.457000000000001</v>
      </c>
      <c r="T1788" s="8">
        <f t="shared" si="111"/>
        <v>0.41660853269864723</v>
      </c>
      <c r="U1788" s="5">
        <f>YEAR(SalesDataTable[[#This Row],[Order Date]])</f>
        <v>2026</v>
      </c>
      <c r="V1788" s="8" t="str">
        <f>"Q"&amp;ROUNDUP(MONTH(SalesDataTable[[#This Row],[Order Date]])/3,0)</f>
        <v>Q3</v>
      </c>
      <c r="W1788" s="9">
        <f>MONTH(SalesDataTable[[#This Row],[Order Date]])</f>
        <v>8</v>
      </c>
      <c r="X1788" s="8" t="str">
        <f>TEXT(SalesDataTable[[#This Row],[Order Date]],"mmm")</f>
        <v>Aug</v>
      </c>
    </row>
    <row r="1789" spans="1:24" ht="15">
      <c r="A1789" s="2">
        <v>618</v>
      </c>
      <c r="B1789" s="3">
        <v>46264</v>
      </c>
      <c r="C1789" s="12">
        <f>MONTH(SalesDataTable[[#This Row],[Order Date]])</f>
        <v>8</v>
      </c>
      <c r="D1789" s="12" t="str">
        <f>TEXT(SalesDataTable[[#This Row],[Order Date]],"MMM")</f>
        <v>Aug</v>
      </c>
      <c r="E1789" s="15" t="str">
        <f>"Q"&amp;ROUNDUP(MONTH(SalesDataTable[[#This Row],[Order Date]])/3,0)</f>
        <v>Q3</v>
      </c>
      <c r="F1789" s="12">
        <f>YEAR(SalesDataTable[[#This Row],[Order Date]])</f>
        <v>2026</v>
      </c>
      <c r="G1789" s="4" t="s">
        <v>6</v>
      </c>
      <c r="H1789" s="4" t="s">
        <v>43</v>
      </c>
      <c r="I1789" s="4" t="s">
        <v>2</v>
      </c>
      <c r="J1789" s="4" t="s">
        <v>16</v>
      </c>
      <c r="K1789" s="4" t="s">
        <v>4</v>
      </c>
      <c r="L1789" s="4" t="s">
        <v>26</v>
      </c>
      <c r="M1789" s="9">
        <v>2</v>
      </c>
      <c r="N1789" s="6">
        <v>41.06</v>
      </c>
      <c r="O1789" s="7">
        <v>0.05</v>
      </c>
      <c r="P1789" s="6">
        <v>16.559999999999999</v>
      </c>
      <c r="Q1789" s="6">
        <f t="shared" si="108"/>
        <v>78.013999999999996</v>
      </c>
      <c r="R1789" s="6">
        <f t="shared" si="109"/>
        <v>33.119999999999997</v>
      </c>
      <c r="S1789" s="6">
        <f t="shared" si="110"/>
        <v>44.893999999999998</v>
      </c>
      <c r="T1789" s="8">
        <f t="shared" si="111"/>
        <v>0.5754608147255621</v>
      </c>
      <c r="U1789" s="5">
        <f>YEAR(SalesDataTable[[#This Row],[Order Date]])</f>
        <v>2026</v>
      </c>
      <c r="V1789" s="8" t="str">
        <f>"Q"&amp;ROUNDUP(MONTH(SalesDataTable[[#This Row],[Order Date]])/3,0)</f>
        <v>Q3</v>
      </c>
      <c r="W1789" s="9">
        <f>MONTH(SalesDataTable[[#This Row],[Order Date]])</f>
        <v>8</v>
      </c>
      <c r="X1789" s="8" t="str">
        <f>TEXT(SalesDataTable[[#This Row],[Order Date]],"mmm")</f>
        <v>Aug</v>
      </c>
    </row>
    <row r="1790" spans="1:24" ht="15">
      <c r="A1790" s="2">
        <v>2860</v>
      </c>
      <c r="B1790" s="3">
        <v>46264</v>
      </c>
      <c r="C1790" s="12">
        <f>MONTH(SalesDataTable[[#This Row],[Order Date]])</f>
        <v>8</v>
      </c>
      <c r="D1790" s="12" t="str">
        <f>TEXT(SalesDataTable[[#This Row],[Order Date]],"MMM")</f>
        <v>Aug</v>
      </c>
      <c r="E1790" s="15" t="str">
        <f>"Q"&amp;ROUNDUP(MONTH(SalesDataTable[[#This Row],[Order Date]])/3,0)</f>
        <v>Q3</v>
      </c>
      <c r="F1790" s="12">
        <f>YEAR(SalesDataTable[[#This Row],[Order Date]])</f>
        <v>2026</v>
      </c>
      <c r="G1790" s="4" t="s">
        <v>20</v>
      </c>
      <c r="H1790" s="4" t="s">
        <v>31</v>
      </c>
      <c r="I1790" s="4" t="s">
        <v>28</v>
      </c>
      <c r="J1790" s="4" t="s">
        <v>3</v>
      </c>
      <c r="K1790" s="4" t="s">
        <v>9</v>
      </c>
      <c r="L1790" s="4" t="s">
        <v>17</v>
      </c>
      <c r="M1790" s="9">
        <v>1</v>
      </c>
      <c r="N1790" s="6">
        <v>143.49</v>
      </c>
      <c r="O1790" s="7">
        <v>0.1</v>
      </c>
      <c r="P1790" s="6">
        <v>80.72</v>
      </c>
      <c r="Q1790" s="6">
        <f t="shared" si="108"/>
        <v>129.14100000000002</v>
      </c>
      <c r="R1790" s="6">
        <f t="shared" si="109"/>
        <v>80.72</v>
      </c>
      <c r="S1790" s="6">
        <f t="shared" si="110"/>
        <v>48.421000000000021</v>
      </c>
      <c r="T1790" s="8">
        <f t="shared" si="111"/>
        <v>0.3749467636149636</v>
      </c>
      <c r="U1790" s="5">
        <f>YEAR(SalesDataTable[[#This Row],[Order Date]])</f>
        <v>2026</v>
      </c>
      <c r="V1790" s="8" t="str">
        <f>"Q"&amp;ROUNDUP(MONTH(SalesDataTable[[#This Row],[Order Date]])/3,0)</f>
        <v>Q3</v>
      </c>
      <c r="W1790" s="9">
        <f>MONTH(SalesDataTable[[#This Row],[Order Date]])</f>
        <v>8</v>
      </c>
      <c r="X1790" s="8" t="str">
        <f>TEXT(SalesDataTable[[#This Row],[Order Date]],"mmm")</f>
        <v>Aug</v>
      </c>
    </row>
    <row r="1791" spans="1:24" ht="15">
      <c r="A1791" s="2">
        <v>3768</v>
      </c>
      <c r="B1791" s="3">
        <v>46264</v>
      </c>
      <c r="C1791" s="12">
        <f>MONTH(SalesDataTable[[#This Row],[Order Date]])</f>
        <v>8</v>
      </c>
      <c r="D1791" s="12" t="str">
        <f>TEXT(SalesDataTable[[#This Row],[Order Date]],"MMM")</f>
        <v>Aug</v>
      </c>
      <c r="E1791" s="15" t="str">
        <f>"Q"&amp;ROUNDUP(MONTH(SalesDataTable[[#This Row],[Order Date]])/3,0)</f>
        <v>Q3</v>
      </c>
      <c r="F1791" s="12">
        <f>YEAR(SalesDataTable[[#This Row],[Order Date]])</f>
        <v>2026</v>
      </c>
      <c r="G1791" s="4" t="s">
        <v>11</v>
      </c>
      <c r="H1791" s="4" t="s">
        <v>18</v>
      </c>
      <c r="I1791" s="4" t="s">
        <v>19</v>
      </c>
      <c r="J1791" s="4" t="s">
        <v>13</v>
      </c>
      <c r="K1791" s="4" t="s">
        <v>9</v>
      </c>
      <c r="L1791" s="4" t="s">
        <v>17</v>
      </c>
      <c r="M1791" s="9">
        <v>1</v>
      </c>
      <c r="N1791" s="6">
        <v>143.38</v>
      </c>
      <c r="O1791" s="7">
        <v>0</v>
      </c>
      <c r="P1791" s="6">
        <v>78.37</v>
      </c>
      <c r="Q1791" s="6">
        <f t="shared" si="108"/>
        <v>143.38</v>
      </c>
      <c r="R1791" s="6">
        <f t="shared" si="109"/>
        <v>78.37</v>
      </c>
      <c r="S1791" s="6">
        <f t="shared" si="110"/>
        <v>65.009999999999991</v>
      </c>
      <c r="T1791" s="8">
        <f t="shared" si="111"/>
        <v>0.45341051750592826</v>
      </c>
      <c r="U1791" s="5">
        <f>YEAR(SalesDataTable[[#This Row],[Order Date]])</f>
        <v>2026</v>
      </c>
      <c r="V1791" s="8" t="str">
        <f>"Q"&amp;ROUNDUP(MONTH(SalesDataTable[[#This Row],[Order Date]])/3,0)</f>
        <v>Q3</v>
      </c>
      <c r="W1791" s="9">
        <f>MONTH(SalesDataTable[[#This Row],[Order Date]])</f>
        <v>8</v>
      </c>
      <c r="X1791" s="8" t="str">
        <f>TEXT(SalesDataTable[[#This Row],[Order Date]],"mmm")</f>
        <v>Aug</v>
      </c>
    </row>
    <row r="1792" spans="1:24" ht="15">
      <c r="A1792" s="2">
        <v>3987</v>
      </c>
      <c r="B1792" s="3">
        <v>46264</v>
      </c>
      <c r="C1792" s="12">
        <f>MONTH(SalesDataTable[[#This Row],[Order Date]])</f>
        <v>8</v>
      </c>
      <c r="D1792" s="12" t="str">
        <f>TEXT(SalesDataTable[[#This Row],[Order Date]],"MMM")</f>
        <v>Aug</v>
      </c>
      <c r="E1792" s="15" t="str">
        <f>"Q"&amp;ROUNDUP(MONTH(SalesDataTable[[#This Row],[Order Date]])/3,0)</f>
        <v>Q3</v>
      </c>
      <c r="F1792" s="12">
        <f>YEAR(SalesDataTable[[#This Row],[Order Date]])</f>
        <v>2026</v>
      </c>
      <c r="G1792" s="4" t="s">
        <v>6</v>
      </c>
      <c r="H1792" s="4" t="s">
        <v>43</v>
      </c>
      <c r="I1792" s="4" t="s">
        <v>28</v>
      </c>
      <c r="J1792" s="4" t="s">
        <v>16</v>
      </c>
      <c r="K1792" s="4" t="s">
        <v>9</v>
      </c>
      <c r="L1792" s="4" t="s">
        <v>17</v>
      </c>
      <c r="M1792" s="9">
        <v>1</v>
      </c>
      <c r="N1792" s="6">
        <v>144.54</v>
      </c>
      <c r="O1792" s="7">
        <v>0</v>
      </c>
      <c r="P1792" s="6">
        <v>78.77</v>
      </c>
      <c r="Q1792" s="6">
        <f t="shared" si="108"/>
        <v>144.54</v>
      </c>
      <c r="R1792" s="6">
        <f t="shared" si="109"/>
        <v>78.77</v>
      </c>
      <c r="S1792" s="6">
        <f t="shared" si="110"/>
        <v>65.77</v>
      </c>
      <c r="T1792" s="8">
        <f t="shared" si="111"/>
        <v>0.45502974955029751</v>
      </c>
      <c r="U1792" s="5">
        <f>YEAR(SalesDataTable[[#This Row],[Order Date]])</f>
        <v>2026</v>
      </c>
      <c r="V1792" s="8" t="str">
        <f>"Q"&amp;ROUNDUP(MONTH(SalesDataTable[[#This Row],[Order Date]])/3,0)</f>
        <v>Q3</v>
      </c>
      <c r="W1792" s="9">
        <f>MONTH(SalesDataTable[[#This Row],[Order Date]])</f>
        <v>8</v>
      </c>
      <c r="X1792" s="8" t="str">
        <f>TEXT(SalesDataTable[[#This Row],[Order Date]],"mmm")</f>
        <v>Aug</v>
      </c>
    </row>
    <row r="1793" spans="1:24" ht="15">
      <c r="A1793" s="2">
        <v>4990</v>
      </c>
      <c r="B1793" s="3">
        <v>46264</v>
      </c>
      <c r="C1793" s="12">
        <f>MONTH(SalesDataTable[[#This Row],[Order Date]])</f>
        <v>8</v>
      </c>
      <c r="D1793" s="12" t="str">
        <f>TEXT(SalesDataTable[[#This Row],[Order Date]],"MMM")</f>
        <v>Aug</v>
      </c>
      <c r="E1793" s="15" t="str">
        <f>"Q"&amp;ROUNDUP(MONTH(SalesDataTable[[#This Row],[Order Date]])/3,0)</f>
        <v>Q3</v>
      </c>
      <c r="F1793" s="12">
        <f>YEAR(SalesDataTable[[#This Row],[Order Date]])</f>
        <v>2026</v>
      </c>
      <c r="G1793" s="4" t="s">
        <v>20</v>
      </c>
      <c r="H1793" s="4" t="s">
        <v>33</v>
      </c>
      <c r="I1793" s="4" t="s">
        <v>28</v>
      </c>
      <c r="J1793" s="4" t="s">
        <v>3</v>
      </c>
      <c r="K1793" s="4" t="s">
        <v>34</v>
      </c>
      <c r="L1793" s="4" t="s">
        <v>35</v>
      </c>
      <c r="M1793" s="9">
        <v>1</v>
      </c>
      <c r="N1793" s="6">
        <v>40.92</v>
      </c>
      <c r="O1793" s="7">
        <v>0.1</v>
      </c>
      <c r="P1793" s="6">
        <v>14.94</v>
      </c>
      <c r="Q1793" s="6">
        <f t="shared" si="108"/>
        <v>36.828000000000003</v>
      </c>
      <c r="R1793" s="6">
        <f t="shared" si="109"/>
        <v>14.94</v>
      </c>
      <c r="S1793" s="6">
        <f t="shared" si="110"/>
        <v>21.888000000000005</v>
      </c>
      <c r="T1793" s="8">
        <f t="shared" si="111"/>
        <v>0.59433040078201382</v>
      </c>
      <c r="U1793" s="5">
        <f>YEAR(SalesDataTable[[#This Row],[Order Date]])</f>
        <v>2026</v>
      </c>
      <c r="V1793" s="8" t="str">
        <f>"Q"&amp;ROUNDUP(MONTH(SalesDataTable[[#This Row],[Order Date]])/3,0)</f>
        <v>Q3</v>
      </c>
      <c r="W1793" s="9">
        <f>MONTH(SalesDataTable[[#This Row],[Order Date]])</f>
        <v>8</v>
      </c>
      <c r="X1793" s="8" t="str">
        <f>TEXT(SalesDataTable[[#This Row],[Order Date]],"mmm")</f>
        <v>Aug</v>
      </c>
    </row>
    <row r="1794" spans="1:24" ht="15">
      <c r="A1794" s="2">
        <v>348</v>
      </c>
      <c r="B1794" s="3">
        <v>46265</v>
      </c>
      <c r="C1794" s="12">
        <f>MONTH(SalesDataTable[[#This Row],[Order Date]])</f>
        <v>8</v>
      </c>
      <c r="D1794" s="12" t="str">
        <f>TEXT(SalesDataTable[[#This Row],[Order Date]],"MMM")</f>
        <v>Aug</v>
      </c>
      <c r="E1794" s="15" t="str">
        <f>"Q"&amp;ROUNDUP(MONTH(SalesDataTable[[#This Row],[Order Date]])/3,0)</f>
        <v>Q3</v>
      </c>
      <c r="F1794" s="12">
        <f>YEAR(SalesDataTable[[#This Row],[Order Date]])</f>
        <v>2026</v>
      </c>
      <c r="G1794" s="4" t="s">
        <v>6</v>
      </c>
      <c r="H1794" s="4" t="s">
        <v>43</v>
      </c>
      <c r="I1794" s="4" t="s">
        <v>8</v>
      </c>
      <c r="J1794" s="4" t="s">
        <v>16</v>
      </c>
      <c r="K1794" s="4" t="s">
        <v>9</v>
      </c>
      <c r="L1794" s="4" t="s">
        <v>37</v>
      </c>
      <c r="M1794" s="9">
        <v>5</v>
      </c>
      <c r="N1794" s="6">
        <v>151.21</v>
      </c>
      <c r="O1794" s="7">
        <v>0.15</v>
      </c>
      <c r="P1794" s="6">
        <v>77.12</v>
      </c>
      <c r="Q1794" s="6">
        <f t="shared" ref="Q1794:Q1857" si="112">M1794*N1794*(1-O1794)</f>
        <v>642.64250000000004</v>
      </c>
      <c r="R1794" s="6">
        <f t="shared" ref="R1794:R1857" si="113">M1794*P1794</f>
        <v>385.6</v>
      </c>
      <c r="S1794" s="6">
        <f t="shared" ref="S1794:S1857" si="114">Q1794-R1794</f>
        <v>257.04250000000002</v>
      </c>
      <c r="T1794" s="8">
        <f t="shared" ref="T1794:T1857" si="115">IFERROR(S1794/Q1794,0)</f>
        <v>0.39997743691087967</v>
      </c>
      <c r="U1794" s="5">
        <f>YEAR(SalesDataTable[[#This Row],[Order Date]])</f>
        <v>2026</v>
      </c>
      <c r="V1794" s="8" t="str">
        <f>"Q"&amp;ROUNDUP(MONTH(SalesDataTable[[#This Row],[Order Date]])/3,0)</f>
        <v>Q3</v>
      </c>
      <c r="W1794" s="9">
        <f>MONTH(SalesDataTable[[#This Row],[Order Date]])</f>
        <v>8</v>
      </c>
      <c r="X1794" s="8" t="str">
        <f>TEXT(SalesDataTable[[#This Row],[Order Date]],"mmm")</f>
        <v>Aug</v>
      </c>
    </row>
    <row r="1795" spans="1:24" ht="15">
      <c r="A1795" s="2">
        <v>1642</v>
      </c>
      <c r="B1795" s="3">
        <v>46265</v>
      </c>
      <c r="C1795" s="12">
        <f>MONTH(SalesDataTable[[#This Row],[Order Date]])</f>
        <v>8</v>
      </c>
      <c r="D1795" s="12" t="str">
        <f>TEXT(SalesDataTable[[#This Row],[Order Date]],"MMM")</f>
        <v>Aug</v>
      </c>
      <c r="E1795" s="15" t="str">
        <f>"Q"&amp;ROUNDUP(MONTH(SalesDataTable[[#This Row],[Order Date]])/3,0)</f>
        <v>Q3</v>
      </c>
      <c r="F1795" s="12">
        <f>YEAR(SalesDataTable[[#This Row],[Order Date]])</f>
        <v>2026</v>
      </c>
      <c r="G1795" s="4" t="s">
        <v>20</v>
      </c>
      <c r="H1795" s="4" t="s">
        <v>33</v>
      </c>
      <c r="I1795" s="4" t="s">
        <v>28</v>
      </c>
      <c r="J1795" s="4" t="s">
        <v>13</v>
      </c>
      <c r="K1795" s="4" t="s">
        <v>34</v>
      </c>
      <c r="L1795" s="4" t="s">
        <v>35</v>
      </c>
      <c r="M1795" s="9">
        <v>1</v>
      </c>
      <c r="N1795" s="6">
        <v>40.770000000000003</v>
      </c>
      <c r="O1795" s="7">
        <v>0</v>
      </c>
      <c r="P1795" s="6">
        <v>15.13</v>
      </c>
      <c r="Q1795" s="6">
        <f t="shared" si="112"/>
        <v>40.770000000000003</v>
      </c>
      <c r="R1795" s="6">
        <f t="shared" si="113"/>
        <v>15.13</v>
      </c>
      <c r="S1795" s="6">
        <f t="shared" si="114"/>
        <v>25.64</v>
      </c>
      <c r="T1795" s="8">
        <f t="shared" si="115"/>
        <v>0.62889379445670834</v>
      </c>
      <c r="U1795" s="5">
        <f>YEAR(SalesDataTable[[#This Row],[Order Date]])</f>
        <v>2026</v>
      </c>
      <c r="V1795" s="8" t="str">
        <f>"Q"&amp;ROUNDUP(MONTH(SalesDataTable[[#This Row],[Order Date]])/3,0)</f>
        <v>Q3</v>
      </c>
      <c r="W1795" s="9">
        <f>MONTH(SalesDataTable[[#This Row],[Order Date]])</f>
        <v>8</v>
      </c>
      <c r="X1795" s="8" t="str">
        <f>TEXT(SalesDataTable[[#This Row],[Order Date]],"mmm")</f>
        <v>Aug</v>
      </c>
    </row>
    <row r="1796" spans="1:24" ht="15">
      <c r="A1796" s="2">
        <v>2146</v>
      </c>
      <c r="B1796" s="3">
        <v>46265</v>
      </c>
      <c r="C1796" s="12">
        <f>MONTH(SalesDataTable[[#This Row],[Order Date]])</f>
        <v>8</v>
      </c>
      <c r="D1796" s="12" t="str">
        <f>TEXT(SalesDataTable[[#This Row],[Order Date]],"MMM")</f>
        <v>Aug</v>
      </c>
      <c r="E1796" s="15" t="str">
        <f>"Q"&amp;ROUNDUP(MONTH(SalesDataTable[[#This Row],[Order Date]])/3,0)</f>
        <v>Q3</v>
      </c>
      <c r="F1796" s="12">
        <f>YEAR(SalesDataTable[[#This Row],[Order Date]])</f>
        <v>2026</v>
      </c>
      <c r="G1796" s="4" t="s">
        <v>0</v>
      </c>
      <c r="H1796" s="4" t="s">
        <v>1</v>
      </c>
      <c r="I1796" s="4" t="s">
        <v>28</v>
      </c>
      <c r="J1796" s="4" t="s">
        <v>13</v>
      </c>
      <c r="K1796" s="4" t="s">
        <v>34</v>
      </c>
      <c r="L1796" s="4" t="s">
        <v>42</v>
      </c>
      <c r="M1796" s="9">
        <v>1</v>
      </c>
      <c r="N1796" s="6">
        <v>35.47</v>
      </c>
      <c r="O1796" s="7">
        <v>0.05</v>
      </c>
      <c r="P1796" s="6">
        <v>14.1</v>
      </c>
      <c r="Q1796" s="6">
        <f t="shared" si="112"/>
        <v>33.6965</v>
      </c>
      <c r="R1796" s="6">
        <f t="shared" si="113"/>
        <v>14.1</v>
      </c>
      <c r="S1796" s="6">
        <f t="shared" si="114"/>
        <v>19.596499999999999</v>
      </c>
      <c r="T1796" s="8">
        <f t="shared" si="115"/>
        <v>0.58155891561438122</v>
      </c>
      <c r="U1796" s="5">
        <f>YEAR(SalesDataTable[[#This Row],[Order Date]])</f>
        <v>2026</v>
      </c>
      <c r="V1796" s="8" t="str">
        <f>"Q"&amp;ROUNDUP(MONTH(SalesDataTable[[#This Row],[Order Date]])/3,0)</f>
        <v>Q3</v>
      </c>
      <c r="W1796" s="9">
        <f>MONTH(SalesDataTable[[#This Row],[Order Date]])</f>
        <v>8</v>
      </c>
      <c r="X1796" s="8" t="str">
        <f>TEXT(SalesDataTable[[#This Row],[Order Date]],"mmm")</f>
        <v>Aug</v>
      </c>
    </row>
    <row r="1797" spans="1:24" ht="15">
      <c r="A1797" s="2">
        <v>2629</v>
      </c>
      <c r="B1797" s="3">
        <v>46265</v>
      </c>
      <c r="C1797" s="12">
        <f>MONTH(SalesDataTable[[#This Row],[Order Date]])</f>
        <v>8</v>
      </c>
      <c r="D1797" s="12" t="str">
        <f>TEXT(SalesDataTable[[#This Row],[Order Date]],"MMM")</f>
        <v>Aug</v>
      </c>
      <c r="E1797" s="15" t="str">
        <f>"Q"&amp;ROUNDUP(MONTH(SalesDataTable[[#This Row],[Order Date]])/3,0)</f>
        <v>Q3</v>
      </c>
      <c r="F1797" s="12">
        <f>YEAR(SalesDataTable[[#This Row],[Order Date]])</f>
        <v>2026</v>
      </c>
      <c r="G1797" s="4" t="s">
        <v>20</v>
      </c>
      <c r="H1797" s="4" t="s">
        <v>33</v>
      </c>
      <c r="I1797" s="4" t="s">
        <v>2</v>
      </c>
      <c r="J1797" s="4" t="s">
        <v>3</v>
      </c>
      <c r="K1797" s="4" t="s">
        <v>4</v>
      </c>
      <c r="L1797" s="4" t="s">
        <v>5</v>
      </c>
      <c r="M1797" s="9">
        <v>1</v>
      </c>
      <c r="N1797" s="6">
        <v>81.72</v>
      </c>
      <c r="O1797" s="7">
        <v>0</v>
      </c>
      <c r="P1797" s="6">
        <v>42.38</v>
      </c>
      <c r="Q1797" s="6">
        <f t="shared" si="112"/>
        <v>81.72</v>
      </c>
      <c r="R1797" s="6">
        <f t="shared" si="113"/>
        <v>42.38</v>
      </c>
      <c r="S1797" s="6">
        <f t="shared" si="114"/>
        <v>39.339999999999996</v>
      </c>
      <c r="T1797" s="8">
        <f t="shared" si="115"/>
        <v>0.48139990210474787</v>
      </c>
      <c r="U1797" s="5">
        <f>YEAR(SalesDataTable[[#This Row],[Order Date]])</f>
        <v>2026</v>
      </c>
      <c r="V1797" s="8" t="str">
        <f>"Q"&amp;ROUNDUP(MONTH(SalesDataTable[[#This Row],[Order Date]])/3,0)</f>
        <v>Q3</v>
      </c>
      <c r="W1797" s="9">
        <f>MONTH(SalesDataTable[[#This Row],[Order Date]])</f>
        <v>8</v>
      </c>
      <c r="X1797" s="8" t="str">
        <f>TEXT(SalesDataTable[[#This Row],[Order Date]],"mmm")</f>
        <v>Aug</v>
      </c>
    </row>
    <row r="1798" spans="1:24" ht="15">
      <c r="A1798" s="2">
        <v>2870</v>
      </c>
      <c r="B1798" s="3">
        <v>46265</v>
      </c>
      <c r="C1798" s="12">
        <f>MONTH(SalesDataTable[[#This Row],[Order Date]])</f>
        <v>8</v>
      </c>
      <c r="D1798" s="12" t="str">
        <f>TEXT(SalesDataTable[[#This Row],[Order Date]],"MMM")</f>
        <v>Aug</v>
      </c>
      <c r="E1798" s="15" t="str">
        <f>"Q"&amp;ROUNDUP(MONTH(SalesDataTable[[#This Row],[Order Date]])/3,0)</f>
        <v>Q3</v>
      </c>
      <c r="F1798" s="12">
        <f>YEAR(SalesDataTable[[#This Row],[Order Date]])</f>
        <v>2026</v>
      </c>
      <c r="G1798" s="4" t="s">
        <v>20</v>
      </c>
      <c r="H1798" s="4" t="s">
        <v>31</v>
      </c>
      <c r="I1798" s="4" t="s">
        <v>2</v>
      </c>
      <c r="J1798" s="4" t="s">
        <v>13</v>
      </c>
      <c r="K1798" s="4" t="s">
        <v>14</v>
      </c>
      <c r="L1798" s="4" t="s">
        <v>32</v>
      </c>
      <c r="M1798" s="9">
        <v>1</v>
      </c>
      <c r="N1798" s="6">
        <v>45.84</v>
      </c>
      <c r="O1798" s="7">
        <v>0</v>
      </c>
      <c r="P1798" s="6">
        <v>17.84</v>
      </c>
      <c r="Q1798" s="6">
        <f t="shared" si="112"/>
        <v>45.84</v>
      </c>
      <c r="R1798" s="6">
        <f t="shared" si="113"/>
        <v>17.84</v>
      </c>
      <c r="S1798" s="6">
        <f t="shared" si="114"/>
        <v>28.000000000000004</v>
      </c>
      <c r="T1798" s="8">
        <f t="shared" si="115"/>
        <v>0.61082024432809778</v>
      </c>
      <c r="U1798" s="5">
        <f>YEAR(SalesDataTable[[#This Row],[Order Date]])</f>
        <v>2026</v>
      </c>
      <c r="V1798" s="8" t="str">
        <f>"Q"&amp;ROUNDUP(MONTH(SalesDataTable[[#This Row],[Order Date]])/3,0)</f>
        <v>Q3</v>
      </c>
      <c r="W1798" s="9">
        <f>MONTH(SalesDataTable[[#This Row],[Order Date]])</f>
        <v>8</v>
      </c>
      <c r="X1798" s="8" t="str">
        <f>TEXT(SalesDataTable[[#This Row],[Order Date]],"mmm")</f>
        <v>Aug</v>
      </c>
    </row>
    <row r="1799" spans="1:24" ht="15">
      <c r="A1799" s="2">
        <v>2975</v>
      </c>
      <c r="B1799" s="3">
        <v>46265</v>
      </c>
      <c r="C1799" s="12">
        <f>MONTH(SalesDataTable[[#This Row],[Order Date]])</f>
        <v>8</v>
      </c>
      <c r="D1799" s="12" t="str">
        <f>TEXT(SalesDataTable[[#This Row],[Order Date]],"MMM")</f>
        <v>Aug</v>
      </c>
      <c r="E1799" s="15" t="str">
        <f>"Q"&amp;ROUNDUP(MONTH(SalesDataTable[[#This Row],[Order Date]])/3,0)</f>
        <v>Q3</v>
      </c>
      <c r="F1799" s="12">
        <f>YEAR(SalesDataTable[[#This Row],[Order Date]])</f>
        <v>2026</v>
      </c>
      <c r="G1799" s="4" t="s">
        <v>6</v>
      </c>
      <c r="H1799" s="4" t="s">
        <v>43</v>
      </c>
      <c r="I1799" s="4" t="s">
        <v>2</v>
      </c>
      <c r="J1799" s="4" t="s">
        <v>13</v>
      </c>
      <c r="K1799" s="4" t="s">
        <v>14</v>
      </c>
      <c r="L1799" s="4" t="s">
        <v>32</v>
      </c>
      <c r="M1799" s="9">
        <v>1</v>
      </c>
      <c r="N1799" s="6">
        <v>46.59</v>
      </c>
      <c r="O1799" s="7">
        <v>0</v>
      </c>
      <c r="P1799" s="6">
        <v>18.47</v>
      </c>
      <c r="Q1799" s="6">
        <f t="shared" si="112"/>
        <v>46.59</v>
      </c>
      <c r="R1799" s="6">
        <f t="shared" si="113"/>
        <v>18.47</v>
      </c>
      <c r="S1799" s="6">
        <f t="shared" si="114"/>
        <v>28.120000000000005</v>
      </c>
      <c r="T1799" s="8">
        <f t="shared" si="115"/>
        <v>0.60356299635114841</v>
      </c>
      <c r="U1799" s="5">
        <f>YEAR(SalesDataTable[[#This Row],[Order Date]])</f>
        <v>2026</v>
      </c>
      <c r="V1799" s="8" t="str">
        <f>"Q"&amp;ROUNDUP(MONTH(SalesDataTable[[#This Row],[Order Date]])/3,0)</f>
        <v>Q3</v>
      </c>
      <c r="W1799" s="9">
        <f>MONTH(SalesDataTable[[#This Row],[Order Date]])</f>
        <v>8</v>
      </c>
      <c r="X1799" s="8" t="str">
        <f>TEXT(SalesDataTable[[#This Row],[Order Date]],"mmm")</f>
        <v>Aug</v>
      </c>
    </row>
    <row r="1800" spans="1:24" ht="15">
      <c r="A1800" s="2">
        <v>3163</v>
      </c>
      <c r="B1800" s="3">
        <v>46265</v>
      </c>
      <c r="C1800" s="12">
        <f>MONTH(SalesDataTable[[#This Row],[Order Date]])</f>
        <v>8</v>
      </c>
      <c r="D1800" s="12" t="str">
        <f>TEXT(SalesDataTable[[#This Row],[Order Date]],"MMM")</f>
        <v>Aug</v>
      </c>
      <c r="E1800" s="15" t="str">
        <f>"Q"&amp;ROUNDUP(MONTH(SalesDataTable[[#This Row],[Order Date]])/3,0)</f>
        <v>Q3</v>
      </c>
      <c r="F1800" s="12">
        <f>YEAR(SalesDataTable[[#This Row],[Order Date]])</f>
        <v>2026</v>
      </c>
      <c r="G1800" s="4" t="s">
        <v>0</v>
      </c>
      <c r="H1800" s="4" t="s">
        <v>50</v>
      </c>
      <c r="I1800" s="4" t="s">
        <v>19</v>
      </c>
      <c r="J1800" s="4" t="s">
        <v>16</v>
      </c>
      <c r="K1800" s="4" t="s">
        <v>9</v>
      </c>
      <c r="L1800" s="4" t="s">
        <v>46</v>
      </c>
      <c r="M1800" s="9">
        <v>1</v>
      </c>
      <c r="N1800" s="6">
        <v>69.959999999999994</v>
      </c>
      <c r="O1800" s="7">
        <v>0</v>
      </c>
      <c r="P1800" s="6">
        <v>32.340000000000003</v>
      </c>
      <c r="Q1800" s="6">
        <f t="shared" si="112"/>
        <v>69.959999999999994</v>
      </c>
      <c r="R1800" s="6">
        <f t="shared" si="113"/>
        <v>32.340000000000003</v>
      </c>
      <c r="S1800" s="6">
        <f t="shared" si="114"/>
        <v>37.61999999999999</v>
      </c>
      <c r="T1800" s="8">
        <f t="shared" si="115"/>
        <v>0.53773584905660365</v>
      </c>
      <c r="U1800" s="5">
        <f>YEAR(SalesDataTable[[#This Row],[Order Date]])</f>
        <v>2026</v>
      </c>
      <c r="V1800" s="8" t="str">
        <f>"Q"&amp;ROUNDUP(MONTH(SalesDataTable[[#This Row],[Order Date]])/3,0)</f>
        <v>Q3</v>
      </c>
      <c r="W1800" s="9">
        <f>MONTH(SalesDataTable[[#This Row],[Order Date]])</f>
        <v>8</v>
      </c>
      <c r="X1800" s="8" t="str">
        <f>TEXT(SalesDataTable[[#This Row],[Order Date]],"mmm")</f>
        <v>Aug</v>
      </c>
    </row>
    <row r="1801" spans="1:24" ht="15">
      <c r="A1801" s="2">
        <v>94</v>
      </c>
      <c r="B1801" s="3">
        <v>46266</v>
      </c>
      <c r="C1801" s="12">
        <f>MONTH(SalesDataTable[[#This Row],[Order Date]])</f>
        <v>9</v>
      </c>
      <c r="D1801" s="12" t="str">
        <f>TEXT(SalesDataTable[[#This Row],[Order Date]],"MMM")</f>
        <v>Sep</v>
      </c>
      <c r="E1801" s="15" t="str">
        <f>"Q"&amp;ROUNDUP(MONTH(SalesDataTable[[#This Row],[Order Date]])/3,0)</f>
        <v>Q3</v>
      </c>
      <c r="F1801" s="12">
        <f>YEAR(SalesDataTable[[#This Row],[Order Date]])</f>
        <v>2026</v>
      </c>
      <c r="G1801" s="4" t="s">
        <v>6</v>
      </c>
      <c r="H1801" s="4" t="s">
        <v>27</v>
      </c>
      <c r="I1801" s="4" t="s">
        <v>19</v>
      </c>
      <c r="J1801" s="4" t="s">
        <v>3</v>
      </c>
      <c r="K1801" s="4" t="s">
        <v>4</v>
      </c>
      <c r="L1801" s="4" t="s">
        <v>22</v>
      </c>
      <c r="M1801" s="9">
        <v>5</v>
      </c>
      <c r="N1801" s="6">
        <v>50.76</v>
      </c>
      <c r="O1801" s="7">
        <v>0</v>
      </c>
      <c r="P1801" s="6">
        <v>22.89</v>
      </c>
      <c r="Q1801" s="6">
        <f t="shared" si="112"/>
        <v>253.79999999999998</v>
      </c>
      <c r="R1801" s="6">
        <f t="shared" si="113"/>
        <v>114.45</v>
      </c>
      <c r="S1801" s="6">
        <f t="shared" si="114"/>
        <v>139.34999999999997</v>
      </c>
      <c r="T1801" s="8">
        <f t="shared" si="115"/>
        <v>0.54905437352245856</v>
      </c>
      <c r="U1801" s="5">
        <f>YEAR(SalesDataTable[[#This Row],[Order Date]])</f>
        <v>2026</v>
      </c>
      <c r="V1801" s="8" t="str">
        <f>"Q"&amp;ROUNDUP(MONTH(SalesDataTable[[#This Row],[Order Date]])/3,0)</f>
        <v>Q3</v>
      </c>
      <c r="W1801" s="9">
        <f>MONTH(SalesDataTable[[#This Row],[Order Date]])</f>
        <v>9</v>
      </c>
      <c r="X1801" s="8" t="str">
        <f>TEXT(SalesDataTable[[#This Row],[Order Date]],"mmm")</f>
        <v>Sep</v>
      </c>
    </row>
    <row r="1802" spans="1:24" ht="15">
      <c r="A1802" s="2">
        <v>271</v>
      </c>
      <c r="B1802" s="3">
        <v>46266</v>
      </c>
      <c r="C1802" s="12">
        <f>MONTH(SalesDataTable[[#This Row],[Order Date]])</f>
        <v>9</v>
      </c>
      <c r="D1802" s="12" t="str">
        <f>TEXT(SalesDataTable[[#This Row],[Order Date]],"MMM")</f>
        <v>Sep</v>
      </c>
      <c r="E1802" s="15" t="str">
        <f>"Q"&amp;ROUNDUP(MONTH(SalesDataTable[[#This Row],[Order Date]])/3,0)</f>
        <v>Q3</v>
      </c>
      <c r="F1802" s="12">
        <f>YEAR(SalesDataTable[[#This Row],[Order Date]])</f>
        <v>2026</v>
      </c>
      <c r="G1802" s="4" t="s">
        <v>6</v>
      </c>
      <c r="H1802" s="4" t="s">
        <v>43</v>
      </c>
      <c r="I1802" s="4" t="s">
        <v>28</v>
      </c>
      <c r="J1802" s="4" t="s">
        <v>3</v>
      </c>
      <c r="K1802" s="4" t="s">
        <v>9</v>
      </c>
      <c r="L1802" s="4" t="s">
        <v>10</v>
      </c>
      <c r="M1802" s="9">
        <v>1</v>
      </c>
      <c r="N1802" s="6">
        <v>94.29</v>
      </c>
      <c r="O1802" s="7">
        <v>0.1</v>
      </c>
      <c r="P1802" s="6">
        <v>45.12</v>
      </c>
      <c r="Q1802" s="6">
        <f t="shared" si="112"/>
        <v>84.861000000000004</v>
      </c>
      <c r="R1802" s="6">
        <f t="shared" si="113"/>
        <v>45.12</v>
      </c>
      <c r="S1802" s="6">
        <f t="shared" si="114"/>
        <v>39.741000000000007</v>
      </c>
      <c r="T1802" s="8">
        <f t="shared" si="115"/>
        <v>0.46830699614663984</v>
      </c>
      <c r="U1802" s="5">
        <f>YEAR(SalesDataTable[[#This Row],[Order Date]])</f>
        <v>2026</v>
      </c>
      <c r="V1802" s="8" t="str">
        <f>"Q"&amp;ROUNDUP(MONTH(SalesDataTable[[#This Row],[Order Date]])/3,0)</f>
        <v>Q3</v>
      </c>
      <c r="W1802" s="9">
        <f>MONTH(SalesDataTable[[#This Row],[Order Date]])</f>
        <v>9</v>
      </c>
      <c r="X1802" s="8" t="str">
        <f>TEXT(SalesDataTable[[#This Row],[Order Date]],"mmm")</f>
        <v>Sep</v>
      </c>
    </row>
    <row r="1803" spans="1:24" ht="15">
      <c r="A1803" s="2">
        <v>1481</v>
      </c>
      <c r="B1803" s="3">
        <v>46266</v>
      </c>
      <c r="C1803" s="12">
        <f>MONTH(SalesDataTable[[#This Row],[Order Date]])</f>
        <v>9</v>
      </c>
      <c r="D1803" s="12" t="str">
        <f>TEXT(SalesDataTable[[#This Row],[Order Date]],"MMM")</f>
        <v>Sep</v>
      </c>
      <c r="E1803" s="15" t="str">
        <f>"Q"&amp;ROUNDUP(MONTH(SalesDataTable[[#This Row],[Order Date]])/3,0)</f>
        <v>Q3</v>
      </c>
      <c r="F1803" s="12">
        <f>YEAR(SalesDataTable[[#This Row],[Order Date]])</f>
        <v>2026</v>
      </c>
      <c r="G1803" s="4" t="s">
        <v>6</v>
      </c>
      <c r="H1803" s="4" t="s">
        <v>43</v>
      </c>
      <c r="I1803" s="4" t="s">
        <v>8</v>
      </c>
      <c r="J1803" s="4" t="s">
        <v>16</v>
      </c>
      <c r="K1803" s="4" t="s">
        <v>4</v>
      </c>
      <c r="L1803" s="4" t="s">
        <v>5</v>
      </c>
      <c r="M1803" s="9">
        <v>6</v>
      </c>
      <c r="N1803" s="6">
        <v>81.430000000000007</v>
      </c>
      <c r="O1803" s="7">
        <v>0.05</v>
      </c>
      <c r="P1803" s="6">
        <v>42.24</v>
      </c>
      <c r="Q1803" s="6">
        <f t="shared" si="112"/>
        <v>464.15100000000001</v>
      </c>
      <c r="R1803" s="6">
        <f t="shared" si="113"/>
        <v>253.44</v>
      </c>
      <c r="S1803" s="6">
        <f t="shared" si="114"/>
        <v>210.71100000000001</v>
      </c>
      <c r="T1803" s="8">
        <f t="shared" si="115"/>
        <v>0.45397079829624415</v>
      </c>
      <c r="U1803" s="5">
        <f>YEAR(SalesDataTable[[#This Row],[Order Date]])</f>
        <v>2026</v>
      </c>
      <c r="V1803" s="8" t="str">
        <f>"Q"&amp;ROUNDUP(MONTH(SalesDataTable[[#This Row],[Order Date]])/3,0)</f>
        <v>Q3</v>
      </c>
      <c r="W1803" s="9">
        <f>MONTH(SalesDataTable[[#This Row],[Order Date]])</f>
        <v>9</v>
      </c>
      <c r="X1803" s="8" t="str">
        <f>TEXT(SalesDataTable[[#This Row],[Order Date]],"mmm")</f>
        <v>Sep</v>
      </c>
    </row>
    <row r="1804" spans="1:24" ht="15">
      <c r="A1804" s="2">
        <v>1663</v>
      </c>
      <c r="B1804" s="3">
        <v>46266</v>
      </c>
      <c r="C1804" s="12">
        <f>MONTH(SalesDataTable[[#This Row],[Order Date]])</f>
        <v>9</v>
      </c>
      <c r="D1804" s="12" t="str">
        <f>TEXT(SalesDataTable[[#This Row],[Order Date]],"MMM")</f>
        <v>Sep</v>
      </c>
      <c r="E1804" s="15" t="str">
        <f>"Q"&amp;ROUNDUP(MONTH(SalesDataTable[[#This Row],[Order Date]])/3,0)</f>
        <v>Q3</v>
      </c>
      <c r="F1804" s="12">
        <f>YEAR(SalesDataTable[[#This Row],[Order Date]])</f>
        <v>2026</v>
      </c>
      <c r="G1804" s="4" t="s">
        <v>11</v>
      </c>
      <c r="H1804" s="4" t="s">
        <v>25</v>
      </c>
      <c r="I1804" s="4" t="s">
        <v>2</v>
      </c>
      <c r="J1804" s="4" t="s">
        <v>3</v>
      </c>
      <c r="K1804" s="4" t="s">
        <v>14</v>
      </c>
      <c r="L1804" s="4" t="s">
        <v>32</v>
      </c>
      <c r="M1804" s="9">
        <v>1</v>
      </c>
      <c r="N1804" s="6">
        <v>45.54</v>
      </c>
      <c r="O1804" s="7">
        <v>0.1</v>
      </c>
      <c r="P1804" s="6">
        <v>18.440000000000001</v>
      </c>
      <c r="Q1804" s="6">
        <f t="shared" si="112"/>
        <v>40.985999999999997</v>
      </c>
      <c r="R1804" s="6">
        <f t="shared" si="113"/>
        <v>18.440000000000001</v>
      </c>
      <c r="S1804" s="6">
        <f t="shared" si="114"/>
        <v>22.545999999999996</v>
      </c>
      <c r="T1804" s="8">
        <f t="shared" si="115"/>
        <v>0.5500902747279558</v>
      </c>
      <c r="U1804" s="5">
        <f>YEAR(SalesDataTable[[#This Row],[Order Date]])</f>
        <v>2026</v>
      </c>
      <c r="V1804" s="8" t="str">
        <f>"Q"&amp;ROUNDUP(MONTH(SalesDataTable[[#This Row],[Order Date]])/3,0)</f>
        <v>Q3</v>
      </c>
      <c r="W1804" s="9">
        <f>MONTH(SalesDataTable[[#This Row],[Order Date]])</f>
        <v>9</v>
      </c>
      <c r="X1804" s="8" t="str">
        <f>TEXT(SalesDataTable[[#This Row],[Order Date]],"mmm")</f>
        <v>Sep</v>
      </c>
    </row>
    <row r="1805" spans="1:24" ht="15">
      <c r="A1805" s="2">
        <v>2866</v>
      </c>
      <c r="B1805" s="3">
        <v>46266</v>
      </c>
      <c r="C1805" s="12">
        <f>MONTH(SalesDataTable[[#This Row],[Order Date]])</f>
        <v>9</v>
      </c>
      <c r="D1805" s="12" t="str">
        <f>TEXT(SalesDataTable[[#This Row],[Order Date]],"MMM")</f>
        <v>Sep</v>
      </c>
      <c r="E1805" s="15" t="str">
        <f>"Q"&amp;ROUNDUP(MONTH(SalesDataTable[[#This Row],[Order Date]])/3,0)</f>
        <v>Q3</v>
      </c>
      <c r="F1805" s="12">
        <f>YEAR(SalesDataTable[[#This Row],[Order Date]])</f>
        <v>2026</v>
      </c>
      <c r="G1805" s="4" t="s">
        <v>0</v>
      </c>
      <c r="H1805" s="4" t="s">
        <v>50</v>
      </c>
      <c r="I1805" s="4" t="s">
        <v>28</v>
      </c>
      <c r="J1805" s="4" t="s">
        <v>3</v>
      </c>
      <c r="K1805" s="4" t="s">
        <v>9</v>
      </c>
      <c r="L1805" s="4" t="s">
        <v>37</v>
      </c>
      <c r="M1805" s="9">
        <v>2</v>
      </c>
      <c r="N1805" s="6">
        <v>156.63999999999999</v>
      </c>
      <c r="O1805" s="7">
        <v>0.1</v>
      </c>
      <c r="P1805" s="6">
        <v>80.09</v>
      </c>
      <c r="Q1805" s="6">
        <f t="shared" si="112"/>
        <v>281.952</v>
      </c>
      <c r="R1805" s="6">
        <f t="shared" si="113"/>
        <v>160.18</v>
      </c>
      <c r="S1805" s="6">
        <f t="shared" si="114"/>
        <v>121.77199999999999</v>
      </c>
      <c r="T1805" s="8">
        <f t="shared" si="115"/>
        <v>0.43188911587787987</v>
      </c>
      <c r="U1805" s="5">
        <f>YEAR(SalesDataTable[[#This Row],[Order Date]])</f>
        <v>2026</v>
      </c>
      <c r="V1805" s="8" t="str">
        <f>"Q"&amp;ROUNDUP(MONTH(SalesDataTable[[#This Row],[Order Date]])/3,0)</f>
        <v>Q3</v>
      </c>
      <c r="W1805" s="9">
        <f>MONTH(SalesDataTable[[#This Row],[Order Date]])</f>
        <v>9</v>
      </c>
      <c r="X1805" s="8" t="str">
        <f>TEXT(SalesDataTable[[#This Row],[Order Date]],"mmm")</f>
        <v>Sep</v>
      </c>
    </row>
    <row r="1806" spans="1:24" ht="15">
      <c r="A1806" s="2">
        <v>3288</v>
      </c>
      <c r="B1806" s="3">
        <v>46266</v>
      </c>
      <c r="C1806" s="12">
        <f>MONTH(SalesDataTable[[#This Row],[Order Date]])</f>
        <v>9</v>
      </c>
      <c r="D1806" s="12" t="str">
        <f>TEXT(SalesDataTable[[#This Row],[Order Date]],"MMM")</f>
        <v>Sep</v>
      </c>
      <c r="E1806" s="15" t="str">
        <f>"Q"&amp;ROUNDUP(MONTH(SalesDataTable[[#This Row],[Order Date]])/3,0)</f>
        <v>Q3</v>
      </c>
      <c r="F1806" s="12">
        <f>YEAR(SalesDataTable[[#This Row],[Order Date]])</f>
        <v>2026</v>
      </c>
      <c r="G1806" s="4" t="s">
        <v>20</v>
      </c>
      <c r="H1806" s="4" t="s">
        <v>31</v>
      </c>
      <c r="I1806" s="4" t="s">
        <v>28</v>
      </c>
      <c r="J1806" s="4" t="s">
        <v>16</v>
      </c>
      <c r="K1806" s="4" t="s">
        <v>9</v>
      </c>
      <c r="L1806" s="4" t="s">
        <v>46</v>
      </c>
      <c r="M1806" s="9">
        <v>1</v>
      </c>
      <c r="N1806" s="6">
        <v>72.81</v>
      </c>
      <c r="O1806" s="7">
        <v>0</v>
      </c>
      <c r="P1806" s="6">
        <v>32.299999999999997</v>
      </c>
      <c r="Q1806" s="6">
        <f t="shared" si="112"/>
        <v>72.81</v>
      </c>
      <c r="R1806" s="6">
        <f t="shared" si="113"/>
        <v>32.299999999999997</v>
      </c>
      <c r="S1806" s="6">
        <f t="shared" si="114"/>
        <v>40.510000000000005</v>
      </c>
      <c r="T1806" s="8">
        <f t="shared" si="115"/>
        <v>0.55637961818431536</v>
      </c>
      <c r="U1806" s="5">
        <f>YEAR(SalesDataTable[[#This Row],[Order Date]])</f>
        <v>2026</v>
      </c>
      <c r="V1806" s="8" t="str">
        <f>"Q"&amp;ROUNDUP(MONTH(SalesDataTable[[#This Row],[Order Date]])/3,0)</f>
        <v>Q3</v>
      </c>
      <c r="W1806" s="9">
        <f>MONTH(SalesDataTable[[#This Row],[Order Date]])</f>
        <v>9</v>
      </c>
      <c r="X1806" s="8" t="str">
        <f>TEXT(SalesDataTable[[#This Row],[Order Date]],"mmm")</f>
        <v>Sep</v>
      </c>
    </row>
    <row r="1807" spans="1:24" ht="15">
      <c r="A1807" s="2">
        <v>3426</v>
      </c>
      <c r="B1807" s="3">
        <v>46266</v>
      </c>
      <c r="C1807" s="12">
        <f>MONTH(SalesDataTable[[#This Row],[Order Date]])</f>
        <v>9</v>
      </c>
      <c r="D1807" s="12" t="str">
        <f>TEXT(SalesDataTable[[#This Row],[Order Date]],"MMM")</f>
        <v>Sep</v>
      </c>
      <c r="E1807" s="15" t="str">
        <f>"Q"&amp;ROUNDUP(MONTH(SalesDataTable[[#This Row],[Order Date]])/3,0)</f>
        <v>Q3</v>
      </c>
      <c r="F1807" s="12">
        <f>YEAR(SalesDataTable[[#This Row],[Order Date]])</f>
        <v>2026</v>
      </c>
      <c r="G1807" s="4" t="s">
        <v>6</v>
      </c>
      <c r="H1807" s="4" t="s">
        <v>41</v>
      </c>
      <c r="I1807" s="4" t="s">
        <v>19</v>
      </c>
      <c r="J1807" s="4" t="s">
        <v>13</v>
      </c>
      <c r="K1807" s="4" t="s">
        <v>23</v>
      </c>
      <c r="L1807" s="4" t="s">
        <v>40</v>
      </c>
      <c r="M1807" s="9">
        <v>6</v>
      </c>
      <c r="N1807" s="6">
        <v>80.319999999999993</v>
      </c>
      <c r="O1807" s="7">
        <v>0</v>
      </c>
      <c r="P1807" s="6">
        <v>38.42</v>
      </c>
      <c r="Q1807" s="6">
        <f t="shared" si="112"/>
        <v>481.91999999999996</v>
      </c>
      <c r="R1807" s="6">
        <f t="shared" si="113"/>
        <v>230.52</v>
      </c>
      <c r="S1807" s="6">
        <f t="shared" si="114"/>
        <v>251.39999999999995</v>
      </c>
      <c r="T1807" s="8">
        <f t="shared" si="115"/>
        <v>0.52166334661354574</v>
      </c>
      <c r="U1807" s="5">
        <f>YEAR(SalesDataTable[[#This Row],[Order Date]])</f>
        <v>2026</v>
      </c>
      <c r="V1807" s="8" t="str">
        <f>"Q"&amp;ROUNDUP(MONTH(SalesDataTable[[#This Row],[Order Date]])/3,0)</f>
        <v>Q3</v>
      </c>
      <c r="W1807" s="9">
        <f>MONTH(SalesDataTable[[#This Row],[Order Date]])</f>
        <v>9</v>
      </c>
      <c r="X1807" s="8" t="str">
        <f>TEXT(SalesDataTable[[#This Row],[Order Date]],"mmm")</f>
        <v>Sep</v>
      </c>
    </row>
    <row r="1808" spans="1:24" ht="15">
      <c r="A1808" s="2">
        <v>4826</v>
      </c>
      <c r="B1808" s="3">
        <v>46266</v>
      </c>
      <c r="C1808" s="12">
        <f>MONTH(SalesDataTable[[#This Row],[Order Date]])</f>
        <v>9</v>
      </c>
      <c r="D1808" s="12" t="str">
        <f>TEXT(SalesDataTable[[#This Row],[Order Date]],"MMM")</f>
        <v>Sep</v>
      </c>
      <c r="E1808" s="15" t="str">
        <f>"Q"&amp;ROUNDUP(MONTH(SalesDataTable[[#This Row],[Order Date]])/3,0)</f>
        <v>Q3</v>
      </c>
      <c r="F1808" s="12">
        <f>YEAR(SalesDataTable[[#This Row],[Order Date]])</f>
        <v>2026</v>
      </c>
      <c r="G1808" s="4" t="s">
        <v>20</v>
      </c>
      <c r="H1808" s="4" t="s">
        <v>47</v>
      </c>
      <c r="I1808" s="4" t="s">
        <v>19</v>
      </c>
      <c r="J1808" s="4" t="s">
        <v>3</v>
      </c>
      <c r="K1808" s="4" t="s">
        <v>14</v>
      </c>
      <c r="L1808" s="4" t="s">
        <v>48</v>
      </c>
      <c r="M1808" s="9">
        <v>5</v>
      </c>
      <c r="N1808" s="6">
        <v>166.81</v>
      </c>
      <c r="O1808" s="7">
        <v>0.05</v>
      </c>
      <c r="P1808" s="6">
        <v>89.24</v>
      </c>
      <c r="Q1808" s="6">
        <f t="shared" si="112"/>
        <v>792.34749999999997</v>
      </c>
      <c r="R1808" s="6">
        <f t="shared" si="113"/>
        <v>446.2</v>
      </c>
      <c r="S1808" s="6">
        <f t="shared" si="114"/>
        <v>346.14749999999998</v>
      </c>
      <c r="T1808" s="8">
        <f t="shared" si="115"/>
        <v>0.43686324497774021</v>
      </c>
      <c r="U1808" s="5">
        <f>YEAR(SalesDataTable[[#This Row],[Order Date]])</f>
        <v>2026</v>
      </c>
      <c r="V1808" s="8" t="str">
        <f>"Q"&amp;ROUNDUP(MONTH(SalesDataTable[[#This Row],[Order Date]])/3,0)</f>
        <v>Q3</v>
      </c>
      <c r="W1808" s="9">
        <f>MONTH(SalesDataTable[[#This Row],[Order Date]])</f>
        <v>9</v>
      </c>
      <c r="X1808" s="8" t="str">
        <f>TEXT(SalesDataTable[[#This Row],[Order Date]],"mmm")</f>
        <v>Sep</v>
      </c>
    </row>
    <row r="1809" spans="1:24" ht="15">
      <c r="A1809" s="2">
        <v>662</v>
      </c>
      <c r="B1809" s="3">
        <v>46267</v>
      </c>
      <c r="C1809" s="12">
        <f>MONTH(SalesDataTable[[#This Row],[Order Date]])</f>
        <v>9</v>
      </c>
      <c r="D1809" s="12" t="str">
        <f>TEXT(SalesDataTable[[#This Row],[Order Date]],"MMM")</f>
        <v>Sep</v>
      </c>
      <c r="E1809" s="15" t="str">
        <f>"Q"&amp;ROUNDUP(MONTH(SalesDataTable[[#This Row],[Order Date]])/3,0)</f>
        <v>Q3</v>
      </c>
      <c r="F1809" s="12">
        <f>YEAR(SalesDataTable[[#This Row],[Order Date]])</f>
        <v>2026</v>
      </c>
      <c r="G1809" s="4" t="s">
        <v>20</v>
      </c>
      <c r="H1809" s="4" t="s">
        <v>47</v>
      </c>
      <c r="I1809" s="4" t="s">
        <v>2</v>
      </c>
      <c r="J1809" s="4" t="s">
        <v>13</v>
      </c>
      <c r="K1809" s="4" t="s">
        <v>34</v>
      </c>
      <c r="L1809" s="4" t="s">
        <v>35</v>
      </c>
      <c r="M1809" s="9">
        <v>1</v>
      </c>
      <c r="N1809" s="6">
        <v>40.56</v>
      </c>
      <c r="O1809" s="7">
        <v>0.15</v>
      </c>
      <c r="P1809" s="6">
        <v>14.28</v>
      </c>
      <c r="Q1809" s="6">
        <f t="shared" si="112"/>
        <v>34.475999999999999</v>
      </c>
      <c r="R1809" s="6">
        <f t="shared" si="113"/>
        <v>14.28</v>
      </c>
      <c r="S1809" s="6">
        <f t="shared" si="114"/>
        <v>20.195999999999998</v>
      </c>
      <c r="T1809" s="8">
        <f t="shared" si="115"/>
        <v>0.58579881656804733</v>
      </c>
      <c r="U1809" s="5">
        <f>YEAR(SalesDataTable[[#This Row],[Order Date]])</f>
        <v>2026</v>
      </c>
      <c r="V1809" s="8" t="str">
        <f>"Q"&amp;ROUNDUP(MONTH(SalesDataTable[[#This Row],[Order Date]])/3,0)</f>
        <v>Q3</v>
      </c>
      <c r="W1809" s="9">
        <f>MONTH(SalesDataTable[[#This Row],[Order Date]])</f>
        <v>9</v>
      </c>
      <c r="X1809" s="8" t="str">
        <f>TEXT(SalesDataTable[[#This Row],[Order Date]],"mmm")</f>
        <v>Sep</v>
      </c>
    </row>
    <row r="1810" spans="1:24" ht="15">
      <c r="A1810" s="2">
        <v>1393</v>
      </c>
      <c r="B1810" s="3">
        <v>46267</v>
      </c>
      <c r="C1810" s="12">
        <f>MONTH(SalesDataTable[[#This Row],[Order Date]])</f>
        <v>9</v>
      </c>
      <c r="D1810" s="12" t="str">
        <f>TEXT(SalesDataTable[[#This Row],[Order Date]],"MMM")</f>
        <v>Sep</v>
      </c>
      <c r="E1810" s="15" t="str">
        <f>"Q"&amp;ROUNDUP(MONTH(SalesDataTable[[#This Row],[Order Date]])/3,0)</f>
        <v>Q3</v>
      </c>
      <c r="F1810" s="12">
        <f>YEAR(SalesDataTable[[#This Row],[Order Date]])</f>
        <v>2026</v>
      </c>
      <c r="G1810" s="4" t="s">
        <v>11</v>
      </c>
      <c r="H1810" s="4" t="s">
        <v>52</v>
      </c>
      <c r="I1810" s="4" t="s">
        <v>2</v>
      </c>
      <c r="J1810" s="4" t="s">
        <v>3</v>
      </c>
      <c r="K1810" s="4" t="s">
        <v>14</v>
      </c>
      <c r="L1810" s="4" t="s">
        <v>48</v>
      </c>
      <c r="M1810" s="9">
        <v>2</v>
      </c>
      <c r="N1810" s="6">
        <v>162.4</v>
      </c>
      <c r="O1810" s="7">
        <v>0.1</v>
      </c>
      <c r="P1810" s="6">
        <v>88.04</v>
      </c>
      <c r="Q1810" s="6">
        <f t="shared" si="112"/>
        <v>292.32</v>
      </c>
      <c r="R1810" s="6">
        <f t="shared" si="113"/>
        <v>176.08</v>
      </c>
      <c r="S1810" s="6">
        <f t="shared" si="114"/>
        <v>116.23999999999998</v>
      </c>
      <c r="T1810" s="8">
        <f t="shared" si="115"/>
        <v>0.39764641488779412</v>
      </c>
      <c r="U1810" s="5">
        <f>YEAR(SalesDataTable[[#This Row],[Order Date]])</f>
        <v>2026</v>
      </c>
      <c r="V1810" s="8" t="str">
        <f>"Q"&amp;ROUNDUP(MONTH(SalesDataTable[[#This Row],[Order Date]])/3,0)</f>
        <v>Q3</v>
      </c>
      <c r="W1810" s="9">
        <f>MONTH(SalesDataTable[[#This Row],[Order Date]])</f>
        <v>9</v>
      </c>
      <c r="X1810" s="8" t="str">
        <f>TEXT(SalesDataTable[[#This Row],[Order Date]],"mmm")</f>
        <v>Sep</v>
      </c>
    </row>
    <row r="1811" spans="1:24" ht="15">
      <c r="A1811" s="2">
        <v>1568</v>
      </c>
      <c r="B1811" s="3">
        <v>46267</v>
      </c>
      <c r="C1811" s="12">
        <f>MONTH(SalesDataTable[[#This Row],[Order Date]])</f>
        <v>9</v>
      </c>
      <c r="D1811" s="12" t="str">
        <f>TEXT(SalesDataTable[[#This Row],[Order Date]],"MMM")</f>
        <v>Sep</v>
      </c>
      <c r="E1811" s="15" t="str">
        <f>"Q"&amp;ROUNDUP(MONTH(SalesDataTable[[#This Row],[Order Date]])/3,0)</f>
        <v>Q3</v>
      </c>
      <c r="F1811" s="12">
        <f>YEAR(SalesDataTable[[#This Row],[Order Date]])</f>
        <v>2026</v>
      </c>
      <c r="G1811" s="4" t="s">
        <v>0</v>
      </c>
      <c r="H1811" s="4" t="s">
        <v>50</v>
      </c>
      <c r="I1811" s="4" t="s">
        <v>19</v>
      </c>
      <c r="J1811" s="4" t="s">
        <v>3</v>
      </c>
      <c r="K1811" s="4" t="s">
        <v>34</v>
      </c>
      <c r="L1811" s="4" t="s">
        <v>38</v>
      </c>
      <c r="M1811" s="9">
        <v>5</v>
      </c>
      <c r="N1811" s="6">
        <v>123.09</v>
      </c>
      <c r="O1811" s="7">
        <v>0</v>
      </c>
      <c r="P1811" s="6">
        <v>70.3</v>
      </c>
      <c r="Q1811" s="6">
        <f t="shared" si="112"/>
        <v>615.45000000000005</v>
      </c>
      <c r="R1811" s="6">
        <f t="shared" si="113"/>
        <v>351.5</v>
      </c>
      <c r="S1811" s="6">
        <f t="shared" si="114"/>
        <v>263.95000000000005</v>
      </c>
      <c r="T1811" s="8">
        <f t="shared" si="115"/>
        <v>0.42887318222438869</v>
      </c>
      <c r="U1811" s="5">
        <f>YEAR(SalesDataTable[[#This Row],[Order Date]])</f>
        <v>2026</v>
      </c>
      <c r="V1811" s="8" t="str">
        <f>"Q"&amp;ROUNDUP(MONTH(SalesDataTable[[#This Row],[Order Date]])/3,0)</f>
        <v>Q3</v>
      </c>
      <c r="W1811" s="9">
        <f>MONTH(SalesDataTable[[#This Row],[Order Date]])</f>
        <v>9</v>
      </c>
      <c r="X1811" s="8" t="str">
        <f>TEXT(SalesDataTable[[#This Row],[Order Date]],"mmm")</f>
        <v>Sep</v>
      </c>
    </row>
    <row r="1812" spans="1:24" ht="15">
      <c r="A1812" s="2">
        <v>2428</v>
      </c>
      <c r="B1812" s="3">
        <v>46267</v>
      </c>
      <c r="C1812" s="12">
        <f>MONTH(SalesDataTable[[#This Row],[Order Date]])</f>
        <v>9</v>
      </c>
      <c r="D1812" s="12" t="str">
        <f>TEXT(SalesDataTable[[#This Row],[Order Date]],"MMM")</f>
        <v>Sep</v>
      </c>
      <c r="E1812" s="15" t="str">
        <f>"Q"&amp;ROUNDUP(MONTH(SalesDataTable[[#This Row],[Order Date]])/3,0)</f>
        <v>Q3</v>
      </c>
      <c r="F1812" s="12">
        <f>YEAR(SalesDataTable[[#This Row],[Order Date]])</f>
        <v>2026</v>
      </c>
      <c r="G1812" s="4" t="s">
        <v>6</v>
      </c>
      <c r="H1812" s="4" t="s">
        <v>27</v>
      </c>
      <c r="I1812" s="4" t="s">
        <v>28</v>
      </c>
      <c r="J1812" s="4" t="s">
        <v>13</v>
      </c>
      <c r="K1812" s="4" t="s">
        <v>14</v>
      </c>
      <c r="L1812" s="4" t="s">
        <v>15</v>
      </c>
      <c r="M1812" s="9">
        <v>1</v>
      </c>
      <c r="N1812" s="6">
        <v>36.69</v>
      </c>
      <c r="O1812" s="7">
        <v>0</v>
      </c>
      <c r="P1812" s="6">
        <v>13.92</v>
      </c>
      <c r="Q1812" s="6">
        <f t="shared" si="112"/>
        <v>36.69</v>
      </c>
      <c r="R1812" s="6">
        <f t="shared" si="113"/>
        <v>13.92</v>
      </c>
      <c r="S1812" s="6">
        <f t="shared" si="114"/>
        <v>22.769999999999996</v>
      </c>
      <c r="T1812" s="8">
        <f t="shared" si="115"/>
        <v>0.6206050695012264</v>
      </c>
      <c r="U1812" s="5">
        <f>YEAR(SalesDataTable[[#This Row],[Order Date]])</f>
        <v>2026</v>
      </c>
      <c r="V1812" s="8" t="str">
        <f>"Q"&amp;ROUNDUP(MONTH(SalesDataTable[[#This Row],[Order Date]])/3,0)</f>
        <v>Q3</v>
      </c>
      <c r="W1812" s="9">
        <f>MONTH(SalesDataTable[[#This Row],[Order Date]])</f>
        <v>9</v>
      </c>
      <c r="X1812" s="8" t="str">
        <f>TEXT(SalesDataTable[[#This Row],[Order Date]],"mmm")</f>
        <v>Sep</v>
      </c>
    </row>
    <row r="1813" spans="1:24" ht="15">
      <c r="A1813" s="2">
        <v>2890</v>
      </c>
      <c r="B1813" s="3">
        <v>46267</v>
      </c>
      <c r="C1813" s="12">
        <f>MONTH(SalesDataTable[[#This Row],[Order Date]])</f>
        <v>9</v>
      </c>
      <c r="D1813" s="12" t="str">
        <f>TEXT(SalesDataTable[[#This Row],[Order Date]],"MMM")</f>
        <v>Sep</v>
      </c>
      <c r="E1813" s="15" t="str">
        <f>"Q"&amp;ROUNDUP(MONTH(SalesDataTable[[#This Row],[Order Date]])/3,0)</f>
        <v>Q3</v>
      </c>
      <c r="F1813" s="12">
        <f>YEAR(SalesDataTable[[#This Row],[Order Date]])</f>
        <v>2026</v>
      </c>
      <c r="G1813" s="4" t="s">
        <v>11</v>
      </c>
      <c r="H1813" s="4" t="s">
        <v>18</v>
      </c>
      <c r="I1813" s="4" t="s">
        <v>2</v>
      </c>
      <c r="J1813" s="4" t="s">
        <v>16</v>
      </c>
      <c r="K1813" s="4" t="s">
        <v>14</v>
      </c>
      <c r="L1813" s="4" t="s">
        <v>44</v>
      </c>
      <c r="M1813" s="9">
        <v>4</v>
      </c>
      <c r="N1813" s="6">
        <v>130.43</v>
      </c>
      <c r="O1813" s="7">
        <v>0</v>
      </c>
      <c r="P1813" s="6">
        <v>66.849999999999994</v>
      </c>
      <c r="Q1813" s="6">
        <f t="shared" si="112"/>
        <v>521.72</v>
      </c>
      <c r="R1813" s="6">
        <f t="shared" si="113"/>
        <v>267.39999999999998</v>
      </c>
      <c r="S1813" s="6">
        <f t="shared" si="114"/>
        <v>254.32000000000005</v>
      </c>
      <c r="T1813" s="8">
        <f t="shared" si="115"/>
        <v>0.48746454036648018</v>
      </c>
      <c r="U1813" s="5">
        <f>YEAR(SalesDataTable[[#This Row],[Order Date]])</f>
        <v>2026</v>
      </c>
      <c r="V1813" s="8" t="str">
        <f>"Q"&amp;ROUNDUP(MONTH(SalesDataTable[[#This Row],[Order Date]])/3,0)</f>
        <v>Q3</v>
      </c>
      <c r="W1813" s="9">
        <f>MONTH(SalesDataTable[[#This Row],[Order Date]])</f>
        <v>9</v>
      </c>
      <c r="X1813" s="8" t="str">
        <f>TEXT(SalesDataTable[[#This Row],[Order Date]],"mmm")</f>
        <v>Sep</v>
      </c>
    </row>
    <row r="1814" spans="1:24" ht="15">
      <c r="A1814" s="2">
        <v>2108</v>
      </c>
      <c r="B1814" s="3">
        <v>46268</v>
      </c>
      <c r="C1814" s="12">
        <f>MONTH(SalesDataTable[[#This Row],[Order Date]])</f>
        <v>9</v>
      </c>
      <c r="D1814" s="12" t="str">
        <f>TEXT(SalesDataTable[[#This Row],[Order Date]],"MMM")</f>
        <v>Sep</v>
      </c>
      <c r="E1814" s="15" t="str">
        <f>"Q"&amp;ROUNDUP(MONTH(SalesDataTable[[#This Row],[Order Date]])/3,0)</f>
        <v>Q3</v>
      </c>
      <c r="F1814" s="12">
        <f>YEAR(SalesDataTable[[#This Row],[Order Date]])</f>
        <v>2026</v>
      </c>
      <c r="G1814" s="4" t="s">
        <v>6</v>
      </c>
      <c r="H1814" s="4" t="s">
        <v>41</v>
      </c>
      <c r="I1814" s="4" t="s">
        <v>2</v>
      </c>
      <c r="J1814" s="4" t="s">
        <v>3</v>
      </c>
      <c r="K1814" s="4" t="s">
        <v>9</v>
      </c>
      <c r="L1814" s="4" t="s">
        <v>17</v>
      </c>
      <c r="M1814" s="9">
        <v>1</v>
      </c>
      <c r="N1814" s="6">
        <v>146.13999999999999</v>
      </c>
      <c r="O1814" s="7">
        <v>0</v>
      </c>
      <c r="P1814" s="6">
        <v>81.040000000000006</v>
      </c>
      <c r="Q1814" s="6">
        <f t="shared" si="112"/>
        <v>146.13999999999999</v>
      </c>
      <c r="R1814" s="6">
        <f t="shared" si="113"/>
        <v>81.040000000000006</v>
      </c>
      <c r="S1814" s="6">
        <f t="shared" si="114"/>
        <v>65.09999999999998</v>
      </c>
      <c r="T1814" s="8">
        <f t="shared" si="115"/>
        <v>0.44546325441357593</v>
      </c>
      <c r="U1814" s="5">
        <f>YEAR(SalesDataTable[[#This Row],[Order Date]])</f>
        <v>2026</v>
      </c>
      <c r="V1814" s="8" t="str">
        <f>"Q"&amp;ROUNDUP(MONTH(SalesDataTable[[#This Row],[Order Date]])/3,0)</f>
        <v>Q3</v>
      </c>
      <c r="W1814" s="9">
        <f>MONTH(SalesDataTable[[#This Row],[Order Date]])</f>
        <v>9</v>
      </c>
      <c r="X1814" s="8" t="str">
        <f>TEXT(SalesDataTable[[#This Row],[Order Date]],"mmm")</f>
        <v>Sep</v>
      </c>
    </row>
    <row r="1815" spans="1:24" ht="15">
      <c r="A1815" s="2">
        <v>2340</v>
      </c>
      <c r="B1815" s="3">
        <v>46268</v>
      </c>
      <c r="C1815" s="12">
        <f>MONTH(SalesDataTable[[#This Row],[Order Date]])</f>
        <v>9</v>
      </c>
      <c r="D1815" s="12" t="str">
        <f>TEXT(SalesDataTable[[#This Row],[Order Date]],"MMM")</f>
        <v>Sep</v>
      </c>
      <c r="E1815" s="15" t="str">
        <f>"Q"&amp;ROUNDUP(MONTH(SalesDataTable[[#This Row],[Order Date]])/3,0)</f>
        <v>Q3</v>
      </c>
      <c r="F1815" s="12">
        <f>YEAR(SalesDataTable[[#This Row],[Order Date]])</f>
        <v>2026</v>
      </c>
      <c r="G1815" s="4" t="s">
        <v>6</v>
      </c>
      <c r="H1815" s="4" t="s">
        <v>49</v>
      </c>
      <c r="I1815" s="4" t="s">
        <v>19</v>
      </c>
      <c r="J1815" s="4" t="s">
        <v>13</v>
      </c>
      <c r="K1815" s="4" t="s">
        <v>23</v>
      </c>
      <c r="L1815" s="4" t="s">
        <v>24</v>
      </c>
      <c r="M1815" s="9">
        <v>4</v>
      </c>
      <c r="N1815" s="6">
        <v>332.93</v>
      </c>
      <c r="O1815" s="7">
        <v>0</v>
      </c>
      <c r="P1815" s="6">
        <v>193.56</v>
      </c>
      <c r="Q1815" s="6">
        <f t="shared" si="112"/>
        <v>1331.72</v>
      </c>
      <c r="R1815" s="6">
        <f t="shared" si="113"/>
        <v>774.24</v>
      </c>
      <c r="S1815" s="6">
        <f t="shared" si="114"/>
        <v>557.48</v>
      </c>
      <c r="T1815" s="8">
        <f t="shared" si="115"/>
        <v>0.41861652599645571</v>
      </c>
      <c r="U1815" s="5">
        <f>YEAR(SalesDataTable[[#This Row],[Order Date]])</f>
        <v>2026</v>
      </c>
      <c r="V1815" s="8" t="str">
        <f>"Q"&amp;ROUNDUP(MONTH(SalesDataTable[[#This Row],[Order Date]])/3,0)</f>
        <v>Q3</v>
      </c>
      <c r="W1815" s="9">
        <f>MONTH(SalesDataTable[[#This Row],[Order Date]])</f>
        <v>9</v>
      </c>
      <c r="X1815" s="8" t="str">
        <f>TEXT(SalesDataTable[[#This Row],[Order Date]],"mmm")</f>
        <v>Sep</v>
      </c>
    </row>
    <row r="1816" spans="1:24" ht="15">
      <c r="A1816" s="2">
        <v>3078</v>
      </c>
      <c r="B1816" s="3">
        <v>46268</v>
      </c>
      <c r="C1816" s="12">
        <f>MONTH(SalesDataTable[[#This Row],[Order Date]])</f>
        <v>9</v>
      </c>
      <c r="D1816" s="12" t="str">
        <f>TEXT(SalesDataTable[[#This Row],[Order Date]],"MMM")</f>
        <v>Sep</v>
      </c>
      <c r="E1816" s="15" t="str">
        <f>"Q"&amp;ROUNDUP(MONTH(SalesDataTable[[#This Row],[Order Date]])/3,0)</f>
        <v>Q3</v>
      </c>
      <c r="F1816" s="12">
        <f>YEAR(SalesDataTable[[#This Row],[Order Date]])</f>
        <v>2026</v>
      </c>
      <c r="G1816" s="4" t="s">
        <v>6</v>
      </c>
      <c r="H1816" s="4" t="s">
        <v>49</v>
      </c>
      <c r="I1816" s="4" t="s">
        <v>19</v>
      </c>
      <c r="J1816" s="4" t="s">
        <v>16</v>
      </c>
      <c r="K1816" s="4" t="s">
        <v>23</v>
      </c>
      <c r="L1816" s="4" t="s">
        <v>51</v>
      </c>
      <c r="M1816" s="9">
        <v>4</v>
      </c>
      <c r="N1816" s="6">
        <v>122.43</v>
      </c>
      <c r="O1816" s="7">
        <v>0</v>
      </c>
      <c r="P1816" s="6">
        <v>61.5</v>
      </c>
      <c r="Q1816" s="6">
        <f t="shared" si="112"/>
        <v>489.72</v>
      </c>
      <c r="R1816" s="6">
        <f t="shared" si="113"/>
        <v>246</v>
      </c>
      <c r="S1816" s="6">
        <f t="shared" si="114"/>
        <v>243.72000000000003</v>
      </c>
      <c r="T1816" s="8">
        <f t="shared" si="115"/>
        <v>0.49767213918157316</v>
      </c>
      <c r="U1816" s="5">
        <f>YEAR(SalesDataTable[[#This Row],[Order Date]])</f>
        <v>2026</v>
      </c>
      <c r="V1816" s="8" t="str">
        <f>"Q"&amp;ROUNDUP(MONTH(SalesDataTable[[#This Row],[Order Date]])/3,0)</f>
        <v>Q3</v>
      </c>
      <c r="W1816" s="9">
        <f>MONTH(SalesDataTable[[#This Row],[Order Date]])</f>
        <v>9</v>
      </c>
      <c r="X1816" s="8" t="str">
        <f>TEXT(SalesDataTable[[#This Row],[Order Date]],"mmm")</f>
        <v>Sep</v>
      </c>
    </row>
    <row r="1817" spans="1:24" ht="15">
      <c r="A1817" s="2">
        <v>3575</v>
      </c>
      <c r="B1817" s="3">
        <v>46268</v>
      </c>
      <c r="C1817" s="12">
        <f>MONTH(SalesDataTable[[#This Row],[Order Date]])</f>
        <v>9</v>
      </c>
      <c r="D1817" s="12" t="str">
        <f>TEXT(SalesDataTable[[#This Row],[Order Date]],"MMM")</f>
        <v>Sep</v>
      </c>
      <c r="E1817" s="15" t="str">
        <f>"Q"&amp;ROUNDUP(MONTH(SalesDataTable[[#This Row],[Order Date]])/3,0)</f>
        <v>Q3</v>
      </c>
      <c r="F1817" s="12">
        <f>YEAR(SalesDataTable[[#This Row],[Order Date]])</f>
        <v>2026</v>
      </c>
      <c r="G1817" s="4" t="s">
        <v>11</v>
      </c>
      <c r="H1817" s="4" t="s">
        <v>12</v>
      </c>
      <c r="I1817" s="4" t="s">
        <v>28</v>
      </c>
      <c r="J1817" s="4" t="s">
        <v>3</v>
      </c>
      <c r="K1817" s="4" t="s">
        <v>4</v>
      </c>
      <c r="L1817" s="4" t="s">
        <v>5</v>
      </c>
      <c r="M1817" s="9">
        <v>3</v>
      </c>
      <c r="N1817" s="6">
        <v>81.12</v>
      </c>
      <c r="O1817" s="7">
        <v>0.1</v>
      </c>
      <c r="P1817" s="6">
        <v>41.78</v>
      </c>
      <c r="Q1817" s="6">
        <f t="shared" si="112"/>
        <v>219.02400000000003</v>
      </c>
      <c r="R1817" s="6">
        <f t="shared" si="113"/>
        <v>125.34</v>
      </c>
      <c r="S1817" s="6">
        <f t="shared" si="114"/>
        <v>93.684000000000026</v>
      </c>
      <c r="T1817" s="8">
        <f t="shared" si="115"/>
        <v>0.42773394696471628</v>
      </c>
      <c r="U1817" s="5">
        <f>YEAR(SalesDataTable[[#This Row],[Order Date]])</f>
        <v>2026</v>
      </c>
      <c r="V1817" s="8" t="str">
        <f>"Q"&amp;ROUNDUP(MONTH(SalesDataTable[[#This Row],[Order Date]])/3,0)</f>
        <v>Q3</v>
      </c>
      <c r="W1817" s="9">
        <f>MONTH(SalesDataTable[[#This Row],[Order Date]])</f>
        <v>9</v>
      </c>
      <c r="X1817" s="8" t="str">
        <f>TEXT(SalesDataTable[[#This Row],[Order Date]],"mmm")</f>
        <v>Sep</v>
      </c>
    </row>
    <row r="1818" spans="1:24" ht="15">
      <c r="A1818" s="2">
        <v>3700</v>
      </c>
      <c r="B1818" s="3">
        <v>46268</v>
      </c>
      <c r="C1818" s="12">
        <f>MONTH(SalesDataTable[[#This Row],[Order Date]])</f>
        <v>9</v>
      </c>
      <c r="D1818" s="12" t="str">
        <f>TEXT(SalesDataTable[[#This Row],[Order Date]],"MMM")</f>
        <v>Sep</v>
      </c>
      <c r="E1818" s="15" t="str">
        <f>"Q"&amp;ROUNDUP(MONTH(SalesDataTable[[#This Row],[Order Date]])/3,0)</f>
        <v>Q3</v>
      </c>
      <c r="F1818" s="12">
        <f>YEAR(SalesDataTable[[#This Row],[Order Date]])</f>
        <v>2026</v>
      </c>
      <c r="G1818" s="4" t="s">
        <v>6</v>
      </c>
      <c r="H1818" s="4" t="s">
        <v>49</v>
      </c>
      <c r="I1818" s="4" t="s">
        <v>2</v>
      </c>
      <c r="J1818" s="4" t="s">
        <v>3</v>
      </c>
      <c r="K1818" s="4" t="s">
        <v>14</v>
      </c>
      <c r="L1818" s="4" t="s">
        <v>48</v>
      </c>
      <c r="M1818" s="9">
        <v>1</v>
      </c>
      <c r="N1818" s="6">
        <v>168.54</v>
      </c>
      <c r="O1818" s="7">
        <v>0.05</v>
      </c>
      <c r="P1818" s="6">
        <v>87.82</v>
      </c>
      <c r="Q1818" s="6">
        <f t="shared" si="112"/>
        <v>160.11299999999997</v>
      </c>
      <c r="R1818" s="6">
        <f t="shared" si="113"/>
        <v>87.82</v>
      </c>
      <c r="S1818" s="6">
        <f t="shared" si="114"/>
        <v>72.292999999999978</v>
      </c>
      <c r="T1818" s="8">
        <f t="shared" si="115"/>
        <v>0.45151236938911887</v>
      </c>
      <c r="U1818" s="5">
        <f>YEAR(SalesDataTable[[#This Row],[Order Date]])</f>
        <v>2026</v>
      </c>
      <c r="V1818" s="8" t="str">
        <f>"Q"&amp;ROUNDUP(MONTH(SalesDataTable[[#This Row],[Order Date]])/3,0)</f>
        <v>Q3</v>
      </c>
      <c r="W1818" s="9">
        <f>MONTH(SalesDataTable[[#This Row],[Order Date]])</f>
        <v>9</v>
      </c>
      <c r="X1818" s="8" t="str">
        <f>TEXT(SalesDataTable[[#This Row],[Order Date]],"mmm")</f>
        <v>Sep</v>
      </c>
    </row>
    <row r="1819" spans="1:24" ht="15">
      <c r="A1819" s="2">
        <v>3762</v>
      </c>
      <c r="B1819" s="3">
        <v>46268</v>
      </c>
      <c r="C1819" s="12">
        <f>MONTH(SalesDataTable[[#This Row],[Order Date]])</f>
        <v>9</v>
      </c>
      <c r="D1819" s="12" t="str">
        <f>TEXT(SalesDataTable[[#This Row],[Order Date]],"MMM")</f>
        <v>Sep</v>
      </c>
      <c r="E1819" s="15" t="str">
        <f>"Q"&amp;ROUNDUP(MONTH(SalesDataTable[[#This Row],[Order Date]])/3,0)</f>
        <v>Q3</v>
      </c>
      <c r="F1819" s="12">
        <f>YEAR(SalesDataTable[[#This Row],[Order Date]])</f>
        <v>2026</v>
      </c>
      <c r="G1819" s="4" t="s">
        <v>0</v>
      </c>
      <c r="H1819" s="4" t="s">
        <v>1</v>
      </c>
      <c r="I1819" s="4" t="s">
        <v>19</v>
      </c>
      <c r="J1819" s="4" t="s">
        <v>13</v>
      </c>
      <c r="K1819" s="4" t="s">
        <v>4</v>
      </c>
      <c r="L1819" s="4" t="s">
        <v>26</v>
      </c>
      <c r="M1819" s="9">
        <v>4</v>
      </c>
      <c r="N1819" s="6">
        <v>39.61</v>
      </c>
      <c r="O1819" s="7">
        <v>0.1</v>
      </c>
      <c r="P1819" s="6">
        <v>16.829999999999998</v>
      </c>
      <c r="Q1819" s="6">
        <f t="shared" si="112"/>
        <v>142.596</v>
      </c>
      <c r="R1819" s="6">
        <f t="shared" si="113"/>
        <v>67.319999999999993</v>
      </c>
      <c r="S1819" s="6">
        <f t="shared" si="114"/>
        <v>75.27600000000001</v>
      </c>
      <c r="T1819" s="8">
        <f t="shared" si="115"/>
        <v>0.52789699570815452</v>
      </c>
      <c r="U1819" s="5">
        <f>YEAR(SalesDataTable[[#This Row],[Order Date]])</f>
        <v>2026</v>
      </c>
      <c r="V1819" s="8" t="str">
        <f>"Q"&amp;ROUNDUP(MONTH(SalesDataTable[[#This Row],[Order Date]])/3,0)</f>
        <v>Q3</v>
      </c>
      <c r="W1819" s="9">
        <f>MONTH(SalesDataTable[[#This Row],[Order Date]])</f>
        <v>9</v>
      </c>
      <c r="X1819" s="8" t="str">
        <f>TEXT(SalesDataTable[[#This Row],[Order Date]],"mmm")</f>
        <v>Sep</v>
      </c>
    </row>
    <row r="1820" spans="1:24" ht="15">
      <c r="A1820" s="2">
        <v>2790</v>
      </c>
      <c r="B1820" s="3">
        <v>46269</v>
      </c>
      <c r="C1820" s="12">
        <f>MONTH(SalesDataTable[[#This Row],[Order Date]])</f>
        <v>9</v>
      </c>
      <c r="D1820" s="12" t="str">
        <f>TEXT(SalesDataTable[[#This Row],[Order Date]],"MMM")</f>
        <v>Sep</v>
      </c>
      <c r="E1820" s="15" t="str">
        <f>"Q"&amp;ROUNDUP(MONTH(SalesDataTable[[#This Row],[Order Date]])/3,0)</f>
        <v>Q3</v>
      </c>
      <c r="F1820" s="12">
        <f>YEAR(SalesDataTable[[#This Row],[Order Date]])</f>
        <v>2026</v>
      </c>
      <c r="G1820" s="4" t="s">
        <v>20</v>
      </c>
      <c r="H1820" s="4" t="s">
        <v>33</v>
      </c>
      <c r="I1820" s="4" t="s">
        <v>2</v>
      </c>
      <c r="J1820" s="4" t="s">
        <v>3</v>
      </c>
      <c r="K1820" s="4" t="s">
        <v>34</v>
      </c>
      <c r="L1820" s="4" t="s">
        <v>35</v>
      </c>
      <c r="M1820" s="9">
        <v>1</v>
      </c>
      <c r="N1820" s="6">
        <v>39.85</v>
      </c>
      <c r="O1820" s="7">
        <v>0.1</v>
      </c>
      <c r="P1820" s="6">
        <v>14.96</v>
      </c>
      <c r="Q1820" s="6">
        <f t="shared" si="112"/>
        <v>35.865000000000002</v>
      </c>
      <c r="R1820" s="6">
        <f t="shared" si="113"/>
        <v>14.96</v>
      </c>
      <c r="S1820" s="6">
        <f t="shared" si="114"/>
        <v>20.905000000000001</v>
      </c>
      <c r="T1820" s="8">
        <f t="shared" si="115"/>
        <v>0.58288024536456151</v>
      </c>
      <c r="U1820" s="5">
        <f>YEAR(SalesDataTable[[#This Row],[Order Date]])</f>
        <v>2026</v>
      </c>
      <c r="V1820" s="8" t="str">
        <f>"Q"&amp;ROUNDUP(MONTH(SalesDataTable[[#This Row],[Order Date]])/3,0)</f>
        <v>Q3</v>
      </c>
      <c r="W1820" s="9">
        <f>MONTH(SalesDataTable[[#This Row],[Order Date]])</f>
        <v>9</v>
      </c>
      <c r="X1820" s="8" t="str">
        <f>TEXT(SalesDataTable[[#This Row],[Order Date]],"mmm")</f>
        <v>Sep</v>
      </c>
    </row>
    <row r="1821" spans="1:24" ht="15">
      <c r="A1821" s="2">
        <v>4149</v>
      </c>
      <c r="B1821" s="3">
        <v>46269</v>
      </c>
      <c r="C1821" s="12">
        <f>MONTH(SalesDataTable[[#This Row],[Order Date]])</f>
        <v>9</v>
      </c>
      <c r="D1821" s="12" t="str">
        <f>TEXT(SalesDataTable[[#This Row],[Order Date]],"MMM")</f>
        <v>Sep</v>
      </c>
      <c r="E1821" s="15" t="str">
        <f>"Q"&amp;ROUNDUP(MONTH(SalesDataTable[[#This Row],[Order Date]])/3,0)</f>
        <v>Q3</v>
      </c>
      <c r="F1821" s="12">
        <f>YEAR(SalesDataTable[[#This Row],[Order Date]])</f>
        <v>2026</v>
      </c>
      <c r="G1821" s="4" t="s">
        <v>20</v>
      </c>
      <c r="H1821" s="4" t="s">
        <v>33</v>
      </c>
      <c r="I1821" s="4" t="s">
        <v>2</v>
      </c>
      <c r="J1821" s="4" t="s">
        <v>13</v>
      </c>
      <c r="K1821" s="4" t="s">
        <v>34</v>
      </c>
      <c r="L1821" s="4" t="s">
        <v>35</v>
      </c>
      <c r="M1821" s="9">
        <v>1</v>
      </c>
      <c r="N1821" s="6">
        <v>40.51</v>
      </c>
      <c r="O1821" s="7">
        <v>0.05</v>
      </c>
      <c r="P1821" s="6">
        <v>14.7</v>
      </c>
      <c r="Q1821" s="6">
        <f t="shared" si="112"/>
        <v>38.484499999999997</v>
      </c>
      <c r="R1821" s="6">
        <f t="shared" si="113"/>
        <v>14.7</v>
      </c>
      <c r="S1821" s="6">
        <f t="shared" si="114"/>
        <v>23.784499999999998</v>
      </c>
      <c r="T1821" s="8">
        <f t="shared" si="115"/>
        <v>0.6180280372617547</v>
      </c>
      <c r="U1821" s="5">
        <f>YEAR(SalesDataTable[[#This Row],[Order Date]])</f>
        <v>2026</v>
      </c>
      <c r="V1821" s="8" t="str">
        <f>"Q"&amp;ROUNDUP(MONTH(SalesDataTable[[#This Row],[Order Date]])/3,0)</f>
        <v>Q3</v>
      </c>
      <c r="W1821" s="9">
        <f>MONTH(SalesDataTable[[#This Row],[Order Date]])</f>
        <v>9</v>
      </c>
      <c r="X1821" s="8" t="str">
        <f>TEXT(SalesDataTable[[#This Row],[Order Date]],"mmm")</f>
        <v>Sep</v>
      </c>
    </row>
    <row r="1822" spans="1:24" ht="15">
      <c r="A1822" s="2">
        <v>1955</v>
      </c>
      <c r="B1822" s="3">
        <v>46270</v>
      </c>
      <c r="C1822" s="12">
        <f>MONTH(SalesDataTable[[#This Row],[Order Date]])</f>
        <v>9</v>
      </c>
      <c r="D1822" s="12" t="str">
        <f>TEXT(SalesDataTable[[#This Row],[Order Date]],"MMM")</f>
        <v>Sep</v>
      </c>
      <c r="E1822" s="15" t="str">
        <f>"Q"&amp;ROUNDUP(MONTH(SalesDataTable[[#This Row],[Order Date]])/3,0)</f>
        <v>Q3</v>
      </c>
      <c r="F1822" s="12">
        <f>YEAR(SalesDataTable[[#This Row],[Order Date]])</f>
        <v>2026</v>
      </c>
      <c r="G1822" s="4" t="s">
        <v>6</v>
      </c>
      <c r="H1822" s="4" t="s">
        <v>43</v>
      </c>
      <c r="I1822" s="4" t="s">
        <v>2</v>
      </c>
      <c r="J1822" s="4" t="s">
        <v>3</v>
      </c>
      <c r="K1822" s="4" t="s">
        <v>23</v>
      </c>
      <c r="L1822" s="4" t="s">
        <v>51</v>
      </c>
      <c r="M1822" s="9">
        <v>1</v>
      </c>
      <c r="N1822" s="6">
        <v>121.59</v>
      </c>
      <c r="O1822" s="7">
        <v>0</v>
      </c>
      <c r="P1822" s="6">
        <v>62.44</v>
      </c>
      <c r="Q1822" s="6">
        <f t="shared" si="112"/>
        <v>121.59</v>
      </c>
      <c r="R1822" s="6">
        <f t="shared" si="113"/>
        <v>62.44</v>
      </c>
      <c r="S1822" s="6">
        <f t="shared" si="114"/>
        <v>59.150000000000006</v>
      </c>
      <c r="T1822" s="8">
        <f t="shared" si="115"/>
        <v>0.4864709268854347</v>
      </c>
      <c r="U1822" s="5">
        <f>YEAR(SalesDataTable[[#This Row],[Order Date]])</f>
        <v>2026</v>
      </c>
      <c r="V1822" s="8" t="str">
        <f>"Q"&amp;ROUNDUP(MONTH(SalesDataTable[[#This Row],[Order Date]])/3,0)</f>
        <v>Q3</v>
      </c>
      <c r="W1822" s="9">
        <f>MONTH(SalesDataTable[[#This Row],[Order Date]])</f>
        <v>9</v>
      </c>
      <c r="X1822" s="8" t="str">
        <f>TEXT(SalesDataTable[[#This Row],[Order Date]],"mmm")</f>
        <v>Sep</v>
      </c>
    </row>
    <row r="1823" spans="1:24" ht="15">
      <c r="A1823" s="2">
        <v>2077</v>
      </c>
      <c r="B1823" s="3">
        <v>46270</v>
      </c>
      <c r="C1823" s="12">
        <f>MONTH(SalesDataTable[[#This Row],[Order Date]])</f>
        <v>9</v>
      </c>
      <c r="D1823" s="12" t="str">
        <f>TEXT(SalesDataTable[[#This Row],[Order Date]],"MMM")</f>
        <v>Sep</v>
      </c>
      <c r="E1823" s="15" t="str">
        <f>"Q"&amp;ROUNDUP(MONTH(SalesDataTable[[#This Row],[Order Date]])/3,0)</f>
        <v>Q3</v>
      </c>
      <c r="F1823" s="12">
        <f>YEAR(SalesDataTable[[#This Row],[Order Date]])</f>
        <v>2026</v>
      </c>
      <c r="G1823" s="4" t="s">
        <v>20</v>
      </c>
      <c r="H1823" s="4" t="s">
        <v>33</v>
      </c>
      <c r="I1823" s="4" t="s">
        <v>8</v>
      </c>
      <c r="J1823" s="4" t="s">
        <v>16</v>
      </c>
      <c r="K1823" s="4" t="s">
        <v>9</v>
      </c>
      <c r="L1823" s="4" t="s">
        <v>37</v>
      </c>
      <c r="M1823" s="9">
        <v>4</v>
      </c>
      <c r="N1823" s="6">
        <v>152.99</v>
      </c>
      <c r="O1823" s="7">
        <v>0.15</v>
      </c>
      <c r="P1823" s="6">
        <v>77.12</v>
      </c>
      <c r="Q1823" s="6">
        <f t="shared" si="112"/>
        <v>520.16600000000005</v>
      </c>
      <c r="R1823" s="6">
        <f t="shared" si="113"/>
        <v>308.48</v>
      </c>
      <c r="S1823" s="6">
        <f t="shared" si="114"/>
        <v>211.68600000000004</v>
      </c>
      <c r="T1823" s="8">
        <f t="shared" si="115"/>
        <v>0.40695854784818697</v>
      </c>
      <c r="U1823" s="5">
        <f>YEAR(SalesDataTable[[#This Row],[Order Date]])</f>
        <v>2026</v>
      </c>
      <c r="V1823" s="8" t="str">
        <f>"Q"&amp;ROUNDUP(MONTH(SalesDataTable[[#This Row],[Order Date]])/3,0)</f>
        <v>Q3</v>
      </c>
      <c r="W1823" s="9">
        <f>MONTH(SalesDataTable[[#This Row],[Order Date]])</f>
        <v>9</v>
      </c>
      <c r="X1823" s="8" t="str">
        <f>TEXT(SalesDataTable[[#This Row],[Order Date]],"mmm")</f>
        <v>Sep</v>
      </c>
    </row>
    <row r="1824" spans="1:24" ht="15">
      <c r="A1824" s="2">
        <v>2879</v>
      </c>
      <c r="B1824" s="3">
        <v>46270</v>
      </c>
      <c r="C1824" s="12">
        <f>MONTH(SalesDataTable[[#This Row],[Order Date]])</f>
        <v>9</v>
      </c>
      <c r="D1824" s="12" t="str">
        <f>TEXT(SalesDataTable[[#This Row],[Order Date]],"MMM")</f>
        <v>Sep</v>
      </c>
      <c r="E1824" s="15" t="str">
        <f>"Q"&amp;ROUNDUP(MONTH(SalesDataTable[[#This Row],[Order Date]])/3,0)</f>
        <v>Q3</v>
      </c>
      <c r="F1824" s="12">
        <f>YEAR(SalesDataTable[[#This Row],[Order Date]])</f>
        <v>2026</v>
      </c>
      <c r="G1824" s="4" t="s">
        <v>11</v>
      </c>
      <c r="H1824" s="4" t="s">
        <v>39</v>
      </c>
      <c r="I1824" s="4" t="s">
        <v>2</v>
      </c>
      <c r="J1824" s="4" t="s">
        <v>16</v>
      </c>
      <c r="K1824" s="4" t="s">
        <v>14</v>
      </c>
      <c r="L1824" s="4" t="s">
        <v>15</v>
      </c>
      <c r="M1824" s="9">
        <v>3</v>
      </c>
      <c r="N1824" s="6">
        <v>36.19</v>
      </c>
      <c r="O1824" s="7">
        <v>0.1</v>
      </c>
      <c r="P1824" s="6">
        <v>13.97</v>
      </c>
      <c r="Q1824" s="6">
        <f t="shared" si="112"/>
        <v>97.712999999999994</v>
      </c>
      <c r="R1824" s="6">
        <f t="shared" si="113"/>
        <v>41.910000000000004</v>
      </c>
      <c r="S1824" s="6">
        <f t="shared" si="114"/>
        <v>55.80299999999999</v>
      </c>
      <c r="T1824" s="8">
        <f t="shared" si="115"/>
        <v>0.57109084768659235</v>
      </c>
      <c r="U1824" s="5">
        <f>YEAR(SalesDataTable[[#This Row],[Order Date]])</f>
        <v>2026</v>
      </c>
      <c r="V1824" s="8" t="str">
        <f>"Q"&amp;ROUNDUP(MONTH(SalesDataTable[[#This Row],[Order Date]])/3,0)</f>
        <v>Q3</v>
      </c>
      <c r="W1824" s="9">
        <f>MONTH(SalesDataTable[[#This Row],[Order Date]])</f>
        <v>9</v>
      </c>
      <c r="X1824" s="8" t="str">
        <f>TEXT(SalesDataTable[[#This Row],[Order Date]],"mmm")</f>
        <v>Sep</v>
      </c>
    </row>
    <row r="1825" spans="1:24" ht="15">
      <c r="A1825" s="2">
        <v>3353</v>
      </c>
      <c r="B1825" s="3">
        <v>46270</v>
      </c>
      <c r="C1825" s="12">
        <f>MONTH(SalesDataTable[[#This Row],[Order Date]])</f>
        <v>9</v>
      </c>
      <c r="D1825" s="12" t="str">
        <f>TEXT(SalesDataTable[[#This Row],[Order Date]],"MMM")</f>
        <v>Sep</v>
      </c>
      <c r="E1825" s="15" t="str">
        <f>"Q"&amp;ROUNDUP(MONTH(SalesDataTable[[#This Row],[Order Date]])/3,0)</f>
        <v>Q3</v>
      </c>
      <c r="F1825" s="12">
        <f>YEAR(SalesDataTable[[#This Row],[Order Date]])</f>
        <v>2026</v>
      </c>
      <c r="G1825" s="4" t="s">
        <v>11</v>
      </c>
      <c r="H1825" s="4" t="s">
        <v>52</v>
      </c>
      <c r="I1825" s="4" t="s">
        <v>19</v>
      </c>
      <c r="J1825" s="4" t="s">
        <v>13</v>
      </c>
      <c r="K1825" s="4" t="s">
        <v>9</v>
      </c>
      <c r="L1825" s="4" t="s">
        <v>17</v>
      </c>
      <c r="M1825" s="9">
        <v>2</v>
      </c>
      <c r="N1825" s="6">
        <v>142.44</v>
      </c>
      <c r="O1825" s="7">
        <v>0</v>
      </c>
      <c r="P1825" s="6">
        <v>77.33</v>
      </c>
      <c r="Q1825" s="6">
        <f t="shared" si="112"/>
        <v>284.88</v>
      </c>
      <c r="R1825" s="6">
        <f t="shared" si="113"/>
        <v>154.66</v>
      </c>
      <c r="S1825" s="6">
        <f t="shared" si="114"/>
        <v>130.22</v>
      </c>
      <c r="T1825" s="8">
        <f t="shared" si="115"/>
        <v>0.45710474585790506</v>
      </c>
      <c r="U1825" s="5">
        <f>YEAR(SalesDataTable[[#This Row],[Order Date]])</f>
        <v>2026</v>
      </c>
      <c r="V1825" s="8" t="str">
        <f>"Q"&amp;ROUNDUP(MONTH(SalesDataTable[[#This Row],[Order Date]])/3,0)</f>
        <v>Q3</v>
      </c>
      <c r="W1825" s="9">
        <f>MONTH(SalesDataTable[[#This Row],[Order Date]])</f>
        <v>9</v>
      </c>
      <c r="X1825" s="8" t="str">
        <f>TEXT(SalesDataTable[[#This Row],[Order Date]],"mmm")</f>
        <v>Sep</v>
      </c>
    </row>
    <row r="1826" spans="1:24" ht="15">
      <c r="A1826" s="2">
        <v>3514</v>
      </c>
      <c r="B1826" s="3">
        <v>46270</v>
      </c>
      <c r="C1826" s="12">
        <f>MONTH(SalesDataTable[[#This Row],[Order Date]])</f>
        <v>9</v>
      </c>
      <c r="D1826" s="12" t="str">
        <f>TEXT(SalesDataTable[[#This Row],[Order Date]],"MMM")</f>
        <v>Sep</v>
      </c>
      <c r="E1826" s="15" t="str">
        <f>"Q"&amp;ROUNDUP(MONTH(SalesDataTable[[#This Row],[Order Date]])/3,0)</f>
        <v>Q3</v>
      </c>
      <c r="F1826" s="12">
        <f>YEAR(SalesDataTable[[#This Row],[Order Date]])</f>
        <v>2026</v>
      </c>
      <c r="G1826" s="4" t="s">
        <v>6</v>
      </c>
      <c r="H1826" s="4" t="s">
        <v>27</v>
      </c>
      <c r="I1826" s="4" t="s">
        <v>2</v>
      </c>
      <c r="J1826" s="4" t="s">
        <v>13</v>
      </c>
      <c r="K1826" s="4" t="s">
        <v>14</v>
      </c>
      <c r="L1826" s="4" t="s">
        <v>44</v>
      </c>
      <c r="M1826" s="9">
        <v>2</v>
      </c>
      <c r="N1826" s="6">
        <v>133.81</v>
      </c>
      <c r="O1826" s="7">
        <v>0</v>
      </c>
      <c r="P1826" s="6">
        <v>66.78</v>
      </c>
      <c r="Q1826" s="6">
        <f t="shared" si="112"/>
        <v>267.62</v>
      </c>
      <c r="R1826" s="6">
        <f t="shared" si="113"/>
        <v>133.56</v>
      </c>
      <c r="S1826" s="6">
        <f t="shared" si="114"/>
        <v>134.06</v>
      </c>
      <c r="T1826" s="8">
        <f t="shared" si="115"/>
        <v>0.5009341603766535</v>
      </c>
      <c r="U1826" s="5">
        <f>YEAR(SalesDataTable[[#This Row],[Order Date]])</f>
        <v>2026</v>
      </c>
      <c r="V1826" s="8" t="str">
        <f>"Q"&amp;ROUNDUP(MONTH(SalesDataTable[[#This Row],[Order Date]])/3,0)</f>
        <v>Q3</v>
      </c>
      <c r="W1826" s="9">
        <f>MONTH(SalesDataTable[[#This Row],[Order Date]])</f>
        <v>9</v>
      </c>
      <c r="X1826" s="8" t="str">
        <f>TEXT(SalesDataTable[[#This Row],[Order Date]],"mmm")</f>
        <v>Sep</v>
      </c>
    </row>
    <row r="1827" spans="1:24" ht="15">
      <c r="A1827" s="2">
        <v>3964</v>
      </c>
      <c r="B1827" s="3">
        <v>46270</v>
      </c>
      <c r="C1827" s="12">
        <f>MONTH(SalesDataTable[[#This Row],[Order Date]])</f>
        <v>9</v>
      </c>
      <c r="D1827" s="12" t="str">
        <f>TEXT(SalesDataTable[[#This Row],[Order Date]],"MMM")</f>
        <v>Sep</v>
      </c>
      <c r="E1827" s="15" t="str">
        <f>"Q"&amp;ROUNDUP(MONTH(SalesDataTable[[#This Row],[Order Date]])/3,0)</f>
        <v>Q3</v>
      </c>
      <c r="F1827" s="12">
        <f>YEAR(SalesDataTable[[#This Row],[Order Date]])</f>
        <v>2026</v>
      </c>
      <c r="G1827" s="4" t="s">
        <v>6</v>
      </c>
      <c r="H1827" s="4" t="s">
        <v>43</v>
      </c>
      <c r="I1827" s="4" t="s">
        <v>19</v>
      </c>
      <c r="J1827" s="4" t="s">
        <v>13</v>
      </c>
      <c r="K1827" s="4" t="s">
        <v>34</v>
      </c>
      <c r="L1827" s="4" t="s">
        <v>35</v>
      </c>
      <c r="M1827" s="9">
        <v>2</v>
      </c>
      <c r="N1827" s="6">
        <v>40.49</v>
      </c>
      <c r="O1827" s="7">
        <v>0.15</v>
      </c>
      <c r="P1827" s="6">
        <v>14.32</v>
      </c>
      <c r="Q1827" s="6">
        <f t="shared" si="112"/>
        <v>68.832999999999998</v>
      </c>
      <c r="R1827" s="6">
        <f t="shared" si="113"/>
        <v>28.64</v>
      </c>
      <c r="S1827" s="6">
        <f t="shared" si="114"/>
        <v>40.192999999999998</v>
      </c>
      <c r="T1827" s="8">
        <f t="shared" si="115"/>
        <v>0.58392050324698908</v>
      </c>
      <c r="U1827" s="5">
        <f>YEAR(SalesDataTable[[#This Row],[Order Date]])</f>
        <v>2026</v>
      </c>
      <c r="V1827" s="8" t="str">
        <f>"Q"&amp;ROUNDUP(MONTH(SalesDataTable[[#This Row],[Order Date]])/3,0)</f>
        <v>Q3</v>
      </c>
      <c r="W1827" s="9">
        <f>MONTH(SalesDataTable[[#This Row],[Order Date]])</f>
        <v>9</v>
      </c>
      <c r="X1827" s="8" t="str">
        <f>TEXT(SalesDataTable[[#This Row],[Order Date]],"mmm")</f>
        <v>Sep</v>
      </c>
    </row>
    <row r="1828" spans="1:24" ht="15">
      <c r="A1828" s="2">
        <v>4599</v>
      </c>
      <c r="B1828" s="3">
        <v>46270</v>
      </c>
      <c r="C1828" s="12">
        <f>MONTH(SalesDataTable[[#This Row],[Order Date]])</f>
        <v>9</v>
      </c>
      <c r="D1828" s="12" t="str">
        <f>TEXT(SalesDataTable[[#This Row],[Order Date]],"MMM")</f>
        <v>Sep</v>
      </c>
      <c r="E1828" s="15" t="str">
        <f>"Q"&amp;ROUNDUP(MONTH(SalesDataTable[[#This Row],[Order Date]])/3,0)</f>
        <v>Q3</v>
      </c>
      <c r="F1828" s="12">
        <f>YEAR(SalesDataTable[[#This Row],[Order Date]])</f>
        <v>2026</v>
      </c>
      <c r="G1828" s="4" t="s">
        <v>11</v>
      </c>
      <c r="H1828" s="4" t="s">
        <v>12</v>
      </c>
      <c r="I1828" s="4" t="s">
        <v>2</v>
      </c>
      <c r="J1828" s="4" t="s">
        <v>16</v>
      </c>
      <c r="K1828" s="4" t="s">
        <v>23</v>
      </c>
      <c r="L1828" s="4" t="s">
        <v>29</v>
      </c>
      <c r="M1828" s="9">
        <v>4</v>
      </c>
      <c r="N1828" s="6">
        <v>198.1</v>
      </c>
      <c r="O1828" s="7">
        <v>0</v>
      </c>
      <c r="P1828" s="6">
        <v>101.61</v>
      </c>
      <c r="Q1828" s="6">
        <f t="shared" si="112"/>
        <v>792.4</v>
      </c>
      <c r="R1828" s="6">
        <f t="shared" si="113"/>
        <v>406.44</v>
      </c>
      <c r="S1828" s="6">
        <f t="shared" si="114"/>
        <v>385.96</v>
      </c>
      <c r="T1828" s="8">
        <f t="shared" si="115"/>
        <v>0.48707723372034323</v>
      </c>
      <c r="U1828" s="5">
        <f>YEAR(SalesDataTable[[#This Row],[Order Date]])</f>
        <v>2026</v>
      </c>
      <c r="V1828" s="8" t="str">
        <f>"Q"&amp;ROUNDUP(MONTH(SalesDataTable[[#This Row],[Order Date]])/3,0)</f>
        <v>Q3</v>
      </c>
      <c r="W1828" s="9">
        <f>MONTH(SalesDataTable[[#This Row],[Order Date]])</f>
        <v>9</v>
      </c>
      <c r="X1828" s="8" t="str">
        <f>TEXT(SalesDataTable[[#This Row],[Order Date]],"mmm")</f>
        <v>Sep</v>
      </c>
    </row>
    <row r="1829" spans="1:24" ht="15">
      <c r="A1829" s="2">
        <v>5030</v>
      </c>
      <c r="B1829" s="3">
        <v>46270</v>
      </c>
      <c r="C1829" s="12">
        <f>MONTH(SalesDataTable[[#This Row],[Order Date]])</f>
        <v>9</v>
      </c>
      <c r="D1829" s="12" t="str">
        <f>TEXT(SalesDataTable[[#This Row],[Order Date]],"MMM")</f>
        <v>Sep</v>
      </c>
      <c r="E1829" s="15" t="str">
        <f>"Q"&amp;ROUNDUP(MONTH(SalesDataTable[[#This Row],[Order Date]])/3,0)</f>
        <v>Q3</v>
      </c>
      <c r="F1829" s="12">
        <f>YEAR(SalesDataTable[[#This Row],[Order Date]])</f>
        <v>2026</v>
      </c>
      <c r="G1829" s="4" t="s">
        <v>6</v>
      </c>
      <c r="H1829" s="4" t="s">
        <v>43</v>
      </c>
      <c r="I1829" s="4" t="s">
        <v>19</v>
      </c>
      <c r="J1829" s="4" t="s">
        <v>13</v>
      </c>
      <c r="K1829" s="4" t="s">
        <v>4</v>
      </c>
      <c r="L1829" s="4" t="s">
        <v>5</v>
      </c>
      <c r="M1829" s="9">
        <v>1</v>
      </c>
      <c r="N1829" s="6">
        <v>83.73</v>
      </c>
      <c r="O1829" s="7">
        <v>0.15</v>
      </c>
      <c r="P1829" s="6">
        <v>43.34</v>
      </c>
      <c r="Q1829" s="6">
        <f t="shared" si="112"/>
        <v>71.170500000000004</v>
      </c>
      <c r="R1829" s="6">
        <f t="shared" si="113"/>
        <v>43.34</v>
      </c>
      <c r="S1829" s="6">
        <f t="shared" si="114"/>
        <v>27.830500000000001</v>
      </c>
      <c r="T1829" s="8">
        <f t="shared" si="115"/>
        <v>0.39103982689457006</v>
      </c>
      <c r="U1829" s="5">
        <f>YEAR(SalesDataTable[[#This Row],[Order Date]])</f>
        <v>2026</v>
      </c>
      <c r="V1829" s="8" t="str">
        <f>"Q"&amp;ROUNDUP(MONTH(SalesDataTable[[#This Row],[Order Date]])/3,0)</f>
        <v>Q3</v>
      </c>
      <c r="W1829" s="9">
        <f>MONTH(SalesDataTable[[#This Row],[Order Date]])</f>
        <v>9</v>
      </c>
      <c r="X1829" s="8" t="str">
        <f>TEXT(SalesDataTable[[#This Row],[Order Date]],"mmm")</f>
        <v>Sep</v>
      </c>
    </row>
    <row r="1830" spans="1:24" ht="15">
      <c r="A1830" s="2">
        <v>1593</v>
      </c>
      <c r="B1830" s="3">
        <v>46271</v>
      </c>
      <c r="C1830" s="12">
        <f>MONTH(SalesDataTable[[#This Row],[Order Date]])</f>
        <v>9</v>
      </c>
      <c r="D1830" s="12" t="str">
        <f>TEXT(SalesDataTable[[#This Row],[Order Date]],"MMM")</f>
        <v>Sep</v>
      </c>
      <c r="E1830" s="15" t="str">
        <f>"Q"&amp;ROUNDUP(MONTH(SalesDataTable[[#This Row],[Order Date]])/3,0)</f>
        <v>Q3</v>
      </c>
      <c r="F1830" s="12">
        <f>YEAR(SalesDataTable[[#This Row],[Order Date]])</f>
        <v>2026</v>
      </c>
      <c r="G1830" s="4" t="s">
        <v>6</v>
      </c>
      <c r="H1830" s="4" t="s">
        <v>49</v>
      </c>
      <c r="I1830" s="4" t="s">
        <v>19</v>
      </c>
      <c r="J1830" s="4" t="s">
        <v>13</v>
      </c>
      <c r="K1830" s="4" t="s">
        <v>23</v>
      </c>
      <c r="L1830" s="4" t="s">
        <v>29</v>
      </c>
      <c r="M1830" s="9">
        <v>2</v>
      </c>
      <c r="N1830" s="6">
        <v>194.92</v>
      </c>
      <c r="O1830" s="7">
        <v>0</v>
      </c>
      <c r="P1830" s="6">
        <v>102.66</v>
      </c>
      <c r="Q1830" s="6">
        <f t="shared" si="112"/>
        <v>389.84</v>
      </c>
      <c r="R1830" s="6">
        <f t="shared" si="113"/>
        <v>205.32</v>
      </c>
      <c r="S1830" s="6">
        <f t="shared" si="114"/>
        <v>184.51999999999998</v>
      </c>
      <c r="T1830" s="8">
        <f t="shared" si="115"/>
        <v>0.47332238867227577</v>
      </c>
      <c r="U1830" s="5">
        <f>YEAR(SalesDataTable[[#This Row],[Order Date]])</f>
        <v>2026</v>
      </c>
      <c r="V1830" s="8" t="str">
        <f>"Q"&amp;ROUNDUP(MONTH(SalesDataTable[[#This Row],[Order Date]])/3,0)</f>
        <v>Q3</v>
      </c>
      <c r="W1830" s="9">
        <f>MONTH(SalesDataTable[[#This Row],[Order Date]])</f>
        <v>9</v>
      </c>
      <c r="X1830" s="8" t="str">
        <f>TEXT(SalesDataTable[[#This Row],[Order Date]],"mmm")</f>
        <v>Sep</v>
      </c>
    </row>
    <row r="1831" spans="1:24" ht="15">
      <c r="A1831" s="2">
        <v>1818</v>
      </c>
      <c r="B1831" s="3">
        <v>46271</v>
      </c>
      <c r="C1831" s="12">
        <f>MONTH(SalesDataTable[[#This Row],[Order Date]])</f>
        <v>9</v>
      </c>
      <c r="D1831" s="12" t="str">
        <f>TEXT(SalesDataTable[[#This Row],[Order Date]],"MMM")</f>
        <v>Sep</v>
      </c>
      <c r="E1831" s="15" t="str">
        <f>"Q"&amp;ROUNDUP(MONTH(SalesDataTable[[#This Row],[Order Date]])/3,0)</f>
        <v>Q3</v>
      </c>
      <c r="F1831" s="12">
        <f>YEAR(SalesDataTable[[#This Row],[Order Date]])</f>
        <v>2026</v>
      </c>
      <c r="G1831" s="4" t="s">
        <v>6</v>
      </c>
      <c r="H1831" s="4" t="s">
        <v>43</v>
      </c>
      <c r="I1831" s="4" t="s">
        <v>19</v>
      </c>
      <c r="J1831" s="4" t="s">
        <v>13</v>
      </c>
      <c r="K1831" s="4" t="s">
        <v>14</v>
      </c>
      <c r="L1831" s="4" t="s">
        <v>48</v>
      </c>
      <c r="M1831" s="9">
        <v>1</v>
      </c>
      <c r="N1831" s="6">
        <v>161.03</v>
      </c>
      <c r="O1831" s="7">
        <v>0</v>
      </c>
      <c r="P1831" s="6">
        <v>89.86</v>
      </c>
      <c r="Q1831" s="6">
        <f t="shared" si="112"/>
        <v>161.03</v>
      </c>
      <c r="R1831" s="6">
        <f t="shared" si="113"/>
        <v>89.86</v>
      </c>
      <c r="S1831" s="6">
        <f t="shared" si="114"/>
        <v>71.17</v>
      </c>
      <c r="T1831" s="8">
        <f t="shared" si="115"/>
        <v>0.44196733527914056</v>
      </c>
      <c r="U1831" s="5">
        <f>YEAR(SalesDataTable[[#This Row],[Order Date]])</f>
        <v>2026</v>
      </c>
      <c r="V1831" s="8" t="str">
        <f>"Q"&amp;ROUNDUP(MONTH(SalesDataTable[[#This Row],[Order Date]])/3,0)</f>
        <v>Q3</v>
      </c>
      <c r="W1831" s="9">
        <f>MONTH(SalesDataTable[[#This Row],[Order Date]])</f>
        <v>9</v>
      </c>
      <c r="X1831" s="8" t="str">
        <f>TEXT(SalesDataTable[[#This Row],[Order Date]],"mmm")</f>
        <v>Sep</v>
      </c>
    </row>
    <row r="1832" spans="1:24" ht="15">
      <c r="A1832" s="2">
        <v>2370</v>
      </c>
      <c r="B1832" s="3">
        <v>46271</v>
      </c>
      <c r="C1832" s="12">
        <f>MONTH(SalesDataTable[[#This Row],[Order Date]])</f>
        <v>9</v>
      </c>
      <c r="D1832" s="12" t="str">
        <f>TEXT(SalesDataTable[[#This Row],[Order Date]],"MMM")</f>
        <v>Sep</v>
      </c>
      <c r="E1832" s="15" t="str">
        <f>"Q"&amp;ROUNDUP(MONTH(SalesDataTable[[#This Row],[Order Date]])/3,0)</f>
        <v>Q3</v>
      </c>
      <c r="F1832" s="12">
        <f>YEAR(SalesDataTable[[#This Row],[Order Date]])</f>
        <v>2026</v>
      </c>
      <c r="G1832" s="4" t="s">
        <v>20</v>
      </c>
      <c r="H1832" s="4" t="s">
        <v>21</v>
      </c>
      <c r="I1832" s="4" t="s">
        <v>28</v>
      </c>
      <c r="J1832" s="4" t="s">
        <v>13</v>
      </c>
      <c r="K1832" s="4" t="s">
        <v>34</v>
      </c>
      <c r="L1832" s="4" t="s">
        <v>42</v>
      </c>
      <c r="M1832" s="9">
        <v>1</v>
      </c>
      <c r="N1832" s="6">
        <v>35.68</v>
      </c>
      <c r="O1832" s="7">
        <v>0.05</v>
      </c>
      <c r="P1832" s="6">
        <v>13.76</v>
      </c>
      <c r="Q1832" s="6">
        <f t="shared" si="112"/>
        <v>33.896000000000001</v>
      </c>
      <c r="R1832" s="6">
        <f t="shared" si="113"/>
        <v>13.76</v>
      </c>
      <c r="S1832" s="6">
        <f t="shared" si="114"/>
        <v>20.136000000000003</v>
      </c>
      <c r="T1832" s="8">
        <f t="shared" si="115"/>
        <v>0.59405239556289835</v>
      </c>
      <c r="U1832" s="5">
        <f>YEAR(SalesDataTable[[#This Row],[Order Date]])</f>
        <v>2026</v>
      </c>
      <c r="V1832" s="8" t="str">
        <f>"Q"&amp;ROUNDUP(MONTH(SalesDataTable[[#This Row],[Order Date]])/3,0)</f>
        <v>Q3</v>
      </c>
      <c r="W1832" s="9">
        <f>MONTH(SalesDataTable[[#This Row],[Order Date]])</f>
        <v>9</v>
      </c>
      <c r="X1832" s="8" t="str">
        <f>TEXT(SalesDataTable[[#This Row],[Order Date]],"mmm")</f>
        <v>Sep</v>
      </c>
    </row>
    <row r="1833" spans="1:24" ht="15">
      <c r="A1833" s="2">
        <v>2726</v>
      </c>
      <c r="B1833" s="3">
        <v>46271</v>
      </c>
      <c r="C1833" s="12">
        <f>MONTH(SalesDataTable[[#This Row],[Order Date]])</f>
        <v>9</v>
      </c>
      <c r="D1833" s="12" t="str">
        <f>TEXT(SalesDataTable[[#This Row],[Order Date]],"MMM")</f>
        <v>Sep</v>
      </c>
      <c r="E1833" s="15" t="str">
        <f>"Q"&amp;ROUNDUP(MONTH(SalesDataTable[[#This Row],[Order Date]])/3,0)</f>
        <v>Q3</v>
      </c>
      <c r="F1833" s="12">
        <f>YEAR(SalesDataTable[[#This Row],[Order Date]])</f>
        <v>2026</v>
      </c>
      <c r="G1833" s="4" t="s">
        <v>6</v>
      </c>
      <c r="H1833" s="4" t="s">
        <v>27</v>
      </c>
      <c r="I1833" s="4" t="s">
        <v>2</v>
      </c>
      <c r="J1833" s="4" t="s">
        <v>13</v>
      </c>
      <c r="K1833" s="4" t="s">
        <v>4</v>
      </c>
      <c r="L1833" s="4" t="s">
        <v>26</v>
      </c>
      <c r="M1833" s="9">
        <v>1</v>
      </c>
      <c r="N1833" s="6">
        <v>39.68</v>
      </c>
      <c r="O1833" s="7">
        <v>0.05</v>
      </c>
      <c r="P1833" s="6">
        <v>16.63</v>
      </c>
      <c r="Q1833" s="6">
        <f t="shared" si="112"/>
        <v>37.695999999999998</v>
      </c>
      <c r="R1833" s="6">
        <f t="shared" si="113"/>
        <v>16.63</v>
      </c>
      <c r="S1833" s="6">
        <f t="shared" si="114"/>
        <v>21.065999999999999</v>
      </c>
      <c r="T1833" s="8">
        <f t="shared" si="115"/>
        <v>0.55883913412563668</v>
      </c>
      <c r="U1833" s="5">
        <f>YEAR(SalesDataTable[[#This Row],[Order Date]])</f>
        <v>2026</v>
      </c>
      <c r="V1833" s="8" t="str">
        <f>"Q"&amp;ROUNDUP(MONTH(SalesDataTable[[#This Row],[Order Date]])/3,0)</f>
        <v>Q3</v>
      </c>
      <c r="W1833" s="9">
        <f>MONTH(SalesDataTable[[#This Row],[Order Date]])</f>
        <v>9</v>
      </c>
      <c r="X1833" s="8" t="str">
        <f>TEXT(SalesDataTable[[#This Row],[Order Date]],"mmm")</f>
        <v>Sep</v>
      </c>
    </row>
    <row r="1834" spans="1:24" ht="15">
      <c r="A1834" s="2">
        <v>2755</v>
      </c>
      <c r="B1834" s="3">
        <v>46271</v>
      </c>
      <c r="C1834" s="12">
        <f>MONTH(SalesDataTable[[#This Row],[Order Date]])</f>
        <v>9</v>
      </c>
      <c r="D1834" s="12" t="str">
        <f>TEXT(SalesDataTable[[#This Row],[Order Date]],"MMM")</f>
        <v>Sep</v>
      </c>
      <c r="E1834" s="15" t="str">
        <f>"Q"&amp;ROUNDUP(MONTH(SalesDataTable[[#This Row],[Order Date]])/3,0)</f>
        <v>Q3</v>
      </c>
      <c r="F1834" s="12">
        <f>YEAR(SalesDataTable[[#This Row],[Order Date]])</f>
        <v>2026</v>
      </c>
      <c r="G1834" s="4" t="s">
        <v>11</v>
      </c>
      <c r="H1834" s="4" t="s">
        <v>39</v>
      </c>
      <c r="I1834" s="4" t="s">
        <v>2</v>
      </c>
      <c r="J1834" s="4" t="s">
        <v>13</v>
      </c>
      <c r="K1834" s="4" t="s">
        <v>9</v>
      </c>
      <c r="L1834" s="4" t="s">
        <v>17</v>
      </c>
      <c r="M1834" s="9">
        <v>3</v>
      </c>
      <c r="N1834" s="6">
        <v>146.22</v>
      </c>
      <c r="O1834" s="7">
        <v>0</v>
      </c>
      <c r="P1834" s="6">
        <v>80.13</v>
      </c>
      <c r="Q1834" s="6">
        <f t="shared" si="112"/>
        <v>438.65999999999997</v>
      </c>
      <c r="R1834" s="6">
        <f t="shared" si="113"/>
        <v>240.39</v>
      </c>
      <c r="S1834" s="6">
        <f t="shared" si="114"/>
        <v>198.26999999999998</v>
      </c>
      <c r="T1834" s="8">
        <f t="shared" si="115"/>
        <v>0.4519901518260156</v>
      </c>
      <c r="U1834" s="5">
        <f>YEAR(SalesDataTable[[#This Row],[Order Date]])</f>
        <v>2026</v>
      </c>
      <c r="V1834" s="8" t="str">
        <f>"Q"&amp;ROUNDUP(MONTH(SalesDataTable[[#This Row],[Order Date]])/3,0)</f>
        <v>Q3</v>
      </c>
      <c r="W1834" s="9">
        <f>MONTH(SalesDataTable[[#This Row],[Order Date]])</f>
        <v>9</v>
      </c>
      <c r="X1834" s="8" t="str">
        <f>TEXT(SalesDataTable[[#This Row],[Order Date]],"mmm")</f>
        <v>Sep</v>
      </c>
    </row>
    <row r="1835" spans="1:24" ht="15">
      <c r="A1835" s="2">
        <v>3187</v>
      </c>
      <c r="B1835" s="3">
        <v>46271</v>
      </c>
      <c r="C1835" s="12">
        <f>MONTH(SalesDataTable[[#This Row],[Order Date]])</f>
        <v>9</v>
      </c>
      <c r="D1835" s="12" t="str">
        <f>TEXT(SalesDataTable[[#This Row],[Order Date]],"MMM")</f>
        <v>Sep</v>
      </c>
      <c r="E1835" s="15" t="str">
        <f>"Q"&amp;ROUNDUP(MONTH(SalesDataTable[[#This Row],[Order Date]])/3,0)</f>
        <v>Q3</v>
      </c>
      <c r="F1835" s="12">
        <f>YEAR(SalesDataTable[[#This Row],[Order Date]])</f>
        <v>2026</v>
      </c>
      <c r="G1835" s="4" t="s">
        <v>20</v>
      </c>
      <c r="H1835" s="4" t="s">
        <v>31</v>
      </c>
      <c r="I1835" s="4" t="s">
        <v>19</v>
      </c>
      <c r="J1835" s="4" t="s">
        <v>3</v>
      </c>
      <c r="K1835" s="4" t="s">
        <v>9</v>
      </c>
      <c r="L1835" s="4" t="s">
        <v>46</v>
      </c>
      <c r="M1835" s="9">
        <v>1</v>
      </c>
      <c r="N1835" s="6">
        <v>71.680000000000007</v>
      </c>
      <c r="O1835" s="7">
        <v>0</v>
      </c>
      <c r="P1835" s="6">
        <v>31.87</v>
      </c>
      <c r="Q1835" s="6">
        <f t="shared" si="112"/>
        <v>71.680000000000007</v>
      </c>
      <c r="R1835" s="6">
        <f t="shared" si="113"/>
        <v>31.87</v>
      </c>
      <c r="S1835" s="6">
        <f t="shared" si="114"/>
        <v>39.81</v>
      </c>
      <c r="T1835" s="8">
        <f t="shared" si="115"/>
        <v>0.5553850446428571</v>
      </c>
      <c r="U1835" s="5">
        <f>YEAR(SalesDataTable[[#This Row],[Order Date]])</f>
        <v>2026</v>
      </c>
      <c r="V1835" s="8" t="str">
        <f>"Q"&amp;ROUNDUP(MONTH(SalesDataTable[[#This Row],[Order Date]])/3,0)</f>
        <v>Q3</v>
      </c>
      <c r="W1835" s="9">
        <f>MONTH(SalesDataTable[[#This Row],[Order Date]])</f>
        <v>9</v>
      </c>
      <c r="X1835" s="8" t="str">
        <f>TEXT(SalesDataTable[[#This Row],[Order Date]],"mmm")</f>
        <v>Sep</v>
      </c>
    </row>
    <row r="1836" spans="1:24" ht="15">
      <c r="A1836" s="2">
        <v>3471</v>
      </c>
      <c r="B1836" s="3">
        <v>46271</v>
      </c>
      <c r="C1836" s="12">
        <f>MONTH(SalesDataTable[[#This Row],[Order Date]])</f>
        <v>9</v>
      </c>
      <c r="D1836" s="12" t="str">
        <f>TEXT(SalesDataTable[[#This Row],[Order Date]],"MMM")</f>
        <v>Sep</v>
      </c>
      <c r="E1836" s="15" t="str">
        <f>"Q"&amp;ROUNDUP(MONTH(SalesDataTable[[#This Row],[Order Date]])/3,0)</f>
        <v>Q3</v>
      </c>
      <c r="F1836" s="12">
        <f>YEAR(SalesDataTable[[#This Row],[Order Date]])</f>
        <v>2026</v>
      </c>
      <c r="G1836" s="4" t="s">
        <v>11</v>
      </c>
      <c r="H1836" s="4" t="s">
        <v>39</v>
      </c>
      <c r="I1836" s="4" t="s">
        <v>28</v>
      </c>
      <c r="J1836" s="4" t="s">
        <v>13</v>
      </c>
      <c r="K1836" s="4" t="s">
        <v>34</v>
      </c>
      <c r="L1836" s="4" t="s">
        <v>45</v>
      </c>
      <c r="M1836" s="9">
        <v>2</v>
      </c>
      <c r="N1836" s="6">
        <v>51.77</v>
      </c>
      <c r="O1836" s="7">
        <v>0</v>
      </c>
      <c r="P1836" s="6">
        <v>21.46</v>
      </c>
      <c r="Q1836" s="6">
        <f t="shared" si="112"/>
        <v>103.54</v>
      </c>
      <c r="R1836" s="6">
        <f t="shared" si="113"/>
        <v>42.92</v>
      </c>
      <c r="S1836" s="6">
        <f t="shared" si="114"/>
        <v>60.620000000000005</v>
      </c>
      <c r="T1836" s="8">
        <f t="shared" si="115"/>
        <v>0.58547421286459345</v>
      </c>
      <c r="U1836" s="5">
        <f>YEAR(SalesDataTable[[#This Row],[Order Date]])</f>
        <v>2026</v>
      </c>
      <c r="V1836" s="8" t="str">
        <f>"Q"&amp;ROUNDUP(MONTH(SalesDataTable[[#This Row],[Order Date]])/3,0)</f>
        <v>Q3</v>
      </c>
      <c r="W1836" s="9">
        <f>MONTH(SalesDataTable[[#This Row],[Order Date]])</f>
        <v>9</v>
      </c>
      <c r="X1836" s="8" t="str">
        <f>TEXT(SalesDataTable[[#This Row],[Order Date]],"mmm")</f>
        <v>Sep</v>
      </c>
    </row>
    <row r="1837" spans="1:24" ht="15">
      <c r="A1837" s="2">
        <v>3529</v>
      </c>
      <c r="B1837" s="3">
        <v>46271</v>
      </c>
      <c r="C1837" s="12">
        <f>MONTH(SalesDataTable[[#This Row],[Order Date]])</f>
        <v>9</v>
      </c>
      <c r="D1837" s="12" t="str">
        <f>TEXT(SalesDataTable[[#This Row],[Order Date]],"MMM")</f>
        <v>Sep</v>
      </c>
      <c r="E1837" s="15" t="str">
        <f>"Q"&amp;ROUNDUP(MONTH(SalesDataTable[[#This Row],[Order Date]])/3,0)</f>
        <v>Q3</v>
      </c>
      <c r="F1837" s="12">
        <f>YEAR(SalesDataTable[[#This Row],[Order Date]])</f>
        <v>2026</v>
      </c>
      <c r="G1837" s="4" t="s">
        <v>11</v>
      </c>
      <c r="H1837" s="4" t="s">
        <v>25</v>
      </c>
      <c r="I1837" s="4" t="s">
        <v>8</v>
      </c>
      <c r="J1837" s="4" t="s">
        <v>3</v>
      </c>
      <c r="K1837" s="4" t="s">
        <v>34</v>
      </c>
      <c r="L1837" s="4" t="s">
        <v>35</v>
      </c>
      <c r="M1837" s="9">
        <v>4</v>
      </c>
      <c r="N1837" s="6">
        <v>39.4</v>
      </c>
      <c r="O1837" s="7">
        <v>0.15</v>
      </c>
      <c r="P1837" s="6">
        <v>14.95</v>
      </c>
      <c r="Q1837" s="6">
        <f t="shared" si="112"/>
        <v>133.95999999999998</v>
      </c>
      <c r="R1837" s="6">
        <f t="shared" si="113"/>
        <v>59.8</v>
      </c>
      <c r="S1837" s="6">
        <f t="shared" si="114"/>
        <v>74.159999999999982</v>
      </c>
      <c r="T1837" s="8">
        <f t="shared" si="115"/>
        <v>0.55359808898178553</v>
      </c>
      <c r="U1837" s="5">
        <f>YEAR(SalesDataTable[[#This Row],[Order Date]])</f>
        <v>2026</v>
      </c>
      <c r="V1837" s="8" t="str">
        <f>"Q"&amp;ROUNDUP(MONTH(SalesDataTable[[#This Row],[Order Date]])/3,0)</f>
        <v>Q3</v>
      </c>
      <c r="W1837" s="9">
        <f>MONTH(SalesDataTable[[#This Row],[Order Date]])</f>
        <v>9</v>
      </c>
      <c r="X1837" s="8" t="str">
        <f>TEXT(SalesDataTable[[#This Row],[Order Date]],"mmm")</f>
        <v>Sep</v>
      </c>
    </row>
    <row r="1838" spans="1:24" ht="15">
      <c r="A1838" s="2">
        <v>3549</v>
      </c>
      <c r="B1838" s="3">
        <v>46271</v>
      </c>
      <c r="C1838" s="12">
        <f>MONTH(SalesDataTable[[#This Row],[Order Date]])</f>
        <v>9</v>
      </c>
      <c r="D1838" s="12" t="str">
        <f>TEXT(SalesDataTable[[#This Row],[Order Date]],"MMM")</f>
        <v>Sep</v>
      </c>
      <c r="E1838" s="15" t="str">
        <f>"Q"&amp;ROUNDUP(MONTH(SalesDataTable[[#This Row],[Order Date]])/3,0)</f>
        <v>Q3</v>
      </c>
      <c r="F1838" s="12">
        <f>YEAR(SalesDataTable[[#This Row],[Order Date]])</f>
        <v>2026</v>
      </c>
      <c r="G1838" s="4" t="s">
        <v>20</v>
      </c>
      <c r="H1838" s="4" t="s">
        <v>33</v>
      </c>
      <c r="I1838" s="4" t="s">
        <v>2</v>
      </c>
      <c r="J1838" s="4" t="s">
        <v>13</v>
      </c>
      <c r="K1838" s="4" t="s">
        <v>14</v>
      </c>
      <c r="L1838" s="4" t="s">
        <v>32</v>
      </c>
      <c r="M1838" s="9">
        <v>1</v>
      </c>
      <c r="N1838" s="6">
        <v>47.17</v>
      </c>
      <c r="O1838" s="7">
        <v>0</v>
      </c>
      <c r="P1838" s="6">
        <v>18.64</v>
      </c>
      <c r="Q1838" s="6">
        <f t="shared" si="112"/>
        <v>47.17</v>
      </c>
      <c r="R1838" s="6">
        <f t="shared" si="113"/>
        <v>18.64</v>
      </c>
      <c r="S1838" s="6">
        <f t="shared" si="114"/>
        <v>28.53</v>
      </c>
      <c r="T1838" s="8">
        <f t="shared" si="115"/>
        <v>0.60483358066567738</v>
      </c>
      <c r="U1838" s="5">
        <f>YEAR(SalesDataTable[[#This Row],[Order Date]])</f>
        <v>2026</v>
      </c>
      <c r="V1838" s="8" t="str">
        <f>"Q"&amp;ROUNDUP(MONTH(SalesDataTable[[#This Row],[Order Date]])/3,0)</f>
        <v>Q3</v>
      </c>
      <c r="W1838" s="9">
        <f>MONTH(SalesDataTable[[#This Row],[Order Date]])</f>
        <v>9</v>
      </c>
      <c r="X1838" s="8" t="str">
        <f>TEXT(SalesDataTable[[#This Row],[Order Date]],"mmm")</f>
        <v>Sep</v>
      </c>
    </row>
    <row r="1839" spans="1:24" ht="15">
      <c r="A1839" s="2">
        <v>4003</v>
      </c>
      <c r="B1839" s="3">
        <v>46271</v>
      </c>
      <c r="C1839" s="12">
        <f>MONTH(SalesDataTable[[#This Row],[Order Date]])</f>
        <v>9</v>
      </c>
      <c r="D1839" s="12" t="str">
        <f>TEXT(SalesDataTable[[#This Row],[Order Date]],"MMM")</f>
        <v>Sep</v>
      </c>
      <c r="E1839" s="15" t="str">
        <f>"Q"&amp;ROUNDUP(MONTH(SalesDataTable[[#This Row],[Order Date]])/3,0)</f>
        <v>Q3</v>
      </c>
      <c r="F1839" s="12">
        <f>YEAR(SalesDataTable[[#This Row],[Order Date]])</f>
        <v>2026</v>
      </c>
      <c r="G1839" s="4" t="s">
        <v>20</v>
      </c>
      <c r="H1839" s="4" t="s">
        <v>21</v>
      </c>
      <c r="I1839" s="4" t="s">
        <v>28</v>
      </c>
      <c r="J1839" s="4" t="s">
        <v>3</v>
      </c>
      <c r="K1839" s="4" t="s">
        <v>34</v>
      </c>
      <c r="L1839" s="4" t="s">
        <v>45</v>
      </c>
      <c r="M1839" s="9">
        <v>2</v>
      </c>
      <c r="N1839" s="6">
        <v>50.41</v>
      </c>
      <c r="O1839" s="7">
        <v>0.1</v>
      </c>
      <c r="P1839" s="6">
        <v>22.05</v>
      </c>
      <c r="Q1839" s="6">
        <f t="shared" si="112"/>
        <v>90.738</v>
      </c>
      <c r="R1839" s="6">
        <f t="shared" si="113"/>
        <v>44.1</v>
      </c>
      <c r="S1839" s="6">
        <f t="shared" si="114"/>
        <v>46.637999999999998</v>
      </c>
      <c r="T1839" s="8">
        <f t="shared" si="115"/>
        <v>0.51398532037294187</v>
      </c>
      <c r="U1839" s="5">
        <f>YEAR(SalesDataTable[[#This Row],[Order Date]])</f>
        <v>2026</v>
      </c>
      <c r="V1839" s="8" t="str">
        <f>"Q"&amp;ROUNDUP(MONTH(SalesDataTable[[#This Row],[Order Date]])/3,0)</f>
        <v>Q3</v>
      </c>
      <c r="W1839" s="9">
        <f>MONTH(SalesDataTable[[#This Row],[Order Date]])</f>
        <v>9</v>
      </c>
      <c r="X1839" s="8" t="str">
        <f>TEXT(SalesDataTable[[#This Row],[Order Date]],"mmm")</f>
        <v>Sep</v>
      </c>
    </row>
    <row r="1840" spans="1:24" ht="15">
      <c r="A1840" s="2">
        <v>4613</v>
      </c>
      <c r="B1840" s="3">
        <v>46271</v>
      </c>
      <c r="C1840" s="12">
        <f>MONTH(SalesDataTable[[#This Row],[Order Date]])</f>
        <v>9</v>
      </c>
      <c r="D1840" s="12" t="str">
        <f>TEXT(SalesDataTable[[#This Row],[Order Date]],"MMM")</f>
        <v>Sep</v>
      </c>
      <c r="E1840" s="15" t="str">
        <f>"Q"&amp;ROUNDUP(MONTH(SalesDataTable[[#This Row],[Order Date]])/3,0)</f>
        <v>Q3</v>
      </c>
      <c r="F1840" s="12">
        <f>YEAR(SalesDataTable[[#This Row],[Order Date]])</f>
        <v>2026</v>
      </c>
      <c r="G1840" s="4" t="s">
        <v>20</v>
      </c>
      <c r="H1840" s="4" t="s">
        <v>47</v>
      </c>
      <c r="I1840" s="4" t="s">
        <v>2</v>
      </c>
      <c r="J1840" s="4" t="s">
        <v>16</v>
      </c>
      <c r="K1840" s="4" t="s">
        <v>4</v>
      </c>
      <c r="L1840" s="4" t="s">
        <v>5</v>
      </c>
      <c r="M1840" s="9">
        <v>4</v>
      </c>
      <c r="N1840" s="6">
        <v>80.38</v>
      </c>
      <c r="O1840" s="7">
        <v>0.1</v>
      </c>
      <c r="P1840" s="6">
        <v>42.55</v>
      </c>
      <c r="Q1840" s="6">
        <f t="shared" si="112"/>
        <v>289.36799999999999</v>
      </c>
      <c r="R1840" s="6">
        <f t="shared" si="113"/>
        <v>170.2</v>
      </c>
      <c r="S1840" s="6">
        <f t="shared" si="114"/>
        <v>119.16800000000001</v>
      </c>
      <c r="T1840" s="8">
        <f t="shared" si="115"/>
        <v>0.41182162505874875</v>
      </c>
      <c r="U1840" s="5">
        <f>YEAR(SalesDataTable[[#This Row],[Order Date]])</f>
        <v>2026</v>
      </c>
      <c r="V1840" s="8" t="str">
        <f>"Q"&amp;ROUNDUP(MONTH(SalesDataTable[[#This Row],[Order Date]])/3,0)</f>
        <v>Q3</v>
      </c>
      <c r="W1840" s="9">
        <f>MONTH(SalesDataTable[[#This Row],[Order Date]])</f>
        <v>9</v>
      </c>
      <c r="X1840" s="8" t="str">
        <f>TEXT(SalesDataTable[[#This Row],[Order Date]],"mmm")</f>
        <v>Sep</v>
      </c>
    </row>
    <row r="1841" spans="1:24" ht="15">
      <c r="A1841" s="2">
        <v>75</v>
      </c>
      <c r="B1841" s="3">
        <v>46272</v>
      </c>
      <c r="C1841" s="12">
        <f>MONTH(SalesDataTable[[#This Row],[Order Date]])</f>
        <v>9</v>
      </c>
      <c r="D1841" s="12" t="str">
        <f>TEXT(SalesDataTable[[#This Row],[Order Date]],"MMM")</f>
        <v>Sep</v>
      </c>
      <c r="E1841" s="15" t="str">
        <f>"Q"&amp;ROUNDUP(MONTH(SalesDataTable[[#This Row],[Order Date]])/3,0)</f>
        <v>Q3</v>
      </c>
      <c r="F1841" s="12">
        <f>YEAR(SalesDataTable[[#This Row],[Order Date]])</f>
        <v>2026</v>
      </c>
      <c r="G1841" s="4" t="s">
        <v>0</v>
      </c>
      <c r="H1841" s="4" t="s">
        <v>1</v>
      </c>
      <c r="I1841" s="4" t="s">
        <v>2</v>
      </c>
      <c r="J1841" s="4" t="s">
        <v>16</v>
      </c>
      <c r="K1841" s="4" t="s">
        <v>34</v>
      </c>
      <c r="L1841" s="4" t="s">
        <v>35</v>
      </c>
      <c r="M1841" s="9">
        <v>2</v>
      </c>
      <c r="N1841" s="6">
        <v>40.78</v>
      </c>
      <c r="O1841" s="7">
        <v>0</v>
      </c>
      <c r="P1841" s="6">
        <v>15.04</v>
      </c>
      <c r="Q1841" s="6">
        <f t="shared" si="112"/>
        <v>81.56</v>
      </c>
      <c r="R1841" s="6">
        <f t="shared" si="113"/>
        <v>30.08</v>
      </c>
      <c r="S1841" s="6">
        <f t="shared" si="114"/>
        <v>51.480000000000004</v>
      </c>
      <c r="T1841" s="8">
        <f t="shared" si="115"/>
        <v>0.63119176066699367</v>
      </c>
      <c r="U1841" s="5">
        <f>YEAR(SalesDataTable[[#This Row],[Order Date]])</f>
        <v>2026</v>
      </c>
      <c r="V1841" s="8" t="str">
        <f>"Q"&amp;ROUNDUP(MONTH(SalesDataTable[[#This Row],[Order Date]])/3,0)</f>
        <v>Q3</v>
      </c>
      <c r="W1841" s="9">
        <f>MONTH(SalesDataTable[[#This Row],[Order Date]])</f>
        <v>9</v>
      </c>
      <c r="X1841" s="8" t="str">
        <f>TEXT(SalesDataTable[[#This Row],[Order Date]],"mmm")</f>
        <v>Sep</v>
      </c>
    </row>
    <row r="1842" spans="1:24" ht="15">
      <c r="A1842" s="2">
        <v>601</v>
      </c>
      <c r="B1842" s="3">
        <v>46272</v>
      </c>
      <c r="C1842" s="12">
        <f>MONTH(SalesDataTable[[#This Row],[Order Date]])</f>
        <v>9</v>
      </c>
      <c r="D1842" s="12" t="str">
        <f>TEXT(SalesDataTable[[#This Row],[Order Date]],"MMM")</f>
        <v>Sep</v>
      </c>
      <c r="E1842" s="15" t="str">
        <f>"Q"&amp;ROUNDUP(MONTH(SalesDataTable[[#This Row],[Order Date]])/3,0)</f>
        <v>Q3</v>
      </c>
      <c r="F1842" s="12">
        <f>YEAR(SalesDataTable[[#This Row],[Order Date]])</f>
        <v>2026</v>
      </c>
      <c r="G1842" s="4" t="s">
        <v>6</v>
      </c>
      <c r="H1842" s="4" t="s">
        <v>43</v>
      </c>
      <c r="I1842" s="4" t="s">
        <v>2</v>
      </c>
      <c r="J1842" s="4" t="s">
        <v>3</v>
      </c>
      <c r="K1842" s="4" t="s">
        <v>9</v>
      </c>
      <c r="L1842" s="4" t="s">
        <v>17</v>
      </c>
      <c r="M1842" s="9">
        <v>1</v>
      </c>
      <c r="N1842" s="6">
        <v>141.69</v>
      </c>
      <c r="O1842" s="7">
        <v>0</v>
      </c>
      <c r="P1842" s="6">
        <v>80.34</v>
      </c>
      <c r="Q1842" s="6">
        <f t="shared" si="112"/>
        <v>141.69</v>
      </c>
      <c r="R1842" s="6">
        <f t="shared" si="113"/>
        <v>80.34</v>
      </c>
      <c r="S1842" s="6">
        <f t="shared" si="114"/>
        <v>61.349999999999994</v>
      </c>
      <c r="T1842" s="8">
        <f t="shared" si="115"/>
        <v>0.43298750793986868</v>
      </c>
      <c r="U1842" s="5">
        <f>YEAR(SalesDataTable[[#This Row],[Order Date]])</f>
        <v>2026</v>
      </c>
      <c r="V1842" s="8" t="str">
        <f>"Q"&amp;ROUNDUP(MONTH(SalesDataTable[[#This Row],[Order Date]])/3,0)</f>
        <v>Q3</v>
      </c>
      <c r="W1842" s="9">
        <f>MONTH(SalesDataTable[[#This Row],[Order Date]])</f>
        <v>9</v>
      </c>
      <c r="X1842" s="8" t="str">
        <f>TEXT(SalesDataTable[[#This Row],[Order Date]],"mmm")</f>
        <v>Sep</v>
      </c>
    </row>
    <row r="1843" spans="1:24" ht="15">
      <c r="A1843" s="2">
        <v>1617</v>
      </c>
      <c r="B1843" s="3">
        <v>46272</v>
      </c>
      <c r="C1843" s="12">
        <f>MONTH(SalesDataTable[[#This Row],[Order Date]])</f>
        <v>9</v>
      </c>
      <c r="D1843" s="12" t="str">
        <f>TEXT(SalesDataTable[[#This Row],[Order Date]],"MMM")</f>
        <v>Sep</v>
      </c>
      <c r="E1843" s="15" t="str">
        <f>"Q"&amp;ROUNDUP(MONTH(SalesDataTable[[#This Row],[Order Date]])/3,0)</f>
        <v>Q3</v>
      </c>
      <c r="F1843" s="12">
        <f>YEAR(SalesDataTable[[#This Row],[Order Date]])</f>
        <v>2026</v>
      </c>
      <c r="G1843" s="4" t="s">
        <v>20</v>
      </c>
      <c r="H1843" s="4" t="s">
        <v>33</v>
      </c>
      <c r="I1843" s="4" t="s">
        <v>2</v>
      </c>
      <c r="J1843" s="4" t="s">
        <v>13</v>
      </c>
      <c r="K1843" s="4" t="s">
        <v>23</v>
      </c>
      <c r="L1843" s="4" t="s">
        <v>40</v>
      </c>
      <c r="M1843" s="9">
        <v>1</v>
      </c>
      <c r="N1843" s="6">
        <v>83.28</v>
      </c>
      <c r="O1843" s="7">
        <v>0.1</v>
      </c>
      <c r="P1843" s="6">
        <v>39.75</v>
      </c>
      <c r="Q1843" s="6">
        <f t="shared" si="112"/>
        <v>74.951999999999998</v>
      </c>
      <c r="R1843" s="6">
        <f t="shared" si="113"/>
        <v>39.75</v>
      </c>
      <c r="S1843" s="6">
        <f t="shared" si="114"/>
        <v>35.201999999999998</v>
      </c>
      <c r="T1843" s="8">
        <f t="shared" si="115"/>
        <v>0.46966058277297468</v>
      </c>
      <c r="U1843" s="5">
        <f>YEAR(SalesDataTable[[#This Row],[Order Date]])</f>
        <v>2026</v>
      </c>
      <c r="V1843" s="8" t="str">
        <f>"Q"&amp;ROUNDUP(MONTH(SalesDataTable[[#This Row],[Order Date]])/3,0)</f>
        <v>Q3</v>
      </c>
      <c r="W1843" s="9">
        <f>MONTH(SalesDataTable[[#This Row],[Order Date]])</f>
        <v>9</v>
      </c>
      <c r="X1843" s="8" t="str">
        <f>TEXT(SalesDataTable[[#This Row],[Order Date]],"mmm")</f>
        <v>Sep</v>
      </c>
    </row>
    <row r="1844" spans="1:24" ht="15">
      <c r="A1844" s="2">
        <v>2305</v>
      </c>
      <c r="B1844" s="3">
        <v>46272</v>
      </c>
      <c r="C1844" s="12">
        <f>MONTH(SalesDataTable[[#This Row],[Order Date]])</f>
        <v>9</v>
      </c>
      <c r="D1844" s="12" t="str">
        <f>TEXT(SalesDataTable[[#This Row],[Order Date]],"MMM")</f>
        <v>Sep</v>
      </c>
      <c r="E1844" s="15" t="str">
        <f>"Q"&amp;ROUNDUP(MONTH(SalesDataTable[[#This Row],[Order Date]])/3,0)</f>
        <v>Q3</v>
      </c>
      <c r="F1844" s="12">
        <f>YEAR(SalesDataTable[[#This Row],[Order Date]])</f>
        <v>2026</v>
      </c>
      <c r="G1844" s="4" t="s">
        <v>20</v>
      </c>
      <c r="H1844" s="4" t="s">
        <v>31</v>
      </c>
      <c r="I1844" s="4" t="s">
        <v>28</v>
      </c>
      <c r="J1844" s="4" t="s">
        <v>3</v>
      </c>
      <c r="K1844" s="4" t="s">
        <v>23</v>
      </c>
      <c r="L1844" s="4" t="s">
        <v>40</v>
      </c>
      <c r="M1844" s="9">
        <v>2</v>
      </c>
      <c r="N1844" s="6">
        <v>82.43</v>
      </c>
      <c r="O1844" s="7">
        <v>0</v>
      </c>
      <c r="P1844" s="6">
        <v>40.51</v>
      </c>
      <c r="Q1844" s="6">
        <f t="shared" si="112"/>
        <v>164.86</v>
      </c>
      <c r="R1844" s="6">
        <f t="shared" si="113"/>
        <v>81.02</v>
      </c>
      <c r="S1844" s="6">
        <f t="shared" si="114"/>
        <v>83.840000000000018</v>
      </c>
      <c r="T1844" s="8">
        <f t="shared" si="115"/>
        <v>0.50855271139148372</v>
      </c>
      <c r="U1844" s="5">
        <f>YEAR(SalesDataTable[[#This Row],[Order Date]])</f>
        <v>2026</v>
      </c>
      <c r="V1844" s="8" t="str">
        <f>"Q"&amp;ROUNDUP(MONTH(SalesDataTable[[#This Row],[Order Date]])/3,0)</f>
        <v>Q3</v>
      </c>
      <c r="W1844" s="9">
        <f>MONTH(SalesDataTable[[#This Row],[Order Date]])</f>
        <v>9</v>
      </c>
      <c r="X1844" s="8" t="str">
        <f>TEXT(SalesDataTable[[#This Row],[Order Date]],"mmm")</f>
        <v>Sep</v>
      </c>
    </row>
    <row r="1845" spans="1:24" ht="15">
      <c r="A1845" s="2">
        <v>2344</v>
      </c>
      <c r="B1845" s="3">
        <v>46272</v>
      </c>
      <c r="C1845" s="12">
        <f>MONTH(SalesDataTable[[#This Row],[Order Date]])</f>
        <v>9</v>
      </c>
      <c r="D1845" s="12" t="str">
        <f>TEXT(SalesDataTable[[#This Row],[Order Date]],"MMM")</f>
        <v>Sep</v>
      </c>
      <c r="E1845" s="15" t="str">
        <f>"Q"&amp;ROUNDUP(MONTH(SalesDataTable[[#This Row],[Order Date]])/3,0)</f>
        <v>Q3</v>
      </c>
      <c r="F1845" s="12">
        <f>YEAR(SalesDataTable[[#This Row],[Order Date]])</f>
        <v>2026</v>
      </c>
      <c r="G1845" s="4" t="s">
        <v>0</v>
      </c>
      <c r="H1845" s="4" t="s">
        <v>50</v>
      </c>
      <c r="I1845" s="4" t="s">
        <v>28</v>
      </c>
      <c r="J1845" s="4" t="s">
        <v>13</v>
      </c>
      <c r="K1845" s="4" t="s">
        <v>34</v>
      </c>
      <c r="L1845" s="4" t="s">
        <v>42</v>
      </c>
      <c r="M1845" s="9">
        <v>4</v>
      </c>
      <c r="N1845" s="6">
        <v>36.380000000000003</v>
      </c>
      <c r="O1845" s="7">
        <v>0</v>
      </c>
      <c r="P1845" s="6">
        <v>14.16</v>
      </c>
      <c r="Q1845" s="6">
        <f t="shared" si="112"/>
        <v>145.52000000000001</v>
      </c>
      <c r="R1845" s="6">
        <f t="shared" si="113"/>
        <v>56.64</v>
      </c>
      <c r="S1845" s="6">
        <f t="shared" si="114"/>
        <v>88.88000000000001</v>
      </c>
      <c r="T1845" s="8">
        <f t="shared" si="115"/>
        <v>0.61077515118196812</v>
      </c>
      <c r="U1845" s="5">
        <f>YEAR(SalesDataTable[[#This Row],[Order Date]])</f>
        <v>2026</v>
      </c>
      <c r="V1845" s="8" t="str">
        <f>"Q"&amp;ROUNDUP(MONTH(SalesDataTable[[#This Row],[Order Date]])/3,0)</f>
        <v>Q3</v>
      </c>
      <c r="W1845" s="9">
        <f>MONTH(SalesDataTable[[#This Row],[Order Date]])</f>
        <v>9</v>
      </c>
      <c r="X1845" s="8" t="str">
        <f>TEXT(SalesDataTable[[#This Row],[Order Date]],"mmm")</f>
        <v>Sep</v>
      </c>
    </row>
    <row r="1846" spans="1:24" ht="15">
      <c r="A1846" s="2">
        <v>2601</v>
      </c>
      <c r="B1846" s="3">
        <v>46272</v>
      </c>
      <c r="C1846" s="12">
        <f>MONTH(SalesDataTable[[#This Row],[Order Date]])</f>
        <v>9</v>
      </c>
      <c r="D1846" s="12" t="str">
        <f>TEXT(SalesDataTable[[#This Row],[Order Date]],"MMM")</f>
        <v>Sep</v>
      </c>
      <c r="E1846" s="15" t="str">
        <f>"Q"&amp;ROUNDUP(MONTH(SalesDataTable[[#This Row],[Order Date]])/3,0)</f>
        <v>Q3</v>
      </c>
      <c r="F1846" s="12">
        <f>YEAR(SalesDataTable[[#This Row],[Order Date]])</f>
        <v>2026</v>
      </c>
      <c r="G1846" s="4" t="s">
        <v>6</v>
      </c>
      <c r="H1846" s="4" t="s">
        <v>41</v>
      </c>
      <c r="I1846" s="4" t="s">
        <v>2</v>
      </c>
      <c r="J1846" s="4" t="s">
        <v>13</v>
      </c>
      <c r="K1846" s="4" t="s">
        <v>4</v>
      </c>
      <c r="L1846" s="4" t="s">
        <v>5</v>
      </c>
      <c r="M1846" s="9">
        <v>1</v>
      </c>
      <c r="N1846" s="6">
        <v>82.86</v>
      </c>
      <c r="O1846" s="7">
        <v>0</v>
      </c>
      <c r="P1846" s="6">
        <v>43.33</v>
      </c>
      <c r="Q1846" s="6">
        <f t="shared" si="112"/>
        <v>82.86</v>
      </c>
      <c r="R1846" s="6">
        <f t="shared" si="113"/>
        <v>43.33</v>
      </c>
      <c r="S1846" s="6">
        <f t="shared" si="114"/>
        <v>39.53</v>
      </c>
      <c r="T1846" s="8">
        <f t="shared" si="115"/>
        <v>0.47706975621530295</v>
      </c>
      <c r="U1846" s="5">
        <f>YEAR(SalesDataTable[[#This Row],[Order Date]])</f>
        <v>2026</v>
      </c>
      <c r="V1846" s="8" t="str">
        <f>"Q"&amp;ROUNDUP(MONTH(SalesDataTable[[#This Row],[Order Date]])/3,0)</f>
        <v>Q3</v>
      </c>
      <c r="W1846" s="9">
        <f>MONTH(SalesDataTable[[#This Row],[Order Date]])</f>
        <v>9</v>
      </c>
      <c r="X1846" s="8" t="str">
        <f>TEXT(SalesDataTable[[#This Row],[Order Date]],"mmm")</f>
        <v>Sep</v>
      </c>
    </row>
    <row r="1847" spans="1:24" ht="15">
      <c r="A1847" s="2">
        <v>2831</v>
      </c>
      <c r="B1847" s="3">
        <v>46272</v>
      </c>
      <c r="C1847" s="12">
        <f>MONTH(SalesDataTable[[#This Row],[Order Date]])</f>
        <v>9</v>
      </c>
      <c r="D1847" s="12" t="str">
        <f>TEXT(SalesDataTable[[#This Row],[Order Date]],"MMM")</f>
        <v>Sep</v>
      </c>
      <c r="E1847" s="15" t="str">
        <f>"Q"&amp;ROUNDUP(MONTH(SalesDataTable[[#This Row],[Order Date]])/3,0)</f>
        <v>Q3</v>
      </c>
      <c r="F1847" s="12">
        <f>YEAR(SalesDataTable[[#This Row],[Order Date]])</f>
        <v>2026</v>
      </c>
      <c r="G1847" s="4" t="s">
        <v>0</v>
      </c>
      <c r="H1847" s="4" t="s">
        <v>36</v>
      </c>
      <c r="I1847" s="4" t="s">
        <v>2</v>
      </c>
      <c r="J1847" s="4" t="s">
        <v>13</v>
      </c>
      <c r="K1847" s="4" t="s">
        <v>14</v>
      </c>
      <c r="L1847" s="4" t="s">
        <v>32</v>
      </c>
      <c r="M1847" s="9">
        <v>1</v>
      </c>
      <c r="N1847" s="6">
        <v>46.44</v>
      </c>
      <c r="O1847" s="7">
        <v>0.05</v>
      </c>
      <c r="P1847" s="6">
        <v>17.88</v>
      </c>
      <c r="Q1847" s="6">
        <f t="shared" si="112"/>
        <v>44.117999999999995</v>
      </c>
      <c r="R1847" s="6">
        <f t="shared" si="113"/>
        <v>17.88</v>
      </c>
      <c r="S1847" s="6">
        <f t="shared" si="114"/>
        <v>26.237999999999996</v>
      </c>
      <c r="T1847" s="8">
        <f t="shared" si="115"/>
        <v>0.59472324221406225</v>
      </c>
      <c r="U1847" s="5">
        <f>YEAR(SalesDataTable[[#This Row],[Order Date]])</f>
        <v>2026</v>
      </c>
      <c r="V1847" s="8" t="str">
        <f>"Q"&amp;ROUNDUP(MONTH(SalesDataTable[[#This Row],[Order Date]])/3,0)</f>
        <v>Q3</v>
      </c>
      <c r="W1847" s="9">
        <f>MONTH(SalesDataTable[[#This Row],[Order Date]])</f>
        <v>9</v>
      </c>
      <c r="X1847" s="8" t="str">
        <f>TEXT(SalesDataTable[[#This Row],[Order Date]],"mmm")</f>
        <v>Sep</v>
      </c>
    </row>
    <row r="1848" spans="1:24" ht="15">
      <c r="A1848" s="2">
        <v>2845</v>
      </c>
      <c r="B1848" s="3">
        <v>46272</v>
      </c>
      <c r="C1848" s="12">
        <f>MONTH(SalesDataTable[[#This Row],[Order Date]])</f>
        <v>9</v>
      </c>
      <c r="D1848" s="12" t="str">
        <f>TEXT(SalesDataTable[[#This Row],[Order Date]],"MMM")</f>
        <v>Sep</v>
      </c>
      <c r="E1848" s="15" t="str">
        <f>"Q"&amp;ROUNDUP(MONTH(SalesDataTable[[#This Row],[Order Date]])/3,0)</f>
        <v>Q3</v>
      </c>
      <c r="F1848" s="12">
        <f>YEAR(SalesDataTable[[#This Row],[Order Date]])</f>
        <v>2026</v>
      </c>
      <c r="G1848" s="4" t="s">
        <v>0</v>
      </c>
      <c r="H1848" s="4" t="s">
        <v>1</v>
      </c>
      <c r="I1848" s="4" t="s">
        <v>8</v>
      </c>
      <c r="J1848" s="4" t="s">
        <v>16</v>
      </c>
      <c r="K1848" s="4" t="s">
        <v>14</v>
      </c>
      <c r="L1848" s="4" t="s">
        <v>44</v>
      </c>
      <c r="M1848" s="9">
        <v>4</v>
      </c>
      <c r="N1848" s="6">
        <v>133.26</v>
      </c>
      <c r="O1848" s="7">
        <v>0.1</v>
      </c>
      <c r="P1848" s="6">
        <v>68.77</v>
      </c>
      <c r="Q1848" s="6">
        <f t="shared" si="112"/>
        <v>479.73599999999999</v>
      </c>
      <c r="R1848" s="6">
        <f t="shared" si="113"/>
        <v>275.08</v>
      </c>
      <c r="S1848" s="6">
        <f t="shared" si="114"/>
        <v>204.65600000000001</v>
      </c>
      <c r="T1848" s="8">
        <f t="shared" si="115"/>
        <v>0.42660129738022579</v>
      </c>
      <c r="U1848" s="5">
        <f>YEAR(SalesDataTable[[#This Row],[Order Date]])</f>
        <v>2026</v>
      </c>
      <c r="V1848" s="8" t="str">
        <f>"Q"&amp;ROUNDUP(MONTH(SalesDataTable[[#This Row],[Order Date]])/3,0)</f>
        <v>Q3</v>
      </c>
      <c r="W1848" s="9">
        <f>MONTH(SalesDataTable[[#This Row],[Order Date]])</f>
        <v>9</v>
      </c>
      <c r="X1848" s="8" t="str">
        <f>TEXT(SalesDataTable[[#This Row],[Order Date]],"mmm")</f>
        <v>Sep</v>
      </c>
    </row>
    <row r="1849" spans="1:24" ht="15">
      <c r="A1849" s="2">
        <v>3679</v>
      </c>
      <c r="B1849" s="3">
        <v>46272</v>
      </c>
      <c r="C1849" s="12">
        <f>MONTH(SalesDataTable[[#This Row],[Order Date]])</f>
        <v>9</v>
      </c>
      <c r="D1849" s="12" t="str">
        <f>TEXT(SalesDataTable[[#This Row],[Order Date]],"MMM")</f>
        <v>Sep</v>
      </c>
      <c r="E1849" s="15" t="str">
        <f>"Q"&amp;ROUNDUP(MONTH(SalesDataTable[[#This Row],[Order Date]])/3,0)</f>
        <v>Q3</v>
      </c>
      <c r="F1849" s="12">
        <f>YEAR(SalesDataTable[[#This Row],[Order Date]])</f>
        <v>2026</v>
      </c>
      <c r="G1849" s="4" t="s">
        <v>6</v>
      </c>
      <c r="H1849" s="4" t="s">
        <v>43</v>
      </c>
      <c r="I1849" s="4" t="s">
        <v>28</v>
      </c>
      <c r="J1849" s="4" t="s">
        <v>13</v>
      </c>
      <c r="K1849" s="4" t="s">
        <v>9</v>
      </c>
      <c r="L1849" s="4" t="s">
        <v>17</v>
      </c>
      <c r="M1849" s="9">
        <v>1</v>
      </c>
      <c r="N1849" s="6">
        <v>147.36000000000001</v>
      </c>
      <c r="O1849" s="7">
        <v>0</v>
      </c>
      <c r="P1849" s="6">
        <v>81.599999999999994</v>
      </c>
      <c r="Q1849" s="6">
        <f t="shared" si="112"/>
        <v>147.36000000000001</v>
      </c>
      <c r="R1849" s="6">
        <f t="shared" si="113"/>
        <v>81.599999999999994</v>
      </c>
      <c r="S1849" s="6">
        <f t="shared" si="114"/>
        <v>65.760000000000019</v>
      </c>
      <c r="T1849" s="8">
        <f t="shared" si="115"/>
        <v>0.44625407166123787</v>
      </c>
      <c r="U1849" s="5">
        <f>YEAR(SalesDataTable[[#This Row],[Order Date]])</f>
        <v>2026</v>
      </c>
      <c r="V1849" s="8" t="str">
        <f>"Q"&amp;ROUNDUP(MONTH(SalesDataTable[[#This Row],[Order Date]])/3,0)</f>
        <v>Q3</v>
      </c>
      <c r="W1849" s="9">
        <f>MONTH(SalesDataTable[[#This Row],[Order Date]])</f>
        <v>9</v>
      </c>
      <c r="X1849" s="8" t="str">
        <f>TEXT(SalesDataTable[[#This Row],[Order Date]],"mmm")</f>
        <v>Sep</v>
      </c>
    </row>
    <row r="1850" spans="1:24" ht="15">
      <c r="A1850" s="2">
        <v>3828</v>
      </c>
      <c r="B1850" s="3">
        <v>46272</v>
      </c>
      <c r="C1850" s="12">
        <f>MONTH(SalesDataTable[[#This Row],[Order Date]])</f>
        <v>9</v>
      </c>
      <c r="D1850" s="12" t="str">
        <f>TEXT(SalesDataTable[[#This Row],[Order Date]],"MMM")</f>
        <v>Sep</v>
      </c>
      <c r="E1850" s="15" t="str">
        <f>"Q"&amp;ROUNDUP(MONTH(SalesDataTable[[#This Row],[Order Date]])/3,0)</f>
        <v>Q3</v>
      </c>
      <c r="F1850" s="12">
        <f>YEAR(SalesDataTable[[#This Row],[Order Date]])</f>
        <v>2026</v>
      </c>
      <c r="G1850" s="4" t="s">
        <v>0</v>
      </c>
      <c r="H1850" s="4" t="s">
        <v>1</v>
      </c>
      <c r="I1850" s="4" t="s">
        <v>2</v>
      </c>
      <c r="J1850" s="4" t="s">
        <v>13</v>
      </c>
      <c r="K1850" s="4" t="s">
        <v>14</v>
      </c>
      <c r="L1850" s="4" t="s">
        <v>48</v>
      </c>
      <c r="M1850" s="9">
        <v>2</v>
      </c>
      <c r="N1850" s="6">
        <v>166.13</v>
      </c>
      <c r="O1850" s="7">
        <v>0.15</v>
      </c>
      <c r="P1850" s="6">
        <v>86.71</v>
      </c>
      <c r="Q1850" s="6">
        <f t="shared" si="112"/>
        <v>282.42099999999999</v>
      </c>
      <c r="R1850" s="6">
        <f t="shared" si="113"/>
        <v>173.42</v>
      </c>
      <c r="S1850" s="6">
        <f t="shared" si="114"/>
        <v>109.001</v>
      </c>
      <c r="T1850" s="8">
        <f t="shared" si="115"/>
        <v>0.38595217777714835</v>
      </c>
      <c r="U1850" s="5">
        <f>YEAR(SalesDataTable[[#This Row],[Order Date]])</f>
        <v>2026</v>
      </c>
      <c r="V1850" s="8" t="str">
        <f>"Q"&amp;ROUNDUP(MONTH(SalesDataTable[[#This Row],[Order Date]])/3,0)</f>
        <v>Q3</v>
      </c>
      <c r="W1850" s="9">
        <f>MONTH(SalesDataTable[[#This Row],[Order Date]])</f>
        <v>9</v>
      </c>
      <c r="X1850" s="8" t="str">
        <f>TEXT(SalesDataTable[[#This Row],[Order Date]],"mmm")</f>
        <v>Sep</v>
      </c>
    </row>
    <row r="1851" spans="1:24" ht="15">
      <c r="A1851" s="2">
        <v>4226</v>
      </c>
      <c r="B1851" s="3">
        <v>46272</v>
      </c>
      <c r="C1851" s="12">
        <f>MONTH(SalesDataTable[[#This Row],[Order Date]])</f>
        <v>9</v>
      </c>
      <c r="D1851" s="12" t="str">
        <f>TEXT(SalesDataTable[[#This Row],[Order Date]],"MMM")</f>
        <v>Sep</v>
      </c>
      <c r="E1851" s="15" t="str">
        <f>"Q"&amp;ROUNDUP(MONTH(SalesDataTable[[#This Row],[Order Date]])/3,0)</f>
        <v>Q3</v>
      </c>
      <c r="F1851" s="12">
        <f>YEAR(SalesDataTable[[#This Row],[Order Date]])</f>
        <v>2026</v>
      </c>
      <c r="G1851" s="4" t="s">
        <v>11</v>
      </c>
      <c r="H1851" s="4" t="s">
        <v>18</v>
      </c>
      <c r="I1851" s="4" t="s">
        <v>2</v>
      </c>
      <c r="J1851" s="4" t="s">
        <v>13</v>
      </c>
      <c r="K1851" s="4" t="s">
        <v>34</v>
      </c>
      <c r="L1851" s="4" t="s">
        <v>45</v>
      </c>
      <c r="M1851" s="9">
        <v>1</v>
      </c>
      <c r="N1851" s="6">
        <v>51.74</v>
      </c>
      <c r="O1851" s="7">
        <v>0</v>
      </c>
      <c r="P1851" s="6">
        <v>22.45</v>
      </c>
      <c r="Q1851" s="6">
        <f t="shared" si="112"/>
        <v>51.74</v>
      </c>
      <c r="R1851" s="6">
        <f t="shared" si="113"/>
        <v>22.45</v>
      </c>
      <c r="S1851" s="6">
        <f t="shared" si="114"/>
        <v>29.290000000000003</v>
      </c>
      <c r="T1851" s="8">
        <f t="shared" si="115"/>
        <v>0.56609972941631237</v>
      </c>
      <c r="U1851" s="5">
        <f>YEAR(SalesDataTable[[#This Row],[Order Date]])</f>
        <v>2026</v>
      </c>
      <c r="V1851" s="8" t="str">
        <f>"Q"&amp;ROUNDUP(MONTH(SalesDataTable[[#This Row],[Order Date]])/3,0)</f>
        <v>Q3</v>
      </c>
      <c r="W1851" s="9">
        <f>MONTH(SalesDataTable[[#This Row],[Order Date]])</f>
        <v>9</v>
      </c>
      <c r="X1851" s="8" t="str">
        <f>TEXT(SalesDataTable[[#This Row],[Order Date]],"mmm")</f>
        <v>Sep</v>
      </c>
    </row>
    <row r="1852" spans="1:24" ht="15">
      <c r="A1852" s="2">
        <v>58</v>
      </c>
      <c r="B1852" s="3">
        <v>46273</v>
      </c>
      <c r="C1852" s="12">
        <f>MONTH(SalesDataTable[[#This Row],[Order Date]])</f>
        <v>9</v>
      </c>
      <c r="D1852" s="12" t="str">
        <f>TEXT(SalesDataTable[[#This Row],[Order Date]],"MMM")</f>
        <v>Sep</v>
      </c>
      <c r="E1852" s="15" t="str">
        <f>"Q"&amp;ROUNDUP(MONTH(SalesDataTable[[#This Row],[Order Date]])/3,0)</f>
        <v>Q3</v>
      </c>
      <c r="F1852" s="12">
        <f>YEAR(SalesDataTable[[#This Row],[Order Date]])</f>
        <v>2026</v>
      </c>
      <c r="G1852" s="4" t="s">
        <v>0</v>
      </c>
      <c r="H1852" s="4" t="s">
        <v>1</v>
      </c>
      <c r="I1852" s="4" t="s">
        <v>19</v>
      </c>
      <c r="J1852" s="4" t="s">
        <v>3</v>
      </c>
      <c r="K1852" s="4" t="s">
        <v>9</v>
      </c>
      <c r="L1852" s="4" t="s">
        <v>46</v>
      </c>
      <c r="M1852" s="9">
        <v>1</v>
      </c>
      <c r="N1852" s="6">
        <v>71.7</v>
      </c>
      <c r="O1852" s="7">
        <v>0</v>
      </c>
      <c r="P1852" s="6">
        <v>32</v>
      </c>
      <c r="Q1852" s="6">
        <f t="shared" si="112"/>
        <v>71.7</v>
      </c>
      <c r="R1852" s="6">
        <f t="shared" si="113"/>
        <v>32</v>
      </c>
      <c r="S1852" s="6">
        <f t="shared" si="114"/>
        <v>39.700000000000003</v>
      </c>
      <c r="T1852" s="8">
        <f t="shared" si="115"/>
        <v>0.55369595536959559</v>
      </c>
      <c r="U1852" s="5">
        <f>YEAR(SalesDataTable[[#This Row],[Order Date]])</f>
        <v>2026</v>
      </c>
      <c r="V1852" s="8" t="str">
        <f>"Q"&amp;ROUNDUP(MONTH(SalesDataTable[[#This Row],[Order Date]])/3,0)</f>
        <v>Q3</v>
      </c>
      <c r="W1852" s="9">
        <f>MONTH(SalesDataTable[[#This Row],[Order Date]])</f>
        <v>9</v>
      </c>
      <c r="X1852" s="8" t="str">
        <f>TEXT(SalesDataTable[[#This Row],[Order Date]],"mmm")</f>
        <v>Sep</v>
      </c>
    </row>
    <row r="1853" spans="1:24" ht="15">
      <c r="A1853" s="2">
        <v>1224</v>
      </c>
      <c r="B1853" s="3">
        <v>46273</v>
      </c>
      <c r="C1853" s="12">
        <f>MONTH(SalesDataTable[[#This Row],[Order Date]])</f>
        <v>9</v>
      </c>
      <c r="D1853" s="12" t="str">
        <f>TEXT(SalesDataTable[[#This Row],[Order Date]],"MMM")</f>
        <v>Sep</v>
      </c>
      <c r="E1853" s="15" t="str">
        <f>"Q"&amp;ROUNDUP(MONTH(SalesDataTable[[#This Row],[Order Date]])/3,0)</f>
        <v>Q3</v>
      </c>
      <c r="F1853" s="12">
        <f>YEAR(SalesDataTable[[#This Row],[Order Date]])</f>
        <v>2026</v>
      </c>
      <c r="G1853" s="4" t="s">
        <v>11</v>
      </c>
      <c r="H1853" s="4" t="s">
        <v>12</v>
      </c>
      <c r="I1853" s="4" t="s">
        <v>2</v>
      </c>
      <c r="J1853" s="4" t="s">
        <v>3</v>
      </c>
      <c r="K1853" s="4" t="s">
        <v>4</v>
      </c>
      <c r="L1853" s="4" t="s">
        <v>26</v>
      </c>
      <c r="M1853" s="9">
        <v>2</v>
      </c>
      <c r="N1853" s="6">
        <v>39.409999999999997</v>
      </c>
      <c r="O1853" s="7">
        <v>0.05</v>
      </c>
      <c r="P1853" s="6">
        <v>17.12</v>
      </c>
      <c r="Q1853" s="6">
        <f t="shared" si="112"/>
        <v>74.878999999999991</v>
      </c>
      <c r="R1853" s="6">
        <f t="shared" si="113"/>
        <v>34.24</v>
      </c>
      <c r="S1853" s="6">
        <f t="shared" si="114"/>
        <v>40.638999999999989</v>
      </c>
      <c r="T1853" s="8">
        <f t="shared" si="115"/>
        <v>0.54272893601677363</v>
      </c>
      <c r="U1853" s="5">
        <f>YEAR(SalesDataTable[[#This Row],[Order Date]])</f>
        <v>2026</v>
      </c>
      <c r="V1853" s="8" t="str">
        <f>"Q"&amp;ROUNDUP(MONTH(SalesDataTable[[#This Row],[Order Date]])/3,0)</f>
        <v>Q3</v>
      </c>
      <c r="W1853" s="9">
        <f>MONTH(SalesDataTable[[#This Row],[Order Date]])</f>
        <v>9</v>
      </c>
      <c r="X1853" s="8" t="str">
        <f>TEXT(SalesDataTable[[#This Row],[Order Date]],"mmm")</f>
        <v>Sep</v>
      </c>
    </row>
    <row r="1854" spans="1:24" ht="15">
      <c r="A1854" s="2">
        <v>4345</v>
      </c>
      <c r="B1854" s="3">
        <v>46273</v>
      </c>
      <c r="C1854" s="12">
        <f>MONTH(SalesDataTable[[#This Row],[Order Date]])</f>
        <v>9</v>
      </c>
      <c r="D1854" s="12" t="str">
        <f>TEXT(SalesDataTable[[#This Row],[Order Date]],"MMM")</f>
        <v>Sep</v>
      </c>
      <c r="E1854" s="15" t="str">
        <f>"Q"&amp;ROUNDUP(MONTH(SalesDataTable[[#This Row],[Order Date]])/3,0)</f>
        <v>Q3</v>
      </c>
      <c r="F1854" s="12">
        <f>YEAR(SalesDataTable[[#This Row],[Order Date]])</f>
        <v>2026</v>
      </c>
      <c r="G1854" s="4" t="s">
        <v>0</v>
      </c>
      <c r="H1854" s="4" t="s">
        <v>36</v>
      </c>
      <c r="I1854" s="4" t="s">
        <v>2</v>
      </c>
      <c r="J1854" s="4" t="s">
        <v>13</v>
      </c>
      <c r="K1854" s="4" t="s">
        <v>23</v>
      </c>
      <c r="L1854" s="4" t="s">
        <v>24</v>
      </c>
      <c r="M1854" s="9">
        <v>2</v>
      </c>
      <c r="N1854" s="6">
        <v>345.33</v>
      </c>
      <c r="O1854" s="7">
        <v>0</v>
      </c>
      <c r="P1854" s="6">
        <v>198.22</v>
      </c>
      <c r="Q1854" s="6">
        <f t="shared" si="112"/>
        <v>690.66</v>
      </c>
      <c r="R1854" s="6">
        <f t="shared" si="113"/>
        <v>396.44</v>
      </c>
      <c r="S1854" s="6">
        <f t="shared" si="114"/>
        <v>294.21999999999997</v>
      </c>
      <c r="T1854" s="8">
        <f t="shared" si="115"/>
        <v>0.42599832044710856</v>
      </c>
      <c r="U1854" s="5">
        <f>YEAR(SalesDataTable[[#This Row],[Order Date]])</f>
        <v>2026</v>
      </c>
      <c r="V1854" s="8" t="str">
        <f>"Q"&amp;ROUNDUP(MONTH(SalesDataTable[[#This Row],[Order Date]])/3,0)</f>
        <v>Q3</v>
      </c>
      <c r="W1854" s="9">
        <f>MONTH(SalesDataTable[[#This Row],[Order Date]])</f>
        <v>9</v>
      </c>
      <c r="X1854" s="8" t="str">
        <f>TEXT(SalesDataTable[[#This Row],[Order Date]],"mmm")</f>
        <v>Sep</v>
      </c>
    </row>
    <row r="1855" spans="1:24" ht="15">
      <c r="A1855" s="2">
        <v>1069</v>
      </c>
      <c r="B1855" s="3">
        <v>46274</v>
      </c>
      <c r="C1855" s="12">
        <f>MONTH(SalesDataTable[[#This Row],[Order Date]])</f>
        <v>9</v>
      </c>
      <c r="D1855" s="12" t="str">
        <f>TEXT(SalesDataTable[[#This Row],[Order Date]],"MMM")</f>
        <v>Sep</v>
      </c>
      <c r="E1855" s="15" t="str">
        <f>"Q"&amp;ROUNDUP(MONTH(SalesDataTable[[#This Row],[Order Date]])/3,0)</f>
        <v>Q3</v>
      </c>
      <c r="F1855" s="12">
        <f>YEAR(SalesDataTable[[#This Row],[Order Date]])</f>
        <v>2026</v>
      </c>
      <c r="G1855" s="4" t="s">
        <v>20</v>
      </c>
      <c r="H1855" s="4" t="s">
        <v>47</v>
      </c>
      <c r="I1855" s="4" t="s">
        <v>2</v>
      </c>
      <c r="J1855" s="4" t="s">
        <v>3</v>
      </c>
      <c r="K1855" s="4" t="s">
        <v>9</v>
      </c>
      <c r="L1855" s="4" t="s">
        <v>17</v>
      </c>
      <c r="M1855" s="9">
        <v>1</v>
      </c>
      <c r="N1855" s="6">
        <v>145.33000000000001</v>
      </c>
      <c r="O1855" s="7">
        <v>0.1</v>
      </c>
      <c r="P1855" s="6">
        <v>80.97</v>
      </c>
      <c r="Q1855" s="6">
        <f t="shared" si="112"/>
        <v>130.79700000000003</v>
      </c>
      <c r="R1855" s="6">
        <f t="shared" si="113"/>
        <v>80.97</v>
      </c>
      <c r="S1855" s="6">
        <f t="shared" si="114"/>
        <v>49.827000000000027</v>
      </c>
      <c r="T1855" s="8">
        <f t="shared" si="115"/>
        <v>0.3809491043372556</v>
      </c>
      <c r="U1855" s="5">
        <f>YEAR(SalesDataTable[[#This Row],[Order Date]])</f>
        <v>2026</v>
      </c>
      <c r="V1855" s="8" t="str">
        <f>"Q"&amp;ROUNDUP(MONTH(SalesDataTable[[#This Row],[Order Date]])/3,0)</f>
        <v>Q3</v>
      </c>
      <c r="W1855" s="9">
        <f>MONTH(SalesDataTable[[#This Row],[Order Date]])</f>
        <v>9</v>
      </c>
      <c r="X1855" s="8" t="str">
        <f>TEXT(SalesDataTable[[#This Row],[Order Date]],"mmm")</f>
        <v>Sep</v>
      </c>
    </row>
    <row r="1856" spans="1:24" ht="15">
      <c r="A1856" s="2">
        <v>1489</v>
      </c>
      <c r="B1856" s="3">
        <v>46274</v>
      </c>
      <c r="C1856" s="12">
        <f>MONTH(SalesDataTable[[#This Row],[Order Date]])</f>
        <v>9</v>
      </c>
      <c r="D1856" s="12" t="str">
        <f>TEXT(SalesDataTable[[#This Row],[Order Date]],"MMM")</f>
        <v>Sep</v>
      </c>
      <c r="E1856" s="15" t="str">
        <f>"Q"&amp;ROUNDUP(MONTH(SalesDataTable[[#This Row],[Order Date]])/3,0)</f>
        <v>Q3</v>
      </c>
      <c r="F1856" s="12">
        <f>YEAR(SalesDataTable[[#This Row],[Order Date]])</f>
        <v>2026</v>
      </c>
      <c r="G1856" s="4" t="s">
        <v>0</v>
      </c>
      <c r="H1856" s="4" t="s">
        <v>1</v>
      </c>
      <c r="I1856" s="4" t="s">
        <v>2</v>
      </c>
      <c r="J1856" s="4" t="s">
        <v>3</v>
      </c>
      <c r="K1856" s="4" t="s">
        <v>4</v>
      </c>
      <c r="L1856" s="4" t="s">
        <v>22</v>
      </c>
      <c r="M1856" s="9">
        <v>3</v>
      </c>
      <c r="N1856" s="6">
        <v>50.03</v>
      </c>
      <c r="O1856" s="7">
        <v>0.1</v>
      </c>
      <c r="P1856" s="6">
        <v>22.89</v>
      </c>
      <c r="Q1856" s="6">
        <f t="shared" si="112"/>
        <v>135.08100000000002</v>
      </c>
      <c r="R1856" s="6">
        <f t="shared" si="113"/>
        <v>68.67</v>
      </c>
      <c r="S1856" s="6">
        <f t="shared" si="114"/>
        <v>66.411000000000016</v>
      </c>
      <c r="T1856" s="8">
        <f t="shared" si="115"/>
        <v>0.49163835032313952</v>
      </c>
      <c r="U1856" s="5">
        <f>YEAR(SalesDataTable[[#This Row],[Order Date]])</f>
        <v>2026</v>
      </c>
      <c r="V1856" s="8" t="str">
        <f>"Q"&amp;ROUNDUP(MONTH(SalesDataTable[[#This Row],[Order Date]])/3,0)</f>
        <v>Q3</v>
      </c>
      <c r="W1856" s="9">
        <f>MONTH(SalesDataTable[[#This Row],[Order Date]])</f>
        <v>9</v>
      </c>
      <c r="X1856" s="8" t="str">
        <f>TEXT(SalesDataTable[[#This Row],[Order Date]],"mmm")</f>
        <v>Sep</v>
      </c>
    </row>
    <row r="1857" spans="1:24" ht="15">
      <c r="A1857" s="2">
        <v>2045</v>
      </c>
      <c r="B1857" s="3">
        <v>46274</v>
      </c>
      <c r="C1857" s="12">
        <f>MONTH(SalesDataTable[[#This Row],[Order Date]])</f>
        <v>9</v>
      </c>
      <c r="D1857" s="12" t="str">
        <f>TEXT(SalesDataTable[[#This Row],[Order Date]],"MMM")</f>
        <v>Sep</v>
      </c>
      <c r="E1857" s="15" t="str">
        <f>"Q"&amp;ROUNDUP(MONTH(SalesDataTable[[#This Row],[Order Date]])/3,0)</f>
        <v>Q3</v>
      </c>
      <c r="F1857" s="12">
        <f>YEAR(SalesDataTable[[#This Row],[Order Date]])</f>
        <v>2026</v>
      </c>
      <c r="G1857" s="4" t="s">
        <v>6</v>
      </c>
      <c r="H1857" s="4" t="s">
        <v>7</v>
      </c>
      <c r="I1857" s="4" t="s">
        <v>28</v>
      </c>
      <c r="J1857" s="4" t="s">
        <v>3</v>
      </c>
      <c r="K1857" s="4" t="s">
        <v>14</v>
      </c>
      <c r="L1857" s="4" t="s">
        <v>15</v>
      </c>
      <c r="M1857" s="9">
        <v>1</v>
      </c>
      <c r="N1857" s="6">
        <v>35.68</v>
      </c>
      <c r="O1857" s="7">
        <v>0.05</v>
      </c>
      <c r="P1857" s="6">
        <v>13.37</v>
      </c>
      <c r="Q1857" s="6">
        <f t="shared" si="112"/>
        <v>33.896000000000001</v>
      </c>
      <c r="R1857" s="6">
        <f t="shared" si="113"/>
        <v>13.37</v>
      </c>
      <c r="S1857" s="6">
        <f t="shared" si="114"/>
        <v>20.526000000000003</v>
      </c>
      <c r="T1857" s="8">
        <f t="shared" si="115"/>
        <v>0.60555817795610112</v>
      </c>
      <c r="U1857" s="5">
        <f>YEAR(SalesDataTable[[#This Row],[Order Date]])</f>
        <v>2026</v>
      </c>
      <c r="V1857" s="8" t="str">
        <f>"Q"&amp;ROUNDUP(MONTH(SalesDataTable[[#This Row],[Order Date]])/3,0)</f>
        <v>Q3</v>
      </c>
      <c r="W1857" s="9">
        <f>MONTH(SalesDataTable[[#This Row],[Order Date]])</f>
        <v>9</v>
      </c>
      <c r="X1857" s="8" t="str">
        <f>TEXT(SalesDataTable[[#This Row],[Order Date]],"mmm")</f>
        <v>Sep</v>
      </c>
    </row>
    <row r="1858" spans="1:24" ht="15">
      <c r="A1858" s="2">
        <v>2610</v>
      </c>
      <c r="B1858" s="3">
        <v>46274</v>
      </c>
      <c r="C1858" s="12">
        <f>MONTH(SalesDataTable[[#This Row],[Order Date]])</f>
        <v>9</v>
      </c>
      <c r="D1858" s="12" t="str">
        <f>TEXT(SalesDataTable[[#This Row],[Order Date]],"MMM")</f>
        <v>Sep</v>
      </c>
      <c r="E1858" s="15" t="str">
        <f>"Q"&amp;ROUNDUP(MONTH(SalesDataTable[[#This Row],[Order Date]])/3,0)</f>
        <v>Q3</v>
      </c>
      <c r="F1858" s="12">
        <f>YEAR(SalesDataTable[[#This Row],[Order Date]])</f>
        <v>2026</v>
      </c>
      <c r="G1858" s="4" t="s">
        <v>20</v>
      </c>
      <c r="H1858" s="4" t="s">
        <v>33</v>
      </c>
      <c r="I1858" s="4" t="s">
        <v>2</v>
      </c>
      <c r="J1858" s="4" t="s">
        <v>3</v>
      </c>
      <c r="K1858" s="4" t="s">
        <v>23</v>
      </c>
      <c r="L1858" s="4" t="s">
        <v>24</v>
      </c>
      <c r="M1858" s="9">
        <v>1</v>
      </c>
      <c r="N1858" s="6">
        <v>341.87</v>
      </c>
      <c r="O1858" s="7">
        <v>0.1</v>
      </c>
      <c r="P1858" s="6">
        <v>190.66</v>
      </c>
      <c r="Q1858" s="6">
        <f t="shared" ref="Q1858:Q1921" si="116">M1858*N1858*(1-O1858)</f>
        <v>307.68299999999999</v>
      </c>
      <c r="R1858" s="6">
        <f t="shared" ref="R1858:R1921" si="117">M1858*P1858</f>
        <v>190.66</v>
      </c>
      <c r="S1858" s="6">
        <f t="shared" ref="S1858:S1921" si="118">Q1858-R1858</f>
        <v>117.023</v>
      </c>
      <c r="T1858" s="8">
        <f t="shared" ref="T1858:T1921" si="119">IFERROR(S1858/Q1858,0)</f>
        <v>0.38033625517171893</v>
      </c>
      <c r="U1858" s="5">
        <f>YEAR(SalesDataTable[[#This Row],[Order Date]])</f>
        <v>2026</v>
      </c>
      <c r="V1858" s="8" t="str">
        <f>"Q"&amp;ROUNDUP(MONTH(SalesDataTable[[#This Row],[Order Date]])/3,0)</f>
        <v>Q3</v>
      </c>
      <c r="W1858" s="9">
        <f>MONTH(SalesDataTable[[#This Row],[Order Date]])</f>
        <v>9</v>
      </c>
      <c r="X1858" s="8" t="str">
        <f>TEXT(SalesDataTable[[#This Row],[Order Date]],"mmm")</f>
        <v>Sep</v>
      </c>
    </row>
    <row r="1859" spans="1:24" ht="15">
      <c r="A1859" s="2">
        <v>4210</v>
      </c>
      <c r="B1859" s="3">
        <v>46274</v>
      </c>
      <c r="C1859" s="12">
        <f>MONTH(SalesDataTable[[#This Row],[Order Date]])</f>
        <v>9</v>
      </c>
      <c r="D1859" s="12" t="str">
        <f>TEXT(SalesDataTable[[#This Row],[Order Date]],"MMM")</f>
        <v>Sep</v>
      </c>
      <c r="E1859" s="15" t="str">
        <f>"Q"&amp;ROUNDUP(MONTH(SalesDataTable[[#This Row],[Order Date]])/3,0)</f>
        <v>Q3</v>
      </c>
      <c r="F1859" s="12">
        <f>YEAR(SalesDataTable[[#This Row],[Order Date]])</f>
        <v>2026</v>
      </c>
      <c r="G1859" s="4" t="s">
        <v>6</v>
      </c>
      <c r="H1859" s="4" t="s">
        <v>27</v>
      </c>
      <c r="I1859" s="4" t="s">
        <v>2</v>
      </c>
      <c r="J1859" s="4" t="s">
        <v>3</v>
      </c>
      <c r="K1859" s="4" t="s">
        <v>14</v>
      </c>
      <c r="L1859" s="4" t="s">
        <v>48</v>
      </c>
      <c r="M1859" s="9">
        <v>1</v>
      </c>
      <c r="N1859" s="6">
        <v>164.6</v>
      </c>
      <c r="O1859" s="7">
        <v>0</v>
      </c>
      <c r="P1859" s="6">
        <v>87.21</v>
      </c>
      <c r="Q1859" s="6">
        <f t="shared" si="116"/>
        <v>164.6</v>
      </c>
      <c r="R1859" s="6">
        <f t="shared" si="117"/>
        <v>87.21</v>
      </c>
      <c r="S1859" s="6">
        <f t="shared" si="118"/>
        <v>77.39</v>
      </c>
      <c r="T1859" s="8">
        <f t="shared" si="119"/>
        <v>0.47017010935601461</v>
      </c>
      <c r="U1859" s="5">
        <f>YEAR(SalesDataTable[[#This Row],[Order Date]])</f>
        <v>2026</v>
      </c>
      <c r="V1859" s="8" t="str">
        <f>"Q"&amp;ROUNDUP(MONTH(SalesDataTable[[#This Row],[Order Date]])/3,0)</f>
        <v>Q3</v>
      </c>
      <c r="W1859" s="9">
        <f>MONTH(SalesDataTable[[#This Row],[Order Date]])</f>
        <v>9</v>
      </c>
      <c r="X1859" s="8" t="str">
        <f>TEXT(SalesDataTable[[#This Row],[Order Date]],"mmm")</f>
        <v>Sep</v>
      </c>
    </row>
    <row r="1860" spans="1:24" ht="15">
      <c r="A1860" s="2">
        <v>4584</v>
      </c>
      <c r="B1860" s="3">
        <v>46274</v>
      </c>
      <c r="C1860" s="12">
        <f>MONTH(SalesDataTable[[#This Row],[Order Date]])</f>
        <v>9</v>
      </c>
      <c r="D1860" s="12" t="str">
        <f>TEXT(SalesDataTable[[#This Row],[Order Date]],"MMM")</f>
        <v>Sep</v>
      </c>
      <c r="E1860" s="15" t="str">
        <f>"Q"&amp;ROUNDUP(MONTH(SalesDataTable[[#This Row],[Order Date]])/3,0)</f>
        <v>Q3</v>
      </c>
      <c r="F1860" s="12">
        <f>YEAR(SalesDataTable[[#This Row],[Order Date]])</f>
        <v>2026</v>
      </c>
      <c r="G1860" s="4" t="s">
        <v>20</v>
      </c>
      <c r="H1860" s="4" t="s">
        <v>33</v>
      </c>
      <c r="I1860" s="4" t="s">
        <v>2</v>
      </c>
      <c r="J1860" s="4" t="s">
        <v>3</v>
      </c>
      <c r="K1860" s="4" t="s">
        <v>34</v>
      </c>
      <c r="L1860" s="4" t="s">
        <v>35</v>
      </c>
      <c r="M1860" s="9">
        <v>2</v>
      </c>
      <c r="N1860" s="6">
        <v>41.24</v>
      </c>
      <c r="O1860" s="7">
        <v>0</v>
      </c>
      <c r="P1860" s="6">
        <v>14.46</v>
      </c>
      <c r="Q1860" s="6">
        <f t="shared" si="116"/>
        <v>82.48</v>
      </c>
      <c r="R1860" s="6">
        <f t="shared" si="117"/>
        <v>28.92</v>
      </c>
      <c r="S1860" s="6">
        <f t="shared" si="118"/>
        <v>53.56</v>
      </c>
      <c r="T1860" s="8">
        <f t="shared" si="119"/>
        <v>0.64936954413191073</v>
      </c>
      <c r="U1860" s="5">
        <f>YEAR(SalesDataTable[[#This Row],[Order Date]])</f>
        <v>2026</v>
      </c>
      <c r="V1860" s="8" t="str">
        <f>"Q"&amp;ROUNDUP(MONTH(SalesDataTable[[#This Row],[Order Date]])/3,0)</f>
        <v>Q3</v>
      </c>
      <c r="W1860" s="9">
        <f>MONTH(SalesDataTable[[#This Row],[Order Date]])</f>
        <v>9</v>
      </c>
      <c r="X1860" s="8" t="str">
        <f>TEXT(SalesDataTable[[#This Row],[Order Date]],"mmm")</f>
        <v>Sep</v>
      </c>
    </row>
    <row r="1861" spans="1:24" ht="15">
      <c r="A1861" s="2">
        <v>44</v>
      </c>
      <c r="B1861" s="3">
        <v>46275</v>
      </c>
      <c r="C1861" s="12">
        <f>MONTH(SalesDataTable[[#This Row],[Order Date]])</f>
        <v>9</v>
      </c>
      <c r="D1861" s="12" t="str">
        <f>TEXT(SalesDataTable[[#This Row],[Order Date]],"MMM")</f>
        <v>Sep</v>
      </c>
      <c r="E1861" s="15" t="str">
        <f>"Q"&amp;ROUNDUP(MONTH(SalesDataTable[[#This Row],[Order Date]])/3,0)</f>
        <v>Q3</v>
      </c>
      <c r="F1861" s="12">
        <f>YEAR(SalesDataTable[[#This Row],[Order Date]])</f>
        <v>2026</v>
      </c>
      <c r="G1861" s="4" t="s">
        <v>11</v>
      </c>
      <c r="H1861" s="4" t="s">
        <v>39</v>
      </c>
      <c r="I1861" s="4" t="s">
        <v>19</v>
      </c>
      <c r="J1861" s="4" t="s">
        <v>13</v>
      </c>
      <c r="K1861" s="4" t="s">
        <v>4</v>
      </c>
      <c r="L1861" s="4" t="s">
        <v>26</v>
      </c>
      <c r="M1861" s="9">
        <v>1</v>
      </c>
      <c r="N1861" s="6">
        <v>40.1</v>
      </c>
      <c r="O1861" s="7">
        <v>0</v>
      </c>
      <c r="P1861" s="6">
        <v>16.920000000000002</v>
      </c>
      <c r="Q1861" s="6">
        <f t="shared" si="116"/>
        <v>40.1</v>
      </c>
      <c r="R1861" s="6">
        <f t="shared" si="117"/>
        <v>16.920000000000002</v>
      </c>
      <c r="S1861" s="6">
        <f t="shared" si="118"/>
        <v>23.18</v>
      </c>
      <c r="T1861" s="8">
        <f t="shared" si="119"/>
        <v>0.57805486284289276</v>
      </c>
      <c r="U1861" s="5">
        <f>YEAR(SalesDataTable[[#This Row],[Order Date]])</f>
        <v>2026</v>
      </c>
      <c r="V1861" s="8" t="str">
        <f>"Q"&amp;ROUNDUP(MONTH(SalesDataTable[[#This Row],[Order Date]])/3,0)</f>
        <v>Q3</v>
      </c>
      <c r="W1861" s="9">
        <f>MONTH(SalesDataTable[[#This Row],[Order Date]])</f>
        <v>9</v>
      </c>
      <c r="X1861" s="8" t="str">
        <f>TEXT(SalesDataTable[[#This Row],[Order Date]],"mmm")</f>
        <v>Sep</v>
      </c>
    </row>
    <row r="1862" spans="1:24" ht="15">
      <c r="A1862" s="2">
        <v>97</v>
      </c>
      <c r="B1862" s="3">
        <v>46275</v>
      </c>
      <c r="C1862" s="12">
        <f>MONTH(SalesDataTable[[#This Row],[Order Date]])</f>
        <v>9</v>
      </c>
      <c r="D1862" s="12" t="str">
        <f>TEXT(SalesDataTable[[#This Row],[Order Date]],"MMM")</f>
        <v>Sep</v>
      </c>
      <c r="E1862" s="15" t="str">
        <f>"Q"&amp;ROUNDUP(MONTH(SalesDataTable[[#This Row],[Order Date]])/3,0)</f>
        <v>Q3</v>
      </c>
      <c r="F1862" s="12">
        <f>YEAR(SalesDataTable[[#This Row],[Order Date]])</f>
        <v>2026</v>
      </c>
      <c r="G1862" s="4" t="s">
        <v>6</v>
      </c>
      <c r="H1862" s="4" t="s">
        <v>27</v>
      </c>
      <c r="I1862" s="4" t="s">
        <v>2</v>
      </c>
      <c r="J1862" s="4" t="s">
        <v>13</v>
      </c>
      <c r="K1862" s="4" t="s">
        <v>23</v>
      </c>
      <c r="L1862" s="4" t="s">
        <v>40</v>
      </c>
      <c r="M1862" s="9">
        <v>2</v>
      </c>
      <c r="N1862" s="6">
        <v>80.239999999999995</v>
      </c>
      <c r="O1862" s="7">
        <v>0</v>
      </c>
      <c r="P1862" s="6">
        <v>40.5</v>
      </c>
      <c r="Q1862" s="6">
        <f t="shared" si="116"/>
        <v>160.47999999999999</v>
      </c>
      <c r="R1862" s="6">
        <f t="shared" si="117"/>
        <v>81</v>
      </c>
      <c r="S1862" s="6">
        <f t="shared" si="118"/>
        <v>79.47999999999999</v>
      </c>
      <c r="T1862" s="8">
        <f t="shared" si="119"/>
        <v>0.49526420737786636</v>
      </c>
      <c r="U1862" s="5">
        <f>YEAR(SalesDataTable[[#This Row],[Order Date]])</f>
        <v>2026</v>
      </c>
      <c r="V1862" s="8" t="str">
        <f>"Q"&amp;ROUNDUP(MONTH(SalesDataTable[[#This Row],[Order Date]])/3,0)</f>
        <v>Q3</v>
      </c>
      <c r="W1862" s="9">
        <f>MONTH(SalesDataTable[[#This Row],[Order Date]])</f>
        <v>9</v>
      </c>
      <c r="X1862" s="8" t="str">
        <f>TEXT(SalesDataTable[[#This Row],[Order Date]],"mmm")</f>
        <v>Sep</v>
      </c>
    </row>
    <row r="1863" spans="1:24" ht="15">
      <c r="A1863" s="2">
        <v>1015</v>
      </c>
      <c r="B1863" s="3">
        <v>46275</v>
      </c>
      <c r="C1863" s="12">
        <f>MONTH(SalesDataTable[[#This Row],[Order Date]])</f>
        <v>9</v>
      </c>
      <c r="D1863" s="12" t="str">
        <f>TEXT(SalesDataTable[[#This Row],[Order Date]],"MMM")</f>
        <v>Sep</v>
      </c>
      <c r="E1863" s="15" t="str">
        <f>"Q"&amp;ROUNDUP(MONTH(SalesDataTable[[#This Row],[Order Date]])/3,0)</f>
        <v>Q3</v>
      </c>
      <c r="F1863" s="12">
        <f>YEAR(SalesDataTable[[#This Row],[Order Date]])</f>
        <v>2026</v>
      </c>
      <c r="G1863" s="4" t="s">
        <v>11</v>
      </c>
      <c r="H1863" s="4" t="s">
        <v>18</v>
      </c>
      <c r="I1863" s="4" t="s">
        <v>2</v>
      </c>
      <c r="J1863" s="4" t="s">
        <v>13</v>
      </c>
      <c r="K1863" s="4" t="s">
        <v>9</v>
      </c>
      <c r="L1863" s="4" t="s">
        <v>37</v>
      </c>
      <c r="M1863" s="9">
        <v>4</v>
      </c>
      <c r="N1863" s="6">
        <v>151.01</v>
      </c>
      <c r="O1863" s="7">
        <v>0</v>
      </c>
      <c r="P1863" s="6">
        <v>80.569999999999993</v>
      </c>
      <c r="Q1863" s="6">
        <f t="shared" si="116"/>
        <v>604.04</v>
      </c>
      <c r="R1863" s="6">
        <f t="shared" si="117"/>
        <v>322.27999999999997</v>
      </c>
      <c r="S1863" s="6">
        <f t="shared" si="118"/>
        <v>281.76</v>
      </c>
      <c r="T1863" s="8">
        <f t="shared" si="119"/>
        <v>0.46645917488908023</v>
      </c>
      <c r="U1863" s="5">
        <f>YEAR(SalesDataTable[[#This Row],[Order Date]])</f>
        <v>2026</v>
      </c>
      <c r="V1863" s="8" t="str">
        <f>"Q"&amp;ROUNDUP(MONTH(SalesDataTable[[#This Row],[Order Date]])/3,0)</f>
        <v>Q3</v>
      </c>
      <c r="W1863" s="9">
        <f>MONTH(SalesDataTable[[#This Row],[Order Date]])</f>
        <v>9</v>
      </c>
      <c r="X1863" s="8" t="str">
        <f>TEXT(SalesDataTable[[#This Row],[Order Date]],"mmm")</f>
        <v>Sep</v>
      </c>
    </row>
    <row r="1864" spans="1:24" ht="15">
      <c r="A1864" s="2">
        <v>1128</v>
      </c>
      <c r="B1864" s="3">
        <v>46275</v>
      </c>
      <c r="C1864" s="12">
        <f>MONTH(SalesDataTable[[#This Row],[Order Date]])</f>
        <v>9</v>
      </c>
      <c r="D1864" s="12" t="str">
        <f>TEXT(SalesDataTable[[#This Row],[Order Date]],"MMM")</f>
        <v>Sep</v>
      </c>
      <c r="E1864" s="15" t="str">
        <f>"Q"&amp;ROUNDUP(MONTH(SalesDataTable[[#This Row],[Order Date]])/3,0)</f>
        <v>Q3</v>
      </c>
      <c r="F1864" s="12">
        <f>YEAR(SalesDataTable[[#This Row],[Order Date]])</f>
        <v>2026</v>
      </c>
      <c r="G1864" s="4" t="s">
        <v>0</v>
      </c>
      <c r="H1864" s="4" t="s">
        <v>50</v>
      </c>
      <c r="I1864" s="4" t="s">
        <v>28</v>
      </c>
      <c r="J1864" s="4" t="s">
        <v>3</v>
      </c>
      <c r="K1864" s="4" t="s">
        <v>4</v>
      </c>
      <c r="L1864" s="4" t="s">
        <v>22</v>
      </c>
      <c r="M1864" s="9">
        <v>1</v>
      </c>
      <c r="N1864" s="6">
        <v>51.32</v>
      </c>
      <c r="O1864" s="7">
        <v>0.1</v>
      </c>
      <c r="P1864" s="6">
        <v>22.67</v>
      </c>
      <c r="Q1864" s="6">
        <f t="shared" si="116"/>
        <v>46.188000000000002</v>
      </c>
      <c r="R1864" s="6">
        <f t="shared" si="117"/>
        <v>22.67</v>
      </c>
      <c r="S1864" s="6">
        <f t="shared" si="118"/>
        <v>23.518000000000001</v>
      </c>
      <c r="T1864" s="8">
        <f t="shared" si="119"/>
        <v>0.50917987356023209</v>
      </c>
      <c r="U1864" s="5">
        <f>YEAR(SalesDataTable[[#This Row],[Order Date]])</f>
        <v>2026</v>
      </c>
      <c r="V1864" s="8" t="str">
        <f>"Q"&amp;ROUNDUP(MONTH(SalesDataTable[[#This Row],[Order Date]])/3,0)</f>
        <v>Q3</v>
      </c>
      <c r="W1864" s="9">
        <f>MONTH(SalesDataTable[[#This Row],[Order Date]])</f>
        <v>9</v>
      </c>
      <c r="X1864" s="8" t="str">
        <f>TEXT(SalesDataTable[[#This Row],[Order Date]],"mmm")</f>
        <v>Sep</v>
      </c>
    </row>
    <row r="1865" spans="1:24" ht="15">
      <c r="A1865" s="2">
        <v>3548</v>
      </c>
      <c r="B1865" s="3">
        <v>46275</v>
      </c>
      <c r="C1865" s="12">
        <f>MONTH(SalesDataTable[[#This Row],[Order Date]])</f>
        <v>9</v>
      </c>
      <c r="D1865" s="12" t="str">
        <f>TEXT(SalesDataTable[[#This Row],[Order Date]],"MMM")</f>
        <v>Sep</v>
      </c>
      <c r="E1865" s="15" t="str">
        <f>"Q"&amp;ROUNDUP(MONTH(SalesDataTable[[#This Row],[Order Date]])/3,0)</f>
        <v>Q3</v>
      </c>
      <c r="F1865" s="12">
        <f>YEAR(SalesDataTable[[#This Row],[Order Date]])</f>
        <v>2026</v>
      </c>
      <c r="G1865" s="4" t="s">
        <v>20</v>
      </c>
      <c r="H1865" s="4" t="s">
        <v>31</v>
      </c>
      <c r="I1865" s="4" t="s">
        <v>19</v>
      </c>
      <c r="J1865" s="4" t="s">
        <v>3</v>
      </c>
      <c r="K1865" s="4" t="s">
        <v>9</v>
      </c>
      <c r="L1865" s="4" t="s">
        <v>46</v>
      </c>
      <c r="M1865" s="9">
        <v>2</v>
      </c>
      <c r="N1865" s="6">
        <v>72.61</v>
      </c>
      <c r="O1865" s="7">
        <v>0</v>
      </c>
      <c r="P1865" s="6">
        <v>32.68</v>
      </c>
      <c r="Q1865" s="6">
        <f t="shared" si="116"/>
        <v>145.22</v>
      </c>
      <c r="R1865" s="6">
        <f t="shared" si="117"/>
        <v>65.36</v>
      </c>
      <c r="S1865" s="6">
        <f t="shared" si="118"/>
        <v>79.86</v>
      </c>
      <c r="T1865" s="8">
        <f t="shared" si="119"/>
        <v>0.54992425285773305</v>
      </c>
      <c r="U1865" s="5">
        <f>YEAR(SalesDataTable[[#This Row],[Order Date]])</f>
        <v>2026</v>
      </c>
      <c r="V1865" s="8" t="str">
        <f>"Q"&amp;ROUNDUP(MONTH(SalesDataTable[[#This Row],[Order Date]])/3,0)</f>
        <v>Q3</v>
      </c>
      <c r="W1865" s="9">
        <f>MONTH(SalesDataTable[[#This Row],[Order Date]])</f>
        <v>9</v>
      </c>
      <c r="X1865" s="8" t="str">
        <f>TEXT(SalesDataTable[[#This Row],[Order Date]],"mmm")</f>
        <v>Sep</v>
      </c>
    </row>
    <row r="1866" spans="1:24" ht="15">
      <c r="A1866" s="2">
        <v>242</v>
      </c>
      <c r="B1866" s="3">
        <v>46276</v>
      </c>
      <c r="C1866" s="12">
        <f>MONTH(SalesDataTable[[#This Row],[Order Date]])</f>
        <v>9</v>
      </c>
      <c r="D1866" s="12" t="str">
        <f>TEXT(SalesDataTable[[#This Row],[Order Date]],"MMM")</f>
        <v>Sep</v>
      </c>
      <c r="E1866" s="15" t="str">
        <f>"Q"&amp;ROUNDUP(MONTH(SalesDataTable[[#This Row],[Order Date]])/3,0)</f>
        <v>Q3</v>
      </c>
      <c r="F1866" s="12">
        <f>YEAR(SalesDataTable[[#This Row],[Order Date]])</f>
        <v>2026</v>
      </c>
      <c r="G1866" s="4" t="s">
        <v>20</v>
      </c>
      <c r="H1866" s="4" t="s">
        <v>47</v>
      </c>
      <c r="I1866" s="4" t="s">
        <v>28</v>
      </c>
      <c r="J1866" s="4" t="s">
        <v>16</v>
      </c>
      <c r="K1866" s="4" t="s">
        <v>34</v>
      </c>
      <c r="L1866" s="4" t="s">
        <v>35</v>
      </c>
      <c r="M1866" s="9">
        <v>5</v>
      </c>
      <c r="N1866" s="6">
        <v>40.94</v>
      </c>
      <c r="O1866" s="7">
        <v>0</v>
      </c>
      <c r="P1866" s="6">
        <v>14.78</v>
      </c>
      <c r="Q1866" s="6">
        <f t="shared" si="116"/>
        <v>204.7</v>
      </c>
      <c r="R1866" s="6">
        <f t="shared" si="117"/>
        <v>73.899999999999991</v>
      </c>
      <c r="S1866" s="6">
        <f t="shared" si="118"/>
        <v>130.80000000000001</v>
      </c>
      <c r="T1866" s="8">
        <f t="shared" si="119"/>
        <v>0.6389838788470934</v>
      </c>
      <c r="U1866" s="5">
        <f>YEAR(SalesDataTable[[#This Row],[Order Date]])</f>
        <v>2026</v>
      </c>
      <c r="V1866" s="8" t="str">
        <f>"Q"&amp;ROUNDUP(MONTH(SalesDataTable[[#This Row],[Order Date]])/3,0)</f>
        <v>Q3</v>
      </c>
      <c r="W1866" s="9">
        <f>MONTH(SalesDataTable[[#This Row],[Order Date]])</f>
        <v>9</v>
      </c>
      <c r="X1866" s="8" t="str">
        <f>TEXT(SalesDataTable[[#This Row],[Order Date]],"mmm")</f>
        <v>Sep</v>
      </c>
    </row>
    <row r="1867" spans="1:24" ht="15">
      <c r="A1867" s="2">
        <v>784</v>
      </c>
      <c r="B1867" s="3">
        <v>46276</v>
      </c>
      <c r="C1867" s="12">
        <f>MONTH(SalesDataTable[[#This Row],[Order Date]])</f>
        <v>9</v>
      </c>
      <c r="D1867" s="12" t="str">
        <f>TEXT(SalesDataTable[[#This Row],[Order Date]],"MMM")</f>
        <v>Sep</v>
      </c>
      <c r="E1867" s="15" t="str">
        <f>"Q"&amp;ROUNDUP(MONTH(SalesDataTable[[#This Row],[Order Date]])/3,0)</f>
        <v>Q3</v>
      </c>
      <c r="F1867" s="12">
        <f>YEAR(SalesDataTable[[#This Row],[Order Date]])</f>
        <v>2026</v>
      </c>
      <c r="G1867" s="4" t="s">
        <v>11</v>
      </c>
      <c r="H1867" s="4" t="s">
        <v>52</v>
      </c>
      <c r="I1867" s="4" t="s">
        <v>28</v>
      </c>
      <c r="J1867" s="4" t="s">
        <v>13</v>
      </c>
      <c r="K1867" s="4" t="s">
        <v>4</v>
      </c>
      <c r="L1867" s="4" t="s">
        <v>5</v>
      </c>
      <c r="M1867" s="9">
        <v>4</v>
      </c>
      <c r="N1867" s="6">
        <v>81.69</v>
      </c>
      <c r="O1867" s="7">
        <v>0</v>
      </c>
      <c r="P1867" s="6">
        <v>42.23</v>
      </c>
      <c r="Q1867" s="6">
        <f t="shared" si="116"/>
        <v>326.76</v>
      </c>
      <c r="R1867" s="6">
        <f t="shared" si="117"/>
        <v>168.92</v>
      </c>
      <c r="S1867" s="6">
        <f t="shared" si="118"/>
        <v>157.84</v>
      </c>
      <c r="T1867" s="8">
        <f t="shared" si="119"/>
        <v>0.48304566042355246</v>
      </c>
      <c r="U1867" s="5">
        <f>YEAR(SalesDataTable[[#This Row],[Order Date]])</f>
        <v>2026</v>
      </c>
      <c r="V1867" s="8" t="str">
        <f>"Q"&amp;ROUNDUP(MONTH(SalesDataTable[[#This Row],[Order Date]])/3,0)</f>
        <v>Q3</v>
      </c>
      <c r="W1867" s="9">
        <f>MONTH(SalesDataTable[[#This Row],[Order Date]])</f>
        <v>9</v>
      </c>
      <c r="X1867" s="8" t="str">
        <f>TEXT(SalesDataTable[[#This Row],[Order Date]],"mmm")</f>
        <v>Sep</v>
      </c>
    </row>
    <row r="1868" spans="1:24" ht="15">
      <c r="A1868" s="2">
        <v>1535</v>
      </c>
      <c r="B1868" s="3">
        <v>46276</v>
      </c>
      <c r="C1868" s="12">
        <f>MONTH(SalesDataTable[[#This Row],[Order Date]])</f>
        <v>9</v>
      </c>
      <c r="D1868" s="12" t="str">
        <f>TEXT(SalesDataTable[[#This Row],[Order Date]],"MMM")</f>
        <v>Sep</v>
      </c>
      <c r="E1868" s="15" t="str">
        <f>"Q"&amp;ROUNDUP(MONTH(SalesDataTable[[#This Row],[Order Date]])/3,0)</f>
        <v>Q3</v>
      </c>
      <c r="F1868" s="12">
        <f>YEAR(SalesDataTable[[#This Row],[Order Date]])</f>
        <v>2026</v>
      </c>
      <c r="G1868" s="4" t="s">
        <v>0</v>
      </c>
      <c r="H1868" s="4" t="s">
        <v>50</v>
      </c>
      <c r="I1868" s="4" t="s">
        <v>19</v>
      </c>
      <c r="J1868" s="4" t="s">
        <v>13</v>
      </c>
      <c r="K1868" s="4" t="s">
        <v>4</v>
      </c>
      <c r="L1868" s="4" t="s">
        <v>22</v>
      </c>
      <c r="M1868" s="9">
        <v>1</v>
      </c>
      <c r="N1868" s="6">
        <v>51.25</v>
      </c>
      <c r="O1868" s="7">
        <v>0.05</v>
      </c>
      <c r="P1868" s="6">
        <v>21.99</v>
      </c>
      <c r="Q1868" s="6">
        <f t="shared" si="116"/>
        <v>48.6875</v>
      </c>
      <c r="R1868" s="6">
        <f t="shared" si="117"/>
        <v>21.99</v>
      </c>
      <c r="S1868" s="6">
        <f t="shared" si="118"/>
        <v>26.697500000000002</v>
      </c>
      <c r="T1868" s="8">
        <f t="shared" si="119"/>
        <v>0.54834403080872918</v>
      </c>
      <c r="U1868" s="5">
        <f>YEAR(SalesDataTable[[#This Row],[Order Date]])</f>
        <v>2026</v>
      </c>
      <c r="V1868" s="8" t="str">
        <f>"Q"&amp;ROUNDUP(MONTH(SalesDataTable[[#This Row],[Order Date]])/3,0)</f>
        <v>Q3</v>
      </c>
      <c r="W1868" s="9">
        <f>MONTH(SalesDataTable[[#This Row],[Order Date]])</f>
        <v>9</v>
      </c>
      <c r="X1868" s="8" t="str">
        <f>TEXT(SalesDataTable[[#This Row],[Order Date]],"mmm")</f>
        <v>Sep</v>
      </c>
    </row>
    <row r="1869" spans="1:24" ht="15">
      <c r="A1869" s="2">
        <v>1687</v>
      </c>
      <c r="B1869" s="3">
        <v>46276</v>
      </c>
      <c r="C1869" s="12">
        <f>MONTH(SalesDataTable[[#This Row],[Order Date]])</f>
        <v>9</v>
      </c>
      <c r="D1869" s="12" t="str">
        <f>TEXT(SalesDataTable[[#This Row],[Order Date]],"MMM")</f>
        <v>Sep</v>
      </c>
      <c r="E1869" s="15" t="str">
        <f>"Q"&amp;ROUNDUP(MONTH(SalesDataTable[[#This Row],[Order Date]])/3,0)</f>
        <v>Q3</v>
      </c>
      <c r="F1869" s="12">
        <f>YEAR(SalesDataTable[[#This Row],[Order Date]])</f>
        <v>2026</v>
      </c>
      <c r="G1869" s="4" t="s">
        <v>11</v>
      </c>
      <c r="H1869" s="4" t="s">
        <v>52</v>
      </c>
      <c r="I1869" s="4" t="s">
        <v>2</v>
      </c>
      <c r="J1869" s="4" t="s">
        <v>3</v>
      </c>
      <c r="K1869" s="4" t="s">
        <v>34</v>
      </c>
      <c r="L1869" s="4" t="s">
        <v>45</v>
      </c>
      <c r="M1869" s="9">
        <v>1</v>
      </c>
      <c r="N1869" s="6">
        <v>50.78</v>
      </c>
      <c r="O1869" s="7">
        <v>0.05</v>
      </c>
      <c r="P1869" s="6">
        <v>22.52</v>
      </c>
      <c r="Q1869" s="6">
        <f t="shared" si="116"/>
        <v>48.241</v>
      </c>
      <c r="R1869" s="6">
        <f t="shared" si="117"/>
        <v>22.52</v>
      </c>
      <c r="S1869" s="6">
        <f t="shared" si="118"/>
        <v>25.721</v>
      </c>
      <c r="T1869" s="8">
        <f t="shared" si="119"/>
        <v>0.5331771729441761</v>
      </c>
      <c r="U1869" s="5">
        <f>YEAR(SalesDataTable[[#This Row],[Order Date]])</f>
        <v>2026</v>
      </c>
      <c r="V1869" s="8" t="str">
        <f>"Q"&amp;ROUNDUP(MONTH(SalesDataTable[[#This Row],[Order Date]])/3,0)</f>
        <v>Q3</v>
      </c>
      <c r="W1869" s="9">
        <f>MONTH(SalesDataTable[[#This Row],[Order Date]])</f>
        <v>9</v>
      </c>
      <c r="X1869" s="8" t="str">
        <f>TEXT(SalesDataTable[[#This Row],[Order Date]],"mmm")</f>
        <v>Sep</v>
      </c>
    </row>
    <row r="1870" spans="1:24" ht="15">
      <c r="A1870" s="2">
        <v>2162</v>
      </c>
      <c r="B1870" s="3">
        <v>46276</v>
      </c>
      <c r="C1870" s="12">
        <f>MONTH(SalesDataTable[[#This Row],[Order Date]])</f>
        <v>9</v>
      </c>
      <c r="D1870" s="12" t="str">
        <f>TEXT(SalesDataTable[[#This Row],[Order Date]],"MMM")</f>
        <v>Sep</v>
      </c>
      <c r="E1870" s="15" t="str">
        <f>"Q"&amp;ROUNDUP(MONTH(SalesDataTable[[#This Row],[Order Date]])/3,0)</f>
        <v>Q3</v>
      </c>
      <c r="F1870" s="12">
        <f>YEAR(SalesDataTable[[#This Row],[Order Date]])</f>
        <v>2026</v>
      </c>
      <c r="G1870" s="4" t="s">
        <v>6</v>
      </c>
      <c r="H1870" s="4" t="s">
        <v>7</v>
      </c>
      <c r="I1870" s="4" t="s">
        <v>2</v>
      </c>
      <c r="J1870" s="4" t="s">
        <v>13</v>
      </c>
      <c r="K1870" s="4" t="s">
        <v>14</v>
      </c>
      <c r="L1870" s="4" t="s">
        <v>44</v>
      </c>
      <c r="M1870" s="9">
        <v>1</v>
      </c>
      <c r="N1870" s="6">
        <v>133.31</v>
      </c>
      <c r="O1870" s="7">
        <v>0.05</v>
      </c>
      <c r="P1870" s="6">
        <v>67.790000000000006</v>
      </c>
      <c r="Q1870" s="6">
        <f t="shared" si="116"/>
        <v>126.64449999999999</v>
      </c>
      <c r="R1870" s="6">
        <f t="shared" si="117"/>
        <v>67.790000000000006</v>
      </c>
      <c r="S1870" s="6">
        <f t="shared" si="118"/>
        <v>58.854499999999987</v>
      </c>
      <c r="T1870" s="8">
        <f t="shared" si="119"/>
        <v>0.46472211584395684</v>
      </c>
      <c r="U1870" s="5">
        <f>YEAR(SalesDataTable[[#This Row],[Order Date]])</f>
        <v>2026</v>
      </c>
      <c r="V1870" s="8" t="str">
        <f>"Q"&amp;ROUNDUP(MONTH(SalesDataTable[[#This Row],[Order Date]])/3,0)</f>
        <v>Q3</v>
      </c>
      <c r="W1870" s="9">
        <f>MONTH(SalesDataTable[[#This Row],[Order Date]])</f>
        <v>9</v>
      </c>
      <c r="X1870" s="8" t="str">
        <f>TEXT(SalesDataTable[[#This Row],[Order Date]],"mmm")</f>
        <v>Sep</v>
      </c>
    </row>
    <row r="1871" spans="1:24" ht="15">
      <c r="A1871" s="2">
        <v>2307</v>
      </c>
      <c r="B1871" s="3">
        <v>46276</v>
      </c>
      <c r="C1871" s="12">
        <f>MONTH(SalesDataTable[[#This Row],[Order Date]])</f>
        <v>9</v>
      </c>
      <c r="D1871" s="12" t="str">
        <f>TEXT(SalesDataTable[[#This Row],[Order Date]],"MMM")</f>
        <v>Sep</v>
      </c>
      <c r="E1871" s="15" t="str">
        <f>"Q"&amp;ROUNDUP(MONTH(SalesDataTable[[#This Row],[Order Date]])/3,0)</f>
        <v>Q3</v>
      </c>
      <c r="F1871" s="12">
        <f>YEAR(SalesDataTable[[#This Row],[Order Date]])</f>
        <v>2026</v>
      </c>
      <c r="G1871" s="4" t="s">
        <v>11</v>
      </c>
      <c r="H1871" s="4" t="s">
        <v>12</v>
      </c>
      <c r="I1871" s="4" t="s">
        <v>2</v>
      </c>
      <c r="J1871" s="4" t="s">
        <v>3</v>
      </c>
      <c r="K1871" s="4" t="s">
        <v>14</v>
      </c>
      <c r="L1871" s="4" t="s">
        <v>48</v>
      </c>
      <c r="M1871" s="9">
        <v>1</v>
      </c>
      <c r="N1871" s="6">
        <v>162.06</v>
      </c>
      <c r="O1871" s="7">
        <v>0</v>
      </c>
      <c r="P1871" s="6">
        <v>86.95</v>
      </c>
      <c r="Q1871" s="6">
        <f t="shared" si="116"/>
        <v>162.06</v>
      </c>
      <c r="R1871" s="6">
        <f t="shared" si="117"/>
        <v>86.95</v>
      </c>
      <c r="S1871" s="6">
        <f t="shared" si="118"/>
        <v>75.11</v>
      </c>
      <c r="T1871" s="8">
        <f t="shared" si="119"/>
        <v>0.4634703196347032</v>
      </c>
      <c r="U1871" s="5">
        <f>YEAR(SalesDataTable[[#This Row],[Order Date]])</f>
        <v>2026</v>
      </c>
      <c r="V1871" s="8" t="str">
        <f>"Q"&amp;ROUNDUP(MONTH(SalesDataTable[[#This Row],[Order Date]])/3,0)</f>
        <v>Q3</v>
      </c>
      <c r="W1871" s="9">
        <f>MONTH(SalesDataTable[[#This Row],[Order Date]])</f>
        <v>9</v>
      </c>
      <c r="X1871" s="8" t="str">
        <f>TEXT(SalesDataTable[[#This Row],[Order Date]],"mmm")</f>
        <v>Sep</v>
      </c>
    </row>
    <row r="1872" spans="1:24" ht="15">
      <c r="A1872" s="2">
        <v>3976</v>
      </c>
      <c r="B1872" s="3">
        <v>46276</v>
      </c>
      <c r="C1872" s="12">
        <f>MONTH(SalesDataTable[[#This Row],[Order Date]])</f>
        <v>9</v>
      </c>
      <c r="D1872" s="12" t="str">
        <f>TEXT(SalesDataTable[[#This Row],[Order Date]],"MMM")</f>
        <v>Sep</v>
      </c>
      <c r="E1872" s="15" t="str">
        <f>"Q"&amp;ROUNDUP(MONTH(SalesDataTable[[#This Row],[Order Date]])/3,0)</f>
        <v>Q3</v>
      </c>
      <c r="F1872" s="12">
        <f>YEAR(SalesDataTable[[#This Row],[Order Date]])</f>
        <v>2026</v>
      </c>
      <c r="G1872" s="4" t="s">
        <v>11</v>
      </c>
      <c r="H1872" s="4" t="s">
        <v>25</v>
      </c>
      <c r="I1872" s="4" t="s">
        <v>19</v>
      </c>
      <c r="J1872" s="4" t="s">
        <v>3</v>
      </c>
      <c r="K1872" s="4" t="s">
        <v>14</v>
      </c>
      <c r="L1872" s="4" t="s">
        <v>15</v>
      </c>
      <c r="M1872" s="9">
        <v>2</v>
      </c>
      <c r="N1872" s="6">
        <v>37.03</v>
      </c>
      <c r="O1872" s="7">
        <v>0.1</v>
      </c>
      <c r="P1872" s="6">
        <v>13.46</v>
      </c>
      <c r="Q1872" s="6">
        <f t="shared" si="116"/>
        <v>66.654000000000011</v>
      </c>
      <c r="R1872" s="6">
        <f t="shared" si="117"/>
        <v>26.92</v>
      </c>
      <c r="S1872" s="6">
        <f t="shared" si="118"/>
        <v>39.734000000000009</v>
      </c>
      <c r="T1872" s="8">
        <f t="shared" si="119"/>
        <v>0.59612326342004984</v>
      </c>
      <c r="U1872" s="5">
        <f>YEAR(SalesDataTable[[#This Row],[Order Date]])</f>
        <v>2026</v>
      </c>
      <c r="V1872" s="8" t="str">
        <f>"Q"&amp;ROUNDUP(MONTH(SalesDataTable[[#This Row],[Order Date]])/3,0)</f>
        <v>Q3</v>
      </c>
      <c r="W1872" s="9">
        <f>MONTH(SalesDataTable[[#This Row],[Order Date]])</f>
        <v>9</v>
      </c>
      <c r="X1872" s="8" t="str">
        <f>TEXT(SalesDataTable[[#This Row],[Order Date]],"mmm")</f>
        <v>Sep</v>
      </c>
    </row>
    <row r="1873" spans="1:24" ht="15">
      <c r="A1873" s="2">
        <v>5066</v>
      </c>
      <c r="B1873" s="3">
        <v>46276</v>
      </c>
      <c r="C1873" s="12">
        <f>MONTH(SalesDataTable[[#This Row],[Order Date]])</f>
        <v>9</v>
      </c>
      <c r="D1873" s="12" t="str">
        <f>TEXT(SalesDataTable[[#This Row],[Order Date]],"MMM")</f>
        <v>Sep</v>
      </c>
      <c r="E1873" s="15" t="str">
        <f>"Q"&amp;ROUNDUP(MONTH(SalesDataTable[[#This Row],[Order Date]])/3,0)</f>
        <v>Q3</v>
      </c>
      <c r="F1873" s="12">
        <f>YEAR(SalesDataTable[[#This Row],[Order Date]])</f>
        <v>2026</v>
      </c>
      <c r="G1873" s="4" t="s">
        <v>6</v>
      </c>
      <c r="H1873" s="4" t="s">
        <v>41</v>
      </c>
      <c r="I1873" s="4" t="s">
        <v>2</v>
      </c>
      <c r="J1873" s="4" t="s">
        <v>13</v>
      </c>
      <c r="K1873" s="4" t="s">
        <v>23</v>
      </c>
      <c r="L1873" s="4" t="s">
        <v>24</v>
      </c>
      <c r="M1873" s="9">
        <v>1</v>
      </c>
      <c r="N1873" s="6">
        <v>338.01</v>
      </c>
      <c r="O1873" s="7">
        <v>0</v>
      </c>
      <c r="P1873" s="6">
        <v>190.89</v>
      </c>
      <c r="Q1873" s="6">
        <f t="shared" si="116"/>
        <v>338.01</v>
      </c>
      <c r="R1873" s="6">
        <f t="shared" si="117"/>
        <v>190.89</v>
      </c>
      <c r="S1873" s="6">
        <f t="shared" si="118"/>
        <v>147.12</v>
      </c>
      <c r="T1873" s="8">
        <f t="shared" si="119"/>
        <v>0.43525339486997427</v>
      </c>
      <c r="U1873" s="5">
        <f>YEAR(SalesDataTable[[#This Row],[Order Date]])</f>
        <v>2026</v>
      </c>
      <c r="V1873" s="8" t="str">
        <f>"Q"&amp;ROUNDUP(MONTH(SalesDataTable[[#This Row],[Order Date]])/3,0)</f>
        <v>Q3</v>
      </c>
      <c r="W1873" s="9">
        <f>MONTH(SalesDataTable[[#This Row],[Order Date]])</f>
        <v>9</v>
      </c>
      <c r="X1873" s="8" t="str">
        <f>TEXT(SalesDataTable[[#This Row],[Order Date]],"mmm")</f>
        <v>Sep</v>
      </c>
    </row>
    <row r="1874" spans="1:24" ht="15">
      <c r="A1874" s="2">
        <v>78</v>
      </c>
      <c r="B1874" s="3">
        <v>46277</v>
      </c>
      <c r="C1874" s="12">
        <f>MONTH(SalesDataTable[[#This Row],[Order Date]])</f>
        <v>9</v>
      </c>
      <c r="D1874" s="12" t="str">
        <f>TEXT(SalesDataTable[[#This Row],[Order Date]],"MMM")</f>
        <v>Sep</v>
      </c>
      <c r="E1874" s="15" t="str">
        <f>"Q"&amp;ROUNDUP(MONTH(SalesDataTable[[#This Row],[Order Date]])/3,0)</f>
        <v>Q3</v>
      </c>
      <c r="F1874" s="12">
        <f>YEAR(SalesDataTable[[#This Row],[Order Date]])</f>
        <v>2026</v>
      </c>
      <c r="G1874" s="4" t="s">
        <v>20</v>
      </c>
      <c r="H1874" s="4" t="s">
        <v>47</v>
      </c>
      <c r="I1874" s="4" t="s">
        <v>2</v>
      </c>
      <c r="J1874" s="4" t="s">
        <v>13</v>
      </c>
      <c r="K1874" s="4" t="s">
        <v>34</v>
      </c>
      <c r="L1874" s="4" t="s">
        <v>35</v>
      </c>
      <c r="M1874" s="9">
        <v>5</v>
      </c>
      <c r="N1874" s="6">
        <v>40.78</v>
      </c>
      <c r="O1874" s="7">
        <v>0.05</v>
      </c>
      <c r="P1874" s="6">
        <v>14.94</v>
      </c>
      <c r="Q1874" s="6">
        <f t="shared" si="116"/>
        <v>193.70499999999998</v>
      </c>
      <c r="R1874" s="6">
        <f t="shared" si="117"/>
        <v>74.7</v>
      </c>
      <c r="S1874" s="6">
        <f t="shared" si="118"/>
        <v>119.00499999999998</v>
      </c>
      <c r="T1874" s="8">
        <f t="shared" si="119"/>
        <v>0.61436204537828132</v>
      </c>
      <c r="U1874" s="5">
        <f>YEAR(SalesDataTable[[#This Row],[Order Date]])</f>
        <v>2026</v>
      </c>
      <c r="V1874" s="8" t="str">
        <f>"Q"&amp;ROUNDUP(MONTH(SalesDataTable[[#This Row],[Order Date]])/3,0)</f>
        <v>Q3</v>
      </c>
      <c r="W1874" s="9">
        <f>MONTH(SalesDataTable[[#This Row],[Order Date]])</f>
        <v>9</v>
      </c>
      <c r="X1874" s="8" t="str">
        <f>TEXT(SalesDataTable[[#This Row],[Order Date]],"mmm")</f>
        <v>Sep</v>
      </c>
    </row>
    <row r="1875" spans="1:24" ht="15">
      <c r="A1875" s="2">
        <v>354</v>
      </c>
      <c r="B1875" s="3">
        <v>46277</v>
      </c>
      <c r="C1875" s="12">
        <f>MONTH(SalesDataTable[[#This Row],[Order Date]])</f>
        <v>9</v>
      </c>
      <c r="D1875" s="12" t="str">
        <f>TEXT(SalesDataTable[[#This Row],[Order Date]],"MMM")</f>
        <v>Sep</v>
      </c>
      <c r="E1875" s="15" t="str">
        <f>"Q"&amp;ROUNDUP(MONTH(SalesDataTable[[#This Row],[Order Date]])/3,0)</f>
        <v>Q3</v>
      </c>
      <c r="F1875" s="12">
        <f>YEAR(SalesDataTable[[#This Row],[Order Date]])</f>
        <v>2026</v>
      </c>
      <c r="G1875" s="4" t="s">
        <v>11</v>
      </c>
      <c r="H1875" s="4" t="s">
        <v>52</v>
      </c>
      <c r="I1875" s="4" t="s">
        <v>2</v>
      </c>
      <c r="J1875" s="4" t="s">
        <v>3</v>
      </c>
      <c r="K1875" s="4" t="s">
        <v>4</v>
      </c>
      <c r="L1875" s="4" t="s">
        <v>22</v>
      </c>
      <c r="M1875" s="9">
        <v>4</v>
      </c>
      <c r="N1875" s="6">
        <v>51.47</v>
      </c>
      <c r="O1875" s="7">
        <v>0</v>
      </c>
      <c r="P1875" s="6">
        <v>21.9</v>
      </c>
      <c r="Q1875" s="6">
        <f t="shared" si="116"/>
        <v>205.88</v>
      </c>
      <c r="R1875" s="6">
        <f t="shared" si="117"/>
        <v>87.6</v>
      </c>
      <c r="S1875" s="6">
        <f t="shared" si="118"/>
        <v>118.28</v>
      </c>
      <c r="T1875" s="8">
        <f t="shared" si="119"/>
        <v>0.57450942296483387</v>
      </c>
      <c r="U1875" s="5">
        <f>YEAR(SalesDataTable[[#This Row],[Order Date]])</f>
        <v>2026</v>
      </c>
      <c r="V1875" s="8" t="str">
        <f>"Q"&amp;ROUNDUP(MONTH(SalesDataTable[[#This Row],[Order Date]])/3,0)</f>
        <v>Q3</v>
      </c>
      <c r="W1875" s="9">
        <f>MONTH(SalesDataTable[[#This Row],[Order Date]])</f>
        <v>9</v>
      </c>
      <c r="X1875" s="8" t="str">
        <f>TEXT(SalesDataTable[[#This Row],[Order Date]],"mmm")</f>
        <v>Sep</v>
      </c>
    </row>
    <row r="1876" spans="1:24" ht="15">
      <c r="A1876" s="2">
        <v>1738</v>
      </c>
      <c r="B1876" s="3">
        <v>46277</v>
      </c>
      <c r="C1876" s="12">
        <f>MONTH(SalesDataTable[[#This Row],[Order Date]])</f>
        <v>9</v>
      </c>
      <c r="D1876" s="12" t="str">
        <f>TEXT(SalesDataTable[[#This Row],[Order Date]],"MMM")</f>
        <v>Sep</v>
      </c>
      <c r="E1876" s="15" t="str">
        <f>"Q"&amp;ROUNDUP(MONTH(SalesDataTable[[#This Row],[Order Date]])/3,0)</f>
        <v>Q3</v>
      </c>
      <c r="F1876" s="12">
        <f>YEAR(SalesDataTable[[#This Row],[Order Date]])</f>
        <v>2026</v>
      </c>
      <c r="G1876" s="4" t="s">
        <v>0</v>
      </c>
      <c r="H1876" s="4" t="s">
        <v>50</v>
      </c>
      <c r="I1876" s="4" t="s">
        <v>8</v>
      </c>
      <c r="J1876" s="4" t="s">
        <v>16</v>
      </c>
      <c r="K1876" s="4" t="s">
        <v>9</v>
      </c>
      <c r="L1876" s="4" t="s">
        <v>17</v>
      </c>
      <c r="M1876" s="9">
        <v>10</v>
      </c>
      <c r="N1876" s="6">
        <v>144.4</v>
      </c>
      <c r="O1876" s="7">
        <v>0.1</v>
      </c>
      <c r="P1876" s="6">
        <v>81.069999999999993</v>
      </c>
      <c r="Q1876" s="6">
        <f t="shared" si="116"/>
        <v>1299.6000000000001</v>
      </c>
      <c r="R1876" s="6">
        <f t="shared" si="117"/>
        <v>810.69999999999993</v>
      </c>
      <c r="S1876" s="6">
        <f t="shared" si="118"/>
        <v>488.9000000000002</v>
      </c>
      <c r="T1876" s="8">
        <f t="shared" si="119"/>
        <v>0.37619267466912909</v>
      </c>
      <c r="U1876" s="5">
        <f>YEAR(SalesDataTable[[#This Row],[Order Date]])</f>
        <v>2026</v>
      </c>
      <c r="V1876" s="8" t="str">
        <f>"Q"&amp;ROUNDUP(MONTH(SalesDataTable[[#This Row],[Order Date]])/3,0)</f>
        <v>Q3</v>
      </c>
      <c r="W1876" s="9">
        <f>MONTH(SalesDataTable[[#This Row],[Order Date]])</f>
        <v>9</v>
      </c>
      <c r="X1876" s="8" t="str">
        <f>TEXT(SalesDataTable[[#This Row],[Order Date]],"mmm")</f>
        <v>Sep</v>
      </c>
    </row>
    <row r="1877" spans="1:24" ht="15">
      <c r="A1877" s="2">
        <v>1900</v>
      </c>
      <c r="B1877" s="3">
        <v>46277</v>
      </c>
      <c r="C1877" s="12">
        <f>MONTH(SalesDataTable[[#This Row],[Order Date]])</f>
        <v>9</v>
      </c>
      <c r="D1877" s="12" t="str">
        <f>TEXT(SalesDataTable[[#This Row],[Order Date]],"MMM")</f>
        <v>Sep</v>
      </c>
      <c r="E1877" s="15" t="str">
        <f>"Q"&amp;ROUNDUP(MONTH(SalesDataTable[[#This Row],[Order Date]])/3,0)</f>
        <v>Q3</v>
      </c>
      <c r="F1877" s="12">
        <f>YEAR(SalesDataTable[[#This Row],[Order Date]])</f>
        <v>2026</v>
      </c>
      <c r="G1877" s="4" t="s">
        <v>6</v>
      </c>
      <c r="H1877" s="4" t="s">
        <v>27</v>
      </c>
      <c r="I1877" s="4" t="s">
        <v>19</v>
      </c>
      <c r="J1877" s="4" t="s">
        <v>13</v>
      </c>
      <c r="K1877" s="4" t="s">
        <v>34</v>
      </c>
      <c r="L1877" s="4" t="s">
        <v>45</v>
      </c>
      <c r="M1877" s="9">
        <v>1</v>
      </c>
      <c r="N1877" s="6">
        <v>51.34</v>
      </c>
      <c r="O1877" s="7">
        <v>0.1</v>
      </c>
      <c r="P1877" s="6">
        <v>22.63</v>
      </c>
      <c r="Q1877" s="6">
        <f t="shared" si="116"/>
        <v>46.206000000000003</v>
      </c>
      <c r="R1877" s="6">
        <f t="shared" si="117"/>
        <v>22.63</v>
      </c>
      <c r="S1877" s="6">
        <f t="shared" si="118"/>
        <v>23.576000000000004</v>
      </c>
      <c r="T1877" s="8">
        <f t="shared" si="119"/>
        <v>0.51023676578799293</v>
      </c>
      <c r="U1877" s="5">
        <f>YEAR(SalesDataTable[[#This Row],[Order Date]])</f>
        <v>2026</v>
      </c>
      <c r="V1877" s="8" t="str">
        <f>"Q"&amp;ROUNDUP(MONTH(SalesDataTable[[#This Row],[Order Date]])/3,0)</f>
        <v>Q3</v>
      </c>
      <c r="W1877" s="9">
        <f>MONTH(SalesDataTable[[#This Row],[Order Date]])</f>
        <v>9</v>
      </c>
      <c r="X1877" s="8" t="str">
        <f>TEXT(SalesDataTable[[#This Row],[Order Date]],"mmm")</f>
        <v>Sep</v>
      </c>
    </row>
    <row r="1878" spans="1:24" ht="15">
      <c r="A1878" s="2">
        <v>3375</v>
      </c>
      <c r="B1878" s="3">
        <v>46277</v>
      </c>
      <c r="C1878" s="12">
        <f>MONTH(SalesDataTable[[#This Row],[Order Date]])</f>
        <v>9</v>
      </c>
      <c r="D1878" s="12" t="str">
        <f>TEXT(SalesDataTable[[#This Row],[Order Date]],"MMM")</f>
        <v>Sep</v>
      </c>
      <c r="E1878" s="15" t="str">
        <f>"Q"&amp;ROUNDUP(MONTH(SalesDataTable[[#This Row],[Order Date]])/3,0)</f>
        <v>Q3</v>
      </c>
      <c r="F1878" s="12">
        <f>YEAR(SalesDataTable[[#This Row],[Order Date]])</f>
        <v>2026</v>
      </c>
      <c r="G1878" s="4" t="s">
        <v>6</v>
      </c>
      <c r="H1878" s="4" t="s">
        <v>7</v>
      </c>
      <c r="I1878" s="4" t="s">
        <v>8</v>
      </c>
      <c r="J1878" s="4" t="s">
        <v>3</v>
      </c>
      <c r="K1878" s="4" t="s">
        <v>14</v>
      </c>
      <c r="L1878" s="4" t="s">
        <v>32</v>
      </c>
      <c r="M1878" s="9">
        <v>6</v>
      </c>
      <c r="N1878" s="6">
        <v>47.72</v>
      </c>
      <c r="O1878" s="7">
        <v>0.1</v>
      </c>
      <c r="P1878" s="6">
        <v>18.41</v>
      </c>
      <c r="Q1878" s="6">
        <f t="shared" si="116"/>
        <v>257.68799999999999</v>
      </c>
      <c r="R1878" s="6">
        <f t="shared" si="117"/>
        <v>110.46000000000001</v>
      </c>
      <c r="S1878" s="6">
        <f t="shared" si="118"/>
        <v>147.22799999999998</v>
      </c>
      <c r="T1878" s="8">
        <f t="shared" si="119"/>
        <v>0.57134208810654741</v>
      </c>
      <c r="U1878" s="5">
        <f>YEAR(SalesDataTable[[#This Row],[Order Date]])</f>
        <v>2026</v>
      </c>
      <c r="V1878" s="8" t="str">
        <f>"Q"&amp;ROUNDUP(MONTH(SalesDataTable[[#This Row],[Order Date]])/3,0)</f>
        <v>Q3</v>
      </c>
      <c r="W1878" s="9">
        <f>MONTH(SalesDataTable[[#This Row],[Order Date]])</f>
        <v>9</v>
      </c>
      <c r="X1878" s="8" t="str">
        <f>TEXT(SalesDataTable[[#This Row],[Order Date]],"mmm")</f>
        <v>Sep</v>
      </c>
    </row>
    <row r="1879" spans="1:24" ht="15">
      <c r="A1879" s="2">
        <v>3567</v>
      </c>
      <c r="B1879" s="3">
        <v>46277</v>
      </c>
      <c r="C1879" s="12">
        <f>MONTH(SalesDataTable[[#This Row],[Order Date]])</f>
        <v>9</v>
      </c>
      <c r="D1879" s="12" t="str">
        <f>TEXT(SalesDataTable[[#This Row],[Order Date]],"MMM")</f>
        <v>Sep</v>
      </c>
      <c r="E1879" s="15" t="str">
        <f>"Q"&amp;ROUNDUP(MONTH(SalesDataTable[[#This Row],[Order Date]])/3,0)</f>
        <v>Q3</v>
      </c>
      <c r="F1879" s="12">
        <f>YEAR(SalesDataTable[[#This Row],[Order Date]])</f>
        <v>2026</v>
      </c>
      <c r="G1879" s="4" t="s">
        <v>6</v>
      </c>
      <c r="H1879" s="4" t="s">
        <v>41</v>
      </c>
      <c r="I1879" s="4" t="s">
        <v>2</v>
      </c>
      <c r="J1879" s="4" t="s">
        <v>16</v>
      </c>
      <c r="K1879" s="4" t="s">
        <v>23</v>
      </c>
      <c r="L1879" s="4" t="s">
        <v>40</v>
      </c>
      <c r="M1879" s="9">
        <v>1</v>
      </c>
      <c r="N1879" s="6">
        <v>81.489999999999995</v>
      </c>
      <c r="O1879" s="7">
        <v>0.1</v>
      </c>
      <c r="P1879" s="6">
        <v>38.83</v>
      </c>
      <c r="Q1879" s="6">
        <f t="shared" si="116"/>
        <v>73.340999999999994</v>
      </c>
      <c r="R1879" s="6">
        <f t="shared" si="117"/>
        <v>38.83</v>
      </c>
      <c r="S1879" s="6">
        <f t="shared" si="118"/>
        <v>34.510999999999996</v>
      </c>
      <c r="T1879" s="8">
        <f t="shared" si="119"/>
        <v>0.47055535103148305</v>
      </c>
      <c r="U1879" s="5">
        <f>YEAR(SalesDataTable[[#This Row],[Order Date]])</f>
        <v>2026</v>
      </c>
      <c r="V1879" s="8" t="str">
        <f>"Q"&amp;ROUNDUP(MONTH(SalesDataTable[[#This Row],[Order Date]])/3,0)</f>
        <v>Q3</v>
      </c>
      <c r="W1879" s="9">
        <f>MONTH(SalesDataTable[[#This Row],[Order Date]])</f>
        <v>9</v>
      </c>
      <c r="X1879" s="8" t="str">
        <f>TEXT(SalesDataTable[[#This Row],[Order Date]],"mmm")</f>
        <v>Sep</v>
      </c>
    </row>
    <row r="1880" spans="1:24" ht="15">
      <c r="A1880" s="2">
        <v>4106</v>
      </c>
      <c r="B1880" s="3">
        <v>46277</v>
      </c>
      <c r="C1880" s="12">
        <f>MONTH(SalesDataTable[[#This Row],[Order Date]])</f>
        <v>9</v>
      </c>
      <c r="D1880" s="12" t="str">
        <f>TEXT(SalesDataTable[[#This Row],[Order Date]],"MMM")</f>
        <v>Sep</v>
      </c>
      <c r="E1880" s="15" t="str">
        <f>"Q"&amp;ROUNDUP(MONTH(SalesDataTable[[#This Row],[Order Date]])/3,0)</f>
        <v>Q3</v>
      </c>
      <c r="F1880" s="12">
        <f>YEAR(SalesDataTable[[#This Row],[Order Date]])</f>
        <v>2026</v>
      </c>
      <c r="G1880" s="4" t="s">
        <v>6</v>
      </c>
      <c r="H1880" s="4" t="s">
        <v>27</v>
      </c>
      <c r="I1880" s="4" t="s">
        <v>19</v>
      </c>
      <c r="J1880" s="4" t="s">
        <v>3</v>
      </c>
      <c r="K1880" s="4" t="s">
        <v>4</v>
      </c>
      <c r="L1880" s="4" t="s">
        <v>26</v>
      </c>
      <c r="M1880" s="9">
        <v>2</v>
      </c>
      <c r="N1880" s="6">
        <v>39.700000000000003</v>
      </c>
      <c r="O1880" s="7">
        <v>0</v>
      </c>
      <c r="P1880" s="6">
        <v>16.32</v>
      </c>
      <c r="Q1880" s="6">
        <f t="shared" si="116"/>
        <v>79.400000000000006</v>
      </c>
      <c r="R1880" s="6">
        <f t="shared" si="117"/>
        <v>32.64</v>
      </c>
      <c r="S1880" s="6">
        <f t="shared" si="118"/>
        <v>46.760000000000005</v>
      </c>
      <c r="T1880" s="8">
        <f t="shared" si="119"/>
        <v>0.58891687657430736</v>
      </c>
      <c r="U1880" s="5">
        <f>YEAR(SalesDataTable[[#This Row],[Order Date]])</f>
        <v>2026</v>
      </c>
      <c r="V1880" s="8" t="str">
        <f>"Q"&amp;ROUNDUP(MONTH(SalesDataTable[[#This Row],[Order Date]])/3,0)</f>
        <v>Q3</v>
      </c>
      <c r="W1880" s="9">
        <f>MONTH(SalesDataTable[[#This Row],[Order Date]])</f>
        <v>9</v>
      </c>
      <c r="X1880" s="8" t="str">
        <f>TEXT(SalesDataTable[[#This Row],[Order Date]],"mmm")</f>
        <v>Sep</v>
      </c>
    </row>
    <row r="1881" spans="1:24" ht="15">
      <c r="A1881" s="2">
        <v>4293</v>
      </c>
      <c r="B1881" s="3">
        <v>46277</v>
      </c>
      <c r="C1881" s="12">
        <f>MONTH(SalesDataTable[[#This Row],[Order Date]])</f>
        <v>9</v>
      </c>
      <c r="D1881" s="12" t="str">
        <f>TEXT(SalesDataTable[[#This Row],[Order Date]],"MMM")</f>
        <v>Sep</v>
      </c>
      <c r="E1881" s="15" t="str">
        <f>"Q"&amp;ROUNDUP(MONTH(SalesDataTable[[#This Row],[Order Date]])/3,0)</f>
        <v>Q3</v>
      </c>
      <c r="F1881" s="12">
        <f>YEAR(SalesDataTable[[#This Row],[Order Date]])</f>
        <v>2026</v>
      </c>
      <c r="G1881" s="4" t="s">
        <v>6</v>
      </c>
      <c r="H1881" s="4" t="s">
        <v>43</v>
      </c>
      <c r="I1881" s="4" t="s">
        <v>8</v>
      </c>
      <c r="J1881" s="4" t="s">
        <v>13</v>
      </c>
      <c r="K1881" s="4" t="s">
        <v>23</v>
      </c>
      <c r="L1881" s="4" t="s">
        <v>24</v>
      </c>
      <c r="M1881" s="9">
        <v>4</v>
      </c>
      <c r="N1881" s="6">
        <v>344.67</v>
      </c>
      <c r="O1881" s="7">
        <v>0.1</v>
      </c>
      <c r="P1881" s="6">
        <v>195.35</v>
      </c>
      <c r="Q1881" s="6">
        <f t="shared" si="116"/>
        <v>1240.8120000000001</v>
      </c>
      <c r="R1881" s="6">
        <f t="shared" si="117"/>
        <v>781.4</v>
      </c>
      <c r="S1881" s="6">
        <f t="shared" si="118"/>
        <v>459.41200000000015</v>
      </c>
      <c r="T1881" s="8">
        <f t="shared" si="119"/>
        <v>0.37025109363868186</v>
      </c>
      <c r="U1881" s="5">
        <f>YEAR(SalesDataTable[[#This Row],[Order Date]])</f>
        <v>2026</v>
      </c>
      <c r="V1881" s="8" t="str">
        <f>"Q"&amp;ROUNDUP(MONTH(SalesDataTable[[#This Row],[Order Date]])/3,0)</f>
        <v>Q3</v>
      </c>
      <c r="W1881" s="9">
        <f>MONTH(SalesDataTable[[#This Row],[Order Date]])</f>
        <v>9</v>
      </c>
      <c r="X1881" s="8" t="str">
        <f>TEXT(SalesDataTable[[#This Row],[Order Date]],"mmm")</f>
        <v>Sep</v>
      </c>
    </row>
    <row r="1882" spans="1:24" ht="15">
      <c r="A1882" s="2">
        <v>4859</v>
      </c>
      <c r="B1882" s="3">
        <v>46277</v>
      </c>
      <c r="C1882" s="12">
        <f>MONTH(SalesDataTable[[#This Row],[Order Date]])</f>
        <v>9</v>
      </c>
      <c r="D1882" s="12" t="str">
        <f>TEXT(SalesDataTable[[#This Row],[Order Date]],"MMM")</f>
        <v>Sep</v>
      </c>
      <c r="E1882" s="15" t="str">
        <f>"Q"&amp;ROUNDUP(MONTH(SalesDataTable[[#This Row],[Order Date]])/3,0)</f>
        <v>Q3</v>
      </c>
      <c r="F1882" s="12">
        <f>YEAR(SalesDataTable[[#This Row],[Order Date]])</f>
        <v>2026</v>
      </c>
      <c r="G1882" s="4" t="s">
        <v>0</v>
      </c>
      <c r="H1882" s="4" t="s">
        <v>1</v>
      </c>
      <c r="I1882" s="4" t="s">
        <v>2</v>
      </c>
      <c r="J1882" s="4" t="s">
        <v>3</v>
      </c>
      <c r="K1882" s="4" t="s">
        <v>4</v>
      </c>
      <c r="L1882" s="4" t="s">
        <v>5</v>
      </c>
      <c r="M1882" s="9">
        <v>1</v>
      </c>
      <c r="N1882" s="6">
        <v>80.39</v>
      </c>
      <c r="O1882" s="7">
        <v>0</v>
      </c>
      <c r="P1882" s="6">
        <v>42.85</v>
      </c>
      <c r="Q1882" s="6">
        <f t="shared" si="116"/>
        <v>80.39</v>
      </c>
      <c r="R1882" s="6">
        <f t="shared" si="117"/>
        <v>42.85</v>
      </c>
      <c r="S1882" s="6">
        <f t="shared" si="118"/>
        <v>37.54</v>
      </c>
      <c r="T1882" s="8">
        <f t="shared" si="119"/>
        <v>0.46697350416718497</v>
      </c>
      <c r="U1882" s="5">
        <f>YEAR(SalesDataTable[[#This Row],[Order Date]])</f>
        <v>2026</v>
      </c>
      <c r="V1882" s="8" t="str">
        <f>"Q"&amp;ROUNDUP(MONTH(SalesDataTable[[#This Row],[Order Date]])/3,0)</f>
        <v>Q3</v>
      </c>
      <c r="W1882" s="9">
        <f>MONTH(SalesDataTable[[#This Row],[Order Date]])</f>
        <v>9</v>
      </c>
      <c r="X1882" s="8" t="str">
        <f>TEXT(SalesDataTable[[#This Row],[Order Date]],"mmm")</f>
        <v>Sep</v>
      </c>
    </row>
    <row r="1883" spans="1:24" ht="15">
      <c r="A1883" s="2">
        <v>770</v>
      </c>
      <c r="B1883" s="3">
        <v>46278</v>
      </c>
      <c r="C1883" s="12">
        <f>MONTH(SalesDataTable[[#This Row],[Order Date]])</f>
        <v>9</v>
      </c>
      <c r="D1883" s="12" t="str">
        <f>TEXT(SalesDataTable[[#This Row],[Order Date]],"MMM")</f>
        <v>Sep</v>
      </c>
      <c r="E1883" s="15" t="str">
        <f>"Q"&amp;ROUNDUP(MONTH(SalesDataTable[[#This Row],[Order Date]])/3,0)</f>
        <v>Q3</v>
      </c>
      <c r="F1883" s="12">
        <f>YEAR(SalesDataTable[[#This Row],[Order Date]])</f>
        <v>2026</v>
      </c>
      <c r="G1883" s="4" t="s">
        <v>11</v>
      </c>
      <c r="H1883" s="4" t="s">
        <v>18</v>
      </c>
      <c r="I1883" s="4" t="s">
        <v>19</v>
      </c>
      <c r="J1883" s="4" t="s">
        <v>3</v>
      </c>
      <c r="K1883" s="4" t="s">
        <v>9</v>
      </c>
      <c r="L1883" s="4" t="s">
        <v>17</v>
      </c>
      <c r="M1883" s="9">
        <v>1</v>
      </c>
      <c r="N1883" s="6">
        <v>143.66999999999999</v>
      </c>
      <c r="O1883" s="7">
        <v>0.1</v>
      </c>
      <c r="P1883" s="6">
        <v>79.89</v>
      </c>
      <c r="Q1883" s="6">
        <f t="shared" si="116"/>
        <v>129.303</v>
      </c>
      <c r="R1883" s="6">
        <f t="shared" si="117"/>
        <v>79.89</v>
      </c>
      <c r="S1883" s="6">
        <f t="shared" si="118"/>
        <v>49.412999999999997</v>
      </c>
      <c r="T1883" s="8">
        <f t="shared" si="119"/>
        <v>0.38214890605786406</v>
      </c>
      <c r="U1883" s="5">
        <f>YEAR(SalesDataTable[[#This Row],[Order Date]])</f>
        <v>2026</v>
      </c>
      <c r="V1883" s="8" t="str">
        <f>"Q"&amp;ROUNDUP(MONTH(SalesDataTable[[#This Row],[Order Date]])/3,0)</f>
        <v>Q3</v>
      </c>
      <c r="W1883" s="9">
        <f>MONTH(SalesDataTable[[#This Row],[Order Date]])</f>
        <v>9</v>
      </c>
      <c r="X1883" s="8" t="str">
        <f>TEXT(SalesDataTable[[#This Row],[Order Date]],"mmm")</f>
        <v>Sep</v>
      </c>
    </row>
    <row r="1884" spans="1:24" ht="15">
      <c r="A1884" s="2">
        <v>1375</v>
      </c>
      <c r="B1884" s="3">
        <v>46278</v>
      </c>
      <c r="C1884" s="12">
        <f>MONTH(SalesDataTable[[#This Row],[Order Date]])</f>
        <v>9</v>
      </c>
      <c r="D1884" s="12" t="str">
        <f>TEXT(SalesDataTable[[#This Row],[Order Date]],"MMM")</f>
        <v>Sep</v>
      </c>
      <c r="E1884" s="15" t="str">
        <f>"Q"&amp;ROUNDUP(MONTH(SalesDataTable[[#This Row],[Order Date]])/3,0)</f>
        <v>Q3</v>
      </c>
      <c r="F1884" s="12">
        <f>YEAR(SalesDataTable[[#This Row],[Order Date]])</f>
        <v>2026</v>
      </c>
      <c r="G1884" s="4" t="s">
        <v>6</v>
      </c>
      <c r="H1884" s="4" t="s">
        <v>43</v>
      </c>
      <c r="I1884" s="4" t="s">
        <v>19</v>
      </c>
      <c r="J1884" s="4" t="s">
        <v>3</v>
      </c>
      <c r="K1884" s="4" t="s">
        <v>14</v>
      </c>
      <c r="L1884" s="4" t="s">
        <v>15</v>
      </c>
      <c r="M1884" s="9">
        <v>1</v>
      </c>
      <c r="N1884" s="6">
        <v>35.86</v>
      </c>
      <c r="O1884" s="7">
        <v>0</v>
      </c>
      <c r="P1884" s="6">
        <v>13.33</v>
      </c>
      <c r="Q1884" s="6">
        <f t="shared" si="116"/>
        <v>35.86</v>
      </c>
      <c r="R1884" s="6">
        <f t="shared" si="117"/>
        <v>13.33</v>
      </c>
      <c r="S1884" s="6">
        <f t="shared" si="118"/>
        <v>22.53</v>
      </c>
      <c r="T1884" s="8">
        <f t="shared" si="119"/>
        <v>0.62827663134411604</v>
      </c>
      <c r="U1884" s="5">
        <f>YEAR(SalesDataTable[[#This Row],[Order Date]])</f>
        <v>2026</v>
      </c>
      <c r="V1884" s="8" t="str">
        <f>"Q"&amp;ROUNDUP(MONTH(SalesDataTable[[#This Row],[Order Date]])/3,0)</f>
        <v>Q3</v>
      </c>
      <c r="W1884" s="9">
        <f>MONTH(SalesDataTable[[#This Row],[Order Date]])</f>
        <v>9</v>
      </c>
      <c r="X1884" s="8" t="str">
        <f>TEXT(SalesDataTable[[#This Row],[Order Date]],"mmm")</f>
        <v>Sep</v>
      </c>
    </row>
    <row r="1885" spans="1:24" ht="15">
      <c r="A1885" s="2">
        <v>2063</v>
      </c>
      <c r="B1885" s="3">
        <v>46278</v>
      </c>
      <c r="C1885" s="12">
        <f>MONTH(SalesDataTable[[#This Row],[Order Date]])</f>
        <v>9</v>
      </c>
      <c r="D1885" s="12" t="str">
        <f>TEXT(SalesDataTable[[#This Row],[Order Date]],"MMM")</f>
        <v>Sep</v>
      </c>
      <c r="E1885" s="15" t="str">
        <f>"Q"&amp;ROUNDUP(MONTH(SalesDataTable[[#This Row],[Order Date]])/3,0)</f>
        <v>Q3</v>
      </c>
      <c r="F1885" s="12">
        <f>YEAR(SalesDataTable[[#This Row],[Order Date]])</f>
        <v>2026</v>
      </c>
      <c r="G1885" s="4" t="s">
        <v>6</v>
      </c>
      <c r="H1885" s="4" t="s">
        <v>49</v>
      </c>
      <c r="I1885" s="4" t="s">
        <v>19</v>
      </c>
      <c r="J1885" s="4" t="s">
        <v>3</v>
      </c>
      <c r="K1885" s="4" t="s">
        <v>14</v>
      </c>
      <c r="L1885" s="4" t="s">
        <v>44</v>
      </c>
      <c r="M1885" s="9">
        <v>3</v>
      </c>
      <c r="N1885" s="6">
        <v>130.28</v>
      </c>
      <c r="O1885" s="7">
        <v>0.1</v>
      </c>
      <c r="P1885" s="6">
        <v>65.33</v>
      </c>
      <c r="Q1885" s="6">
        <f t="shared" si="116"/>
        <v>351.75600000000003</v>
      </c>
      <c r="R1885" s="6">
        <f t="shared" si="117"/>
        <v>195.99</v>
      </c>
      <c r="S1885" s="6">
        <f t="shared" si="118"/>
        <v>155.76600000000002</v>
      </c>
      <c r="T1885" s="8">
        <f t="shared" si="119"/>
        <v>0.44282400300208102</v>
      </c>
      <c r="U1885" s="5">
        <f>YEAR(SalesDataTable[[#This Row],[Order Date]])</f>
        <v>2026</v>
      </c>
      <c r="V1885" s="8" t="str">
        <f>"Q"&amp;ROUNDUP(MONTH(SalesDataTable[[#This Row],[Order Date]])/3,0)</f>
        <v>Q3</v>
      </c>
      <c r="W1885" s="9">
        <f>MONTH(SalesDataTable[[#This Row],[Order Date]])</f>
        <v>9</v>
      </c>
      <c r="X1885" s="8" t="str">
        <f>TEXT(SalesDataTable[[#This Row],[Order Date]],"mmm")</f>
        <v>Sep</v>
      </c>
    </row>
    <row r="1886" spans="1:24" ht="15">
      <c r="A1886" s="2">
        <v>2563</v>
      </c>
      <c r="B1886" s="3">
        <v>46278</v>
      </c>
      <c r="C1886" s="12">
        <f>MONTH(SalesDataTable[[#This Row],[Order Date]])</f>
        <v>9</v>
      </c>
      <c r="D1886" s="12" t="str">
        <f>TEXT(SalesDataTable[[#This Row],[Order Date]],"MMM")</f>
        <v>Sep</v>
      </c>
      <c r="E1886" s="15" t="str">
        <f>"Q"&amp;ROUNDUP(MONTH(SalesDataTable[[#This Row],[Order Date]])/3,0)</f>
        <v>Q3</v>
      </c>
      <c r="F1886" s="12">
        <f>YEAR(SalesDataTable[[#This Row],[Order Date]])</f>
        <v>2026</v>
      </c>
      <c r="G1886" s="4" t="s">
        <v>6</v>
      </c>
      <c r="H1886" s="4" t="s">
        <v>27</v>
      </c>
      <c r="I1886" s="4" t="s">
        <v>28</v>
      </c>
      <c r="J1886" s="4" t="s">
        <v>3</v>
      </c>
      <c r="K1886" s="4" t="s">
        <v>9</v>
      </c>
      <c r="L1886" s="4" t="s">
        <v>37</v>
      </c>
      <c r="M1886" s="9">
        <v>1</v>
      </c>
      <c r="N1886" s="6">
        <v>157.88999999999999</v>
      </c>
      <c r="O1886" s="7">
        <v>0.1</v>
      </c>
      <c r="P1886" s="6">
        <v>78.209999999999994</v>
      </c>
      <c r="Q1886" s="6">
        <f t="shared" si="116"/>
        <v>142.101</v>
      </c>
      <c r="R1886" s="6">
        <f t="shared" si="117"/>
        <v>78.209999999999994</v>
      </c>
      <c r="S1886" s="6">
        <f t="shared" si="118"/>
        <v>63.891000000000005</v>
      </c>
      <c r="T1886" s="8">
        <f t="shared" si="119"/>
        <v>0.44961682183798851</v>
      </c>
      <c r="U1886" s="5">
        <f>YEAR(SalesDataTable[[#This Row],[Order Date]])</f>
        <v>2026</v>
      </c>
      <c r="V1886" s="8" t="str">
        <f>"Q"&amp;ROUNDUP(MONTH(SalesDataTable[[#This Row],[Order Date]])/3,0)</f>
        <v>Q3</v>
      </c>
      <c r="W1886" s="9">
        <f>MONTH(SalesDataTable[[#This Row],[Order Date]])</f>
        <v>9</v>
      </c>
      <c r="X1886" s="8" t="str">
        <f>TEXT(SalesDataTable[[#This Row],[Order Date]],"mmm")</f>
        <v>Sep</v>
      </c>
    </row>
    <row r="1887" spans="1:24" ht="15">
      <c r="A1887" s="2">
        <v>2786</v>
      </c>
      <c r="B1887" s="3">
        <v>46278</v>
      </c>
      <c r="C1887" s="12">
        <f>MONTH(SalesDataTable[[#This Row],[Order Date]])</f>
        <v>9</v>
      </c>
      <c r="D1887" s="12" t="str">
        <f>TEXT(SalesDataTable[[#This Row],[Order Date]],"MMM")</f>
        <v>Sep</v>
      </c>
      <c r="E1887" s="15" t="str">
        <f>"Q"&amp;ROUNDUP(MONTH(SalesDataTable[[#This Row],[Order Date]])/3,0)</f>
        <v>Q3</v>
      </c>
      <c r="F1887" s="12">
        <f>YEAR(SalesDataTable[[#This Row],[Order Date]])</f>
        <v>2026</v>
      </c>
      <c r="G1887" s="4" t="s">
        <v>20</v>
      </c>
      <c r="H1887" s="4" t="s">
        <v>33</v>
      </c>
      <c r="I1887" s="4" t="s">
        <v>2</v>
      </c>
      <c r="J1887" s="4" t="s">
        <v>13</v>
      </c>
      <c r="K1887" s="4" t="s">
        <v>34</v>
      </c>
      <c r="L1887" s="4" t="s">
        <v>35</v>
      </c>
      <c r="M1887" s="9">
        <v>2</v>
      </c>
      <c r="N1887" s="6">
        <v>40.83</v>
      </c>
      <c r="O1887" s="7">
        <v>0</v>
      </c>
      <c r="P1887" s="6">
        <v>14.56</v>
      </c>
      <c r="Q1887" s="6">
        <f t="shared" si="116"/>
        <v>81.66</v>
      </c>
      <c r="R1887" s="6">
        <f t="shared" si="117"/>
        <v>29.12</v>
      </c>
      <c r="S1887" s="6">
        <f t="shared" si="118"/>
        <v>52.539999999999992</v>
      </c>
      <c r="T1887" s="8">
        <f t="shared" si="119"/>
        <v>0.64339946118050451</v>
      </c>
      <c r="U1887" s="5">
        <f>YEAR(SalesDataTable[[#This Row],[Order Date]])</f>
        <v>2026</v>
      </c>
      <c r="V1887" s="8" t="str">
        <f>"Q"&amp;ROUNDUP(MONTH(SalesDataTable[[#This Row],[Order Date]])/3,0)</f>
        <v>Q3</v>
      </c>
      <c r="W1887" s="9">
        <f>MONTH(SalesDataTable[[#This Row],[Order Date]])</f>
        <v>9</v>
      </c>
      <c r="X1887" s="8" t="str">
        <f>TEXT(SalesDataTable[[#This Row],[Order Date]],"mmm")</f>
        <v>Sep</v>
      </c>
    </row>
    <row r="1888" spans="1:24" ht="15">
      <c r="A1888" s="2">
        <v>3269</v>
      </c>
      <c r="B1888" s="3">
        <v>46278</v>
      </c>
      <c r="C1888" s="12">
        <f>MONTH(SalesDataTable[[#This Row],[Order Date]])</f>
        <v>9</v>
      </c>
      <c r="D1888" s="12" t="str">
        <f>TEXT(SalesDataTable[[#This Row],[Order Date]],"MMM")</f>
        <v>Sep</v>
      </c>
      <c r="E1888" s="15" t="str">
        <f>"Q"&amp;ROUNDUP(MONTH(SalesDataTable[[#This Row],[Order Date]])/3,0)</f>
        <v>Q3</v>
      </c>
      <c r="F1888" s="12">
        <f>YEAR(SalesDataTable[[#This Row],[Order Date]])</f>
        <v>2026</v>
      </c>
      <c r="G1888" s="4" t="s">
        <v>11</v>
      </c>
      <c r="H1888" s="4" t="s">
        <v>52</v>
      </c>
      <c r="I1888" s="4" t="s">
        <v>19</v>
      </c>
      <c r="J1888" s="4" t="s">
        <v>13</v>
      </c>
      <c r="K1888" s="4" t="s">
        <v>34</v>
      </c>
      <c r="L1888" s="4" t="s">
        <v>42</v>
      </c>
      <c r="M1888" s="9">
        <v>2</v>
      </c>
      <c r="N1888" s="6">
        <v>37.119999999999997</v>
      </c>
      <c r="O1888" s="7">
        <v>0</v>
      </c>
      <c r="P1888" s="6">
        <v>14.26</v>
      </c>
      <c r="Q1888" s="6">
        <f t="shared" si="116"/>
        <v>74.239999999999995</v>
      </c>
      <c r="R1888" s="6">
        <f t="shared" si="117"/>
        <v>28.52</v>
      </c>
      <c r="S1888" s="6">
        <f t="shared" si="118"/>
        <v>45.72</v>
      </c>
      <c r="T1888" s="8">
        <f t="shared" si="119"/>
        <v>0.61584051724137934</v>
      </c>
      <c r="U1888" s="5">
        <f>YEAR(SalesDataTable[[#This Row],[Order Date]])</f>
        <v>2026</v>
      </c>
      <c r="V1888" s="8" t="str">
        <f>"Q"&amp;ROUNDUP(MONTH(SalesDataTable[[#This Row],[Order Date]])/3,0)</f>
        <v>Q3</v>
      </c>
      <c r="W1888" s="9">
        <f>MONTH(SalesDataTable[[#This Row],[Order Date]])</f>
        <v>9</v>
      </c>
      <c r="X1888" s="8" t="str">
        <f>TEXT(SalesDataTable[[#This Row],[Order Date]],"mmm")</f>
        <v>Sep</v>
      </c>
    </row>
    <row r="1889" spans="1:24" ht="15">
      <c r="A1889" s="2">
        <v>3346</v>
      </c>
      <c r="B1889" s="3">
        <v>46278</v>
      </c>
      <c r="C1889" s="12">
        <f>MONTH(SalesDataTable[[#This Row],[Order Date]])</f>
        <v>9</v>
      </c>
      <c r="D1889" s="12" t="str">
        <f>TEXT(SalesDataTable[[#This Row],[Order Date]],"MMM")</f>
        <v>Sep</v>
      </c>
      <c r="E1889" s="15" t="str">
        <f>"Q"&amp;ROUNDUP(MONTH(SalesDataTable[[#This Row],[Order Date]])/3,0)</f>
        <v>Q3</v>
      </c>
      <c r="F1889" s="12">
        <f>YEAR(SalesDataTable[[#This Row],[Order Date]])</f>
        <v>2026</v>
      </c>
      <c r="G1889" s="4" t="s">
        <v>20</v>
      </c>
      <c r="H1889" s="4" t="s">
        <v>33</v>
      </c>
      <c r="I1889" s="4" t="s">
        <v>2</v>
      </c>
      <c r="J1889" s="4" t="s">
        <v>3</v>
      </c>
      <c r="K1889" s="4" t="s">
        <v>23</v>
      </c>
      <c r="L1889" s="4" t="s">
        <v>51</v>
      </c>
      <c r="M1889" s="9">
        <v>2</v>
      </c>
      <c r="N1889" s="6">
        <v>124.04</v>
      </c>
      <c r="O1889" s="7">
        <v>0.05</v>
      </c>
      <c r="P1889" s="6">
        <v>59.29</v>
      </c>
      <c r="Q1889" s="6">
        <f t="shared" si="116"/>
        <v>235.67599999999999</v>
      </c>
      <c r="R1889" s="6">
        <f t="shared" si="117"/>
        <v>118.58</v>
      </c>
      <c r="S1889" s="6">
        <f t="shared" si="118"/>
        <v>117.09599999999999</v>
      </c>
      <c r="T1889" s="8">
        <f t="shared" si="119"/>
        <v>0.49685160983723414</v>
      </c>
      <c r="U1889" s="5">
        <f>YEAR(SalesDataTable[[#This Row],[Order Date]])</f>
        <v>2026</v>
      </c>
      <c r="V1889" s="8" t="str">
        <f>"Q"&amp;ROUNDUP(MONTH(SalesDataTable[[#This Row],[Order Date]])/3,0)</f>
        <v>Q3</v>
      </c>
      <c r="W1889" s="9">
        <f>MONTH(SalesDataTable[[#This Row],[Order Date]])</f>
        <v>9</v>
      </c>
      <c r="X1889" s="8" t="str">
        <f>TEXT(SalesDataTable[[#This Row],[Order Date]],"mmm")</f>
        <v>Sep</v>
      </c>
    </row>
    <row r="1890" spans="1:24" ht="15">
      <c r="A1890" s="2">
        <v>4097</v>
      </c>
      <c r="B1890" s="3">
        <v>46278</v>
      </c>
      <c r="C1890" s="12">
        <f>MONTH(SalesDataTable[[#This Row],[Order Date]])</f>
        <v>9</v>
      </c>
      <c r="D1890" s="12" t="str">
        <f>TEXT(SalesDataTable[[#This Row],[Order Date]],"MMM")</f>
        <v>Sep</v>
      </c>
      <c r="E1890" s="15" t="str">
        <f>"Q"&amp;ROUNDUP(MONTH(SalesDataTable[[#This Row],[Order Date]])/3,0)</f>
        <v>Q3</v>
      </c>
      <c r="F1890" s="12">
        <f>YEAR(SalesDataTable[[#This Row],[Order Date]])</f>
        <v>2026</v>
      </c>
      <c r="G1890" s="4" t="s">
        <v>6</v>
      </c>
      <c r="H1890" s="4" t="s">
        <v>43</v>
      </c>
      <c r="I1890" s="4" t="s">
        <v>2</v>
      </c>
      <c r="J1890" s="4" t="s">
        <v>3</v>
      </c>
      <c r="K1890" s="4" t="s">
        <v>9</v>
      </c>
      <c r="L1890" s="4" t="s">
        <v>17</v>
      </c>
      <c r="M1890" s="9">
        <v>1</v>
      </c>
      <c r="N1890" s="6">
        <v>142.36000000000001</v>
      </c>
      <c r="O1890" s="7">
        <v>0</v>
      </c>
      <c r="P1890" s="6">
        <v>78.3</v>
      </c>
      <c r="Q1890" s="6">
        <f t="shared" si="116"/>
        <v>142.36000000000001</v>
      </c>
      <c r="R1890" s="6">
        <f t="shared" si="117"/>
        <v>78.3</v>
      </c>
      <c r="S1890" s="6">
        <f t="shared" si="118"/>
        <v>64.060000000000016</v>
      </c>
      <c r="T1890" s="8">
        <f t="shared" si="119"/>
        <v>0.44998595110986239</v>
      </c>
      <c r="U1890" s="5">
        <f>YEAR(SalesDataTable[[#This Row],[Order Date]])</f>
        <v>2026</v>
      </c>
      <c r="V1890" s="8" t="str">
        <f>"Q"&amp;ROUNDUP(MONTH(SalesDataTable[[#This Row],[Order Date]])/3,0)</f>
        <v>Q3</v>
      </c>
      <c r="W1890" s="9">
        <f>MONTH(SalesDataTable[[#This Row],[Order Date]])</f>
        <v>9</v>
      </c>
      <c r="X1890" s="8" t="str">
        <f>TEXT(SalesDataTable[[#This Row],[Order Date]],"mmm")</f>
        <v>Sep</v>
      </c>
    </row>
    <row r="1891" spans="1:24" ht="15">
      <c r="A1891" s="2">
        <v>4208</v>
      </c>
      <c r="B1891" s="3">
        <v>46278</v>
      </c>
      <c r="C1891" s="12">
        <f>MONTH(SalesDataTable[[#This Row],[Order Date]])</f>
        <v>9</v>
      </c>
      <c r="D1891" s="12" t="str">
        <f>TEXT(SalesDataTable[[#This Row],[Order Date]],"MMM")</f>
        <v>Sep</v>
      </c>
      <c r="E1891" s="15" t="str">
        <f>"Q"&amp;ROUNDUP(MONTH(SalesDataTable[[#This Row],[Order Date]])/3,0)</f>
        <v>Q3</v>
      </c>
      <c r="F1891" s="12">
        <f>YEAR(SalesDataTable[[#This Row],[Order Date]])</f>
        <v>2026</v>
      </c>
      <c r="G1891" s="4" t="s">
        <v>6</v>
      </c>
      <c r="H1891" s="4" t="s">
        <v>43</v>
      </c>
      <c r="I1891" s="4" t="s">
        <v>8</v>
      </c>
      <c r="J1891" s="4" t="s">
        <v>16</v>
      </c>
      <c r="K1891" s="4" t="s">
        <v>4</v>
      </c>
      <c r="L1891" s="4" t="s">
        <v>30</v>
      </c>
      <c r="M1891" s="9">
        <v>6</v>
      </c>
      <c r="N1891" s="6">
        <v>104.11</v>
      </c>
      <c r="O1891" s="7">
        <v>0.1</v>
      </c>
      <c r="P1891" s="6">
        <v>49</v>
      </c>
      <c r="Q1891" s="6">
        <f t="shared" si="116"/>
        <v>562.19399999999996</v>
      </c>
      <c r="R1891" s="6">
        <f t="shared" si="117"/>
        <v>294</v>
      </c>
      <c r="S1891" s="6">
        <f t="shared" si="118"/>
        <v>268.19399999999996</v>
      </c>
      <c r="T1891" s="8">
        <f t="shared" si="119"/>
        <v>0.47704884790659446</v>
      </c>
      <c r="U1891" s="5">
        <f>YEAR(SalesDataTable[[#This Row],[Order Date]])</f>
        <v>2026</v>
      </c>
      <c r="V1891" s="8" t="str">
        <f>"Q"&amp;ROUNDUP(MONTH(SalesDataTable[[#This Row],[Order Date]])/3,0)</f>
        <v>Q3</v>
      </c>
      <c r="W1891" s="9">
        <f>MONTH(SalesDataTable[[#This Row],[Order Date]])</f>
        <v>9</v>
      </c>
      <c r="X1891" s="8" t="str">
        <f>TEXT(SalesDataTable[[#This Row],[Order Date]],"mmm")</f>
        <v>Sep</v>
      </c>
    </row>
    <row r="1892" spans="1:24" ht="15">
      <c r="A1892" s="2">
        <v>4606</v>
      </c>
      <c r="B1892" s="3">
        <v>46278</v>
      </c>
      <c r="C1892" s="12">
        <f>MONTH(SalesDataTable[[#This Row],[Order Date]])</f>
        <v>9</v>
      </c>
      <c r="D1892" s="12" t="str">
        <f>TEXT(SalesDataTable[[#This Row],[Order Date]],"MMM")</f>
        <v>Sep</v>
      </c>
      <c r="E1892" s="15" t="str">
        <f>"Q"&amp;ROUNDUP(MONTH(SalesDataTable[[#This Row],[Order Date]])/3,0)</f>
        <v>Q3</v>
      </c>
      <c r="F1892" s="12">
        <f>YEAR(SalesDataTable[[#This Row],[Order Date]])</f>
        <v>2026</v>
      </c>
      <c r="G1892" s="4" t="s">
        <v>20</v>
      </c>
      <c r="H1892" s="4" t="s">
        <v>33</v>
      </c>
      <c r="I1892" s="4" t="s">
        <v>2</v>
      </c>
      <c r="J1892" s="4" t="s">
        <v>16</v>
      </c>
      <c r="K1892" s="4" t="s">
        <v>23</v>
      </c>
      <c r="L1892" s="4" t="s">
        <v>24</v>
      </c>
      <c r="M1892" s="9">
        <v>1</v>
      </c>
      <c r="N1892" s="6">
        <v>335.02</v>
      </c>
      <c r="O1892" s="7">
        <v>0.05</v>
      </c>
      <c r="P1892" s="6">
        <v>198.44</v>
      </c>
      <c r="Q1892" s="6">
        <f t="shared" si="116"/>
        <v>318.26899999999995</v>
      </c>
      <c r="R1892" s="6">
        <f t="shared" si="117"/>
        <v>198.44</v>
      </c>
      <c r="S1892" s="6">
        <f t="shared" si="118"/>
        <v>119.82899999999995</v>
      </c>
      <c r="T1892" s="8">
        <f t="shared" si="119"/>
        <v>0.3765022669502841</v>
      </c>
      <c r="U1892" s="5">
        <f>YEAR(SalesDataTable[[#This Row],[Order Date]])</f>
        <v>2026</v>
      </c>
      <c r="V1892" s="8" t="str">
        <f>"Q"&amp;ROUNDUP(MONTH(SalesDataTable[[#This Row],[Order Date]])/3,0)</f>
        <v>Q3</v>
      </c>
      <c r="W1892" s="9">
        <f>MONTH(SalesDataTable[[#This Row],[Order Date]])</f>
        <v>9</v>
      </c>
      <c r="X1892" s="8" t="str">
        <f>TEXT(SalesDataTable[[#This Row],[Order Date]],"mmm")</f>
        <v>Sep</v>
      </c>
    </row>
    <row r="1893" spans="1:24" ht="15">
      <c r="A1893" s="2">
        <v>222</v>
      </c>
      <c r="B1893" s="3">
        <v>46279</v>
      </c>
      <c r="C1893" s="12">
        <f>MONTH(SalesDataTable[[#This Row],[Order Date]])</f>
        <v>9</v>
      </c>
      <c r="D1893" s="12" t="str">
        <f>TEXT(SalesDataTable[[#This Row],[Order Date]],"MMM")</f>
        <v>Sep</v>
      </c>
      <c r="E1893" s="15" t="str">
        <f>"Q"&amp;ROUNDUP(MONTH(SalesDataTable[[#This Row],[Order Date]])/3,0)</f>
        <v>Q3</v>
      </c>
      <c r="F1893" s="12">
        <f>YEAR(SalesDataTable[[#This Row],[Order Date]])</f>
        <v>2026</v>
      </c>
      <c r="G1893" s="4" t="s">
        <v>6</v>
      </c>
      <c r="H1893" s="4" t="s">
        <v>43</v>
      </c>
      <c r="I1893" s="4" t="s">
        <v>2</v>
      </c>
      <c r="J1893" s="4" t="s">
        <v>3</v>
      </c>
      <c r="K1893" s="4" t="s">
        <v>4</v>
      </c>
      <c r="L1893" s="4" t="s">
        <v>22</v>
      </c>
      <c r="M1893" s="9">
        <v>2</v>
      </c>
      <c r="N1893" s="6">
        <v>49.69</v>
      </c>
      <c r="O1893" s="7">
        <v>0.05</v>
      </c>
      <c r="P1893" s="6">
        <v>22.55</v>
      </c>
      <c r="Q1893" s="6">
        <f t="shared" si="116"/>
        <v>94.410999999999987</v>
      </c>
      <c r="R1893" s="6">
        <f t="shared" si="117"/>
        <v>45.1</v>
      </c>
      <c r="S1893" s="6">
        <f t="shared" si="118"/>
        <v>49.310999999999986</v>
      </c>
      <c r="T1893" s="8">
        <f t="shared" si="119"/>
        <v>0.52230142674052804</v>
      </c>
      <c r="U1893" s="5">
        <f>YEAR(SalesDataTable[[#This Row],[Order Date]])</f>
        <v>2026</v>
      </c>
      <c r="V1893" s="8" t="str">
        <f>"Q"&amp;ROUNDUP(MONTH(SalesDataTable[[#This Row],[Order Date]])/3,0)</f>
        <v>Q3</v>
      </c>
      <c r="W1893" s="9">
        <f>MONTH(SalesDataTable[[#This Row],[Order Date]])</f>
        <v>9</v>
      </c>
      <c r="X1893" s="8" t="str">
        <f>TEXT(SalesDataTable[[#This Row],[Order Date]],"mmm")</f>
        <v>Sep</v>
      </c>
    </row>
    <row r="1894" spans="1:24" ht="15">
      <c r="A1894" s="2">
        <v>241</v>
      </c>
      <c r="B1894" s="3">
        <v>46279</v>
      </c>
      <c r="C1894" s="12">
        <f>MONTH(SalesDataTable[[#This Row],[Order Date]])</f>
        <v>9</v>
      </c>
      <c r="D1894" s="12" t="str">
        <f>TEXT(SalesDataTable[[#This Row],[Order Date]],"MMM")</f>
        <v>Sep</v>
      </c>
      <c r="E1894" s="15" t="str">
        <f>"Q"&amp;ROUNDUP(MONTH(SalesDataTable[[#This Row],[Order Date]])/3,0)</f>
        <v>Q3</v>
      </c>
      <c r="F1894" s="12">
        <f>YEAR(SalesDataTable[[#This Row],[Order Date]])</f>
        <v>2026</v>
      </c>
      <c r="G1894" s="4" t="s">
        <v>11</v>
      </c>
      <c r="H1894" s="4" t="s">
        <v>25</v>
      </c>
      <c r="I1894" s="4" t="s">
        <v>2</v>
      </c>
      <c r="J1894" s="4" t="s">
        <v>3</v>
      </c>
      <c r="K1894" s="4" t="s">
        <v>4</v>
      </c>
      <c r="L1894" s="4" t="s">
        <v>22</v>
      </c>
      <c r="M1894" s="9">
        <v>4</v>
      </c>
      <c r="N1894" s="6">
        <v>50.5</v>
      </c>
      <c r="O1894" s="7">
        <v>0</v>
      </c>
      <c r="P1894" s="6">
        <v>23.02</v>
      </c>
      <c r="Q1894" s="6">
        <f t="shared" si="116"/>
        <v>202</v>
      </c>
      <c r="R1894" s="6">
        <f t="shared" si="117"/>
        <v>92.08</v>
      </c>
      <c r="S1894" s="6">
        <f t="shared" si="118"/>
        <v>109.92</v>
      </c>
      <c r="T1894" s="8">
        <f t="shared" si="119"/>
        <v>0.5441584158415842</v>
      </c>
      <c r="U1894" s="5">
        <f>YEAR(SalesDataTable[[#This Row],[Order Date]])</f>
        <v>2026</v>
      </c>
      <c r="V1894" s="8" t="str">
        <f>"Q"&amp;ROUNDUP(MONTH(SalesDataTable[[#This Row],[Order Date]])/3,0)</f>
        <v>Q3</v>
      </c>
      <c r="W1894" s="9">
        <f>MONTH(SalesDataTable[[#This Row],[Order Date]])</f>
        <v>9</v>
      </c>
      <c r="X1894" s="8" t="str">
        <f>TEXT(SalesDataTable[[#This Row],[Order Date]],"mmm")</f>
        <v>Sep</v>
      </c>
    </row>
    <row r="1895" spans="1:24" ht="15">
      <c r="A1895" s="2">
        <v>753</v>
      </c>
      <c r="B1895" s="3">
        <v>46279</v>
      </c>
      <c r="C1895" s="12">
        <f>MONTH(SalesDataTable[[#This Row],[Order Date]])</f>
        <v>9</v>
      </c>
      <c r="D1895" s="12" t="str">
        <f>TEXT(SalesDataTable[[#This Row],[Order Date]],"MMM")</f>
        <v>Sep</v>
      </c>
      <c r="E1895" s="15" t="str">
        <f>"Q"&amp;ROUNDUP(MONTH(SalesDataTable[[#This Row],[Order Date]])/3,0)</f>
        <v>Q3</v>
      </c>
      <c r="F1895" s="12">
        <f>YEAR(SalesDataTable[[#This Row],[Order Date]])</f>
        <v>2026</v>
      </c>
      <c r="G1895" s="4" t="s">
        <v>20</v>
      </c>
      <c r="H1895" s="4" t="s">
        <v>21</v>
      </c>
      <c r="I1895" s="4" t="s">
        <v>19</v>
      </c>
      <c r="J1895" s="4" t="s">
        <v>3</v>
      </c>
      <c r="K1895" s="4" t="s">
        <v>14</v>
      </c>
      <c r="L1895" s="4" t="s">
        <v>32</v>
      </c>
      <c r="M1895" s="9">
        <v>1</v>
      </c>
      <c r="N1895" s="6">
        <v>47.55</v>
      </c>
      <c r="O1895" s="7">
        <v>0.05</v>
      </c>
      <c r="P1895" s="6">
        <v>18.350000000000001</v>
      </c>
      <c r="Q1895" s="6">
        <f t="shared" si="116"/>
        <v>45.172499999999992</v>
      </c>
      <c r="R1895" s="6">
        <f t="shared" si="117"/>
        <v>18.350000000000001</v>
      </c>
      <c r="S1895" s="6">
        <f t="shared" si="118"/>
        <v>26.822499999999991</v>
      </c>
      <c r="T1895" s="8">
        <f t="shared" si="119"/>
        <v>0.5937794011843488</v>
      </c>
      <c r="U1895" s="5">
        <f>YEAR(SalesDataTable[[#This Row],[Order Date]])</f>
        <v>2026</v>
      </c>
      <c r="V1895" s="8" t="str">
        <f>"Q"&amp;ROUNDUP(MONTH(SalesDataTable[[#This Row],[Order Date]])/3,0)</f>
        <v>Q3</v>
      </c>
      <c r="W1895" s="9">
        <f>MONTH(SalesDataTable[[#This Row],[Order Date]])</f>
        <v>9</v>
      </c>
      <c r="X1895" s="8" t="str">
        <f>TEXT(SalesDataTable[[#This Row],[Order Date]],"mmm")</f>
        <v>Sep</v>
      </c>
    </row>
    <row r="1896" spans="1:24" ht="15">
      <c r="A1896" s="2">
        <v>2530</v>
      </c>
      <c r="B1896" s="3">
        <v>46279</v>
      </c>
      <c r="C1896" s="12">
        <f>MONTH(SalesDataTable[[#This Row],[Order Date]])</f>
        <v>9</v>
      </c>
      <c r="D1896" s="12" t="str">
        <f>TEXT(SalesDataTable[[#This Row],[Order Date]],"MMM")</f>
        <v>Sep</v>
      </c>
      <c r="E1896" s="15" t="str">
        <f>"Q"&amp;ROUNDUP(MONTH(SalesDataTable[[#This Row],[Order Date]])/3,0)</f>
        <v>Q3</v>
      </c>
      <c r="F1896" s="12">
        <f>YEAR(SalesDataTable[[#This Row],[Order Date]])</f>
        <v>2026</v>
      </c>
      <c r="G1896" s="4" t="s">
        <v>20</v>
      </c>
      <c r="H1896" s="4" t="s">
        <v>31</v>
      </c>
      <c r="I1896" s="4" t="s">
        <v>2</v>
      </c>
      <c r="J1896" s="4" t="s">
        <v>13</v>
      </c>
      <c r="K1896" s="4" t="s">
        <v>14</v>
      </c>
      <c r="L1896" s="4" t="s">
        <v>32</v>
      </c>
      <c r="M1896" s="9">
        <v>6</v>
      </c>
      <c r="N1896" s="6">
        <v>46.16</v>
      </c>
      <c r="O1896" s="7">
        <v>0.1</v>
      </c>
      <c r="P1896" s="6">
        <v>18.39</v>
      </c>
      <c r="Q1896" s="6">
        <f t="shared" si="116"/>
        <v>249.26399999999998</v>
      </c>
      <c r="R1896" s="6">
        <f t="shared" si="117"/>
        <v>110.34</v>
      </c>
      <c r="S1896" s="6">
        <f t="shared" si="118"/>
        <v>138.92399999999998</v>
      </c>
      <c r="T1896" s="8">
        <f t="shared" si="119"/>
        <v>0.55733679953783932</v>
      </c>
      <c r="U1896" s="5">
        <f>YEAR(SalesDataTable[[#This Row],[Order Date]])</f>
        <v>2026</v>
      </c>
      <c r="V1896" s="8" t="str">
        <f>"Q"&amp;ROUNDUP(MONTH(SalesDataTable[[#This Row],[Order Date]])/3,0)</f>
        <v>Q3</v>
      </c>
      <c r="W1896" s="9">
        <f>MONTH(SalesDataTable[[#This Row],[Order Date]])</f>
        <v>9</v>
      </c>
      <c r="X1896" s="8" t="str">
        <f>TEXT(SalesDataTable[[#This Row],[Order Date]],"mmm")</f>
        <v>Sep</v>
      </c>
    </row>
    <row r="1897" spans="1:24" ht="15">
      <c r="A1897" s="2">
        <v>572</v>
      </c>
      <c r="B1897" s="3">
        <v>46280</v>
      </c>
      <c r="C1897" s="12">
        <f>MONTH(SalesDataTable[[#This Row],[Order Date]])</f>
        <v>9</v>
      </c>
      <c r="D1897" s="12" t="str">
        <f>TEXT(SalesDataTable[[#This Row],[Order Date]],"MMM")</f>
        <v>Sep</v>
      </c>
      <c r="E1897" s="15" t="str">
        <f>"Q"&amp;ROUNDUP(MONTH(SalesDataTable[[#This Row],[Order Date]])/3,0)</f>
        <v>Q3</v>
      </c>
      <c r="F1897" s="12">
        <f>YEAR(SalesDataTable[[#This Row],[Order Date]])</f>
        <v>2026</v>
      </c>
      <c r="G1897" s="4" t="s">
        <v>0</v>
      </c>
      <c r="H1897" s="4" t="s">
        <v>50</v>
      </c>
      <c r="I1897" s="4" t="s">
        <v>19</v>
      </c>
      <c r="J1897" s="4" t="s">
        <v>3</v>
      </c>
      <c r="K1897" s="4" t="s">
        <v>14</v>
      </c>
      <c r="L1897" s="4" t="s">
        <v>44</v>
      </c>
      <c r="M1897" s="9">
        <v>2</v>
      </c>
      <c r="N1897" s="6">
        <v>135.79</v>
      </c>
      <c r="O1897" s="7">
        <v>0.05</v>
      </c>
      <c r="P1897" s="6">
        <v>66.53</v>
      </c>
      <c r="Q1897" s="6">
        <f t="shared" si="116"/>
        <v>258.00099999999998</v>
      </c>
      <c r="R1897" s="6">
        <f t="shared" si="117"/>
        <v>133.06</v>
      </c>
      <c r="S1897" s="6">
        <f t="shared" si="118"/>
        <v>124.94099999999997</v>
      </c>
      <c r="T1897" s="8">
        <f t="shared" si="119"/>
        <v>0.48426556486215167</v>
      </c>
      <c r="U1897" s="5">
        <f>YEAR(SalesDataTable[[#This Row],[Order Date]])</f>
        <v>2026</v>
      </c>
      <c r="V1897" s="8" t="str">
        <f>"Q"&amp;ROUNDUP(MONTH(SalesDataTable[[#This Row],[Order Date]])/3,0)</f>
        <v>Q3</v>
      </c>
      <c r="W1897" s="9">
        <f>MONTH(SalesDataTable[[#This Row],[Order Date]])</f>
        <v>9</v>
      </c>
      <c r="X1897" s="8" t="str">
        <f>TEXT(SalesDataTable[[#This Row],[Order Date]],"mmm")</f>
        <v>Sep</v>
      </c>
    </row>
    <row r="1898" spans="1:24" ht="15">
      <c r="A1898" s="2">
        <v>874</v>
      </c>
      <c r="B1898" s="3">
        <v>46280</v>
      </c>
      <c r="C1898" s="12">
        <f>MONTH(SalesDataTable[[#This Row],[Order Date]])</f>
        <v>9</v>
      </c>
      <c r="D1898" s="12" t="str">
        <f>TEXT(SalesDataTable[[#This Row],[Order Date]],"MMM")</f>
        <v>Sep</v>
      </c>
      <c r="E1898" s="15" t="str">
        <f>"Q"&amp;ROUNDUP(MONTH(SalesDataTable[[#This Row],[Order Date]])/3,0)</f>
        <v>Q3</v>
      </c>
      <c r="F1898" s="12">
        <f>YEAR(SalesDataTable[[#This Row],[Order Date]])</f>
        <v>2026</v>
      </c>
      <c r="G1898" s="4" t="s">
        <v>0</v>
      </c>
      <c r="H1898" s="4" t="s">
        <v>50</v>
      </c>
      <c r="I1898" s="4" t="s">
        <v>2</v>
      </c>
      <c r="J1898" s="4" t="s">
        <v>3</v>
      </c>
      <c r="K1898" s="4" t="s">
        <v>9</v>
      </c>
      <c r="L1898" s="4" t="s">
        <v>17</v>
      </c>
      <c r="M1898" s="9">
        <v>2</v>
      </c>
      <c r="N1898" s="6">
        <v>141.91999999999999</v>
      </c>
      <c r="O1898" s="7">
        <v>0</v>
      </c>
      <c r="P1898" s="6">
        <v>79.900000000000006</v>
      </c>
      <c r="Q1898" s="6">
        <f t="shared" si="116"/>
        <v>283.83999999999997</v>
      </c>
      <c r="R1898" s="6">
        <f t="shared" si="117"/>
        <v>159.80000000000001</v>
      </c>
      <c r="S1898" s="6">
        <f t="shared" si="118"/>
        <v>124.03999999999996</v>
      </c>
      <c r="T1898" s="8">
        <f t="shared" si="119"/>
        <v>0.43700676437429531</v>
      </c>
      <c r="U1898" s="5">
        <f>YEAR(SalesDataTable[[#This Row],[Order Date]])</f>
        <v>2026</v>
      </c>
      <c r="V1898" s="8" t="str">
        <f>"Q"&amp;ROUNDUP(MONTH(SalesDataTable[[#This Row],[Order Date]])/3,0)</f>
        <v>Q3</v>
      </c>
      <c r="W1898" s="9">
        <f>MONTH(SalesDataTable[[#This Row],[Order Date]])</f>
        <v>9</v>
      </c>
      <c r="X1898" s="8" t="str">
        <f>TEXT(SalesDataTable[[#This Row],[Order Date]],"mmm")</f>
        <v>Sep</v>
      </c>
    </row>
    <row r="1899" spans="1:24" ht="15">
      <c r="A1899" s="2">
        <v>937</v>
      </c>
      <c r="B1899" s="3">
        <v>46280</v>
      </c>
      <c r="C1899" s="12">
        <f>MONTH(SalesDataTable[[#This Row],[Order Date]])</f>
        <v>9</v>
      </c>
      <c r="D1899" s="12" t="str">
        <f>TEXT(SalesDataTable[[#This Row],[Order Date]],"MMM")</f>
        <v>Sep</v>
      </c>
      <c r="E1899" s="15" t="str">
        <f>"Q"&amp;ROUNDUP(MONTH(SalesDataTable[[#This Row],[Order Date]])/3,0)</f>
        <v>Q3</v>
      </c>
      <c r="F1899" s="12">
        <f>YEAR(SalesDataTable[[#This Row],[Order Date]])</f>
        <v>2026</v>
      </c>
      <c r="G1899" s="4" t="s">
        <v>20</v>
      </c>
      <c r="H1899" s="4" t="s">
        <v>21</v>
      </c>
      <c r="I1899" s="4" t="s">
        <v>28</v>
      </c>
      <c r="J1899" s="4" t="s">
        <v>16</v>
      </c>
      <c r="K1899" s="4" t="s">
        <v>9</v>
      </c>
      <c r="L1899" s="4" t="s">
        <v>17</v>
      </c>
      <c r="M1899" s="9">
        <v>1</v>
      </c>
      <c r="N1899" s="6">
        <v>146.41</v>
      </c>
      <c r="O1899" s="7">
        <v>0.15</v>
      </c>
      <c r="P1899" s="6">
        <v>80.87</v>
      </c>
      <c r="Q1899" s="6">
        <f t="shared" si="116"/>
        <v>124.4485</v>
      </c>
      <c r="R1899" s="6">
        <f t="shared" si="117"/>
        <v>80.87</v>
      </c>
      <c r="S1899" s="6">
        <f t="shared" si="118"/>
        <v>43.578499999999991</v>
      </c>
      <c r="T1899" s="8">
        <f t="shared" si="119"/>
        <v>0.35017296311325563</v>
      </c>
      <c r="U1899" s="5">
        <f>YEAR(SalesDataTable[[#This Row],[Order Date]])</f>
        <v>2026</v>
      </c>
      <c r="V1899" s="8" t="str">
        <f>"Q"&amp;ROUNDUP(MONTH(SalesDataTable[[#This Row],[Order Date]])/3,0)</f>
        <v>Q3</v>
      </c>
      <c r="W1899" s="9">
        <f>MONTH(SalesDataTable[[#This Row],[Order Date]])</f>
        <v>9</v>
      </c>
      <c r="X1899" s="8" t="str">
        <f>TEXT(SalesDataTable[[#This Row],[Order Date]],"mmm")</f>
        <v>Sep</v>
      </c>
    </row>
    <row r="1900" spans="1:24" ht="15">
      <c r="A1900" s="2">
        <v>1229</v>
      </c>
      <c r="B1900" s="3">
        <v>46280</v>
      </c>
      <c r="C1900" s="12">
        <f>MONTH(SalesDataTable[[#This Row],[Order Date]])</f>
        <v>9</v>
      </c>
      <c r="D1900" s="12" t="str">
        <f>TEXT(SalesDataTable[[#This Row],[Order Date]],"MMM")</f>
        <v>Sep</v>
      </c>
      <c r="E1900" s="15" t="str">
        <f>"Q"&amp;ROUNDUP(MONTH(SalesDataTable[[#This Row],[Order Date]])/3,0)</f>
        <v>Q3</v>
      </c>
      <c r="F1900" s="12">
        <f>YEAR(SalesDataTable[[#This Row],[Order Date]])</f>
        <v>2026</v>
      </c>
      <c r="G1900" s="4" t="s">
        <v>6</v>
      </c>
      <c r="H1900" s="4" t="s">
        <v>7</v>
      </c>
      <c r="I1900" s="4" t="s">
        <v>28</v>
      </c>
      <c r="J1900" s="4" t="s">
        <v>13</v>
      </c>
      <c r="K1900" s="4" t="s">
        <v>4</v>
      </c>
      <c r="L1900" s="4" t="s">
        <v>26</v>
      </c>
      <c r="M1900" s="9">
        <v>5</v>
      </c>
      <c r="N1900" s="6">
        <v>40.17</v>
      </c>
      <c r="O1900" s="7">
        <v>0</v>
      </c>
      <c r="P1900" s="6">
        <v>16.27</v>
      </c>
      <c r="Q1900" s="6">
        <f t="shared" si="116"/>
        <v>200.85000000000002</v>
      </c>
      <c r="R1900" s="6">
        <f t="shared" si="117"/>
        <v>81.349999999999994</v>
      </c>
      <c r="S1900" s="6">
        <f t="shared" si="118"/>
        <v>119.50000000000003</v>
      </c>
      <c r="T1900" s="8">
        <f t="shared" si="119"/>
        <v>0.59497137167040082</v>
      </c>
      <c r="U1900" s="5">
        <f>YEAR(SalesDataTable[[#This Row],[Order Date]])</f>
        <v>2026</v>
      </c>
      <c r="V1900" s="8" t="str">
        <f>"Q"&amp;ROUNDUP(MONTH(SalesDataTable[[#This Row],[Order Date]])/3,0)</f>
        <v>Q3</v>
      </c>
      <c r="W1900" s="9">
        <f>MONTH(SalesDataTable[[#This Row],[Order Date]])</f>
        <v>9</v>
      </c>
      <c r="X1900" s="8" t="str">
        <f>TEXT(SalesDataTable[[#This Row],[Order Date]],"mmm")</f>
        <v>Sep</v>
      </c>
    </row>
    <row r="1901" spans="1:24" ht="15">
      <c r="A1901" s="2">
        <v>2186</v>
      </c>
      <c r="B1901" s="3">
        <v>46280</v>
      </c>
      <c r="C1901" s="12">
        <f>MONTH(SalesDataTable[[#This Row],[Order Date]])</f>
        <v>9</v>
      </c>
      <c r="D1901" s="12" t="str">
        <f>TEXT(SalesDataTable[[#This Row],[Order Date]],"MMM")</f>
        <v>Sep</v>
      </c>
      <c r="E1901" s="15" t="str">
        <f>"Q"&amp;ROUNDUP(MONTH(SalesDataTable[[#This Row],[Order Date]])/3,0)</f>
        <v>Q3</v>
      </c>
      <c r="F1901" s="12">
        <f>YEAR(SalesDataTable[[#This Row],[Order Date]])</f>
        <v>2026</v>
      </c>
      <c r="G1901" s="4" t="s">
        <v>11</v>
      </c>
      <c r="H1901" s="4" t="s">
        <v>12</v>
      </c>
      <c r="I1901" s="4" t="s">
        <v>2</v>
      </c>
      <c r="J1901" s="4" t="s">
        <v>3</v>
      </c>
      <c r="K1901" s="4" t="s">
        <v>9</v>
      </c>
      <c r="L1901" s="4" t="s">
        <v>10</v>
      </c>
      <c r="M1901" s="9">
        <v>2</v>
      </c>
      <c r="N1901" s="6">
        <v>91.6</v>
      </c>
      <c r="O1901" s="7">
        <v>0</v>
      </c>
      <c r="P1901" s="6">
        <v>46.54</v>
      </c>
      <c r="Q1901" s="6">
        <f t="shared" si="116"/>
        <v>183.2</v>
      </c>
      <c r="R1901" s="6">
        <f t="shared" si="117"/>
        <v>93.08</v>
      </c>
      <c r="S1901" s="6">
        <f t="shared" si="118"/>
        <v>90.11999999999999</v>
      </c>
      <c r="T1901" s="8">
        <f t="shared" si="119"/>
        <v>0.49192139737991264</v>
      </c>
      <c r="U1901" s="5">
        <f>YEAR(SalesDataTable[[#This Row],[Order Date]])</f>
        <v>2026</v>
      </c>
      <c r="V1901" s="8" t="str">
        <f>"Q"&amp;ROUNDUP(MONTH(SalesDataTable[[#This Row],[Order Date]])/3,0)</f>
        <v>Q3</v>
      </c>
      <c r="W1901" s="9">
        <f>MONTH(SalesDataTable[[#This Row],[Order Date]])</f>
        <v>9</v>
      </c>
      <c r="X1901" s="8" t="str">
        <f>TEXT(SalesDataTable[[#This Row],[Order Date]],"mmm")</f>
        <v>Sep</v>
      </c>
    </row>
    <row r="1902" spans="1:24" ht="15">
      <c r="A1902" s="2">
        <v>2922</v>
      </c>
      <c r="B1902" s="3">
        <v>46280</v>
      </c>
      <c r="C1902" s="12">
        <f>MONTH(SalesDataTable[[#This Row],[Order Date]])</f>
        <v>9</v>
      </c>
      <c r="D1902" s="12" t="str">
        <f>TEXT(SalesDataTable[[#This Row],[Order Date]],"MMM")</f>
        <v>Sep</v>
      </c>
      <c r="E1902" s="15" t="str">
        <f>"Q"&amp;ROUNDUP(MONTH(SalesDataTable[[#This Row],[Order Date]])/3,0)</f>
        <v>Q3</v>
      </c>
      <c r="F1902" s="12">
        <f>YEAR(SalesDataTable[[#This Row],[Order Date]])</f>
        <v>2026</v>
      </c>
      <c r="G1902" s="4" t="s">
        <v>11</v>
      </c>
      <c r="H1902" s="4" t="s">
        <v>12</v>
      </c>
      <c r="I1902" s="4" t="s">
        <v>2</v>
      </c>
      <c r="J1902" s="4" t="s">
        <v>13</v>
      </c>
      <c r="K1902" s="4" t="s">
        <v>34</v>
      </c>
      <c r="L1902" s="4" t="s">
        <v>38</v>
      </c>
      <c r="M1902" s="9">
        <v>4</v>
      </c>
      <c r="N1902" s="6">
        <v>121.47</v>
      </c>
      <c r="O1902" s="7">
        <v>0.05</v>
      </c>
      <c r="P1902" s="6">
        <v>67.650000000000006</v>
      </c>
      <c r="Q1902" s="6">
        <f t="shared" si="116"/>
        <v>461.58599999999996</v>
      </c>
      <c r="R1902" s="6">
        <f t="shared" si="117"/>
        <v>270.60000000000002</v>
      </c>
      <c r="S1902" s="6">
        <f t="shared" si="118"/>
        <v>190.98599999999993</v>
      </c>
      <c r="T1902" s="8">
        <f t="shared" si="119"/>
        <v>0.41376038268058379</v>
      </c>
      <c r="U1902" s="5">
        <f>YEAR(SalesDataTable[[#This Row],[Order Date]])</f>
        <v>2026</v>
      </c>
      <c r="V1902" s="8" t="str">
        <f>"Q"&amp;ROUNDUP(MONTH(SalesDataTable[[#This Row],[Order Date]])/3,0)</f>
        <v>Q3</v>
      </c>
      <c r="W1902" s="9">
        <f>MONTH(SalesDataTable[[#This Row],[Order Date]])</f>
        <v>9</v>
      </c>
      <c r="X1902" s="8" t="str">
        <f>TEXT(SalesDataTable[[#This Row],[Order Date]],"mmm")</f>
        <v>Sep</v>
      </c>
    </row>
    <row r="1903" spans="1:24" ht="15">
      <c r="A1903" s="2">
        <v>3140</v>
      </c>
      <c r="B1903" s="3">
        <v>46280</v>
      </c>
      <c r="C1903" s="12">
        <f>MONTH(SalesDataTable[[#This Row],[Order Date]])</f>
        <v>9</v>
      </c>
      <c r="D1903" s="12" t="str">
        <f>TEXT(SalesDataTable[[#This Row],[Order Date]],"MMM")</f>
        <v>Sep</v>
      </c>
      <c r="E1903" s="15" t="str">
        <f>"Q"&amp;ROUNDUP(MONTH(SalesDataTable[[#This Row],[Order Date]])/3,0)</f>
        <v>Q3</v>
      </c>
      <c r="F1903" s="12">
        <f>YEAR(SalesDataTable[[#This Row],[Order Date]])</f>
        <v>2026</v>
      </c>
      <c r="G1903" s="4" t="s">
        <v>6</v>
      </c>
      <c r="H1903" s="4" t="s">
        <v>43</v>
      </c>
      <c r="I1903" s="4" t="s">
        <v>28</v>
      </c>
      <c r="J1903" s="4" t="s">
        <v>13</v>
      </c>
      <c r="K1903" s="4" t="s">
        <v>23</v>
      </c>
      <c r="L1903" s="4" t="s">
        <v>51</v>
      </c>
      <c r="M1903" s="9">
        <v>2</v>
      </c>
      <c r="N1903" s="6">
        <v>122.69</v>
      </c>
      <c r="O1903" s="7">
        <v>0</v>
      </c>
      <c r="P1903" s="6">
        <v>61.4</v>
      </c>
      <c r="Q1903" s="6">
        <f t="shared" si="116"/>
        <v>245.38</v>
      </c>
      <c r="R1903" s="6">
        <f t="shared" si="117"/>
        <v>122.8</v>
      </c>
      <c r="S1903" s="6">
        <f t="shared" si="118"/>
        <v>122.58</v>
      </c>
      <c r="T1903" s="8">
        <f t="shared" si="119"/>
        <v>0.49955171570625151</v>
      </c>
      <c r="U1903" s="5">
        <f>YEAR(SalesDataTable[[#This Row],[Order Date]])</f>
        <v>2026</v>
      </c>
      <c r="V1903" s="8" t="str">
        <f>"Q"&amp;ROUNDUP(MONTH(SalesDataTable[[#This Row],[Order Date]])/3,0)</f>
        <v>Q3</v>
      </c>
      <c r="W1903" s="9">
        <f>MONTH(SalesDataTable[[#This Row],[Order Date]])</f>
        <v>9</v>
      </c>
      <c r="X1903" s="8" t="str">
        <f>TEXT(SalesDataTable[[#This Row],[Order Date]],"mmm")</f>
        <v>Sep</v>
      </c>
    </row>
    <row r="1904" spans="1:24" ht="15">
      <c r="A1904" s="2">
        <v>3369</v>
      </c>
      <c r="B1904" s="3">
        <v>46280</v>
      </c>
      <c r="C1904" s="12">
        <f>MONTH(SalesDataTable[[#This Row],[Order Date]])</f>
        <v>9</v>
      </c>
      <c r="D1904" s="12" t="str">
        <f>TEXT(SalesDataTable[[#This Row],[Order Date]],"MMM")</f>
        <v>Sep</v>
      </c>
      <c r="E1904" s="15" t="str">
        <f>"Q"&amp;ROUNDUP(MONTH(SalesDataTable[[#This Row],[Order Date]])/3,0)</f>
        <v>Q3</v>
      </c>
      <c r="F1904" s="12">
        <f>YEAR(SalesDataTable[[#This Row],[Order Date]])</f>
        <v>2026</v>
      </c>
      <c r="G1904" s="4" t="s">
        <v>6</v>
      </c>
      <c r="H1904" s="4" t="s">
        <v>43</v>
      </c>
      <c r="I1904" s="4" t="s">
        <v>28</v>
      </c>
      <c r="J1904" s="4" t="s">
        <v>13</v>
      </c>
      <c r="K1904" s="4" t="s">
        <v>14</v>
      </c>
      <c r="L1904" s="4" t="s">
        <v>32</v>
      </c>
      <c r="M1904" s="9">
        <v>1</v>
      </c>
      <c r="N1904" s="6">
        <v>45.59</v>
      </c>
      <c r="O1904" s="7">
        <v>0</v>
      </c>
      <c r="P1904" s="6">
        <v>18.28</v>
      </c>
      <c r="Q1904" s="6">
        <f t="shared" si="116"/>
        <v>45.59</v>
      </c>
      <c r="R1904" s="6">
        <f t="shared" si="117"/>
        <v>18.28</v>
      </c>
      <c r="S1904" s="6">
        <f t="shared" si="118"/>
        <v>27.310000000000002</v>
      </c>
      <c r="T1904" s="8">
        <f t="shared" si="119"/>
        <v>0.59903487606931349</v>
      </c>
      <c r="U1904" s="5">
        <f>YEAR(SalesDataTable[[#This Row],[Order Date]])</f>
        <v>2026</v>
      </c>
      <c r="V1904" s="8" t="str">
        <f>"Q"&amp;ROUNDUP(MONTH(SalesDataTable[[#This Row],[Order Date]])/3,0)</f>
        <v>Q3</v>
      </c>
      <c r="W1904" s="9">
        <f>MONTH(SalesDataTable[[#This Row],[Order Date]])</f>
        <v>9</v>
      </c>
      <c r="X1904" s="8" t="str">
        <f>TEXT(SalesDataTable[[#This Row],[Order Date]],"mmm")</f>
        <v>Sep</v>
      </c>
    </row>
    <row r="1905" spans="1:24" ht="15">
      <c r="A1905" s="2">
        <v>4865</v>
      </c>
      <c r="B1905" s="3">
        <v>46280</v>
      </c>
      <c r="C1905" s="12">
        <f>MONTH(SalesDataTable[[#This Row],[Order Date]])</f>
        <v>9</v>
      </c>
      <c r="D1905" s="12" t="str">
        <f>TEXT(SalesDataTable[[#This Row],[Order Date]],"MMM")</f>
        <v>Sep</v>
      </c>
      <c r="E1905" s="15" t="str">
        <f>"Q"&amp;ROUNDUP(MONTH(SalesDataTable[[#This Row],[Order Date]])/3,0)</f>
        <v>Q3</v>
      </c>
      <c r="F1905" s="12">
        <f>YEAR(SalesDataTable[[#This Row],[Order Date]])</f>
        <v>2026</v>
      </c>
      <c r="G1905" s="4" t="s">
        <v>20</v>
      </c>
      <c r="H1905" s="4" t="s">
        <v>21</v>
      </c>
      <c r="I1905" s="4" t="s">
        <v>2</v>
      </c>
      <c r="J1905" s="4" t="s">
        <v>3</v>
      </c>
      <c r="K1905" s="4" t="s">
        <v>4</v>
      </c>
      <c r="L1905" s="4" t="s">
        <v>5</v>
      </c>
      <c r="M1905" s="9">
        <v>1</v>
      </c>
      <c r="N1905" s="6">
        <v>83.8</v>
      </c>
      <c r="O1905" s="7">
        <v>0</v>
      </c>
      <c r="P1905" s="6">
        <v>42.23</v>
      </c>
      <c r="Q1905" s="6">
        <f t="shared" si="116"/>
        <v>83.8</v>
      </c>
      <c r="R1905" s="6">
        <f t="shared" si="117"/>
        <v>42.23</v>
      </c>
      <c r="S1905" s="6">
        <f t="shared" si="118"/>
        <v>41.57</v>
      </c>
      <c r="T1905" s="8">
        <f t="shared" si="119"/>
        <v>0.49606205250596663</v>
      </c>
      <c r="U1905" s="5">
        <f>YEAR(SalesDataTable[[#This Row],[Order Date]])</f>
        <v>2026</v>
      </c>
      <c r="V1905" s="8" t="str">
        <f>"Q"&amp;ROUNDUP(MONTH(SalesDataTable[[#This Row],[Order Date]])/3,0)</f>
        <v>Q3</v>
      </c>
      <c r="W1905" s="9">
        <f>MONTH(SalesDataTable[[#This Row],[Order Date]])</f>
        <v>9</v>
      </c>
      <c r="X1905" s="8" t="str">
        <f>TEXT(SalesDataTable[[#This Row],[Order Date]],"mmm")</f>
        <v>Sep</v>
      </c>
    </row>
    <row r="1906" spans="1:24" ht="15">
      <c r="A1906" s="2">
        <v>103</v>
      </c>
      <c r="B1906" s="3">
        <v>46281</v>
      </c>
      <c r="C1906" s="12">
        <f>MONTH(SalesDataTable[[#This Row],[Order Date]])</f>
        <v>9</v>
      </c>
      <c r="D1906" s="12" t="str">
        <f>TEXT(SalesDataTable[[#This Row],[Order Date]],"MMM")</f>
        <v>Sep</v>
      </c>
      <c r="E1906" s="15" t="str">
        <f>"Q"&amp;ROUNDUP(MONTH(SalesDataTable[[#This Row],[Order Date]])/3,0)</f>
        <v>Q3</v>
      </c>
      <c r="F1906" s="12">
        <f>YEAR(SalesDataTable[[#This Row],[Order Date]])</f>
        <v>2026</v>
      </c>
      <c r="G1906" s="4" t="s">
        <v>11</v>
      </c>
      <c r="H1906" s="4" t="s">
        <v>18</v>
      </c>
      <c r="I1906" s="4" t="s">
        <v>2</v>
      </c>
      <c r="J1906" s="4" t="s">
        <v>13</v>
      </c>
      <c r="K1906" s="4" t="s">
        <v>14</v>
      </c>
      <c r="L1906" s="4" t="s">
        <v>44</v>
      </c>
      <c r="M1906" s="9">
        <v>1</v>
      </c>
      <c r="N1906" s="6">
        <v>132.58000000000001</v>
      </c>
      <c r="O1906" s="7">
        <v>0.15</v>
      </c>
      <c r="P1906" s="6">
        <v>67.62</v>
      </c>
      <c r="Q1906" s="6">
        <f t="shared" si="116"/>
        <v>112.69300000000001</v>
      </c>
      <c r="R1906" s="6">
        <f t="shared" si="117"/>
        <v>67.62</v>
      </c>
      <c r="S1906" s="6">
        <f t="shared" si="118"/>
        <v>45.073000000000008</v>
      </c>
      <c r="T1906" s="8">
        <f t="shared" si="119"/>
        <v>0.39996273060438536</v>
      </c>
      <c r="U1906" s="5">
        <f>YEAR(SalesDataTable[[#This Row],[Order Date]])</f>
        <v>2026</v>
      </c>
      <c r="V1906" s="8" t="str">
        <f>"Q"&amp;ROUNDUP(MONTH(SalesDataTable[[#This Row],[Order Date]])/3,0)</f>
        <v>Q3</v>
      </c>
      <c r="W1906" s="9">
        <f>MONTH(SalesDataTable[[#This Row],[Order Date]])</f>
        <v>9</v>
      </c>
      <c r="X1906" s="8" t="str">
        <f>TEXT(SalesDataTable[[#This Row],[Order Date]],"mmm")</f>
        <v>Sep</v>
      </c>
    </row>
    <row r="1907" spans="1:24" ht="15">
      <c r="A1907" s="2">
        <v>4500</v>
      </c>
      <c r="B1907" s="3">
        <v>46281</v>
      </c>
      <c r="C1907" s="12">
        <f>MONTH(SalesDataTable[[#This Row],[Order Date]])</f>
        <v>9</v>
      </c>
      <c r="D1907" s="12" t="str">
        <f>TEXT(SalesDataTable[[#This Row],[Order Date]],"MMM")</f>
        <v>Sep</v>
      </c>
      <c r="E1907" s="15" t="str">
        <f>"Q"&amp;ROUNDUP(MONTH(SalesDataTable[[#This Row],[Order Date]])/3,0)</f>
        <v>Q3</v>
      </c>
      <c r="F1907" s="12">
        <f>YEAR(SalesDataTable[[#This Row],[Order Date]])</f>
        <v>2026</v>
      </c>
      <c r="G1907" s="4" t="s">
        <v>20</v>
      </c>
      <c r="H1907" s="4" t="s">
        <v>33</v>
      </c>
      <c r="I1907" s="4" t="s">
        <v>2</v>
      </c>
      <c r="J1907" s="4" t="s">
        <v>13</v>
      </c>
      <c r="K1907" s="4" t="s">
        <v>23</v>
      </c>
      <c r="L1907" s="4" t="s">
        <v>51</v>
      </c>
      <c r="M1907" s="9">
        <v>2</v>
      </c>
      <c r="N1907" s="6">
        <v>122.12</v>
      </c>
      <c r="O1907" s="7">
        <v>0.05</v>
      </c>
      <c r="P1907" s="6">
        <v>61.76</v>
      </c>
      <c r="Q1907" s="6">
        <f t="shared" si="116"/>
        <v>232.02799999999999</v>
      </c>
      <c r="R1907" s="6">
        <f t="shared" si="117"/>
        <v>123.52</v>
      </c>
      <c r="S1907" s="6">
        <f t="shared" si="118"/>
        <v>108.508</v>
      </c>
      <c r="T1907" s="8">
        <f t="shared" si="119"/>
        <v>0.46765045597945076</v>
      </c>
      <c r="U1907" s="5">
        <f>YEAR(SalesDataTable[[#This Row],[Order Date]])</f>
        <v>2026</v>
      </c>
      <c r="V1907" s="8" t="str">
        <f>"Q"&amp;ROUNDUP(MONTH(SalesDataTable[[#This Row],[Order Date]])/3,0)</f>
        <v>Q3</v>
      </c>
      <c r="W1907" s="9">
        <f>MONTH(SalesDataTable[[#This Row],[Order Date]])</f>
        <v>9</v>
      </c>
      <c r="X1907" s="8" t="str">
        <f>TEXT(SalesDataTable[[#This Row],[Order Date]],"mmm")</f>
        <v>Sep</v>
      </c>
    </row>
    <row r="1908" spans="1:24" ht="15">
      <c r="A1908" s="2">
        <v>5093</v>
      </c>
      <c r="B1908" s="3">
        <v>46281</v>
      </c>
      <c r="C1908" s="12">
        <f>MONTH(SalesDataTable[[#This Row],[Order Date]])</f>
        <v>9</v>
      </c>
      <c r="D1908" s="12" t="str">
        <f>TEXT(SalesDataTable[[#This Row],[Order Date]],"MMM")</f>
        <v>Sep</v>
      </c>
      <c r="E1908" s="15" t="str">
        <f>"Q"&amp;ROUNDUP(MONTH(SalesDataTable[[#This Row],[Order Date]])/3,0)</f>
        <v>Q3</v>
      </c>
      <c r="F1908" s="12">
        <f>YEAR(SalesDataTable[[#This Row],[Order Date]])</f>
        <v>2026</v>
      </c>
      <c r="G1908" s="4" t="s">
        <v>0</v>
      </c>
      <c r="H1908" s="4" t="s">
        <v>1</v>
      </c>
      <c r="I1908" s="4" t="s">
        <v>8</v>
      </c>
      <c r="J1908" s="4" t="s">
        <v>16</v>
      </c>
      <c r="K1908" s="4" t="s">
        <v>9</v>
      </c>
      <c r="L1908" s="4" t="s">
        <v>17</v>
      </c>
      <c r="M1908" s="9">
        <v>3</v>
      </c>
      <c r="N1908" s="6">
        <v>140.47</v>
      </c>
      <c r="O1908" s="7">
        <v>0.15</v>
      </c>
      <c r="P1908" s="6">
        <v>81.739999999999995</v>
      </c>
      <c r="Q1908" s="6">
        <f t="shared" si="116"/>
        <v>358.19849999999997</v>
      </c>
      <c r="R1908" s="6">
        <f t="shared" si="117"/>
        <v>245.21999999999997</v>
      </c>
      <c r="S1908" s="6">
        <f t="shared" si="118"/>
        <v>112.9785</v>
      </c>
      <c r="T1908" s="8">
        <f t="shared" si="119"/>
        <v>0.31540751845694498</v>
      </c>
      <c r="U1908" s="5">
        <f>YEAR(SalesDataTable[[#This Row],[Order Date]])</f>
        <v>2026</v>
      </c>
      <c r="V1908" s="8" t="str">
        <f>"Q"&amp;ROUNDUP(MONTH(SalesDataTable[[#This Row],[Order Date]])/3,0)</f>
        <v>Q3</v>
      </c>
      <c r="W1908" s="9">
        <f>MONTH(SalesDataTable[[#This Row],[Order Date]])</f>
        <v>9</v>
      </c>
      <c r="X1908" s="8" t="str">
        <f>TEXT(SalesDataTable[[#This Row],[Order Date]],"mmm")</f>
        <v>Sep</v>
      </c>
    </row>
    <row r="1909" spans="1:24" ht="15">
      <c r="A1909" s="2">
        <v>5147</v>
      </c>
      <c r="B1909" s="3">
        <v>46281</v>
      </c>
      <c r="C1909" s="12">
        <f>MONTH(SalesDataTable[[#This Row],[Order Date]])</f>
        <v>9</v>
      </c>
      <c r="D1909" s="12" t="str">
        <f>TEXT(SalesDataTable[[#This Row],[Order Date]],"MMM")</f>
        <v>Sep</v>
      </c>
      <c r="E1909" s="15" t="str">
        <f>"Q"&amp;ROUNDUP(MONTH(SalesDataTable[[#This Row],[Order Date]])/3,0)</f>
        <v>Q3</v>
      </c>
      <c r="F1909" s="12">
        <f>YEAR(SalesDataTable[[#This Row],[Order Date]])</f>
        <v>2026</v>
      </c>
      <c r="G1909" s="4" t="s">
        <v>20</v>
      </c>
      <c r="H1909" s="4" t="s">
        <v>47</v>
      </c>
      <c r="I1909" s="4" t="s">
        <v>2</v>
      </c>
      <c r="J1909" s="4" t="s">
        <v>13</v>
      </c>
      <c r="K1909" s="4" t="s">
        <v>9</v>
      </c>
      <c r="L1909" s="4" t="s">
        <v>17</v>
      </c>
      <c r="M1909" s="9">
        <v>2</v>
      </c>
      <c r="N1909" s="6">
        <v>145.35</v>
      </c>
      <c r="O1909" s="7">
        <v>0.05</v>
      </c>
      <c r="P1909" s="6">
        <v>78.39</v>
      </c>
      <c r="Q1909" s="6">
        <f t="shared" si="116"/>
        <v>276.16499999999996</v>
      </c>
      <c r="R1909" s="6">
        <f t="shared" si="117"/>
        <v>156.78</v>
      </c>
      <c r="S1909" s="6">
        <f t="shared" si="118"/>
        <v>119.38499999999996</v>
      </c>
      <c r="T1909" s="8">
        <f t="shared" si="119"/>
        <v>0.4322959100537721</v>
      </c>
      <c r="U1909" s="5">
        <f>YEAR(SalesDataTable[[#This Row],[Order Date]])</f>
        <v>2026</v>
      </c>
      <c r="V1909" s="8" t="str">
        <f>"Q"&amp;ROUNDUP(MONTH(SalesDataTable[[#This Row],[Order Date]])/3,0)</f>
        <v>Q3</v>
      </c>
      <c r="W1909" s="9">
        <f>MONTH(SalesDataTable[[#This Row],[Order Date]])</f>
        <v>9</v>
      </c>
      <c r="X1909" s="8" t="str">
        <f>TEXT(SalesDataTable[[#This Row],[Order Date]],"mmm")</f>
        <v>Sep</v>
      </c>
    </row>
    <row r="1910" spans="1:24" ht="15">
      <c r="A1910" s="2">
        <v>365</v>
      </c>
      <c r="B1910" s="3">
        <v>46282</v>
      </c>
      <c r="C1910" s="12">
        <f>MONTH(SalesDataTable[[#This Row],[Order Date]])</f>
        <v>9</v>
      </c>
      <c r="D1910" s="12" t="str">
        <f>TEXT(SalesDataTable[[#This Row],[Order Date]],"MMM")</f>
        <v>Sep</v>
      </c>
      <c r="E1910" s="15" t="str">
        <f>"Q"&amp;ROUNDUP(MONTH(SalesDataTable[[#This Row],[Order Date]])/3,0)</f>
        <v>Q3</v>
      </c>
      <c r="F1910" s="12">
        <f>YEAR(SalesDataTable[[#This Row],[Order Date]])</f>
        <v>2026</v>
      </c>
      <c r="G1910" s="4" t="s">
        <v>20</v>
      </c>
      <c r="H1910" s="4" t="s">
        <v>33</v>
      </c>
      <c r="I1910" s="4" t="s">
        <v>28</v>
      </c>
      <c r="J1910" s="4" t="s">
        <v>3</v>
      </c>
      <c r="K1910" s="4" t="s">
        <v>23</v>
      </c>
      <c r="L1910" s="4" t="s">
        <v>51</v>
      </c>
      <c r="M1910" s="9">
        <v>2</v>
      </c>
      <c r="N1910" s="6">
        <v>121.25</v>
      </c>
      <c r="O1910" s="7">
        <v>0</v>
      </c>
      <c r="P1910" s="6">
        <v>61.5</v>
      </c>
      <c r="Q1910" s="6">
        <f t="shared" si="116"/>
        <v>242.5</v>
      </c>
      <c r="R1910" s="6">
        <f t="shared" si="117"/>
        <v>123</v>
      </c>
      <c r="S1910" s="6">
        <f t="shared" si="118"/>
        <v>119.5</v>
      </c>
      <c r="T1910" s="8">
        <f t="shared" si="119"/>
        <v>0.4927835051546392</v>
      </c>
      <c r="U1910" s="5">
        <f>YEAR(SalesDataTable[[#This Row],[Order Date]])</f>
        <v>2026</v>
      </c>
      <c r="V1910" s="8" t="str">
        <f>"Q"&amp;ROUNDUP(MONTH(SalesDataTable[[#This Row],[Order Date]])/3,0)</f>
        <v>Q3</v>
      </c>
      <c r="W1910" s="9">
        <f>MONTH(SalesDataTable[[#This Row],[Order Date]])</f>
        <v>9</v>
      </c>
      <c r="X1910" s="8" t="str">
        <f>TEXT(SalesDataTable[[#This Row],[Order Date]],"mmm")</f>
        <v>Sep</v>
      </c>
    </row>
    <row r="1911" spans="1:24" ht="15">
      <c r="A1911" s="2">
        <v>494</v>
      </c>
      <c r="B1911" s="3">
        <v>46282</v>
      </c>
      <c r="C1911" s="12">
        <f>MONTH(SalesDataTable[[#This Row],[Order Date]])</f>
        <v>9</v>
      </c>
      <c r="D1911" s="12" t="str">
        <f>TEXT(SalesDataTable[[#This Row],[Order Date]],"MMM")</f>
        <v>Sep</v>
      </c>
      <c r="E1911" s="15" t="str">
        <f>"Q"&amp;ROUNDUP(MONTH(SalesDataTable[[#This Row],[Order Date]])/3,0)</f>
        <v>Q3</v>
      </c>
      <c r="F1911" s="12">
        <f>YEAR(SalesDataTable[[#This Row],[Order Date]])</f>
        <v>2026</v>
      </c>
      <c r="G1911" s="4" t="s">
        <v>20</v>
      </c>
      <c r="H1911" s="4" t="s">
        <v>21</v>
      </c>
      <c r="I1911" s="4" t="s">
        <v>2</v>
      </c>
      <c r="J1911" s="4" t="s">
        <v>13</v>
      </c>
      <c r="K1911" s="4" t="s">
        <v>14</v>
      </c>
      <c r="L1911" s="4" t="s">
        <v>15</v>
      </c>
      <c r="M1911" s="9">
        <v>1</v>
      </c>
      <c r="N1911" s="6">
        <v>35.94</v>
      </c>
      <c r="O1911" s="7">
        <v>0.1</v>
      </c>
      <c r="P1911" s="6">
        <v>13.19</v>
      </c>
      <c r="Q1911" s="6">
        <f t="shared" si="116"/>
        <v>32.345999999999997</v>
      </c>
      <c r="R1911" s="6">
        <f t="shared" si="117"/>
        <v>13.19</v>
      </c>
      <c r="S1911" s="6">
        <f t="shared" si="118"/>
        <v>19.155999999999999</v>
      </c>
      <c r="T1911" s="8">
        <f t="shared" si="119"/>
        <v>0.59222160390774747</v>
      </c>
      <c r="U1911" s="5">
        <f>YEAR(SalesDataTable[[#This Row],[Order Date]])</f>
        <v>2026</v>
      </c>
      <c r="V1911" s="8" t="str">
        <f>"Q"&amp;ROUNDUP(MONTH(SalesDataTable[[#This Row],[Order Date]])/3,0)</f>
        <v>Q3</v>
      </c>
      <c r="W1911" s="9">
        <f>MONTH(SalesDataTable[[#This Row],[Order Date]])</f>
        <v>9</v>
      </c>
      <c r="X1911" s="8" t="str">
        <f>TEXT(SalesDataTable[[#This Row],[Order Date]],"mmm")</f>
        <v>Sep</v>
      </c>
    </row>
    <row r="1912" spans="1:24" ht="15">
      <c r="A1912" s="2">
        <v>665</v>
      </c>
      <c r="B1912" s="3">
        <v>46282</v>
      </c>
      <c r="C1912" s="12">
        <f>MONTH(SalesDataTable[[#This Row],[Order Date]])</f>
        <v>9</v>
      </c>
      <c r="D1912" s="12" t="str">
        <f>TEXT(SalesDataTable[[#This Row],[Order Date]],"MMM")</f>
        <v>Sep</v>
      </c>
      <c r="E1912" s="15" t="str">
        <f>"Q"&amp;ROUNDUP(MONTH(SalesDataTable[[#This Row],[Order Date]])/3,0)</f>
        <v>Q3</v>
      </c>
      <c r="F1912" s="12">
        <f>YEAR(SalesDataTable[[#This Row],[Order Date]])</f>
        <v>2026</v>
      </c>
      <c r="G1912" s="4" t="s">
        <v>6</v>
      </c>
      <c r="H1912" s="4" t="s">
        <v>49</v>
      </c>
      <c r="I1912" s="4" t="s">
        <v>2</v>
      </c>
      <c r="J1912" s="4" t="s">
        <v>13</v>
      </c>
      <c r="K1912" s="4" t="s">
        <v>4</v>
      </c>
      <c r="L1912" s="4" t="s">
        <v>30</v>
      </c>
      <c r="M1912" s="9">
        <v>1</v>
      </c>
      <c r="N1912" s="6">
        <v>101.18</v>
      </c>
      <c r="O1912" s="7">
        <v>0.1</v>
      </c>
      <c r="P1912" s="6">
        <v>49.38</v>
      </c>
      <c r="Q1912" s="6">
        <f t="shared" si="116"/>
        <v>91.062000000000012</v>
      </c>
      <c r="R1912" s="6">
        <f t="shared" si="117"/>
        <v>49.38</v>
      </c>
      <c r="S1912" s="6">
        <f t="shared" si="118"/>
        <v>41.682000000000009</v>
      </c>
      <c r="T1912" s="8">
        <f t="shared" si="119"/>
        <v>0.45773209461685449</v>
      </c>
      <c r="U1912" s="5">
        <f>YEAR(SalesDataTable[[#This Row],[Order Date]])</f>
        <v>2026</v>
      </c>
      <c r="V1912" s="8" t="str">
        <f>"Q"&amp;ROUNDUP(MONTH(SalesDataTable[[#This Row],[Order Date]])/3,0)</f>
        <v>Q3</v>
      </c>
      <c r="W1912" s="9">
        <f>MONTH(SalesDataTable[[#This Row],[Order Date]])</f>
        <v>9</v>
      </c>
      <c r="X1912" s="8" t="str">
        <f>TEXT(SalesDataTable[[#This Row],[Order Date]],"mmm")</f>
        <v>Sep</v>
      </c>
    </row>
    <row r="1913" spans="1:24" ht="15">
      <c r="A1913" s="2">
        <v>2067</v>
      </c>
      <c r="B1913" s="3">
        <v>46282</v>
      </c>
      <c r="C1913" s="12">
        <f>MONTH(SalesDataTable[[#This Row],[Order Date]])</f>
        <v>9</v>
      </c>
      <c r="D1913" s="12" t="str">
        <f>TEXT(SalesDataTable[[#This Row],[Order Date]],"MMM")</f>
        <v>Sep</v>
      </c>
      <c r="E1913" s="15" t="str">
        <f>"Q"&amp;ROUNDUP(MONTH(SalesDataTable[[#This Row],[Order Date]])/3,0)</f>
        <v>Q3</v>
      </c>
      <c r="F1913" s="12">
        <f>YEAR(SalesDataTable[[#This Row],[Order Date]])</f>
        <v>2026</v>
      </c>
      <c r="G1913" s="4" t="s">
        <v>20</v>
      </c>
      <c r="H1913" s="4" t="s">
        <v>31</v>
      </c>
      <c r="I1913" s="4" t="s">
        <v>19</v>
      </c>
      <c r="J1913" s="4" t="s">
        <v>13</v>
      </c>
      <c r="K1913" s="4" t="s">
        <v>4</v>
      </c>
      <c r="L1913" s="4" t="s">
        <v>5</v>
      </c>
      <c r="M1913" s="9">
        <v>2</v>
      </c>
      <c r="N1913" s="6">
        <v>82.47</v>
      </c>
      <c r="O1913" s="7">
        <v>0</v>
      </c>
      <c r="P1913" s="6">
        <v>42.49</v>
      </c>
      <c r="Q1913" s="6">
        <f t="shared" si="116"/>
        <v>164.94</v>
      </c>
      <c r="R1913" s="6">
        <f t="shared" si="117"/>
        <v>84.98</v>
      </c>
      <c r="S1913" s="6">
        <f t="shared" si="118"/>
        <v>79.959999999999994</v>
      </c>
      <c r="T1913" s="8">
        <f t="shared" si="119"/>
        <v>0.48478234509518608</v>
      </c>
      <c r="U1913" s="5">
        <f>YEAR(SalesDataTable[[#This Row],[Order Date]])</f>
        <v>2026</v>
      </c>
      <c r="V1913" s="8" t="str">
        <f>"Q"&amp;ROUNDUP(MONTH(SalesDataTable[[#This Row],[Order Date]])/3,0)</f>
        <v>Q3</v>
      </c>
      <c r="W1913" s="9">
        <f>MONTH(SalesDataTable[[#This Row],[Order Date]])</f>
        <v>9</v>
      </c>
      <c r="X1913" s="8" t="str">
        <f>TEXT(SalesDataTable[[#This Row],[Order Date]],"mmm")</f>
        <v>Sep</v>
      </c>
    </row>
    <row r="1914" spans="1:24" ht="15">
      <c r="A1914" s="2">
        <v>2648</v>
      </c>
      <c r="B1914" s="3">
        <v>46282</v>
      </c>
      <c r="C1914" s="12">
        <f>MONTH(SalesDataTable[[#This Row],[Order Date]])</f>
        <v>9</v>
      </c>
      <c r="D1914" s="12" t="str">
        <f>TEXT(SalesDataTable[[#This Row],[Order Date]],"MMM")</f>
        <v>Sep</v>
      </c>
      <c r="E1914" s="15" t="str">
        <f>"Q"&amp;ROUNDUP(MONTH(SalesDataTable[[#This Row],[Order Date]])/3,0)</f>
        <v>Q3</v>
      </c>
      <c r="F1914" s="12">
        <f>YEAR(SalesDataTable[[#This Row],[Order Date]])</f>
        <v>2026</v>
      </c>
      <c r="G1914" s="4" t="s">
        <v>11</v>
      </c>
      <c r="H1914" s="4" t="s">
        <v>52</v>
      </c>
      <c r="I1914" s="4" t="s">
        <v>28</v>
      </c>
      <c r="J1914" s="4" t="s">
        <v>13</v>
      </c>
      <c r="K1914" s="4" t="s">
        <v>34</v>
      </c>
      <c r="L1914" s="4" t="s">
        <v>45</v>
      </c>
      <c r="M1914" s="9">
        <v>1</v>
      </c>
      <c r="N1914" s="6">
        <v>50.47</v>
      </c>
      <c r="O1914" s="7">
        <v>0.05</v>
      </c>
      <c r="P1914" s="6">
        <v>22.27</v>
      </c>
      <c r="Q1914" s="6">
        <f t="shared" si="116"/>
        <v>47.946499999999993</v>
      </c>
      <c r="R1914" s="6">
        <f t="shared" si="117"/>
        <v>22.27</v>
      </c>
      <c r="S1914" s="6">
        <f t="shared" si="118"/>
        <v>25.676499999999994</v>
      </c>
      <c r="T1914" s="8">
        <f t="shared" si="119"/>
        <v>0.53552396942425406</v>
      </c>
      <c r="U1914" s="5">
        <f>YEAR(SalesDataTable[[#This Row],[Order Date]])</f>
        <v>2026</v>
      </c>
      <c r="V1914" s="8" t="str">
        <f>"Q"&amp;ROUNDUP(MONTH(SalesDataTable[[#This Row],[Order Date]])/3,0)</f>
        <v>Q3</v>
      </c>
      <c r="W1914" s="9">
        <f>MONTH(SalesDataTable[[#This Row],[Order Date]])</f>
        <v>9</v>
      </c>
      <c r="X1914" s="8" t="str">
        <f>TEXT(SalesDataTable[[#This Row],[Order Date]],"mmm")</f>
        <v>Sep</v>
      </c>
    </row>
    <row r="1915" spans="1:24" ht="15">
      <c r="A1915" s="2">
        <v>3074</v>
      </c>
      <c r="B1915" s="3">
        <v>46282</v>
      </c>
      <c r="C1915" s="12">
        <f>MONTH(SalesDataTable[[#This Row],[Order Date]])</f>
        <v>9</v>
      </c>
      <c r="D1915" s="12" t="str">
        <f>TEXT(SalesDataTable[[#This Row],[Order Date]],"MMM")</f>
        <v>Sep</v>
      </c>
      <c r="E1915" s="15" t="str">
        <f>"Q"&amp;ROUNDUP(MONTH(SalesDataTable[[#This Row],[Order Date]])/3,0)</f>
        <v>Q3</v>
      </c>
      <c r="F1915" s="12">
        <f>YEAR(SalesDataTable[[#This Row],[Order Date]])</f>
        <v>2026</v>
      </c>
      <c r="G1915" s="4" t="s">
        <v>20</v>
      </c>
      <c r="H1915" s="4" t="s">
        <v>33</v>
      </c>
      <c r="I1915" s="4" t="s">
        <v>8</v>
      </c>
      <c r="J1915" s="4" t="s">
        <v>16</v>
      </c>
      <c r="K1915" s="4" t="s">
        <v>23</v>
      </c>
      <c r="L1915" s="4" t="s">
        <v>40</v>
      </c>
      <c r="M1915" s="9">
        <v>5</v>
      </c>
      <c r="N1915" s="6">
        <v>82.63</v>
      </c>
      <c r="O1915" s="7">
        <v>0.15</v>
      </c>
      <c r="P1915" s="6">
        <v>38.630000000000003</v>
      </c>
      <c r="Q1915" s="6">
        <f t="shared" si="116"/>
        <v>351.17749999999995</v>
      </c>
      <c r="R1915" s="6">
        <f t="shared" si="117"/>
        <v>193.15</v>
      </c>
      <c r="S1915" s="6">
        <f t="shared" si="118"/>
        <v>158.02749999999995</v>
      </c>
      <c r="T1915" s="8">
        <f t="shared" si="119"/>
        <v>0.44999323703824978</v>
      </c>
      <c r="U1915" s="5">
        <f>YEAR(SalesDataTable[[#This Row],[Order Date]])</f>
        <v>2026</v>
      </c>
      <c r="V1915" s="8" t="str">
        <f>"Q"&amp;ROUNDUP(MONTH(SalesDataTable[[#This Row],[Order Date]])/3,0)</f>
        <v>Q3</v>
      </c>
      <c r="W1915" s="9">
        <f>MONTH(SalesDataTable[[#This Row],[Order Date]])</f>
        <v>9</v>
      </c>
      <c r="X1915" s="8" t="str">
        <f>TEXT(SalesDataTable[[#This Row],[Order Date]],"mmm")</f>
        <v>Sep</v>
      </c>
    </row>
    <row r="1916" spans="1:24" ht="15">
      <c r="A1916" s="2">
        <v>259</v>
      </c>
      <c r="B1916" s="3">
        <v>46283</v>
      </c>
      <c r="C1916" s="12">
        <f>MONTH(SalesDataTable[[#This Row],[Order Date]])</f>
        <v>9</v>
      </c>
      <c r="D1916" s="12" t="str">
        <f>TEXT(SalesDataTable[[#This Row],[Order Date]],"MMM")</f>
        <v>Sep</v>
      </c>
      <c r="E1916" s="15" t="str">
        <f>"Q"&amp;ROUNDUP(MONTH(SalesDataTable[[#This Row],[Order Date]])/3,0)</f>
        <v>Q3</v>
      </c>
      <c r="F1916" s="12">
        <f>YEAR(SalesDataTable[[#This Row],[Order Date]])</f>
        <v>2026</v>
      </c>
      <c r="G1916" s="4" t="s">
        <v>20</v>
      </c>
      <c r="H1916" s="4" t="s">
        <v>33</v>
      </c>
      <c r="I1916" s="4" t="s">
        <v>19</v>
      </c>
      <c r="J1916" s="4" t="s">
        <v>16</v>
      </c>
      <c r="K1916" s="4" t="s">
        <v>14</v>
      </c>
      <c r="L1916" s="4" t="s">
        <v>48</v>
      </c>
      <c r="M1916" s="9">
        <v>4</v>
      </c>
      <c r="N1916" s="6">
        <v>168.48</v>
      </c>
      <c r="O1916" s="7">
        <v>0.1</v>
      </c>
      <c r="P1916" s="6">
        <v>89.85</v>
      </c>
      <c r="Q1916" s="6">
        <f t="shared" si="116"/>
        <v>606.52800000000002</v>
      </c>
      <c r="R1916" s="6">
        <f t="shared" si="117"/>
        <v>359.4</v>
      </c>
      <c r="S1916" s="6">
        <f t="shared" si="118"/>
        <v>247.12800000000004</v>
      </c>
      <c r="T1916" s="8">
        <f t="shared" si="119"/>
        <v>0.4074469768914214</v>
      </c>
      <c r="U1916" s="5">
        <f>YEAR(SalesDataTable[[#This Row],[Order Date]])</f>
        <v>2026</v>
      </c>
      <c r="V1916" s="8" t="str">
        <f>"Q"&amp;ROUNDUP(MONTH(SalesDataTable[[#This Row],[Order Date]])/3,0)</f>
        <v>Q3</v>
      </c>
      <c r="W1916" s="9">
        <f>MONTH(SalesDataTable[[#This Row],[Order Date]])</f>
        <v>9</v>
      </c>
      <c r="X1916" s="8" t="str">
        <f>TEXT(SalesDataTable[[#This Row],[Order Date]],"mmm")</f>
        <v>Sep</v>
      </c>
    </row>
    <row r="1917" spans="1:24" ht="15">
      <c r="A1917" s="2">
        <v>997</v>
      </c>
      <c r="B1917" s="3">
        <v>46283</v>
      </c>
      <c r="C1917" s="12">
        <f>MONTH(SalesDataTable[[#This Row],[Order Date]])</f>
        <v>9</v>
      </c>
      <c r="D1917" s="12" t="str">
        <f>TEXT(SalesDataTable[[#This Row],[Order Date]],"MMM")</f>
        <v>Sep</v>
      </c>
      <c r="E1917" s="15" t="str">
        <f>"Q"&amp;ROUNDUP(MONTH(SalesDataTable[[#This Row],[Order Date]])/3,0)</f>
        <v>Q3</v>
      </c>
      <c r="F1917" s="12">
        <f>YEAR(SalesDataTable[[#This Row],[Order Date]])</f>
        <v>2026</v>
      </c>
      <c r="G1917" s="4" t="s">
        <v>6</v>
      </c>
      <c r="H1917" s="4" t="s">
        <v>41</v>
      </c>
      <c r="I1917" s="4" t="s">
        <v>28</v>
      </c>
      <c r="J1917" s="4" t="s">
        <v>3</v>
      </c>
      <c r="K1917" s="4" t="s">
        <v>23</v>
      </c>
      <c r="L1917" s="4" t="s">
        <v>51</v>
      </c>
      <c r="M1917" s="9">
        <v>2</v>
      </c>
      <c r="N1917" s="6">
        <v>121.82</v>
      </c>
      <c r="O1917" s="7">
        <v>0</v>
      </c>
      <c r="P1917" s="6">
        <v>61.92</v>
      </c>
      <c r="Q1917" s="6">
        <f t="shared" si="116"/>
        <v>243.64</v>
      </c>
      <c r="R1917" s="6">
        <f t="shared" si="117"/>
        <v>123.84</v>
      </c>
      <c r="S1917" s="6">
        <f t="shared" si="118"/>
        <v>119.79999999999998</v>
      </c>
      <c r="T1917" s="8">
        <f t="shared" si="119"/>
        <v>0.49170907896897059</v>
      </c>
      <c r="U1917" s="5">
        <f>YEAR(SalesDataTable[[#This Row],[Order Date]])</f>
        <v>2026</v>
      </c>
      <c r="V1917" s="8" t="str">
        <f>"Q"&amp;ROUNDUP(MONTH(SalesDataTable[[#This Row],[Order Date]])/3,0)</f>
        <v>Q3</v>
      </c>
      <c r="W1917" s="9">
        <f>MONTH(SalesDataTable[[#This Row],[Order Date]])</f>
        <v>9</v>
      </c>
      <c r="X1917" s="8" t="str">
        <f>TEXT(SalesDataTable[[#This Row],[Order Date]],"mmm")</f>
        <v>Sep</v>
      </c>
    </row>
    <row r="1918" spans="1:24" ht="15">
      <c r="A1918" s="2">
        <v>2102</v>
      </c>
      <c r="B1918" s="3">
        <v>46283</v>
      </c>
      <c r="C1918" s="12">
        <f>MONTH(SalesDataTable[[#This Row],[Order Date]])</f>
        <v>9</v>
      </c>
      <c r="D1918" s="12" t="str">
        <f>TEXT(SalesDataTable[[#This Row],[Order Date]],"MMM")</f>
        <v>Sep</v>
      </c>
      <c r="E1918" s="15" t="str">
        <f>"Q"&amp;ROUNDUP(MONTH(SalesDataTable[[#This Row],[Order Date]])/3,0)</f>
        <v>Q3</v>
      </c>
      <c r="F1918" s="12">
        <f>YEAR(SalesDataTable[[#This Row],[Order Date]])</f>
        <v>2026</v>
      </c>
      <c r="G1918" s="4" t="s">
        <v>0</v>
      </c>
      <c r="H1918" s="4" t="s">
        <v>50</v>
      </c>
      <c r="I1918" s="4" t="s">
        <v>19</v>
      </c>
      <c r="J1918" s="4" t="s">
        <v>3</v>
      </c>
      <c r="K1918" s="4" t="s">
        <v>4</v>
      </c>
      <c r="L1918" s="4" t="s">
        <v>22</v>
      </c>
      <c r="M1918" s="9">
        <v>1</v>
      </c>
      <c r="N1918" s="6">
        <v>50.02</v>
      </c>
      <c r="O1918" s="7">
        <v>0.1</v>
      </c>
      <c r="P1918" s="6">
        <v>22.47</v>
      </c>
      <c r="Q1918" s="6">
        <f t="shared" si="116"/>
        <v>45.018000000000001</v>
      </c>
      <c r="R1918" s="6">
        <f t="shared" si="117"/>
        <v>22.47</v>
      </c>
      <c r="S1918" s="6">
        <f t="shared" si="118"/>
        <v>22.548000000000002</v>
      </c>
      <c r="T1918" s="8">
        <f t="shared" si="119"/>
        <v>0.50086632013861121</v>
      </c>
      <c r="U1918" s="5">
        <f>YEAR(SalesDataTable[[#This Row],[Order Date]])</f>
        <v>2026</v>
      </c>
      <c r="V1918" s="8" t="str">
        <f>"Q"&amp;ROUNDUP(MONTH(SalesDataTable[[#This Row],[Order Date]])/3,0)</f>
        <v>Q3</v>
      </c>
      <c r="W1918" s="9">
        <f>MONTH(SalesDataTable[[#This Row],[Order Date]])</f>
        <v>9</v>
      </c>
      <c r="X1918" s="8" t="str">
        <f>TEXT(SalesDataTable[[#This Row],[Order Date]],"mmm")</f>
        <v>Sep</v>
      </c>
    </row>
    <row r="1919" spans="1:24" ht="15">
      <c r="A1919" s="2">
        <v>2452</v>
      </c>
      <c r="B1919" s="3">
        <v>46283</v>
      </c>
      <c r="C1919" s="12">
        <f>MONTH(SalesDataTable[[#This Row],[Order Date]])</f>
        <v>9</v>
      </c>
      <c r="D1919" s="12" t="str">
        <f>TEXT(SalesDataTable[[#This Row],[Order Date]],"MMM")</f>
        <v>Sep</v>
      </c>
      <c r="E1919" s="15" t="str">
        <f>"Q"&amp;ROUNDUP(MONTH(SalesDataTable[[#This Row],[Order Date]])/3,0)</f>
        <v>Q3</v>
      </c>
      <c r="F1919" s="12">
        <f>YEAR(SalesDataTable[[#This Row],[Order Date]])</f>
        <v>2026</v>
      </c>
      <c r="G1919" s="4" t="s">
        <v>11</v>
      </c>
      <c r="H1919" s="4" t="s">
        <v>25</v>
      </c>
      <c r="I1919" s="4" t="s">
        <v>2</v>
      </c>
      <c r="J1919" s="4" t="s">
        <v>13</v>
      </c>
      <c r="K1919" s="4" t="s">
        <v>34</v>
      </c>
      <c r="L1919" s="4" t="s">
        <v>45</v>
      </c>
      <c r="M1919" s="9">
        <v>1</v>
      </c>
      <c r="N1919" s="6">
        <v>50.17</v>
      </c>
      <c r="O1919" s="7">
        <v>0.1</v>
      </c>
      <c r="P1919" s="6">
        <v>21.99</v>
      </c>
      <c r="Q1919" s="6">
        <f t="shared" si="116"/>
        <v>45.153000000000006</v>
      </c>
      <c r="R1919" s="6">
        <f t="shared" si="117"/>
        <v>21.99</v>
      </c>
      <c r="S1919" s="6">
        <f t="shared" si="118"/>
        <v>23.163000000000007</v>
      </c>
      <c r="T1919" s="8">
        <f t="shared" si="119"/>
        <v>0.51298917015480705</v>
      </c>
      <c r="U1919" s="5">
        <f>YEAR(SalesDataTable[[#This Row],[Order Date]])</f>
        <v>2026</v>
      </c>
      <c r="V1919" s="8" t="str">
        <f>"Q"&amp;ROUNDUP(MONTH(SalesDataTable[[#This Row],[Order Date]])/3,0)</f>
        <v>Q3</v>
      </c>
      <c r="W1919" s="9">
        <f>MONTH(SalesDataTable[[#This Row],[Order Date]])</f>
        <v>9</v>
      </c>
      <c r="X1919" s="8" t="str">
        <f>TEXT(SalesDataTable[[#This Row],[Order Date]],"mmm")</f>
        <v>Sep</v>
      </c>
    </row>
    <row r="1920" spans="1:24" ht="15">
      <c r="A1920" s="2">
        <v>2761</v>
      </c>
      <c r="B1920" s="3">
        <v>46283</v>
      </c>
      <c r="C1920" s="12">
        <f>MONTH(SalesDataTable[[#This Row],[Order Date]])</f>
        <v>9</v>
      </c>
      <c r="D1920" s="12" t="str">
        <f>TEXT(SalesDataTable[[#This Row],[Order Date]],"MMM")</f>
        <v>Sep</v>
      </c>
      <c r="E1920" s="15" t="str">
        <f>"Q"&amp;ROUNDUP(MONTH(SalesDataTable[[#This Row],[Order Date]])/3,0)</f>
        <v>Q3</v>
      </c>
      <c r="F1920" s="12">
        <f>YEAR(SalesDataTable[[#This Row],[Order Date]])</f>
        <v>2026</v>
      </c>
      <c r="G1920" s="4" t="s">
        <v>0</v>
      </c>
      <c r="H1920" s="4" t="s">
        <v>50</v>
      </c>
      <c r="I1920" s="4" t="s">
        <v>8</v>
      </c>
      <c r="J1920" s="4" t="s">
        <v>16</v>
      </c>
      <c r="K1920" s="4" t="s">
        <v>23</v>
      </c>
      <c r="L1920" s="4" t="s">
        <v>51</v>
      </c>
      <c r="M1920" s="9">
        <v>5</v>
      </c>
      <c r="N1920" s="6">
        <v>124.51</v>
      </c>
      <c r="O1920" s="7">
        <v>0.1</v>
      </c>
      <c r="P1920" s="6">
        <v>60.29</v>
      </c>
      <c r="Q1920" s="6">
        <f t="shared" si="116"/>
        <v>560.29500000000007</v>
      </c>
      <c r="R1920" s="6">
        <f t="shared" si="117"/>
        <v>301.45</v>
      </c>
      <c r="S1920" s="6">
        <f t="shared" si="118"/>
        <v>258.84500000000008</v>
      </c>
      <c r="T1920" s="8">
        <f t="shared" si="119"/>
        <v>0.46197984990049895</v>
      </c>
      <c r="U1920" s="5">
        <f>YEAR(SalesDataTable[[#This Row],[Order Date]])</f>
        <v>2026</v>
      </c>
      <c r="V1920" s="8" t="str">
        <f>"Q"&amp;ROUNDUP(MONTH(SalesDataTable[[#This Row],[Order Date]])/3,0)</f>
        <v>Q3</v>
      </c>
      <c r="W1920" s="9">
        <f>MONTH(SalesDataTable[[#This Row],[Order Date]])</f>
        <v>9</v>
      </c>
      <c r="X1920" s="8" t="str">
        <f>TEXT(SalesDataTable[[#This Row],[Order Date]],"mmm")</f>
        <v>Sep</v>
      </c>
    </row>
    <row r="1921" spans="1:24" ht="15">
      <c r="A1921" s="2">
        <v>3993</v>
      </c>
      <c r="B1921" s="3">
        <v>46283</v>
      </c>
      <c r="C1921" s="12">
        <f>MONTH(SalesDataTable[[#This Row],[Order Date]])</f>
        <v>9</v>
      </c>
      <c r="D1921" s="12" t="str">
        <f>TEXT(SalesDataTable[[#This Row],[Order Date]],"MMM")</f>
        <v>Sep</v>
      </c>
      <c r="E1921" s="15" t="str">
        <f>"Q"&amp;ROUNDUP(MONTH(SalesDataTable[[#This Row],[Order Date]])/3,0)</f>
        <v>Q3</v>
      </c>
      <c r="F1921" s="12">
        <f>YEAR(SalesDataTable[[#This Row],[Order Date]])</f>
        <v>2026</v>
      </c>
      <c r="G1921" s="4" t="s">
        <v>6</v>
      </c>
      <c r="H1921" s="4" t="s">
        <v>43</v>
      </c>
      <c r="I1921" s="4" t="s">
        <v>28</v>
      </c>
      <c r="J1921" s="4" t="s">
        <v>3</v>
      </c>
      <c r="K1921" s="4" t="s">
        <v>9</v>
      </c>
      <c r="L1921" s="4" t="s">
        <v>37</v>
      </c>
      <c r="M1921" s="9">
        <v>1</v>
      </c>
      <c r="N1921" s="6">
        <v>153.68</v>
      </c>
      <c r="O1921" s="7">
        <v>0.05</v>
      </c>
      <c r="P1921" s="6">
        <v>77.42</v>
      </c>
      <c r="Q1921" s="6">
        <f t="shared" si="116"/>
        <v>145.99600000000001</v>
      </c>
      <c r="R1921" s="6">
        <f t="shared" si="117"/>
        <v>77.42</v>
      </c>
      <c r="S1921" s="6">
        <f t="shared" si="118"/>
        <v>68.576000000000008</v>
      </c>
      <c r="T1921" s="8">
        <f t="shared" si="119"/>
        <v>0.46971149894517661</v>
      </c>
      <c r="U1921" s="5">
        <f>YEAR(SalesDataTable[[#This Row],[Order Date]])</f>
        <v>2026</v>
      </c>
      <c r="V1921" s="8" t="str">
        <f>"Q"&amp;ROUNDUP(MONTH(SalesDataTable[[#This Row],[Order Date]])/3,0)</f>
        <v>Q3</v>
      </c>
      <c r="W1921" s="9">
        <f>MONTH(SalesDataTable[[#This Row],[Order Date]])</f>
        <v>9</v>
      </c>
      <c r="X1921" s="8" t="str">
        <f>TEXT(SalesDataTable[[#This Row],[Order Date]],"mmm")</f>
        <v>Sep</v>
      </c>
    </row>
    <row r="1922" spans="1:24" ht="15">
      <c r="A1922" s="2">
        <v>4343</v>
      </c>
      <c r="B1922" s="3">
        <v>46283</v>
      </c>
      <c r="C1922" s="12">
        <f>MONTH(SalesDataTable[[#This Row],[Order Date]])</f>
        <v>9</v>
      </c>
      <c r="D1922" s="12" t="str">
        <f>TEXT(SalesDataTable[[#This Row],[Order Date]],"MMM")</f>
        <v>Sep</v>
      </c>
      <c r="E1922" s="15" t="str">
        <f>"Q"&amp;ROUNDUP(MONTH(SalesDataTable[[#This Row],[Order Date]])/3,0)</f>
        <v>Q3</v>
      </c>
      <c r="F1922" s="12">
        <f>YEAR(SalesDataTable[[#This Row],[Order Date]])</f>
        <v>2026</v>
      </c>
      <c r="G1922" s="4" t="s">
        <v>6</v>
      </c>
      <c r="H1922" s="4" t="s">
        <v>43</v>
      </c>
      <c r="I1922" s="4" t="s">
        <v>28</v>
      </c>
      <c r="J1922" s="4" t="s">
        <v>13</v>
      </c>
      <c r="K1922" s="4" t="s">
        <v>23</v>
      </c>
      <c r="L1922" s="4" t="s">
        <v>51</v>
      </c>
      <c r="M1922" s="9">
        <v>2</v>
      </c>
      <c r="N1922" s="6">
        <v>121.37</v>
      </c>
      <c r="O1922" s="7">
        <v>0.05</v>
      </c>
      <c r="P1922" s="6">
        <v>60.13</v>
      </c>
      <c r="Q1922" s="6">
        <f t="shared" ref="Q1922:Q1985" si="120">M1922*N1922*(1-O1922)</f>
        <v>230.60300000000001</v>
      </c>
      <c r="R1922" s="6">
        <f t="shared" ref="R1922:R1985" si="121">M1922*P1922</f>
        <v>120.26</v>
      </c>
      <c r="S1922" s="6">
        <f t="shared" ref="S1922:S1985" si="122">Q1922-R1922</f>
        <v>110.343</v>
      </c>
      <c r="T1922" s="8">
        <f t="shared" ref="T1922:T1985" si="123">IFERROR(S1922/Q1922,0)</f>
        <v>0.47849767782726155</v>
      </c>
      <c r="U1922" s="5">
        <f>YEAR(SalesDataTable[[#This Row],[Order Date]])</f>
        <v>2026</v>
      </c>
      <c r="V1922" s="8" t="str">
        <f>"Q"&amp;ROUNDUP(MONTH(SalesDataTable[[#This Row],[Order Date]])/3,0)</f>
        <v>Q3</v>
      </c>
      <c r="W1922" s="9">
        <f>MONTH(SalesDataTable[[#This Row],[Order Date]])</f>
        <v>9</v>
      </c>
      <c r="X1922" s="8" t="str">
        <f>TEXT(SalesDataTable[[#This Row],[Order Date]],"mmm")</f>
        <v>Sep</v>
      </c>
    </row>
    <row r="1923" spans="1:24" ht="15">
      <c r="A1923" s="2">
        <v>4429</v>
      </c>
      <c r="B1923" s="3">
        <v>46283</v>
      </c>
      <c r="C1923" s="12">
        <f>MONTH(SalesDataTable[[#This Row],[Order Date]])</f>
        <v>9</v>
      </c>
      <c r="D1923" s="12" t="str">
        <f>TEXT(SalesDataTable[[#This Row],[Order Date]],"MMM")</f>
        <v>Sep</v>
      </c>
      <c r="E1923" s="15" t="str">
        <f>"Q"&amp;ROUNDUP(MONTH(SalesDataTable[[#This Row],[Order Date]])/3,0)</f>
        <v>Q3</v>
      </c>
      <c r="F1923" s="12">
        <f>YEAR(SalesDataTable[[#This Row],[Order Date]])</f>
        <v>2026</v>
      </c>
      <c r="G1923" s="4" t="s">
        <v>0</v>
      </c>
      <c r="H1923" s="4" t="s">
        <v>50</v>
      </c>
      <c r="I1923" s="4" t="s">
        <v>2</v>
      </c>
      <c r="J1923" s="4" t="s">
        <v>16</v>
      </c>
      <c r="K1923" s="4" t="s">
        <v>9</v>
      </c>
      <c r="L1923" s="4" t="s">
        <v>17</v>
      </c>
      <c r="M1923" s="9">
        <v>2</v>
      </c>
      <c r="N1923" s="6">
        <v>145.1</v>
      </c>
      <c r="O1923" s="7">
        <v>0.1</v>
      </c>
      <c r="P1923" s="6">
        <v>77.62</v>
      </c>
      <c r="Q1923" s="6">
        <f t="shared" si="120"/>
        <v>261.18</v>
      </c>
      <c r="R1923" s="6">
        <f t="shared" si="121"/>
        <v>155.24</v>
      </c>
      <c r="S1923" s="6">
        <f t="shared" si="122"/>
        <v>105.94</v>
      </c>
      <c r="T1923" s="8">
        <f t="shared" si="123"/>
        <v>0.40562064476606169</v>
      </c>
      <c r="U1923" s="5">
        <f>YEAR(SalesDataTable[[#This Row],[Order Date]])</f>
        <v>2026</v>
      </c>
      <c r="V1923" s="8" t="str">
        <f>"Q"&amp;ROUNDUP(MONTH(SalesDataTable[[#This Row],[Order Date]])/3,0)</f>
        <v>Q3</v>
      </c>
      <c r="W1923" s="9">
        <f>MONTH(SalesDataTable[[#This Row],[Order Date]])</f>
        <v>9</v>
      </c>
      <c r="X1923" s="8" t="str">
        <f>TEXT(SalesDataTable[[#This Row],[Order Date]],"mmm")</f>
        <v>Sep</v>
      </c>
    </row>
    <row r="1924" spans="1:24" ht="15">
      <c r="A1924" s="2">
        <v>4824</v>
      </c>
      <c r="B1924" s="3">
        <v>46283</v>
      </c>
      <c r="C1924" s="12">
        <f>MONTH(SalesDataTable[[#This Row],[Order Date]])</f>
        <v>9</v>
      </c>
      <c r="D1924" s="12" t="str">
        <f>TEXT(SalesDataTable[[#This Row],[Order Date]],"MMM")</f>
        <v>Sep</v>
      </c>
      <c r="E1924" s="15" t="str">
        <f>"Q"&amp;ROUNDUP(MONTH(SalesDataTable[[#This Row],[Order Date]])/3,0)</f>
        <v>Q3</v>
      </c>
      <c r="F1924" s="12">
        <f>YEAR(SalesDataTable[[#This Row],[Order Date]])</f>
        <v>2026</v>
      </c>
      <c r="G1924" s="4" t="s">
        <v>20</v>
      </c>
      <c r="H1924" s="4" t="s">
        <v>33</v>
      </c>
      <c r="I1924" s="4" t="s">
        <v>2</v>
      </c>
      <c r="J1924" s="4" t="s">
        <v>3</v>
      </c>
      <c r="K1924" s="4" t="s">
        <v>34</v>
      </c>
      <c r="L1924" s="4" t="s">
        <v>42</v>
      </c>
      <c r="M1924" s="9">
        <v>1</v>
      </c>
      <c r="N1924" s="6">
        <v>36.729999999999997</v>
      </c>
      <c r="O1924" s="7">
        <v>0.05</v>
      </c>
      <c r="P1924" s="6">
        <v>14.11</v>
      </c>
      <c r="Q1924" s="6">
        <f t="shared" si="120"/>
        <v>34.893499999999996</v>
      </c>
      <c r="R1924" s="6">
        <f t="shared" si="121"/>
        <v>14.11</v>
      </c>
      <c r="S1924" s="6">
        <f t="shared" si="122"/>
        <v>20.783499999999997</v>
      </c>
      <c r="T1924" s="8">
        <f t="shared" si="123"/>
        <v>0.59562669265049362</v>
      </c>
      <c r="U1924" s="5">
        <f>YEAR(SalesDataTable[[#This Row],[Order Date]])</f>
        <v>2026</v>
      </c>
      <c r="V1924" s="8" t="str">
        <f>"Q"&amp;ROUNDUP(MONTH(SalesDataTable[[#This Row],[Order Date]])/3,0)</f>
        <v>Q3</v>
      </c>
      <c r="W1924" s="9">
        <f>MONTH(SalesDataTable[[#This Row],[Order Date]])</f>
        <v>9</v>
      </c>
      <c r="X1924" s="8" t="str">
        <f>TEXT(SalesDataTable[[#This Row],[Order Date]],"mmm")</f>
        <v>Sep</v>
      </c>
    </row>
    <row r="1925" spans="1:24" ht="15">
      <c r="A1925" s="2">
        <v>4881</v>
      </c>
      <c r="B1925" s="3">
        <v>46283</v>
      </c>
      <c r="C1925" s="12">
        <f>MONTH(SalesDataTable[[#This Row],[Order Date]])</f>
        <v>9</v>
      </c>
      <c r="D1925" s="12" t="str">
        <f>TEXT(SalesDataTable[[#This Row],[Order Date]],"MMM")</f>
        <v>Sep</v>
      </c>
      <c r="E1925" s="15" t="str">
        <f>"Q"&amp;ROUNDUP(MONTH(SalesDataTable[[#This Row],[Order Date]])/3,0)</f>
        <v>Q3</v>
      </c>
      <c r="F1925" s="12">
        <f>YEAR(SalesDataTable[[#This Row],[Order Date]])</f>
        <v>2026</v>
      </c>
      <c r="G1925" s="4" t="s">
        <v>11</v>
      </c>
      <c r="H1925" s="4" t="s">
        <v>12</v>
      </c>
      <c r="I1925" s="4" t="s">
        <v>2</v>
      </c>
      <c r="J1925" s="4" t="s">
        <v>16</v>
      </c>
      <c r="K1925" s="4" t="s">
        <v>14</v>
      </c>
      <c r="L1925" s="4" t="s">
        <v>44</v>
      </c>
      <c r="M1925" s="9">
        <v>4</v>
      </c>
      <c r="N1925" s="6">
        <v>134.15</v>
      </c>
      <c r="O1925" s="7">
        <v>0.05</v>
      </c>
      <c r="P1925" s="6">
        <v>65.58</v>
      </c>
      <c r="Q1925" s="6">
        <f t="shared" si="120"/>
        <v>509.77</v>
      </c>
      <c r="R1925" s="6">
        <f t="shared" si="121"/>
        <v>262.32</v>
      </c>
      <c r="S1925" s="6">
        <f t="shared" si="122"/>
        <v>247.45</v>
      </c>
      <c r="T1925" s="8">
        <f t="shared" si="123"/>
        <v>0.48541499107440611</v>
      </c>
      <c r="U1925" s="5">
        <f>YEAR(SalesDataTable[[#This Row],[Order Date]])</f>
        <v>2026</v>
      </c>
      <c r="V1925" s="8" t="str">
        <f>"Q"&amp;ROUNDUP(MONTH(SalesDataTable[[#This Row],[Order Date]])/3,0)</f>
        <v>Q3</v>
      </c>
      <c r="W1925" s="9">
        <f>MONTH(SalesDataTable[[#This Row],[Order Date]])</f>
        <v>9</v>
      </c>
      <c r="X1925" s="8" t="str">
        <f>TEXT(SalesDataTable[[#This Row],[Order Date]],"mmm")</f>
        <v>Sep</v>
      </c>
    </row>
    <row r="1926" spans="1:24" ht="15">
      <c r="A1926" s="2">
        <v>5138</v>
      </c>
      <c r="B1926" s="3">
        <v>46283</v>
      </c>
      <c r="C1926" s="12">
        <f>MONTH(SalesDataTable[[#This Row],[Order Date]])</f>
        <v>9</v>
      </c>
      <c r="D1926" s="12" t="str">
        <f>TEXT(SalesDataTable[[#This Row],[Order Date]],"MMM")</f>
        <v>Sep</v>
      </c>
      <c r="E1926" s="15" t="str">
        <f>"Q"&amp;ROUNDUP(MONTH(SalesDataTable[[#This Row],[Order Date]])/3,0)</f>
        <v>Q3</v>
      </c>
      <c r="F1926" s="12">
        <f>YEAR(SalesDataTable[[#This Row],[Order Date]])</f>
        <v>2026</v>
      </c>
      <c r="G1926" s="4" t="s">
        <v>0</v>
      </c>
      <c r="H1926" s="4" t="s">
        <v>1</v>
      </c>
      <c r="I1926" s="4" t="s">
        <v>8</v>
      </c>
      <c r="J1926" s="4" t="s">
        <v>16</v>
      </c>
      <c r="K1926" s="4" t="s">
        <v>9</v>
      </c>
      <c r="L1926" s="4" t="s">
        <v>10</v>
      </c>
      <c r="M1926" s="9">
        <v>8</v>
      </c>
      <c r="N1926" s="6">
        <v>94.21</v>
      </c>
      <c r="O1926" s="7">
        <v>0.1</v>
      </c>
      <c r="P1926" s="6">
        <v>45.05</v>
      </c>
      <c r="Q1926" s="6">
        <f t="shared" si="120"/>
        <v>678.31200000000001</v>
      </c>
      <c r="R1926" s="6">
        <f t="shared" si="121"/>
        <v>360.4</v>
      </c>
      <c r="S1926" s="6">
        <f t="shared" si="122"/>
        <v>317.91200000000003</v>
      </c>
      <c r="T1926" s="8">
        <f t="shared" si="123"/>
        <v>0.46868107891353833</v>
      </c>
      <c r="U1926" s="5">
        <f>YEAR(SalesDataTable[[#This Row],[Order Date]])</f>
        <v>2026</v>
      </c>
      <c r="V1926" s="8" t="str">
        <f>"Q"&amp;ROUNDUP(MONTH(SalesDataTable[[#This Row],[Order Date]])/3,0)</f>
        <v>Q3</v>
      </c>
      <c r="W1926" s="9">
        <f>MONTH(SalesDataTable[[#This Row],[Order Date]])</f>
        <v>9</v>
      </c>
      <c r="X1926" s="8" t="str">
        <f>TEXT(SalesDataTable[[#This Row],[Order Date]],"mmm")</f>
        <v>Sep</v>
      </c>
    </row>
    <row r="1927" spans="1:24" ht="15">
      <c r="A1927" s="2">
        <v>1214</v>
      </c>
      <c r="B1927" s="3">
        <v>46284</v>
      </c>
      <c r="C1927" s="12">
        <f>MONTH(SalesDataTable[[#This Row],[Order Date]])</f>
        <v>9</v>
      </c>
      <c r="D1927" s="12" t="str">
        <f>TEXT(SalesDataTable[[#This Row],[Order Date]],"MMM")</f>
        <v>Sep</v>
      </c>
      <c r="E1927" s="15" t="str">
        <f>"Q"&amp;ROUNDUP(MONTH(SalesDataTable[[#This Row],[Order Date]])/3,0)</f>
        <v>Q3</v>
      </c>
      <c r="F1927" s="12">
        <f>YEAR(SalesDataTable[[#This Row],[Order Date]])</f>
        <v>2026</v>
      </c>
      <c r="G1927" s="4" t="s">
        <v>0</v>
      </c>
      <c r="H1927" s="4" t="s">
        <v>50</v>
      </c>
      <c r="I1927" s="4" t="s">
        <v>19</v>
      </c>
      <c r="J1927" s="4" t="s">
        <v>3</v>
      </c>
      <c r="K1927" s="4" t="s">
        <v>23</v>
      </c>
      <c r="L1927" s="4" t="s">
        <v>29</v>
      </c>
      <c r="M1927" s="9">
        <v>1</v>
      </c>
      <c r="N1927" s="6">
        <v>198.29</v>
      </c>
      <c r="O1927" s="7">
        <v>0.05</v>
      </c>
      <c r="P1927" s="6">
        <v>106.24</v>
      </c>
      <c r="Q1927" s="6">
        <f t="shared" si="120"/>
        <v>188.37549999999999</v>
      </c>
      <c r="R1927" s="6">
        <f t="shared" si="121"/>
        <v>106.24</v>
      </c>
      <c r="S1927" s="6">
        <f t="shared" si="122"/>
        <v>82.135499999999993</v>
      </c>
      <c r="T1927" s="8">
        <f t="shared" si="123"/>
        <v>0.436020076920831</v>
      </c>
      <c r="U1927" s="5">
        <f>YEAR(SalesDataTable[[#This Row],[Order Date]])</f>
        <v>2026</v>
      </c>
      <c r="V1927" s="8" t="str">
        <f>"Q"&amp;ROUNDUP(MONTH(SalesDataTable[[#This Row],[Order Date]])/3,0)</f>
        <v>Q3</v>
      </c>
      <c r="W1927" s="9">
        <f>MONTH(SalesDataTable[[#This Row],[Order Date]])</f>
        <v>9</v>
      </c>
      <c r="X1927" s="8" t="str">
        <f>TEXT(SalesDataTable[[#This Row],[Order Date]],"mmm")</f>
        <v>Sep</v>
      </c>
    </row>
    <row r="1928" spans="1:24" ht="15">
      <c r="A1928" s="2">
        <v>1346</v>
      </c>
      <c r="B1928" s="3">
        <v>46284</v>
      </c>
      <c r="C1928" s="12">
        <f>MONTH(SalesDataTable[[#This Row],[Order Date]])</f>
        <v>9</v>
      </c>
      <c r="D1928" s="12" t="str">
        <f>TEXT(SalesDataTable[[#This Row],[Order Date]],"MMM")</f>
        <v>Sep</v>
      </c>
      <c r="E1928" s="15" t="str">
        <f>"Q"&amp;ROUNDUP(MONTH(SalesDataTable[[#This Row],[Order Date]])/3,0)</f>
        <v>Q3</v>
      </c>
      <c r="F1928" s="12">
        <f>YEAR(SalesDataTable[[#This Row],[Order Date]])</f>
        <v>2026</v>
      </c>
      <c r="G1928" s="4" t="s">
        <v>6</v>
      </c>
      <c r="H1928" s="4" t="s">
        <v>49</v>
      </c>
      <c r="I1928" s="4" t="s">
        <v>28</v>
      </c>
      <c r="J1928" s="4" t="s">
        <v>3</v>
      </c>
      <c r="K1928" s="4" t="s">
        <v>14</v>
      </c>
      <c r="L1928" s="4" t="s">
        <v>48</v>
      </c>
      <c r="M1928" s="9">
        <v>3</v>
      </c>
      <c r="N1928" s="6">
        <v>166.21</v>
      </c>
      <c r="O1928" s="7">
        <v>0.05</v>
      </c>
      <c r="P1928" s="6">
        <v>85.03</v>
      </c>
      <c r="Q1928" s="6">
        <f t="shared" si="120"/>
        <v>473.69849999999997</v>
      </c>
      <c r="R1928" s="6">
        <f t="shared" si="121"/>
        <v>255.09</v>
      </c>
      <c r="S1928" s="6">
        <f t="shared" si="122"/>
        <v>218.60849999999996</v>
      </c>
      <c r="T1928" s="8">
        <f t="shared" si="123"/>
        <v>0.4614929116304991</v>
      </c>
      <c r="U1928" s="5">
        <f>YEAR(SalesDataTable[[#This Row],[Order Date]])</f>
        <v>2026</v>
      </c>
      <c r="V1928" s="8" t="str">
        <f>"Q"&amp;ROUNDUP(MONTH(SalesDataTable[[#This Row],[Order Date]])/3,0)</f>
        <v>Q3</v>
      </c>
      <c r="W1928" s="9">
        <f>MONTH(SalesDataTable[[#This Row],[Order Date]])</f>
        <v>9</v>
      </c>
      <c r="X1928" s="8" t="str">
        <f>TEXT(SalesDataTable[[#This Row],[Order Date]],"mmm")</f>
        <v>Sep</v>
      </c>
    </row>
    <row r="1929" spans="1:24" ht="15">
      <c r="A1929" s="2">
        <v>1361</v>
      </c>
      <c r="B1929" s="3">
        <v>46284</v>
      </c>
      <c r="C1929" s="12">
        <f>MONTH(SalesDataTable[[#This Row],[Order Date]])</f>
        <v>9</v>
      </c>
      <c r="D1929" s="12" t="str">
        <f>TEXT(SalesDataTable[[#This Row],[Order Date]],"MMM")</f>
        <v>Sep</v>
      </c>
      <c r="E1929" s="15" t="str">
        <f>"Q"&amp;ROUNDUP(MONTH(SalesDataTable[[#This Row],[Order Date]])/3,0)</f>
        <v>Q3</v>
      </c>
      <c r="F1929" s="12">
        <f>YEAR(SalesDataTable[[#This Row],[Order Date]])</f>
        <v>2026</v>
      </c>
      <c r="G1929" s="4" t="s">
        <v>6</v>
      </c>
      <c r="H1929" s="4" t="s">
        <v>27</v>
      </c>
      <c r="I1929" s="4" t="s">
        <v>28</v>
      </c>
      <c r="J1929" s="4" t="s">
        <v>13</v>
      </c>
      <c r="K1929" s="4" t="s">
        <v>4</v>
      </c>
      <c r="L1929" s="4" t="s">
        <v>26</v>
      </c>
      <c r="M1929" s="9">
        <v>1</v>
      </c>
      <c r="N1929" s="6">
        <v>40.700000000000003</v>
      </c>
      <c r="O1929" s="7">
        <v>0.05</v>
      </c>
      <c r="P1929" s="6">
        <v>16.43</v>
      </c>
      <c r="Q1929" s="6">
        <f t="shared" si="120"/>
        <v>38.664999999999999</v>
      </c>
      <c r="R1929" s="6">
        <f t="shared" si="121"/>
        <v>16.43</v>
      </c>
      <c r="S1929" s="6">
        <f t="shared" si="122"/>
        <v>22.234999999999999</v>
      </c>
      <c r="T1929" s="8">
        <f t="shared" si="123"/>
        <v>0.57506789085736454</v>
      </c>
      <c r="U1929" s="5">
        <f>YEAR(SalesDataTable[[#This Row],[Order Date]])</f>
        <v>2026</v>
      </c>
      <c r="V1929" s="8" t="str">
        <f>"Q"&amp;ROUNDUP(MONTH(SalesDataTable[[#This Row],[Order Date]])/3,0)</f>
        <v>Q3</v>
      </c>
      <c r="W1929" s="9">
        <f>MONTH(SalesDataTable[[#This Row],[Order Date]])</f>
        <v>9</v>
      </c>
      <c r="X1929" s="8" t="str">
        <f>TEXT(SalesDataTable[[#This Row],[Order Date]],"mmm")</f>
        <v>Sep</v>
      </c>
    </row>
    <row r="1930" spans="1:24" ht="15">
      <c r="A1930" s="2">
        <v>2728</v>
      </c>
      <c r="B1930" s="3">
        <v>46284</v>
      </c>
      <c r="C1930" s="12">
        <f>MONTH(SalesDataTable[[#This Row],[Order Date]])</f>
        <v>9</v>
      </c>
      <c r="D1930" s="12" t="str">
        <f>TEXT(SalesDataTable[[#This Row],[Order Date]],"MMM")</f>
        <v>Sep</v>
      </c>
      <c r="E1930" s="15" t="str">
        <f>"Q"&amp;ROUNDUP(MONTH(SalesDataTable[[#This Row],[Order Date]])/3,0)</f>
        <v>Q3</v>
      </c>
      <c r="F1930" s="12">
        <f>YEAR(SalesDataTable[[#This Row],[Order Date]])</f>
        <v>2026</v>
      </c>
      <c r="G1930" s="4" t="s">
        <v>0</v>
      </c>
      <c r="H1930" s="4" t="s">
        <v>50</v>
      </c>
      <c r="I1930" s="4" t="s">
        <v>2</v>
      </c>
      <c r="J1930" s="4" t="s">
        <v>13</v>
      </c>
      <c r="K1930" s="4" t="s">
        <v>9</v>
      </c>
      <c r="L1930" s="4" t="s">
        <v>37</v>
      </c>
      <c r="M1930" s="9">
        <v>3</v>
      </c>
      <c r="N1930" s="6">
        <v>153.5</v>
      </c>
      <c r="O1930" s="7">
        <v>0</v>
      </c>
      <c r="P1930" s="6">
        <v>80.819999999999993</v>
      </c>
      <c r="Q1930" s="6">
        <f t="shared" si="120"/>
        <v>460.5</v>
      </c>
      <c r="R1930" s="6">
        <f t="shared" si="121"/>
        <v>242.45999999999998</v>
      </c>
      <c r="S1930" s="6">
        <f t="shared" si="122"/>
        <v>218.04000000000002</v>
      </c>
      <c r="T1930" s="8">
        <f t="shared" si="123"/>
        <v>0.47348534201954401</v>
      </c>
      <c r="U1930" s="5">
        <f>YEAR(SalesDataTable[[#This Row],[Order Date]])</f>
        <v>2026</v>
      </c>
      <c r="V1930" s="8" t="str">
        <f>"Q"&amp;ROUNDUP(MONTH(SalesDataTable[[#This Row],[Order Date]])/3,0)</f>
        <v>Q3</v>
      </c>
      <c r="W1930" s="9">
        <f>MONTH(SalesDataTable[[#This Row],[Order Date]])</f>
        <v>9</v>
      </c>
      <c r="X1930" s="8" t="str">
        <f>TEXT(SalesDataTable[[#This Row],[Order Date]],"mmm")</f>
        <v>Sep</v>
      </c>
    </row>
    <row r="1931" spans="1:24" ht="15">
      <c r="A1931" s="2">
        <v>2788</v>
      </c>
      <c r="B1931" s="3">
        <v>46284</v>
      </c>
      <c r="C1931" s="12">
        <f>MONTH(SalesDataTable[[#This Row],[Order Date]])</f>
        <v>9</v>
      </c>
      <c r="D1931" s="12" t="str">
        <f>TEXT(SalesDataTable[[#This Row],[Order Date]],"MMM")</f>
        <v>Sep</v>
      </c>
      <c r="E1931" s="15" t="str">
        <f>"Q"&amp;ROUNDUP(MONTH(SalesDataTable[[#This Row],[Order Date]])/3,0)</f>
        <v>Q3</v>
      </c>
      <c r="F1931" s="12">
        <f>YEAR(SalesDataTable[[#This Row],[Order Date]])</f>
        <v>2026</v>
      </c>
      <c r="G1931" s="4" t="s">
        <v>6</v>
      </c>
      <c r="H1931" s="4" t="s">
        <v>43</v>
      </c>
      <c r="I1931" s="4" t="s">
        <v>28</v>
      </c>
      <c r="J1931" s="4" t="s">
        <v>13</v>
      </c>
      <c r="K1931" s="4" t="s">
        <v>9</v>
      </c>
      <c r="L1931" s="4" t="s">
        <v>46</v>
      </c>
      <c r="M1931" s="9">
        <v>1</v>
      </c>
      <c r="N1931" s="6">
        <v>70.430000000000007</v>
      </c>
      <c r="O1931" s="7">
        <v>0</v>
      </c>
      <c r="P1931" s="6">
        <v>31.51</v>
      </c>
      <c r="Q1931" s="6">
        <f t="shared" si="120"/>
        <v>70.430000000000007</v>
      </c>
      <c r="R1931" s="6">
        <f t="shared" si="121"/>
        <v>31.51</v>
      </c>
      <c r="S1931" s="6">
        <f t="shared" si="122"/>
        <v>38.92</v>
      </c>
      <c r="T1931" s="8">
        <f t="shared" si="123"/>
        <v>0.55260542382507449</v>
      </c>
      <c r="U1931" s="5">
        <f>YEAR(SalesDataTable[[#This Row],[Order Date]])</f>
        <v>2026</v>
      </c>
      <c r="V1931" s="8" t="str">
        <f>"Q"&amp;ROUNDUP(MONTH(SalesDataTable[[#This Row],[Order Date]])/3,0)</f>
        <v>Q3</v>
      </c>
      <c r="W1931" s="9">
        <f>MONTH(SalesDataTable[[#This Row],[Order Date]])</f>
        <v>9</v>
      </c>
      <c r="X1931" s="8" t="str">
        <f>TEXT(SalesDataTable[[#This Row],[Order Date]],"mmm")</f>
        <v>Sep</v>
      </c>
    </row>
    <row r="1932" spans="1:24" ht="15">
      <c r="A1932" s="2">
        <v>2932</v>
      </c>
      <c r="B1932" s="3">
        <v>46284</v>
      </c>
      <c r="C1932" s="12">
        <f>MONTH(SalesDataTable[[#This Row],[Order Date]])</f>
        <v>9</v>
      </c>
      <c r="D1932" s="12" t="str">
        <f>TEXT(SalesDataTable[[#This Row],[Order Date]],"MMM")</f>
        <v>Sep</v>
      </c>
      <c r="E1932" s="15" t="str">
        <f>"Q"&amp;ROUNDUP(MONTH(SalesDataTable[[#This Row],[Order Date]])/3,0)</f>
        <v>Q3</v>
      </c>
      <c r="F1932" s="12">
        <f>YEAR(SalesDataTable[[#This Row],[Order Date]])</f>
        <v>2026</v>
      </c>
      <c r="G1932" s="4" t="s">
        <v>0</v>
      </c>
      <c r="H1932" s="4" t="s">
        <v>50</v>
      </c>
      <c r="I1932" s="4" t="s">
        <v>19</v>
      </c>
      <c r="J1932" s="4" t="s">
        <v>16</v>
      </c>
      <c r="K1932" s="4" t="s">
        <v>4</v>
      </c>
      <c r="L1932" s="4" t="s">
        <v>22</v>
      </c>
      <c r="M1932" s="9">
        <v>4</v>
      </c>
      <c r="N1932" s="6">
        <v>49.93</v>
      </c>
      <c r="O1932" s="7">
        <v>0</v>
      </c>
      <c r="P1932" s="6">
        <v>22.99</v>
      </c>
      <c r="Q1932" s="6">
        <f t="shared" si="120"/>
        <v>199.72</v>
      </c>
      <c r="R1932" s="6">
        <f t="shared" si="121"/>
        <v>91.96</v>
      </c>
      <c r="S1932" s="6">
        <f t="shared" si="122"/>
        <v>107.76</v>
      </c>
      <c r="T1932" s="8">
        <f t="shared" si="123"/>
        <v>0.53955537752853999</v>
      </c>
      <c r="U1932" s="5">
        <f>YEAR(SalesDataTable[[#This Row],[Order Date]])</f>
        <v>2026</v>
      </c>
      <c r="V1932" s="8" t="str">
        <f>"Q"&amp;ROUNDUP(MONTH(SalesDataTable[[#This Row],[Order Date]])/3,0)</f>
        <v>Q3</v>
      </c>
      <c r="W1932" s="9">
        <f>MONTH(SalesDataTable[[#This Row],[Order Date]])</f>
        <v>9</v>
      </c>
      <c r="X1932" s="8" t="str">
        <f>TEXT(SalesDataTable[[#This Row],[Order Date]],"mmm")</f>
        <v>Sep</v>
      </c>
    </row>
    <row r="1933" spans="1:24" ht="15">
      <c r="A1933" s="2">
        <v>3399</v>
      </c>
      <c r="B1933" s="3">
        <v>46284</v>
      </c>
      <c r="C1933" s="12">
        <f>MONTH(SalesDataTable[[#This Row],[Order Date]])</f>
        <v>9</v>
      </c>
      <c r="D1933" s="12" t="str">
        <f>TEXT(SalesDataTable[[#This Row],[Order Date]],"MMM")</f>
        <v>Sep</v>
      </c>
      <c r="E1933" s="15" t="str">
        <f>"Q"&amp;ROUNDUP(MONTH(SalesDataTable[[#This Row],[Order Date]])/3,0)</f>
        <v>Q3</v>
      </c>
      <c r="F1933" s="12">
        <f>YEAR(SalesDataTable[[#This Row],[Order Date]])</f>
        <v>2026</v>
      </c>
      <c r="G1933" s="4" t="s">
        <v>6</v>
      </c>
      <c r="H1933" s="4" t="s">
        <v>43</v>
      </c>
      <c r="I1933" s="4" t="s">
        <v>19</v>
      </c>
      <c r="J1933" s="4" t="s">
        <v>3</v>
      </c>
      <c r="K1933" s="4" t="s">
        <v>4</v>
      </c>
      <c r="L1933" s="4" t="s">
        <v>22</v>
      </c>
      <c r="M1933" s="9">
        <v>1</v>
      </c>
      <c r="N1933" s="6">
        <v>50.18</v>
      </c>
      <c r="O1933" s="7">
        <v>0</v>
      </c>
      <c r="P1933" s="6">
        <v>22.92</v>
      </c>
      <c r="Q1933" s="6">
        <f t="shared" si="120"/>
        <v>50.18</v>
      </c>
      <c r="R1933" s="6">
        <f t="shared" si="121"/>
        <v>22.92</v>
      </c>
      <c r="S1933" s="6">
        <f t="shared" si="122"/>
        <v>27.259999999999998</v>
      </c>
      <c r="T1933" s="8">
        <f t="shared" si="123"/>
        <v>0.54324432044639293</v>
      </c>
      <c r="U1933" s="5">
        <f>YEAR(SalesDataTable[[#This Row],[Order Date]])</f>
        <v>2026</v>
      </c>
      <c r="V1933" s="8" t="str">
        <f>"Q"&amp;ROUNDUP(MONTH(SalesDataTable[[#This Row],[Order Date]])/3,0)</f>
        <v>Q3</v>
      </c>
      <c r="W1933" s="9">
        <f>MONTH(SalesDataTable[[#This Row],[Order Date]])</f>
        <v>9</v>
      </c>
      <c r="X1933" s="8" t="str">
        <f>TEXT(SalesDataTable[[#This Row],[Order Date]],"mmm")</f>
        <v>Sep</v>
      </c>
    </row>
    <row r="1934" spans="1:24" ht="15">
      <c r="A1934" s="2">
        <v>3588</v>
      </c>
      <c r="B1934" s="3">
        <v>46284</v>
      </c>
      <c r="C1934" s="12">
        <f>MONTH(SalesDataTable[[#This Row],[Order Date]])</f>
        <v>9</v>
      </c>
      <c r="D1934" s="12" t="str">
        <f>TEXT(SalesDataTable[[#This Row],[Order Date]],"MMM")</f>
        <v>Sep</v>
      </c>
      <c r="E1934" s="15" t="str">
        <f>"Q"&amp;ROUNDUP(MONTH(SalesDataTable[[#This Row],[Order Date]])/3,0)</f>
        <v>Q3</v>
      </c>
      <c r="F1934" s="12">
        <f>YEAR(SalesDataTable[[#This Row],[Order Date]])</f>
        <v>2026</v>
      </c>
      <c r="G1934" s="4" t="s">
        <v>20</v>
      </c>
      <c r="H1934" s="4" t="s">
        <v>47</v>
      </c>
      <c r="I1934" s="4" t="s">
        <v>19</v>
      </c>
      <c r="J1934" s="4" t="s">
        <v>13</v>
      </c>
      <c r="K1934" s="4" t="s">
        <v>14</v>
      </c>
      <c r="L1934" s="4" t="s">
        <v>48</v>
      </c>
      <c r="M1934" s="9">
        <v>2</v>
      </c>
      <c r="N1934" s="6">
        <v>164.01</v>
      </c>
      <c r="O1934" s="7">
        <v>0.15</v>
      </c>
      <c r="P1934" s="6">
        <v>87.14</v>
      </c>
      <c r="Q1934" s="6">
        <f t="shared" si="120"/>
        <v>278.81699999999995</v>
      </c>
      <c r="R1934" s="6">
        <f t="shared" si="121"/>
        <v>174.28</v>
      </c>
      <c r="S1934" s="6">
        <f t="shared" si="122"/>
        <v>104.53699999999995</v>
      </c>
      <c r="T1934" s="8">
        <f t="shared" si="123"/>
        <v>0.37493050997607741</v>
      </c>
      <c r="U1934" s="5">
        <f>YEAR(SalesDataTable[[#This Row],[Order Date]])</f>
        <v>2026</v>
      </c>
      <c r="V1934" s="8" t="str">
        <f>"Q"&amp;ROUNDUP(MONTH(SalesDataTable[[#This Row],[Order Date]])/3,0)</f>
        <v>Q3</v>
      </c>
      <c r="W1934" s="9">
        <f>MONTH(SalesDataTable[[#This Row],[Order Date]])</f>
        <v>9</v>
      </c>
      <c r="X1934" s="8" t="str">
        <f>TEXT(SalesDataTable[[#This Row],[Order Date]],"mmm")</f>
        <v>Sep</v>
      </c>
    </row>
    <row r="1935" spans="1:24" ht="15">
      <c r="A1935" s="2">
        <v>3603</v>
      </c>
      <c r="B1935" s="3">
        <v>46284</v>
      </c>
      <c r="C1935" s="12">
        <f>MONTH(SalesDataTable[[#This Row],[Order Date]])</f>
        <v>9</v>
      </c>
      <c r="D1935" s="12" t="str">
        <f>TEXT(SalesDataTable[[#This Row],[Order Date]],"MMM")</f>
        <v>Sep</v>
      </c>
      <c r="E1935" s="15" t="str">
        <f>"Q"&amp;ROUNDUP(MONTH(SalesDataTable[[#This Row],[Order Date]])/3,0)</f>
        <v>Q3</v>
      </c>
      <c r="F1935" s="12">
        <f>YEAR(SalesDataTable[[#This Row],[Order Date]])</f>
        <v>2026</v>
      </c>
      <c r="G1935" s="4" t="s">
        <v>6</v>
      </c>
      <c r="H1935" s="4" t="s">
        <v>49</v>
      </c>
      <c r="I1935" s="4" t="s">
        <v>28</v>
      </c>
      <c r="J1935" s="4" t="s">
        <v>3</v>
      </c>
      <c r="K1935" s="4" t="s">
        <v>4</v>
      </c>
      <c r="L1935" s="4" t="s">
        <v>5</v>
      </c>
      <c r="M1935" s="9">
        <v>2</v>
      </c>
      <c r="N1935" s="6">
        <v>83.77</v>
      </c>
      <c r="O1935" s="7">
        <v>0</v>
      </c>
      <c r="P1935" s="6">
        <v>43.32</v>
      </c>
      <c r="Q1935" s="6">
        <f t="shared" si="120"/>
        <v>167.54</v>
      </c>
      <c r="R1935" s="6">
        <f t="shared" si="121"/>
        <v>86.64</v>
      </c>
      <c r="S1935" s="6">
        <f t="shared" si="122"/>
        <v>80.899999999999991</v>
      </c>
      <c r="T1935" s="8">
        <f t="shared" si="123"/>
        <v>0.4828697624447893</v>
      </c>
      <c r="U1935" s="5">
        <f>YEAR(SalesDataTable[[#This Row],[Order Date]])</f>
        <v>2026</v>
      </c>
      <c r="V1935" s="8" t="str">
        <f>"Q"&amp;ROUNDUP(MONTH(SalesDataTable[[#This Row],[Order Date]])/3,0)</f>
        <v>Q3</v>
      </c>
      <c r="W1935" s="9">
        <f>MONTH(SalesDataTable[[#This Row],[Order Date]])</f>
        <v>9</v>
      </c>
      <c r="X1935" s="8" t="str">
        <f>TEXT(SalesDataTable[[#This Row],[Order Date]],"mmm")</f>
        <v>Sep</v>
      </c>
    </row>
    <row r="1936" spans="1:24" ht="15">
      <c r="A1936" s="2">
        <v>3845</v>
      </c>
      <c r="B1936" s="3">
        <v>46284</v>
      </c>
      <c r="C1936" s="12">
        <f>MONTH(SalesDataTable[[#This Row],[Order Date]])</f>
        <v>9</v>
      </c>
      <c r="D1936" s="12" t="str">
        <f>TEXT(SalesDataTable[[#This Row],[Order Date]],"MMM")</f>
        <v>Sep</v>
      </c>
      <c r="E1936" s="15" t="str">
        <f>"Q"&amp;ROUNDUP(MONTH(SalesDataTable[[#This Row],[Order Date]])/3,0)</f>
        <v>Q3</v>
      </c>
      <c r="F1936" s="12">
        <f>YEAR(SalesDataTable[[#This Row],[Order Date]])</f>
        <v>2026</v>
      </c>
      <c r="G1936" s="4" t="s">
        <v>20</v>
      </c>
      <c r="H1936" s="4" t="s">
        <v>33</v>
      </c>
      <c r="I1936" s="4" t="s">
        <v>2</v>
      </c>
      <c r="J1936" s="4" t="s">
        <v>13</v>
      </c>
      <c r="K1936" s="4" t="s">
        <v>23</v>
      </c>
      <c r="L1936" s="4" t="s">
        <v>40</v>
      </c>
      <c r="M1936" s="9">
        <v>1</v>
      </c>
      <c r="N1936" s="6">
        <v>81.84</v>
      </c>
      <c r="O1936" s="7">
        <v>0</v>
      </c>
      <c r="P1936" s="6">
        <v>38.5</v>
      </c>
      <c r="Q1936" s="6">
        <f t="shared" si="120"/>
        <v>81.84</v>
      </c>
      <c r="R1936" s="6">
        <f t="shared" si="121"/>
        <v>38.5</v>
      </c>
      <c r="S1936" s="6">
        <f t="shared" si="122"/>
        <v>43.34</v>
      </c>
      <c r="T1936" s="8">
        <f t="shared" si="123"/>
        <v>0.52956989247311825</v>
      </c>
      <c r="U1936" s="5">
        <f>YEAR(SalesDataTable[[#This Row],[Order Date]])</f>
        <v>2026</v>
      </c>
      <c r="V1936" s="8" t="str">
        <f>"Q"&amp;ROUNDUP(MONTH(SalesDataTable[[#This Row],[Order Date]])/3,0)</f>
        <v>Q3</v>
      </c>
      <c r="W1936" s="9">
        <f>MONTH(SalesDataTable[[#This Row],[Order Date]])</f>
        <v>9</v>
      </c>
      <c r="X1936" s="8" t="str">
        <f>TEXT(SalesDataTable[[#This Row],[Order Date]],"mmm")</f>
        <v>Sep</v>
      </c>
    </row>
    <row r="1937" spans="1:24" ht="15">
      <c r="A1937" s="2">
        <v>4191</v>
      </c>
      <c r="B1937" s="3">
        <v>46284</v>
      </c>
      <c r="C1937" s="12">
        <f>MONTH(SalesDataTable[[#This Row],[Order Date]])</f>
        <v>9</v>
      </c>
      <c r="D1937" s="12" t="str">
        <f>TEXT(SalesDataTable[[#This Row],[Order Date]],"MMM")</f>
        <v>Sep</v>
      </c>
      <c r="E1937" s="15" t="str">
        <f>"Q"&amp;ROUNDUP(MONTH(SalesDataTable[[#This Row],[Order Date]])/3,0)</f>
        <v>Q3</v>
      </c>
      <c r="F1937" s="12">
        <f>YEAR(SalesDataTable[[#This Row],[Order Date]])</f>
        <v>2026</v>
      </c>
      <c r="G1937" s="4" t="s">
        <v>11</v>
      </c>
      <c r="H1937" s="4" t="s">
        <v>25</v>
      </c>
      <c r="I1937" s="4" t="s">
        <v>28</v>
      </c>
      <c r="J1937" s="4" t="s">
        <v>3</v>
      </c>
      <c r="K1937" s="4" t="s">
        <v>34</v>
      </c>
      <c r="L1937" s="4" t="s">
        <v>35</v>
      </c>
      <c r="M1937" s="9">
        <v>1</v>
      </c>
      <c r="N1937" s="6">
        <v>40.32</v>
      </c>
      <c r="O1937" s="7">
        <v>0.15</v>
      </c>
      <c r="P1937" s="6">
        <v>14.39</v>
      </c>
      <c r="Q1937" s="6">
        <f t="shared" si="120"/>
        <v>34.271999999999998</v>
      </c>
      <c r="R1937" s="6">
        <f t="shared" si="121"/>
        <v>14.39</v>
      </c>
      <c r="S1937" s="6">
        <f t="shared" si="122"/>
        <v>19.881999999999998</v>
      </c>
      <c r="T1937" s="8">
        <f t="shared" si="123"/>
        <v>0.58012371615312786</v>
      </c>
      <c r="U1937" s="5">
        <f>YEAR(SalesDataTable[[#This Row],[Order Date]])</f>
        <v>2026</v>
      </c>
      <c r="V1937" s="8" t="str">
        <f>"Q"&amp;ROUNDUP(MONTH(SalesDataTable[[#This Row],[Order Date]])/3,0)</f>
        <v>Q3</v>
      </c>
      <c r="W1937" s="9">
        <f>MONTH(SalesDataTable[[#This Row],[Order Date]])</f>
        <v>9</v>
      </c>
      <c r="X1937" s="8" t="str">
        <f>TEXT(SalesDataTable[[#This Row],[Order Date]],"mmm")</f>
        <v>Sep</v>
      </c>
    </row>
    <row r="1938" spans="1:24" ht="15">
      <c r="A1938" s="2">
        <v>4269</v>
      </c>
      <c r="B1938" s="3">
        <v>46284</v>
      </c>
      <c r="C1938" s="12">
        <f>MONTH(SalesDataTable[[#This Row],[Order Date]])</f>
        <v>9</v>
      </c>
      <c r="D1938" s="12" t="str">
        <f>TEXT(SalesDataTable[[#This Row],[Order Date]],"MMM")</f>
        <v>Sep</v>
      </c>
      <c r="E1938" s="15" t="str">
        <f>"Q"&amp;ROUNDUP(MONTH(SalesDataTable[[#This Row],[Order Date]])/3,0)</f>
        <v>Q3</v>
      </c>
      <c r="F1938" s="12">
        <f>YEAR(SalesDataTable[[#This Row],[Order Date]])</f>
        <v>2026</v>
      </c>
      <c r="G1938" s="4" t="s">
        <v>11</v>
      </c>
      <c r="H1938" s="4" t="s">
        <v>52</v>
      </c>
      <c r="I1938" s="4" t="s">
        <v>8</v>
      </c>
      <c r="J1938" s="4" t="s">
        <v>16</v>
      </c>
      <c r="K1938" s="4" t="s">
        <v>9</v>
      </c>
      <c r="L1938" s="4" t="s">
        <v>37</v>
      </c>
      <c r="M1938" s="9">
        <v>4</v>
      </c>
      <c r="N1938" s="6">
        <v>155.84</v>
      </c>
      <c r="O1938" s="7">
        <v>0.05</v>
      </c>
      <c r="P1938" s="6">
        <v>80.790000000000006</v>
      </c>
      <c r="Q1938" s="6">
        <f t="shared" si="120"/>
        <v>592.19200000000001</v>
      </c>
      <c r="R1938" s="6">
        <f t="shared" si="121"/>
        <v>323.16000000000003</v>
      </c>
      <c r="S1938" s="6">
        <f t="shared" si="122"/>
        <v>269.03199999999998</v>
      </c>
      <c r="T1938" s="8">
        <f t="shared" si="123"/>
        <v>0.45429860585755966</v>
      </c>
      <c r="U1938" s="5">
        <f>YEAR(SalesDataTable[[#This Row],[Order Date]])</f>
        <v>2026</v>
      </c>
      <c r="V1938" s="8" t="str">
        <f>"Q"&amp;ROUNDUP(MONTH(SalesDataTable[[#This Row],[Order Date]])/3,0)</f>
        <v>Q3</v>
      </c>
      <c r="W1938" s="9">
        <f>MONTH(SalesDataTable[[#This Row],[Order Date]])</f>
        <v>9</v>
      </c>
      <c r="X1938" s="8" t="str">
        <f>TEXT(SalesDataTable[[#This Row],[Order Date]],"mmm")</f>
        <v>Sep</v>
      </c>
    </row>
    <row r="1939" spans="1:24" ht="15">
      <c r="A1939" s="2">
        <v>5</v>
      </c>
      <c r="B1939" s="3">
        <v>46285</v>
      </c>
      <c r="C1939" s="12">
        <f>MONTH(SalesDataTable[[#This Row],[Order Date]])</f>
        <v>9</v>
      </c>
      <c r="D1939" s="12" t="str">
        <f>TEXT(SalesDataTable[[#This Row],[Order Date]],"MMM")</f>
        <v>Sep</v>
      </c>
      <c r="E1939" s="15" t="str">
        <f>"Q"&amp;ROUNDUP(MONTH(SalesDataTable[[#This Row],[Order Date]])/3,0)</f>
        <v>Q3</v>
      </c>
      <c r="F1939" s="12">
        <f>YEAR(SalesDataTable[[#This Row],[Order Date]])</f>
        <v>2026</v>
      </c>
      <c r="G1939" s="4" t="s">
        <v>6</v>
      </c>
      <c r="H1939" s="4" t="s">
        <v>27</v>
      </c>
      <c r="I1939" s="4" t="s">
        <v>2</v>
      </c>
      <c r="J1939" s="4" t="s">
        <v>16</v>
      </c>
      <c r="K1939" s="4" t="s">
        <v>34</v>
      </c>
      <c r="L1939" s="4" t="s">
        <v>45</v>
      </c>
      <c r="M1939" s="9">
        <v>1</v>
      </c>
      <c r="N1939" s="6">
        <v>51.83</v>
      </c>
      <c r="O1939" s="7">
        <v>0</v>
      </c>
      <c r="P1939" s="6">
        <v>21.9</v>
      </c>
      <c r="Q1939" s="6">
        <f t="shared" si="120"/>
        <v>51.83</v>
      </c>
      <c r="R1939" s="6">
        <f t="shared" si="121"/>
        <v>21.9</v>
      </c>
      <c r="S1939" s="6">
        <f t="shared" si="122"/>
        <v>29.93</v>
      </c>
      <c r="T1939" s="8">
        <f t="shared" si="123"/>
        <v>0.57746478873239437</v>
      </c>
      <c r="U1939" s="5">
        <f>YEAR(SalesDataTable[[#This Row],[Order Date]])</f>
        <v>2026</v>
      </c>
      <c r="V1939" s="8" t="str">
        <f>"Q"&amp;ROUNDUP(MONTH(SalesDataTable[[#This Row],[Order Date]])/3,0)</f>
        <v>Q3</v>
      </c>
      <c r="W1939" s="9">
        <f>MONTH(SalesDataTable[[#This Row],[Order Date]])</f>
        <v>9</v>
      </c>
      <c r="X1939" s="8" t="str">
        <f>TEXT(SalesDataTable[[#This Row],[Order Date]],"mmm")</f>
        <v>Sep</v>
      </c>
    </row>
    <row r="1940" spans="1:24" ht="15">
      <c r="A1940" s="2">
        <v>210</v>
      </c>
      <c r="B1940" s="3">
        <v>46285</v>
      </c>
      <c r="C1940" s="12">
        <f>MONTH(SalesDataTable[[#This Row],[Order Date]])</f>
        <v>9</v>
      </c>
      <c r="D1940" s="12" t="str">
        <f>TEXT(SalesDataTable[[#This Row],[Order Date]],"MMM")</f>
        <v>Sep</v>
      </c>
      <c r="E1940" s="15" t="str">
        <f>"Q"&amp;ROUNDUP(MONTH(SalesDataTable[[#This Row],[Order Date]])/3,0)</f>
        <v>Q3</v>
      </c>
      <c r="F1940" s="12">
        <f>YEAR(SalesDataTable[[#This Row],[Order Date]])</f>
        <v>2026</v>
      </c>
      <c r="G1940" s="4" t="s">
        <v>11</v>
      </c>
      <c r="H1940" s="4" t="s">
        <v>18</v>
      </c>
      <c r="I1940" s="4" t="s">
        <v>19</v>
      </c>
      <c r="J1940" s="4" t="s">
        <v>3</v>
      </c>
      <c r="K1940" s="4" t="s">
        <v>23</v>
      </c>
      <c r="L1940" s="4" t="s">
        <v>29</v>
      </c>
      <c r="M1940" s="9">
        <v>1</v>
      </c>
      <c r="N1940" s="6">
        <v>190.77</v>
      </c>
      <c r="O1940" s="7">
        <v>0.05</v>
      </c>
      <c r="P1940" s="6">
        <v>104.69</v>
      </c>
      <c r="Q1940" s="6">
        <f t="shared" si="120"/>
        <v>181.23150000000001</v>
      </c>
      <c r="R1940" s="6">
        <f t="shared" si="121"/>
        <v>104.69</v>
      </c>
      <c r="S1940" s="6">
        <f t="shared" si="122"/>
        <v>76.541500000000013</v>
      </c>
      <c r="T1940" s="8">
        <f t="shared" si="123"/>
        <v>0.42234103894742364</v>
      </c>
      <c r="U1940" s="5">
        <f>YEAR(SalesDataTable[[#This Row],[Order Date]])</f>
        <v>2026</v>
      </c>
      <c r="V1940" s="8" t="str">
        <f>"Q"&amp;ROUNDUP(MONTH(SalesDataTable[[#This Row],[Order Date]])/3,0)</f>
        <v>Q3</v>
      </c>
      <c r="W1940" s="9">
        <f>MONTH(SalesDataTable[[#This Row],[Order Date]])</f>
        <v>9</v>
      </c>
      <c r="X1940" s="8" t="str">
        <f>TEXT(SalesDataTable[[#This Row],[Order Date]],"mmm")</f>
        <v>Sep</v>
      </c>
    </row>
    <row r="1941" spans="1:24" ht="15">
      <c r="A1941" s="2">
        <v>462</v>
      </c>
      <c r="B1941" s="3">
        <v>46285</v>
      </c>
      <c r="C1941" s="12">
        <f>MONTH(SalesDataTable[[#This Row],[Order Date]])</f>
        <v>9</v>
      </c>
      <c r="D1941" s="12" t="str">
        <f>TEXT(SalesDataTable[[#This Row],[Order Date]],"MMM")</f>
        <v>Sep</v>
      </c>
      <c r="E1941" s="15" t="str">
        <f>"Q"&amp;ROUNDUP(MONTH(SalesDataTable[[#This Row],[Order Date]])/3,0)</f>
        <v>Q3</v>
      </c>
      <c r="F1941" s="12">
        <f>YEAR(SalesDataTable[[#This Row],[Order Date]])</f>
        <v>2026</v>
      </c>
      <c r="G1941" s="4" t="s">
        <v>6</v>
      </c>
      <c r="H1941" s="4" t="s">
        <v>43</v>
      </c>
      <c r="I1941" s="4" t="s">
        <v>19</v>
      </c>
      <c r="J1941" s="4" t="s">
        <v>13</v>
      </c>
      <c r="K1941" s="4" t="s">
        <v>4</v>
      </c>
      <c r="L1941" s="4" t="s">
        <v>26</v>
      </c>
      <c r="M1941" s="9">
        <v>2</v>
      </c>
      <c r="N1941" s="6">
        <v>40.049999999999997</v>
      </c>
      <c r="O1941" s="7">
        <v>0.05</v>
      </c>
      <c r="P1941" s="6">
        <v>16.97</v>
      </c>
      <c r="Q1941" s="6">
        <f t="shared" si="120"/>
        <v>76.094999999999985</v>
      </c>
      <c r="R1941" s="6">
        <f t="shared" si="121"/>
        <v>33.94</v>
      </c>
      <c r="S1941" s="6">
        <f t="shared" si="122"/>
        <v>42.154999999999987</v>
      </c>
      <c r="T1941" s="8">
        <f t="shared" si="123"/>
        <v>0.55397857940731976</v>
      </c>
      <c r="U1941" s="5">
        <f>YEAR(SalesDataTable[[#This Row],[Order Date]])</f>
        <v>2026</v>
      </c>
      <c r="V1941" s="8" t="str">
        <f>"Q"&amp;ROUNDUP(MONTH(SalesDataTable[[#This Row],[Order Date]])/3,0)</f>
        <v>Q3</v>
      </c>
      <c r="W1941" s="9">
        <f>MONTH(SalesDataTable[[#This Row],[Order Date]])</f>
        <v>9</v>
      </c>
      <c r="X1941" s="8" t="str">
        <f>TEXT(SalesDataTable[[#This Row],[Order Date]],"mmm")</f>
        <v>Sep</v>
      </c>
    </row>
    <row r="1942" spans="1:24" ht="15">
      <c r="A1942" s="2">
        <v>725</v>
      </c>
      <c r="B1942" s="3">
        <v>46285</v>
      </c>
      <c r="C1942" s="12">
        <f>MONTH(SalesDataTable[[#This Row],[Order Date]])</f>
        <v>9</v>
      </c>
      <c r="D1942" s="12" t="str">
        <f>TEXT(SalesDataTable[[#This Row],[Order Date]],"MMM")</f>
        <v>Sep</v>
      </c>
      <c r="E1942" s="15" t="str">
        <f>"Q"&amp;ROUNDUP(MONTH(SalesDataTable[[#This Row],[Order Date]])/3,0)</f>
        <v>Q3</v>
      </c>
      <c r="F1942" s="12">
        <f>YEAR(SalesDataTable[[#This Row],[Order Date]])</f>
        <v>2026</v>
      </c>
      <c r="G1942" s="4" t="s">
        <v>6</v>
      </c>
      <c r="H1942" s="4" t="s">
        <v>43</v>
      </c>
      <c r="I1942" s="4" t="s">
        <v>2</v>
      </c>
      <c r="J1942" s="4" t="s">
        <v>13</v>
      </c>
      <c r="K1942" s="4" t="s">
        <v>4</v>
      </c>
      <c r="L1942" s="4" t="s">
        <v>5</v>
      </c>
      <c r="M1942" s="9">
        <v>1</v>
      </c>
      <c r="N1942" s="6">
        <v>82.08</v>
      </c>
      <c r="O1942" s="7">
        <v>0.05</v>
      </c>
      <c r="P1942" s="6">
        <v>43.18</v>
      </c>
      <c r="Q1942" s="6">
        <f t="shared" si="120"/>
        <v>77.975999999999999</v>
      </c>
      <c r="R1942" s="6">
        <f t="shared" si="121"/>
        <v>43.18</v>
      </c>
      <c r="S1942" s="6">
        <f t="shared" si="122"/>
        <v>34.795999999999999</v>
      </c>
      <c r="T1942" s="8">
        <f t="shared" si="123"/>
        <v>0.44623986867754178</v>
      </c>
      <c r="U1942" s="5">
        <f>YEAR(SalesDataTable[[#This Row],[Order Date]])</f>
        <v>2026</v>
      </c>
      <c r="V1942" s="8" t="str">
        <f>"Q"&amp;ROUNDUP(MONTH(SalesDataTable[[#This Row],[Order Date]])/3,0)</f>
        <v>Q3</v>
      </c>
      <c r="W1942" s="9">
        <f>MONTH(SalesDataTable[[#This Row],[Order Date]])</f>
        <v>9</v>
      </c>
      <c r="X1942" s="8" t="str">
        <f>TEXT(SalesDataTable[[#This Row],[Order Date]],"mmm")</f>
        <v>Sep</v>
      </c>
    </row>
    <row r="1943" spans="1:24" ht="15">
      <c r="A1943" s="2">
        <v>918</v>
      </c>
      <c r="B1943" s="3">
        <v>46285</v>
      </c>
      <c r="C1943" s="12">
        <f>MONTH(SalesDataTable[[#This Row],[Order Date]])</f>
        <v>9</v>
      </c>
      <c r="D1943" s="12" t="str">
        <f>TEXT(SalesDataTable[[#This Row],[Order Date]],"MMM")</f>
        <v>Sep</v>
      </c>
      <c r="E1943" s="15" t="str">
        <f>"Q"&amp;ROUNDUP(MONTH(SalesDataTable[[#This Row],[Order Date]])/3,0)</f>
        <v>Q3</v>
      </c>
      <c r="F1943" s="12">
        <f>YEAR(SalesDataTable[[#This Row],[Order Date]])</f>
        <v>2026</v>
      </c>
      <c r="G1943" s="4" t="s">
        <v>0</v>
      </c>
      <c r="H1943" s="4" t="s">
        <v>50</v>
      </c>
      <c r="I1943" s="4" t="s">
        <v>2</v>
      </c>
      <c r="J1943" s="4" t="s">
        <v>3</v>
      </c>
      <c r="K1943" s="4" t="s">
        <v>4</v>
      </c>
      <c r="L1943" s="4" t="s">
        <v>22</v>
      </c>
      <c r="M1943" s="9">
        <v>1</v>
      </c>
      <c r="N1943" s="6">
        <v>50.3</v>
      </c>
      <c r="O1943" s="7">
        <v>0.05</v>
      </c>
      <c r="P1943" s="6">
        <v>22.14</v>
      </c>
      <c r="Q1943" s="6">
        <f t="shared" si="120"/>
        <v>47.784999999999997</v>
      </c>
      <c r="R1943" s="6">
        <f t="shared" si="121"/>
        <v>22.14</v>
      </c>
      <c r="S1943" s="6">
        <f t="shared" si="122"/>
        <v>25.644999999999996</v>
      </c>
      <c r="T1943" s="8">
        <f t="shared" si="123"/>
        <v>0.53667468870984614</v>
      </c>
      <c r="U1943" s="5">
        <f>YEAR(SalesDataTable[[#This Row],[Order Date]])</f>
        <v>2026</v>
      </c>
      <c r="V1943" s="8" t="str">
        <f>"Q"&amp;ROUNDUP(MONTH(SalesDataTable[[#This Row],[Order Date]])/3,0)</f>
        <v>Q3</v>
      </c>
      <c r="W1943" s="9">
        <f>MONTH(SalesDataTable[[#This Row],[Order Date]])</f>
        <v>9</v>
      </c>
      <c r="X1943" s="8" t="str">
        <f>TEXT(SalesDataTable[[#This Row],[Order Date]],"mmm")</f>
        <v>Sep</v>
      </c>
    </row>
    <row r="1944" spans="1:24" ht="15">
      <c r="A1944" s="2">
        <v>1442</v>
      </c>
      <c r="B1944" s="3">
        <v>46285</v>
      </c>
      <c r="C1944" s="12">
        <f>MONTH(SalesDataTable[[#This Row],[Order Date]])</f>
        <v>9</v>
      </c>
      <c r="D1944" s="12" t="str">
        <f>TEXT(SalesDataTable[[#This Row],[Order Date]],"MMM")</f>
        <v>Sep</v>
      </c>
      <c r="E1944" s="15" t="str">
        <f>"Q"&amp;ROUNDUP(MONTH(SalesDataTable[[#This Row],[Order Date]])/3,0)</f>
        <v>Q3</v>
      </c>
      <c r="F1944" s="12">
        <f>YEAR(SalesDataTable[[#This Row],[Order Date]])</f>
        <v>2026</v>
      </c>
      <c r="G1944" s="4" t="s">
        <v>11</v>
      </c>
      <c r="H1944" s="4" t="s">
        <v>52</v>
      </c>
      <c r="I1944" s="4" t="s">
        <v>2</v>
      </c>
      <c r="J1944" s="4" t="s">
        <v>13</v>
      </c>
      <c r="K1944" s="4" t="s">
        <v>14</v>
      </c>
      <c r="L1944" s="4" t="s">
        <v>32</v>
      </c>
      <c r="M1944" s="9">
        <v>1</v>
      </c>
      <c r="N1944" s="6">
        <v>47.68</v>
      </c>
      <c r="O1944" s="7">
        <v>0.1</v>
      </c>
      <c r="P1944" s="6">
        <v>18.03</v>
      </c>
      <c r="Q1944" s="6">
        <f t="shared" si="120"/>
        <v>42.911999999999999</v>
      </c>
      <c r="R1944" s="6">
        <f t="shared" si="121"/>
        <v>18.03</v>
      </c>
      <c r="S1944" s="6">
        <f t="shared" si="122"/>
        <v>24.881999999999998</v>
      </c>
      <c r="T1944" s="8">
        <f t="shared" si="123"/>
        <v>0.57983780760626391</v>
      </c>
      <c r="U1944" s="5">
        <f>YEAR(SalesDataTable[[#This Row],[Order Date]])</f>
        <v>2026</v>
      </c>
      <c r="V1944" s="8" t="str">
        <f>"Q"&amp;ROUNDUP(MONTH(SalesDataTable[[#This Row],[Order Date]])/3,0)</f>
        <v>Q3</v>
      </c>
      <c r="W1944" s="9">
        <f>MONTH(SalesDataTable[[#This Row],[Order Date]])</f>
        <v>9</v>
      </c>
      <c r="X1944" s="8" t="str">
        <f>TEXT(SalesDataTable[[#This Row],[Order Date]],"mmm")</f>
        <v>Sep</v>
      </c>
    </row>
    <row r="1945" spans="1:24" ht="15">
      <c r="A1945" s="2">
        <v>4290</v>
      </c>
      <c r="B1945" s="3">
        <v>46285</v>
      </c>
      <c r="C1945" s="12">
        <f>MONTH(SalesDataTable[[#This Row],[Order Date]])</f>
        <v>9</v>
      </c>
      <c r="D1945" s="12" t="str">
        <f>TEXT(SalesDataTable[[#This Row],[Order Date]],"MMM")</f>
        <v>Sep</v>
      </c>
      <c r="E1945" s="15" t="str">
        <f>"Q"&amp;ROUNDUP(MONTH(SalesDataTable[[#This Row],[Order Date]])/3,0)</f>
        <v>Q3</v>
      </c>
      <c r="F1945" s="12">
        <f>YEAR(SalesDataTable[[#This Row],[Order Date]])</f>
        <v>2026</v>
      </c>
      <c r="G1945" s="4" t="s">
        <v>11</v>
      </c>
      <c r="H1945" s="4" t="s">
        <v>12</v>
      </c>
      <c r="I1945" s="4" t="s">
        <v>19</v>
      </c>
      <c r="J1945" s="4" t="s">
        <v>3</v>
      </c>
      <c r="K1945" s="4" t="s">
        <v>4</v>
      </c>
      <c r="L1945" s="4" t="s">
        <v>22</v>
      </c>
      <c r="M1945" s="9">
        <v>2</v>
      </c>
      <c r="N1945" s="6">
        <v>51.48</v>
      </c>
      <c r="O1945" s="7">
        <v>0.05</v>
      </c>
      <c r="P1945" s="6">
        <v>22.38</v>
      </c>
      <c r="Q1945" s="6">
        <f t="shared" si="120"/>
        <v>97.811999999999983</v>
      </c>
      <c r="R1945" s="6">
        <f t="shared" si="121"/>
        <v>44.76</v>
      </c>
      <c r="S1945" s="6">
        <f t="shared" si="122"/>
        <v>53.051999999999985</v>
      </c>
      <c r="T1945" s="8">
        <f t="shared" si="123"/>
        <v>0.54238743712427917</v>
      </c>
      <c r="U1945" s="5">
        <f>YEAR(SalesDataTable[[#This Row],[Order Date]])</f>
        <v>2026</v>
      </c>
      <c r="V1945" s="8" t="str">
        <f>"Q"&amp;ROUNDUP(MONTH(SalesDataTable[[#This Row],[Order Date]])/3,0)</f>
        <v>Q3</v>
      </c>
      <c r="W1945" s="9">
        <f>MONTH(SalesDataTable[[#This Row],[Order Date]])</f>
        <v>9</v>
      </c>
      <c r="X1945" s="8" t="str">
        <f>TEXT(SalesDataTable[[#This Row],[Order Date]],"mmm")</f>
        <v>Sep</v>
      </c>
    </row>
    <row r="1946" spans="1:24" ht="15">
      <c r="A1946" s="2">
        <v>4666</v>
      </c>
      <c r="B1946" s="3">
        <v>46285</v>
      </c>
      <c r="C1946" s="12">
        <f>MONTH(SalesDataTable[[#This Row],[Order Date]])</f>
        <v>9</v>
      </c>
      <c r="D1946" s="12" t="str">
        <f>TEXT(SalesDataTable[[#This Row],[Order Date]],"MMM")</f>
        <v>Sep</v>
      </c>
      <c r="E1946" s="15" t="str">
        <f>"Q"&amp;ROUNDUP(MONTH(SalesDataTable[[#This Row],[Order Date]])/3,0)</f>
        <v>Q3</v>
      </c>
      <c r="F1946" s="12">
        <f>YEAR(SalesDataTable[[#This Row],[Order Date]])</f>
        <v>2026</v>
      </c>
      <c r="G1946" s="4" t="s">
        <v>11</v>
      </c>
      <c r="H1946" s="4" t="s">
        <v>18</v>
      </c>
      <c r="I1946" s="4" t="s">
        <v>2</v>
      </c>
      <c r="J1946" s="4" t="s">
        <v>16</v>
      </c>
      <c r="K1946" s="4" t="s">
        <v>34</v>
      </c>
      <c r="L1946" s="4" t="s">
        <v>38</v>
      </c>
      <c r="M1946" s="9">
        <v>2</v>
      </c>
      <c r="N1946" s="6">
        <v>123.73</v>
      </c>
      <c r="O1946" s="7">
        <v>0</v>
      </c>
      <c r="P1946" s="6">
        <v>68.459999999999994</v>
      </c>
      <c r="Q1946" s="6">
        <f t="shared" si="120"/>
        <v>247.46</v>
      </c>
      <c r="R1946" s="6">
        <f t="shared" si="121"/>
        <v>136.91999999999999</v>
      </c>
      <c r="S1946" s="6">
        <f t="shared" si="122"/>
        <v>110.54000000000002</v>
      </c>
      <c r="T1946" s="8">
        <f t="shared" si="123"/>
        <v>0.44669845631617239</v>
      </c>
      <c r="U1946" s="5">
        <f>YEAR(SalesDataTable[[#This Row],[Order Date]])</f>
        <v>2026</v>
      </c>
      <c r="V1946" s="8" t="str">
        <f>"Q"&amp;ROUNDUP(MONTH(SalesDataTable[[#This Row],[Order Date]])/3,0)</f>
        <v>Q3</v>
      </c>
      <c r="W1946" s="9">
        <f>MONTH(SalesDataTable[[#This Row],[Order Date]])</f>
        <v>9</v>
      </c>
      <c r="X1946" s="8" t="str">
        <f>TEXT(SalesDataTable[[#This Row],[Order Date]],"mmm")</f>
        <v>Sep</v>
      </c>
    </row>
    <row r="1947" spans="1:24" ht="15">
      <c r="A1947" s="2">
        <v>234</v>
      </c>
      <c r="B1947" s="3">
        <v>46286</v>
      </c>
      <c r="C1947" s="12">
        <f>MONTH(SalesDataTable[[#This Row],[Order Date]])</f>
        <v>9</v>
      </c>
      <c r="D1947" s="12" t="str">
        <f>TEXT(SalesDataTable[[#This Row],[Order Date]],"MMM")</f>
        <v>Sep</v>
      </c>
      <c r="E1947" s="15" t="str">
        <f>"Q"&amp;ROUNDUP(MONTH(SalesDataTable[[#This Row],[Order Date]])/3,0)</f>
        <v>Q3</v>
      </c>
      <c r="F1947" s="12">
        <f>YEAR(SalesDataTable[[#This Row],[Order Date]])</f>
        <v>2026</v>
      </c>
      <c r="G1947" s="4" t="s">
        <v>11</v>
      </c>
      <c r="H1947" s="4" t="s">
        <v>25</v>
      </c>
      <c r="I1947" s="4" t="s">
        <v>2</v>
      </c>
      <c r="J1947" s="4" t="s">
        <v>16</v>
      </c>
      <c r="K1947" s="4" t="s">
        <v>9</v>
      </c>
      <c r="L1947" s="4" t="s">
        <v>17</v>
      </c>
      <c r="M1947" s="9">
        <v>2</v>
      </c>
      <c r="N1947" s="6">
        <v>146.81</v>
      </c>
      <c r="O1947" s="7">
        <v>0</v>
      </c>
      <c r="P1947" s="6">
        <v>79.72</v>
      </c>
      <c r="Q1947" s="6">
        <f t="shared" si="120"/>
        <v>293.62</v>
      </c>
      <c r="R1947" s="6">
        <f t="shared" si="121"/>
        <v>159.44</v>
      </c>
      <c r="S1947" s="6">
        <f t="shared" si="122"/>
        <v>134.18</v>
      </c>
      <c r="T1947" s="8">
        <f t="shared" si="123"/>
        <v>0.45698521899053202</v>
      </c>
      <c r="U1947" s="5">
        <f>YEAR(SalesDataTable[[#This Row],[Order Date]])</f>
        <v>2026</v>
      </c>
      <c r="V1947" s="8" t="str">
        <f>"Q"&amp;ROUNDUP(MONTH(SalesDataTable[[#This Row],[Order Date]])/3,0)</f>
        <v>Q3</v>
      </c>
      <c r="W1947" s="9">
        <f>MONTH(SalesDataTable[[#This Row],[Order Date]])</f>
        <v>9</v>
      </c>
      <c r="X1947" s="8" t="str">
        <f>TEXT(SalesDataTable[[#This Row],[Order Date]],"mmm")</f>
        <v>Sep</v>
      </c>
    </row>
    <row r="1948" spans="1:24" ht="15">
      <c r="A1948" s="2">
        <v>802</v>
      </c>
      <c r="B1948" s="3">
        <v>46286</v>
      </c>
      <c r="C1948" s="12">
        <f>MONTH(SalesDataTable[[#This Row],[Order Date]])</f>
        <v>9</v>
      </c>
      <c r="D1948" s="12" t="str">
        <f>TEXT(SalesDataTable[[#This Row],[Order Date]],"MMM")</f>
        <v>Sep</v>
      </c>
      <c r="E1948" s="15" t="str">
        <f>"Q"&amp;ROUNDUP(MONTH(SalesDataTable[[#This Row],[Order Date]])/3,0)</f>
        <v>Q3</v>
      </c>
      <c r="F1948" s="12">
        <f>YEAR(SalesDataTable[[#This Row],[Order Date]])</f>
        <v>2026</v>
      </c>
      <c r="G1948" s="4" t="s">
        <v>6</v>
      </c>
      <c r="H1948" s="4" t="s">
        <v>43</v>
      </c>
      <c r="I1948" s="4" t="s">
        <v>19</v>
      </c>
      <c r="J1948" s="4" t="s">
        <v>3</v>
      </c>
      <c r="K1948" s="4" t="s">
        <v>14</v>
      </c>
      <c r="L1948" s="4" t="s">
        <v>48</v>
      </c>
      <c r="M1948" s="9">
        <v>2</v>
      </c>
      <c r="N1948" s="6">
        <v>167.16</v>
      </c>
      <c r="O1948" s="7">
        <v>0</v>
      </c>
      <c r="P1948" s="6">
        <v>88.51</v>
      </c>
      <c r="Q1948" s="6">
        <f t="shared" si="120"/>
        <v>334.32</v>
      </c>
      <c r="R1948" s="6">
        <f t="shared" si="121"/>
        <v>177.02</v>
      </c>
      <c r="S1948" s="6">
        <f t="shared" si="122"/>
        <v>157.29999999999998</v>
      </c>
      <c r="T1948" s="8">
        <f t="shared" si="123"/>
        <v>0.4705072983967456</v>
      </c>
      <c r="U1948" s="5">
        <f>YEAR(SalesDataTable[[#This Row],[Order Date]])</f>
        <v>2026</v>
      </c>
      <c r="V1948" s="8" t="str">
        <f>"Q"&amp;ROUNDUP(MONTH(SalesDataTable[[#This Row],[Order Date]])/3,0)</f>
        <v>Q3</v>
      </c>
      <c r="W1948" s="9">
        <f>MONTH(SalesDataTable[[#This Row],[Order Date]])</f>
        <v>9</v>
      </c>
      <c r="X1948" s="8" t="str">
        <f>TEXT(SalesDataTable[[#This Row],[Order Date]],"mmm")</f>
        <v>Sep</v>
      </c>
    </row>
    <row r="1949" spans="1:24" ht="15">
      <c r="A1949" s="2">
        <v>1942</v>
      </c>
      <c r="B1949" s="3">
        <v>46286</v>
      </c>
      <c r="C1949" s="12">
        <f>MONTH(SalesDataTable[[#This Row],[Order Date]])</f>
        <v>9</v>
      </c>
      <c r="D1949" s="12" t="str">
        <f>TEXT(SalesDataTable[[#This Row],[Order Date]],"MMM")</f>
        <v>Sep</v>
      </c>
      <c r="E1949" s="15" t="str">
        <f>"Q"&amp;ROUNDUP(MONTH(SalesDataTable[[#This Row],[Order Date]])/3,0)</f>
        <v>Q3</v>
      </c>
      <c r="F1949" s="12">
        <f>YEAR(SalesDataTable[[#This Row],[Order Date]])</f>
        <v>2026</v>
      </c>
      <c r="G1949" s="4" t="s">
        <v>11</v>
      </c>
      <c r="H1949" s="4" t="s">
        <v>12</v>
      </c>
      <c r="I1949" s="4" t="s">
        <v>2</v>
      </c>
      <c r="J1949" s="4" t="s">
        <v>13</v>
      </c>
      <c r="K1949" s="4" t="s">
        <v>4</v>
      </c>
      <c r="L1949" s="4" t="s">
        <v>5</v>
      </c>
      <c r="M1949" s="9">
        <v>1</v>
      </c>
      <c r="N1949" s="6">
        <v>83.69</v>
      </c>
      <c r="O1949" s="7">
        <v>0</v>
      </c>
      <c r="P1949" s="6">
        <v>42.76</v>
      </c>
      <c r="Q1949" s="6">
        <f t="shared" si="120"/>
        <v>83.69</v>
      </c>
      <c r="R1949" s="6">
        <f t="shared" si="121"/>
        <v>42.76</v>
      </c>
      <c r="S1949" s="6">
        <f t="shared" si="122"/>
        <v>40.93</v>
      </c>
      <c r="T1949" s="8">
        <f t="shared" si="123"/>
        <v>0.48906679412116144</v>
      </c>
      <c r="U1949" s="5">
        <f>YEAR(SalesDataTable[[#This Row],[Order Date]])</f>
        <v>2026</v>
      </c>
      <c r="V1949" s="8" t="str">
        <f>"Q"&amp;ROUNDUP(MONTH(SalesDataTable[[#This Row],[Order Date]])/3,0)</f>
        <v>Q3</v>
      </c>
      <c r="W1949" s="9">
        <f>MONTH(SalesDataTable[[#This Row],[Order Date]])</f>
        <v>9</v>
      </c>
      <c r="X1949" s="8" t="str">
        <f>TEXT(SalesDataTable[[#This Row],[Order Date]],"mmm")</f>
        <v>Sep</v>
      </c>
    </row>
    <row r="1950" spans="1:24" ht="15">
      <c r="A1950" s="2">
        <v>2200</v>
      </c>
      <c r="B1950" s="3">
        <v>46286</v>
      </c>
      <c r="C1950" s="12">
        <f>MONTH(SalesDataTable[[#This Row],[Order Date]])</f>
        <v>9</v>
      </c>
      <c r="D1950" s="12" t="str">
        <f>TEXT(SalesDataTable[[#This Row],[Order Date]],"MMM")</f>
        <v>Sep</v>
      </c>
      <c r="E1950" s="15" t="str">
        <f>"Q"&amp;ROUNDUP(MONTH(SalesDataTable[[#This Row],[Order Date]])/3,0)</f>
        <v>Q3</v>
      </c>
      <c r="F1950" s="12">
        <f>YEAR(SalesDataTable[[#This Row],[Order Date]])</f>
        <v>2026</v>
      </c>
      <c r="G1950" s="4" t="s">
        <v>0</v>
      </c>
      <c r="H1950" s="4" t="s">
        <v>1</v>
      </c>
      <c r="I1950" s="4" t="s">
        <v>2</v>
      </c>
      <c r="J1950" s="4" t="s">
        <v>13</v>
      </c>
      <c r="K1950" s="4" t="s">
        <v>4</v>
      </c>
      <c r="L1950" s="4" t="s">
        <v>26</v>
      </c>
      <c r="M1950" s="9">
        <v>1</v>
      </c>
      <c r="N1950" s="6">
        <v>40.4</v>
      </c>
      <c r="O1950" s="7">
        <v>0.15</v>
      </c>
      <c r="P1950" s="6">
        <v>16.47</v>
      </c>
      <c r="Q1950" s="6">
        <f t="shared" si="120"/>
        <v>34.339999999999996</v>
      </c>
      <c r="R1950" s="6">
        <f t="shared" si="121"/>
        <v>16.47</v>
      </c>
      <c r="S1950" s="6">
        <f t="shared" si="122"/>
        <v>17.869999999999997</v>
      </c>
      <c r="T1950" s="8">
        <f t="shared" si="123"/>
        <v>0.52038439138031445</v>
      </c>
      <c r="U1950" s="5">
        <f>YEAR(SalesDataTable[[#This Row],[Order Date]])</f>
        <v>2026</v>
      </c>
      <c r="V1950" s="8" t="str">
        <f>"Q"&amp;ROUNDUP(MONTH(SalesDataTable[[#This Row],[Order Date]])/3,0)</f>
        <v>Q3</v>
      </c>
      <c r="W1950" s="9">
        <f>MONTH(SalesDataTable[[#This Row],[Order Date]])</f>
        <v>9</v>
      </c>
      <c r="X1950" s="8" t="str">
        <f>TEXT(SalesDataTable[[#This Row],[Order Date]],"mmm")</f>
        <v>Sep</v>
      </c>
    </row>
    <row r="1951" spans="1:24" ht="15">
      <c r="A1951" s="2">
        <v>2236</v>
      </c>
      <c r="B1951" s="3">
        <v>46286</v>
      </c>
      <c r="C1951" s="12">
        <f>MONTH(SalesDataTable[[#This Row],[Order Date]])</f>
        <v>9</v>
      </c>
      <c r="D1951" s="12" t="str">
        <f>TEXT(SalesDataTable[[#This Row],[Order Date]],"MMM")</f>
        <v>Sep</v>
      </c>
      <c r="E1951" s="15" t="str">
        <f>"Q"&amp;ROUNDUP(MONTH(SalesDataTable[[#This Row],[Order Date]])/3,0)</f>
        <v>Q3</v>
      </c>
      <c r="F1951" s="12">
        <f>YEAR(SalesDataTable[[#This Row],[Order Date]])</f>
        <v>2026</v>
      </c>
      <c r="G1951" s="4" t="s">
        <v>6</v>
      </c>
      <c r="H1951" s="4" t="s">
        <v>41</v>
      </c>
      <c r="I1951" s="4" t="s">
        <v>2</v>
      </c>
      <c r="J1951" s="4" t="s">
        <v>3</v>
      </c>
      <c r="K1951" s="4" t="s">
        <v>9</v>
      </c>
      <c r="L1951" s="4" t="s">
        <v>17</v>
      </c>
      <c r="M1951" s="9">
        <v>3</v>
      </c>
      <c r="N1951" s="6">
        <v>143.31</v>
      </c>
      <c r="O1951" s="7">
        <v>0</v>
      </c>
      <c r="P1951" s="6">
        <v>81.36</v>
      </c>
      <c r="Q1951" s="6">
        <f t="shared" si="120"/>
        <v>429.93</v>
      </c>
      <c r="R1951" s="6">
        <f t="shared" si="121"/>
        <v>244.07999999999998</v>
      </c>
      <c r="S1951" s="6">
        <f t="shared" si="122"/>
        <v>185.85000000000002</v>
      </c>
      <c r="T1951" s="8">
        <f t="shared" si="123"/>
        <v>0.43227967343521045</v>
      </c>
      <c r="U1951" s="5">
        <f>YEAR(SalesDataTable[[#This Row],[Order Date]])</f>
        <v>2026</v>
      </c>
      <c r="V1951" s="8" t="str">
        <f>"Q"&amp;ROUNDUP(MONTH(SalesDataTable[[#This Row],[Order Date]])/3,0)</f>
        <v>Q3</v>
      </c>
      <c r="W1951" s="9">
        <f>MONTH(SalesDataTable[[#This Row],[Order Date]])</f>
        <v>9</v>
      </c>
      <c r="X1951" s="8" t="str">
        <f>TEXT(SalesDataTable[[#This Row],[Order Date]],"mmm")</f>
        <v>Sep</v>
      </c>
    </row>
    <row r="1952" spans="1:24" ht="15">
      <c r="A1952" s="2">
        <v>4041</v>
      </c>
      <c r="B1952" s="3">
        <v>46286</v>
      </c>
      <c r="C1952" s="12">
        <f>MONTH(SalesDataTable[[#This Row],[Order Date]])</f>
        <v>9</v>
      </c>
      <c r="D1952" s="12" t="str">
        <f>TEXT(SalesDataTable[[#This Row],[Order Date]],"MMM")</f>
        <v>Sep</v>
      </c>
      <c r="E1952" s="15" t="str">
        <f>"Q"&amp;ROUNDUP(MONTH(SalesDataTable[[#This Row],[Order Date]])/3,0)</f>
        <v>Q3</v>
      </c>
      <c r="F1952" s="12">
        <f>YEAR(SalesDataTable[[#This Row],[Order Date]])</f>
        <v>2026</v>
      </c>
      <c r="G1952" s="4" t="s">
        <v>6</v>
      </c>
      <c r="H1952" s="4" t="s">
        <v>41</v>
      </c>
      <c r="I1952" s="4" t="s">
        <v>8</v>
      </c>
      <c r="J1952" s="4" t="s">
        <v>3</v>
      </c>
      <c r="K1952" s="4" t="s">
        <v>34</v>
      </c>
      <c r="L1952" s="4" t="s">
        <v>45</v>
      </c>
      <c r="M1952" s="9">
        <v>15</v>
      </c>
      <c r="N1952" s="6">
        <v>51.1</v>
      </c>
      <c r="O1952" s="7">
        <v>0.1</v>
      </c>
      <c r="P1952" s="6">
        <v>21.9</v>
      </c>
      <c r="Q1952" s="6">
        <f t="shared" si="120"/>
        <v>689.85</v>
      </c>
      <c r="R1952" s="6">
        <f t="shared" si="121"/>
        <v>328.5</v>
      </c>
      <c r="S1952" s="6">
        <f t="shared" si="122"/>
        <v>361.35</v>
      </c>
      <c r="T1952" s="8">
        <f t="shared" si="123"/>
        <v>0.52380952380952384</v>
      </c>
      <c r="U1952" s="5">
        <f>YEAR(SalesDataTable[[#This Row],[Order Date]])</f>
        <v>2026</v>
      </c>
      <c r="V1952" s="8" t="str">
        <f>"Q"&amp;ROUNDUP(MONTH(SalesDataTable[[#This Row],[Order Date]])/3,0)</f>
        <v>Q3</v>
      </c>
      <c r="W1952" s="9">
        <f>MONTH(SalesDataTable[[#This Row],[Order Date]])</f>
        <v>9</v>
      </c>
      <c r="X1952" s="8" t="str">
        <f>TEXT(SalesDataTable[[#This Row],[Order Date]],"mmm")</f>
        <v>Sep</v>
      </c>
    </row>
    <row r="1953" spans="1:24" ht="15">
      <c r="A1953" s="2">
        <v>4435</v>
      </c>
      <c r="B1953" s="3">
        <v>46286</v>
      </c>
      <c r="C1953" s="12">
        <f>MONTH(SalesDataTable[[#This Row],[Order Date]])</f>
        <v>9</v>
      </c>
      <c r="D1953" s="12" t="str">
        <f>TEXT(SalesDataTable[[#This Row],[Order Date]],"MMM")</f>
        <v>Sep</v>
      </c>
      <c r="E1953" s="15" t="str">
        <f>"Q"&amp;ROUNDUP(MONTH(SalesDataTable[[#This Row],[Order Date]])/3,0)</f>
        <v>Q3</v>
      </c>
      <c r="F1953" s="12">
        <f>YEAR(SalesDataTable[[#This Row],[Order Date]])</f>
        <v>2026</v>
      </c>
      <c r="G1953" s="4" t="s">
        <v>20</v>
      </c>
      <c r="H1953" s="4" t="s">
        <v>47</v>
      </c>
      <c r="I1953" s="4" t="s">
        <v>28</v>
      </c>
      <c r="J1953" s="4" t="s">
        <v>13</v>
      </c>
      <c r="K1953" s="4" t="s">
        <v>9</v>
      </c>
      <c r="L1953" s="4" t="s">
        <v>17</v>
      </c>
      <c r="M1953" s="9">
        <v>1</v>
      </c>
      <c r="N1953" s="6">
        <v>146.33000000000001</v>
      </c>
      <c r="O1953" s="7">
        <v>0</v>
      </c>
      <c r="P1953" s="6">
        <v>80.05</v>
      </c>
      <c r="Q1953" s="6">
        <f t="shared" si="120"/>
        <v>146.33000000000001</v>
      </c>
      <c r="R1953" s="6">
        <f t="shared" si="121"/>
        <v>80.05</v>
      </c>
      <c r="S1953" s="6">
        <f t="shared" si="122"/>
        <v>66.280000000000015</v>
      </c>
      <c r="T1953" s="8">
        <f t="shared" si="123"/>
        <v>0.45294881432378875</v>
      </c>
      <c r="U1953" s="5">
        <f>YEAR(SalesDataTable[[#This Row],[Order Date]])</f>
        <v>2026</v>
      </c>
      <c r="V1953" s="8" t="str">
        <f>"Q"&amp;ROUNDUP(MONTH(SalesDataTable[[#This Row],[Order Date]])/3,0)</f>
        <v>Q3</v>
      </c>
      <c r="W1953" s="9">
        <f>MONTH(SalesDataTable[[#This Row],[Order Date]])</f>
        <v>9</v>
      </c>
      <c r="X1953" s="8" t="str">
        <f>TEXT(SalesDataTable[[#This Row],[Order Date]],"mmm")</f>
        <v>Sep</v>
      </c>
    </row>
    <row r="1954" spans="1:24" ht="15">
      <c r="A1954" s="2">
        <v>305</v>
      </c>
      <c r="B1954" s="3">
        <v>46287</v>
      </c>
      <c r="C1954" s="12">
        <f>MONTH(SalesDataTable[[#This Row],[Order Date]])</f>
        <v>9</v>
      </c>
      <c r="D1954" s="12" t="str">
        <f>TEXT(SalesDataTable[[#This Row],[Order Date]],"MMM")</f>
        <v>Sep</v>
      </c>
      <c r="E1954" s="15" t="str">
        <f>"Q"&amp;ROUNDUP(MONTH(SalesDataTable[[#This Row],[Order Date]])/3,0)</f>
        <v>Q3</v>
      </c>
      <c r="F1954" s="12">
        <f>YEAR(SalesDataTable[[#This Row],[Order Date]])</f>
        <v>2026</v>
      </c>
      <c r="G1954" s="4" t="s">
        <v>20</v>
      </c>
      <c r="H1954" s="4" t="s">
        <v>33</v>
      </c>
      <c r="I1954" s="4" t="s">
        <v>2</v>
      </c>
      <c r="J1954" s="4" t="s">
        <v>3</v>
      </c>
      <c r="K1954" s="4" t="s">
        <v>14</v>
      </c>
      <c r="L1954" s="4" t="s">
        <v>44</v>
      </c>
      <c r="M1954" s="9">
        <v>1</v>
      </c>
      <c r="N1954" s="6">
        <v>130.69999999999999</v>
      </c>
      <c r="O1954" s="7">
        <v>0.05</v>
      </c>
      <c r="P1954" s="6">
        <v>68.23</v>
      </c>
      <c r="Q1954" s="6">
        <f t="shared" si="120"/>
        <v>124.16499999999998</v>
      </c>
      <c r="R1954" s="6">
        <f t="shared" si="121"/>
        <v>68.23</v>
      </c>
      <c r="S1954" s="6">
        <f t="shared" si="122"/>
        <v>55.934999999999974</v>
      </c>
      <c r="T1954" s="8">
        <f t="shared" si="123"/>
        <v>0.45048926831232622</v>
      </c>
      <c r="U1954" s="5">
        <f>YEAR(SalesDataTable[[#This Row],[Order Date]])</f>
        <v>2026</v>
      </c>
      <c r="V1954" s="8" t="str">
        <f>"Q"&amp;ROUNDUP(MONTH(SalesDataTable[[#This Row],[Order Date]])/3,0)</f>
        <v>Q3</v>
      </c>
      <c r="W1954" s="9">
        <f>MONTH(SalesDataTable[[#This Row],[Order Date]])</f>
        <v>9</v>
      </c>
      <c r="X1954" s="8" t="str">
        <f>TEXT(SalesDataTable[[#This Row],[Order Date]],"mmm")</f>
        <v>Sep</v>
      </c>
    </row>
    <row r="1955" spans="1:24" ht="15">
      <c r="A1955" s="2">
        <v>808</v>
      </c>
      <c r="B1955" s="3">
        <v>46287</v>
      </c>
      <c r="C1955" s="12">
        <f>MONTH(SalesDataTable[[#This Row],[Order Date]])</f>
        <v>9</v>
      </c>
      <c r="D1955" s="12" t="str">
        <f>TEXT(SalesDataTable[[#This Row],[Order Date]],"MMM")</f>
        <v>Sep</v>
      </c>
      <c r="E1955" s="15" t="str">
        <f>"Q"&amp;ROUNDUP(MONTH(SalesDataTable[[#This Row],[Order Date]])/3,0)</f>
        <v>Q3</v>
      </c>
      <c r="F1955" s="12">
        <f>YEAR(SalesDataTable[[#This Row],[Order Date]])</f>
        <v>2026</v>
      </c>
      <c r="G1955" s="4" t="s">
        <v>6</v>
      </c>
      <c r="H1955" s="4" t="s">
        <v>43</v>
      </c>
      <c r="I1955" s="4" t="s">
        <v>8</v>
      </c>
      <c r="J1955" s="4" t="s">
        <v>16</v>
      </c>
      <c r="K1955" s="4" t="s">
        <v>34</v>
      </c>
      <c r="L1955" s="4" t="s">
        <v>35</v>
      </c>
      <c r="M1955" s="9">
        <v>8</v>
      </c>
      <c r="N1955" s="6">
        <v>39.630000000000003</v>
      </c>
      <c r="O1955" s="7">
        <v>0.15</v>
      </c>
      <c r="P1955" s="6">
        <v>14.61</v>
      </c>
      <c r="Q1955" s="6">
        <f t="shared" si="120"/>
        <v>269.48400000000004</v>
      </c>
      <c r="R1955" s="6">
        <f t="shared" si="121"/>
        <v>116.88</v>
      </c>
      <c r="S1955" s="6">
        <f t="shared" si="122"/>
        <v>152.60400000000004</v>
      </c>
      <c r="T1955" s="8">
        <f t="shared" si="123"/>
        <v>0.56628222825844954</v>
      </c>
      <c r="U1955" s="5">
        <f>YEAR(SalesDataTable[[#This Row],[Order Date]])</f>
        <v>2026</v>
      </c>
      <c r="V1955" s="8" t="str">
        <f>"Q"&amp;ROUNDUP(MONTH(SalesDataTable[[#This Row],[Order Date]])/3,0)</f>
        <v>Q3</v>
      </c>
      <c r="W1955" s="9">
        <f>MONTH(SalesDataTable[[#This Row],[Order Date]])</f>
        <v>9</v>
      </c>
      <c r="X1955" s="8" t="str">
        <f>TEXT(SalesDataTable[[#This Row],[Order Date]],"mmm")</f>
        <v>Sep</v>
      </c>
    </row>
    <row r="1956" spans="1:24" ht="15">
      <c r="A1956" s="2">
        <v>1029</v>
      </c>
      <c r="B1956" s="3">
        <v>46287</v>
      </c>
      <c r="C1956" s="12">
        <f>MONTH(SalesDataTable[[#This Row],[Order Date]])</f>
        <v>9</v>
      </c>
      <c r="D1956" s="12" t="str">
        <f>TEXT(SalesDataTable[[#This Row],[Order Date]],"MMM")</f>
        <v>Sep</v>
      </c>
      <c r="E1956" s="15" t="str">
        <f>"Q"&amp;ROUNDUP(MONTH(SalesDataTable[[#This Row],[Order Date]])/3,0)</f>
        <v>Q3</v>
      </c>
      <c r="F1956" s="12">
        <f>YEAR(SalesDataTable[[#This Row],[Order Date]])</f>
        <v>2026</v>
      </c>
      <c r="G1956" s="4" t="s">
        <v>6</v>
      </c>
      <c r="H1956" s="4" t="s">
        <v>27</v>
      </c>
      <c r="I1956" s="4" t="s">
        <v>2</v>
      </c>
      <c r="J1956" s="4" t="s">
        <v>3</v>
      </c>
      <c r="K1956" s="4" t="s">
        <v>14</v>
      </c>
      <c r="L1956" s="4" t="s">
        <v>44</v>
      </c>
      <c r="M1956" s="9">
        <v>1</v>
      </c>
      <c r="N1956" s="6">
        <v>132.36000000000001</v>
      </c>
      <c r="O1956" s="7">
        <v>0.05</v>
      </c>
      <c r="P1956" s="6">
        <v>66.63</v>
      </c>
      <c r="Q1956" s="6">
        <f t="shared" si="120"/>
        <v>125.742</v>
      </c>
      <c r="R1956" s="6">
        <f t="shared" si="121"/>
        <v>66.63</v>
      </c>
      <c r="S1956" s="6">
        <f t="shared" si="122"/>
        <v>59.112000000000009</v>
      </c>
      <c r="T1956" s="8">
        <f t="shared" si="123"/>
        <v>0.47010545402490822</v>
      </c>
      <c r="U1956" s="5">
        <f>YEAR(SalesDataTable[[#This Row],[Order Date]])</f>
        <v>2026</v>
      </c>
      <c r="V1956" s="8" t="str">
        <f>"Q"&amp;ROUNDUP(MONTH(SalesDataTable[[#This Row],[Order Date]])/3,0)</f>
        <v>Q3</v>
      </c>
      <c r="W1956" s="9">
        <f>MONTH(SalesDataTable[[#This Row],[Order Date]])</f>
        <v>9</v>
      </c>
      <c r="X1956" s="8" t="str">
        <f>TEXT(SalesDataTable[[#This Row],[Order Date]],"mmm")</f>
        <v>Sep</v>
      </c>
    </row>
    <row r="1957" spans="1:24" ht="15">
      <c r="A1957" s="2">
        <v>1721</v>
      </c>
      <c r="B1957" s="3">
        <v>46287</v>
      </c>
      <c r="C1957" s="12">
        <f>MONTH(SalesDataTable[[#This Row],[Order Date]])</f>
        <v>9</v>
      </c>
      <c r="D1957" s="12" t="str">
        <f>TEXT(SalesDataTable[[#This Row],[Order Date]],"MMM")</f>
        <v>Sep</v>
      </c>
      <c r="E1957" s="15" t="str">
        <f>"Q"&amp;ROUNDUP(MONTH(SalesDataTable[[#This Row],[Order Date]])/3,0)</f>
        <v>Q3</v>
      </c>
      <c r="F1957" s="12">
        <f>YEAR(SalesDataTable[[#This Row],[Order Date]])</f>
        <v>2026</v>
      </c>
      <c r="G1957" s="4" t="s">
        <v>20</v>
      </c>
      <c r="H1957" s="4" t="s">
        <v>31</v>
      </c>
      <c r="I1957" s="4" t="s">
        <v>2</v>
      </c>
      <c r="J1957" s="4" t="s">
        <v>16</v>
      </c>
      <c r="K1957" s="4" t="s">
        <v>9</v>
      </c>
      <c r="L1957" s="4" t="s">
        <v>37</v>
      </c>
      <c r="M1957" s="9">
        <v>1</v>
      </c>
      <c r="N1957" s="6">
        <v>156.81</v>
      </c>
      <c r="O1957" s="7">
        <v>0</v>
      </c>
      <c r="P1957" s="6">
        <v>78.2</v>
      </c>
      <c r="Q1957" s="6">
        <f t="shared" si="120"/>
        <v>156.81</v>
      </c>
      <c r="R1957" s="6">
        <f t="shared" si="121"/>
        <v>78.2</v>
      </c>
      <c r="S1957" s="6">
        <f t="shared" si="122"/>
        <v>78.61</v>
      </c>
      <c r="T1957" s="8">
        <f t="shared" si="123"/>
        <v>0.50130731458452904</v>
      </c>
      <c r="U1957" s="5">
        <f>YEAR(SalesDataTable[[#This Row],[Order Date]])</f>
        <v>2026</v>
      </c>
      <c r="V1957" s="8" t="str">
        <f>"Q"&amp;ROUNDUP(MONTH(SalesDataTable[[#This Row],[Order Date]])/3,0)</f>
        <v>Q3</v>
      </c>
      <c r="W1957" s="9">
        <f>MONTH(SalesDataTable[[#This Row],[Order Date]])</f>
        <v>9</v>
      </c>
      <c r="X1957" s="8" t="str">
        <f>TEXT(SalesDataTable[[#This Row],[Order Date]],"mmm")</f>
        <v>Sep</v>
      </c>
    </row>
    <row r="1958" spans="1:24" ht="15">
      <c r="A1958" s="2">
        <v>2425</v>
      </c>
      <c r="B1958" s="3">
        <v>46287</v>
      </c>
      <c r="C1958" s="12">
        <f>MONTH(SalesDataTable[[#This Row],[Order Date]])</f>
        <v>9</v>
      </c>
      <c r="D1958" s="12" t="str">
        <f>TEXT(SalesDataTable[[#This Row],[Order Date]],"MMM")</f>
        <v>Sep</v>
      </c>
      <c r="E1958" s="15" t="str">
        <f>"Q"&amp;ROUNDUP(MONTH(SalesDataTable[[#This Row],[Order Date]])/3,0)</f>
        <v>Q3</v>
      </c>
      <c r="F1958" s="12">
        <f>YEAR(SalesDataTable[[#This Row],[Order Date]])</f>
        <v>2026</v>
      </c>
      <c r="G1958" s="4" t="s">
        <v>20</v>
      </c>
      <c r="H1958" s="4" t="s">
        <v>33</v>
      </c>
      <c r="I1958" s="4" t="s">
        <v>28</v>
      </c>
      <c r="J1958" s="4" t="s">
        <v>13</v>
      </c>
      <c r="K1958" s="4" t="s">
        <v>14</v>
      </c>
      <c r="L1958" s="4" t="s">
        <v>44</v>
      </c>
      <c r="M1958" s="9">
        <v>3</v>
      </c>
      <c r="N1958" s="6">
        <v>134.52000000000001</v>
      </c>
      <c r="O1958" s="7">
        <v>0.05</v>
      </c>
      <c r="P1958" s="6">
        <v>65.19</v>
      </c>
      <c r="Q1958" s="6">
        <f t="shared" si="120"/>
        <v>383.38200000000006</v>
      </c>
      <c r="R1958" s="6">
        <f t="shared" si="121"/>
        <v>195.57</v>
      </c>
      <c r="S1958" s="6">
        <f t="shared" si="122"/>
        <v>187.81200000000007</v>
      </c>
      <c r="T1958" s="8">
        <f t="shared" si="123"/>
        <v>0.48988215409174152</v>
      </c>
      <c r="U1958" s="5">
        <f>YEAR(SalesDataTable[[#This Row],[Order Date]])</f>
        <v>2026</v>
      </c>
      <c r="V1958" s="8" t="str">
        <f>"Q"&amp;ROUNDUP(MONTH(SalesDataTable[[#This Row],[Order Date]])/3,0)</f>
        <v>Q3</v>
      </c>
      <c r="W1958" s="9">
        <f>MONTH(SalesDataTable[[#This Row],[Order Date]])</f>
        <v>9</v>
      </c>
      <c r="X1958" s="8" t="str">
        <f>TEXT(SalesDataTable[[#This Row],[Order Date]],"mmm")</f>
        <v>Sep</v>
      </c>
    </row>
    <row r="1959" spans="1:24" ht="15">
      <c r="A1959" s="2">
        <v>3322</v>
      </c>
      <c r="B1959" s="3">
        <v>46287</v>
      </c>
      <c r="C1959" s="12">
        <f>MONTH(SalesDataTable[[#This Row],[Order Date]])</f>
        <v>9</v>
      </c>
      <c r="D1959" s="12" t="str">
        <f>TEXT(SalesDataTable[[#This Row],[Order Date]],"MMM")</f>
        <v>Sep</v>
      </c>
      <c r="E1959" s="15" t="str">
        <f>"Q"&amp;ROUNDUP(MONTH(SalesDataTable[[#This Row],[Order Date]])/3,0)</f>
        <v>Q3</v>
      </c>
      <c r="F1959" s="12">
        <f>YEAR(SalesDataTable[[#This Row],[Order Date]])</f>
        <v>2026</v>
      </c>
      <c r="G1959" s="4" t="s">
        <v>20</v>
      </c>
      <c r="H1959" s="4" t="s">
        <v>33</v>
      </c>
      <c r="I1959" s="4" t="s">
        <v>2</v>
      </c>
      <c r="J1959" s="4" t="s">
        <v>3</v>
      </c>
      <c r="K1959" s="4" t="s">
        <v>23</v>
      </c>
      <c r="L1959" s="4" t="s">
        <v>51</v>
      </c>
      <c r="M1959" s="9">
        <v>1</v>
      </c>
      <c r="N1959" s="6">
        <v>124.51</v>
      </c>
      <c r="O1959" s="7">
        <v>0</v>
      </c>
      <c r="P1959" s="6">
        <v>59.97</v>
      </c>
      <c r="Q1959" s="6">
        <f t="shared" si="120"/>
        <v>124.51</v>
      </c>
      <c r="R1959" s="6">
        <f t="shared" si="121"/>
        <v>59.97</v>
      </c>
      <c r="S1959" s="6">
        <f t="shared" si="122"/>
        <v>64.540000000000006</v>
      </c>
      <c r="T1959" s="8">
        <f t="shared" si="123"/>
        <v>0.51835193960324477</v>
      </c>
      <c r="U1959" s="5">
        <f>YEAR(SalesDataTable[[#This Row],[Order Date]])</f>
        <v>2026</v>
      </c>
      <c r="V1959" s="8" t="str">
        <f>"Q"&amp;ROUNDUP(MONTH(SalesDataTable[[#This Row],[Order Date]])/3,0)</f>
        <v>Q3</v>
      </c>
      <c r="W1959" s="9">
        <f>MONTH(SalesDataTable[[#This Row],[Order Date]])</f>
        <v>9</v>
      </c>
      <c r="X1959" s="8" t="str">
        <f>TEXT(SalesDataTable[[#This Row],[Order Date]],"mmm")</f>
        <v>Sep</v>
      </c>
    </row>
    <row r="1960" spans="1:24" ht="15">
      <c r="A1960" s="2">
        <v>3821</v>
      </c>
      <c r="B1960" s="3">
        <v>46287</v>
      </c>
      <c r="C1960" s="12">
        <f>MONTH(SalesDataTable[[#This Row],[Order Date]])</f>
        <v>9</v>
      </c>
      <c r="D1960" s="12" t="str">
        <f>TEXT(SalesDataTable[[#This Row],[Order Date]],"MMM")</f>
        <v>Sep</v>
      </c>
      <c r="E1960" s="15" t="str">
        <f>"Q"&amp;ROUNDUP(MONTH(SalesDataTable[[#This Row],[Order Date]])/3,0)</f>
        <v>Q3</v>
      </c>
      <c r="F1960" s="12">
        <f>YEAR(SalesDataTable[[#This Row],[Order Date]])</f>
        <v>2026</v>
      </c>
      <c r="G1960" s="4" t="s">
        <v>11</v>
      </c>
      <c r="H1960" s="4" t="s">
        <v>18</v>
      </c>
      <c r="I1960" s="4" t="s">
        <v>2</v>
      </c>
      <c r="J1960" s="4" t="s">
        <v>3</v>
      </c>
      <c r="K1960" s="4" t="s">
        <v>9</v>
      </c>
      <c r="L1960" s="4" t="s">
        <v>17</v>
      </c>
      <c r="M1960" s="9">
        <v>1</v>
      </c>
      <c r="N1960" s="6">
        <v>141</v>
      </c>
      <c r="O1960" s="7">
        <v>0</v>
      </c>
      <c r="P1960" s="6">
        <v>79.010000000000005</v>
      </c>
      <c r="Q1960" s="6">
        <f t="shared" si="120"/>
        <v>141</v>
      </c>
      <c r="R1960" s="6">
        <f t="shared" si="121"/>
        <v>79.010000000000005</v>
      </c>
      <c r="S1960" s="6">
        <f t="shared" si="122"/>
        <v>61.989999999999995</v>
      </c>
      <c r="T1960" s="8">
        <f t="shared" si="123"/>
        <v>0.43964539007092196</v>
      </c>
      <c r="U1960" s="5">
        <f>YEAR(SalesDataTable[[#This Row],[Order Date]])</f>
        <v>2026</v>
      </c>
      <c r="V1960" s="8" t="str">
        <f>"Q"&amp;ROUNDUP(MONTH(SalesDataTable[[#This Row],[Order Date]])/3,0)</f>
        <v>Q3</v>
      </c>
      <c r="W1960" s="9">
        <f>MONTH(SalesDataTable[[#This Row],[Order Date]])</f>
        <v>9</v>
      </c>
      <c r="X1960" s="8" t="str">
        <f>TEXT(SalesDataTable[[#This Row],[Order Date]],"mmm")</f>
        <v>Sep</v>
      </c>
    </row>
    <row r="1961" spans="1:24" ht="15">
      <c r="A1961" s="2">
        <v>3899</v>
      </c>
      <c r="B1961" s="3">
        <v>46287</v>
      </c>
      <c r="C1961" s="12">
        <f>MONTH(SalesDataTable[[#This Row],[Order Date]])</f>
        <v>9</v>
      </c>
      <c r="D1961" s="12" t="str">
        <f>TEXT(SalesDataTable[[#This Row],[Order Date]],"MMM")</f>
        <v>Sep</v>
      </c>
      <c r="E1961" s="15" t="str">
        <f>"Q"&amp;ROUNDUP(MONTH(SalesDataTable[[#This Row],[Order Date]])/3,0)</f>
        <v>Q3</v>
      </c>
      <c r="F1961" s="12">
        <f>YEAR(SalesDataTable[[#This Row],[Order Date]])</f>
        <v>2026</v>
      </c>
      <c r="G1961" s="4" t="s">
        <v>20</v>
      </c>
      <c r="H1961" s="4" t="s">
        <v>21</v>
      </c>
      <c r="I1961" s="4" t="s">
        <v>8</v>
      </c>
      <c r="J1961" s="4" t="s">
        <v>3</v>
      </c>
      <c r="K1961" s="4" t="s">
        <v>23</v>
      </c>
      <c r="L1961" s="4" t="s">
        <v>51</v>
      </c>
      <c r="M1961" s="9">
        <v>6</v>
      </c>
      <c r="N1961" s="6">
        <v>121.7</v>
      </c>
      <c r="O1961" s="7">
        <v>0.15</v>
      </c>
      <c r="P1961" s="6">
        <v>61.26</v>
      </c>
      <c r="Q1961" s="6">
        <f t="shared" si="120"/>
        <v>620.67000000000007</v>
      </c>
      <c r="R1961" s="6">
        <f t="shared" si="121"/>
        <v>367.56</v>
      </c>
      <c r="S1961" s="6">
        <f t="shared" si="122"/>
        <v>253.11000000000007</v>
      </c>
      <c r="T1961" s="8">
        <f t="shared" si="123"/>
        <v>0.40780124703948967</v>
      </c>
      <c r="U1961" s="5">
        <f>YEAR(SalesDataTable[[#This Row],[Order Date]])</f>
        <v>2026</v>
      </c>
      <c r="V1961" s="8" t="str">
        <f>"Q"&amp;ROUNDUP(MONTH(SalesDataTable[[#This Row],[Order Date]])/3,0)</f>
        <v>Q3</v>
      </c>
      <c r="W1961" s="9">
        <f>MONTH(SalesDataTable[[#This Row],[Order Date]])</f>
        <v>9</v>
      </c>
      <c r="X1961" s="8" t="str">
        <f>TEXT(SalesDataTable[[#This Row],[Order Date]],"mmm")</f>
        <v>Sep</v>
      </c>
    </row>
    <row r="1962" spans="1:24" ht="15">
      <c r="A1962" s="2">
        <v>4807</v>
      </c>
      <c r="B1962" s="3">
        <v>46287</v>
      </c>
      <c r="C1962" s="12">
        <f>MONTH(SalesDataTable[[#This Row],[Order Date]])</f>
        <v>9</v>
      </c>
      <c r="D1962" s="12" t="str">
        <f>TEXT(SalesDataTable[[#This Row],[Order Date]],"MMM")</f>
        <v>Sep</v>
      </c>
      <c r="E1962" s="15" t="str">
        <f>"Q"&amp;ROUNDUP(MONTH(SalesDataTable[[#This Row],[Order Date]])/3,0)</f>
        <v>Q3</v>
      </c>
      <c r="F1962" s="12">
        <f>YEAR(SalesDataTable[[#This Row],[Order Date]])</f>
        <v>2026</v>
      </c>
      <c r="G1962" s="4" t="s">
        <v>20</v>
      </c>
      <c r="H1962" s="4" t="s">
        <v>31</v>
      </c>
      <c r="I1962" s="4" t="s">
        <v>8</v>
      </c>
      <c r="J1962" s="4" t="s">
        <v>16</v>
      </c>
      <c r="K1962" s="4" t="s">
        <v>4</v>
      </c>
      <c r="L1962" s="4" t="s">
        <v>30</v>
      </c>
      <c r="M1962" s="9">
        <v>4</v>
      </c>
      <c r="N1962" s="6">
        <v>103.86</v>
      </c>
      <c r="O1962" s="7">
        <v>0.1</v>
      </c>
      <c r="P1962" s="6">
        <v>50.12</v>
      </c>
      <c r="Q1962" s="6">
        <f t="shared" si="120"/>
        <v>373.89600000000002</v>
      </c>
      <c r="R1962" s="6">
        <f t="shared" si="121"/>
        <v>200.48</v>
      </c>
      <c r="S1962" s="6">
        <f t="shared" si="122"/>
        <v>173.41600000000003</v>
      </c>
      <c r="T1962" s="8">
        <f t="shared" si="123"/>
        <v>0.46380811776536796</v>
      </c>
      <c r="U1962" s="5">
        <f>YEAR(SalesDataTable[[#This Row],[Order Date]])</f>
        <v>2026</v>
      </c>
      <c r="V1962" s="8" t="str">
        <f>"Q"&amp;ROUNDUP(MONTH(SalesDataTable[[#This Row],[Order Date]])/3,0)</f>
        <v>Q3</v>
      </c>
      <c r="W1962" s="9">
        <f>MONTH(SalesDataTable[[#This Row],[Order Date]])</f>
        <v>9</v>
      </c>
      <c r="X1962" s="8" t="str">
        <f>TEXT(SalesDataTable[[#This Row],[Order Date]],"mmm")</f>
        <v>Sep</v>
      </c>
    </row>
    <row r="1963" spans="1:24" ht="15">
      <c r="A1963" s="2">
        <v>30</v>
      </c>
      <c r="B1963" s="3">
        <v>46288</v>
      </c>
      <c r="C1963" s="12">
        <f>MONTH(SalesDataTable[[#This Row],[Order Date]])</f>
        <v>9</v>
      </c>
      <c r="D1963" s="12" t="str">
        <f>TEXT(SalesDataTable[[#This Row],[Order Date]],"MMM")</f>
        <v>Sep</v>
      </c>
      <c r="E1963" s="15" t="str">
        <f>"Q"&amp;ROUNDUP(MONTH(SalesDataTable[[#This Row],[Order Date]])/3,0)</f>
        <v>Q3</v>
      </c>
      <c r="F1963" s="12">
        <f>YEAR(SalesDataTable[[#This Row],[Order Date]])</f>
        <v>2026</v>
      </c>
      <c r="G1963" s="4" t="s">
        <v>11</v>
      </c>
      <c r="H1963" s="4" t="s">
        <v>25</v>
      </c>
      <c r="I1963" s="4" t="s">
        <v>28</v>
      </c>
      <c r="J1963" s="4" t="s">
        <v>3</v>
      </c>
      <c r="K1963" s="4" t="s">
        <v>9</v>
      </c>
      <c r="L1963" s="4" t="s">
        <v>10</v>
      </c>
      <c r="M1963" s="9">
        <v>2</v>
      </c>
      <c r="N1963" s="6">
        <v>93.82</v>
      </c>
      <c r="O1963" s="7">
        <v>0.05</v>
      </c>
      <c r="P1963" s="6">
        <v>45.57</v>
      </c>
      <c r="Q1963" s="6">
        <f t="shared" si="120"/>
        <v>178.25799999999998</v>
      </c>
      <c r="R1963" s="6">
        <f t="shared" si="121"/>
        <v>91.14</v>
      </c>
      <c r="S1963" s="6">
        <f t="shared" si="122"/>
        <v>87.117999999999981</v>
      </c>
      <c r="T1963" s="8">
        <f t="shared" si="123"/>
        <v>0.48871859888476249</v>
      </c>
      <c r="U1963" s="5">
        <f>YEAR(SalesDataTable[[#This Row],[Order Date]])</f>
        <v>2026</v>
      </c>
      <c r="V1963" s="8" t="str">
        <f>"Q"&amp;ROUNDUP(MONTH(SalesDataTable[[#This Row],[Order Date]])/3,0)</f>
        <v>Q3</v>
      </c>
      <c r="W1963" s="9">
        <f>MONTH(SalesDataTable[[#This Row],[Order Date]])</f>
        <v>9</v>
      </c>
      <c r="X1963" s="8" t="str">
        <f>TEXT(SalesDataTable[[#This Row],[Order Date]],"mmm")</f>
        <v>Sep</v>
      </c>
    </row>
    <row r="1964" spans="1:24" ht="15">
      <c r="A1964" s="2">
        <v>3027</v>
      </c>
      <c r="B1964" s="3">
        <v>46288</v>
      </c>
      <c r="C1964" s="12">
        <f>MONTH(SalesDataTable[[#This Row],[Order Date]])</f>
        <v>9</v>
      </c>
      <c r="D1964" s="12" t="str">
        <f>TEXT(SalesDataTable[[#This Row],[Order Date]],"MMM")</f>
        <v>Sep</v>
      </c>
      <c r="E1964" s="15" t="str">
        <f>"Q"&amp;ROUNDUP(MONTH(SalesDataTable[[#This Row],[Order Date]])/3,0)</f>
        <v>Q3</v>
      </c>
      <c r="F1964" s="12">
        <f>YEAR(SalesDataTable[[#This Row],[Order Date]])</f>
        <v>2026</v>
      </c>
      <c r="G1964" s="4" t="s">
        <v>20</v>
      </c>
      <c r="H1964" s="4" t="s">
        <v>33</v>
      </c>
      <c r="I1964" s="4" t="s">
        <v>8</v>
      </c>
      <c r="J1964" s="4" t="s">
        <v>16</v>
      </c>
      <c r="K1964" s="4" t="s">
        <v>9</v>
      </c>
      <c r="L1964" s="4" t="s">
        <v>37</v>
      </c>
      <c r="M1964" s="9">
        <v>8</v>
      </c>
      <c r="N1964" s="6">
        <v>155.13999999999999</v>
      </c>
      <c r="O1964" s="7">
        <v>0.1</v>
      </c>
      <c r="P1964" s="6">
        <v>76.87</v>
      </c>
      <c r="Q1964" s="6">
        <f t="shared" si="120"/>
        <v>1117.008</v>
      </c>
      <c r="R1964" s="6">
        <f t="shared" si="121"/>
        <v>614.96</v>
      </c>
      <c r="S1964" s="6">
        <f t="shared" si="122"/>
        <v>502.048</v>
      </c>
      <c r="T1964" s="8">
        <f t="shared" si="123"/>
        <v>0.44945783736553363</v>
      </c>
      <c r="U1964" s="5">
        <f>YEAR(SalesDataTable[[#This Row],[Order Date]])</f>
        <v>2026</v>
      </c>
      <c r="V1964" s="8" t="str">
        <f>"Q"&amp;ROUNDUP(MONTH(SalesDataTable[[#This Row],[Order Date]])/3,0)</f>
        <v>Q3</v>
      </c>
      <c r="W1964" s="9">
        <f>MONTH(SalesDataTable[[#This Row],[Order Date]])</f>
        <v>9</v>
      </c>
      <c r="X1964" s="8" t="str">
        <f>TEXT(SalesDataTable[[#This Row],[Order Date]],"mmm")</f>
        <v>Sep</v>
      </c>
    </row>
    <row r="1965" spans="1:24" ht="15">
      <c r="A1965" s="2">
        <v>3690</v>
      </c>
      <c r="B1965" s="3">
        <v>46288</v>
      </c>
      <c r="C1965" s="12">
        <f>MONTH(SalesDataTable[[#This Row],[Order Date]])</f>
        <v>9</v>
      </c>
      <c r="D1965" s="12" t="str">
        <f>TEXT(SalesDataTable[[#This Row],[Order Date]],"MMM")</f>
        <v>Sep</v>
      </c>
      <c r="E1965" s="15" t="str">
        <f>"Q"&amp;ROUNDUP(MONTH(SalesDataTable[[#This Row],[Order Date]])/3,0)</f>
        <v>Q3</v>
      </c>
      <c r="F1965" s="12">
        <f>YEAR(SalesDataTable[[#This Row],[Order Date]])</f>
        <v>2026</v>
      </c>
      <c r="G1965" s="4" t="s">
        <v>20</v>
      </c>
      <c r="H1965" s="4" t="s">
        <v>33</v>
      </c>
      <c r="I1965" s="4" t="s">
        <v>2</v>
      </c>
      <c r="J1965" s="4" t="s">
        <v>3</v>
      </c>
      <c r="K1965" s="4" t="s">
        <v>9</v>
      </c>
      <c r="L1965" s="4" t="s">
        <v>10</v>
      </c>
      <c r="M1965" s="9">
        <v>3</v>
      </c>
      <c r="N1965" s="6">
        <v>92.14</v>
      </c>
      <c r="O1965" s="7">
        <v>0.05</v>
      </c>
      <c r="P1965" s="6">
        <v>45.25</v>
      </c>
      <c r="Q1965" s="6">
        <f t="shared" si="120"/>
        <v>262.59899999999999</v>
      </c>
      <c r="R1965" s="6">
        <f t="shared" si="121"/>
        <v>135.75</v>
      </c>
      <c r="S1965" s="6">
        <f t="shared" si="122"/>
        <v>126.84899999999999</v>
      </c>
      <c r="T1965" s="8">
        <f t="shared" si="123"/>
        <v>0.48305210606285626</v>
      </c>
      <c r="U1965" s="5">
        <f>YEAR(SalesDataTable[[#This Row],[Order Date]])</f>
        <v>2026</v>
      </c>
      <c r="V1965" s="8" t="str">
        <f>"Q"&amp;ROUNDUP(MONTH(SalesDataTable[[#This Row],[Order Date]])/3,0)</f>
        <v>Q3</v>
      </c>
      <c r="W1965" s="9">
        <f>MONTH(SalesDataTable[[#This Row],[Order Date]])</f>
        <v>9</v>
      </c>
      <c r="X1965" s="8" t="str">
        <f>TEXT(SalesDataTable[[#This Row],[Order Date]],"mmm")</f>
        <v>Sep</v>
      </c>
    </row>
    <row r="1966" spans="1:24" ht="15">
      <c r="A1966" s="2">
        <v>600</v>
      </c>
      <c r="B1966" s="3">
        <v>46289</v>
      </c>
      <c r="C1966" s="12">
        <f>MONTH(SalesDataTable[[#This Row],[Order Date]])</f>
        <v>9</v>
      </c>
      <c r="D1966" s="12" t="str">
        <f>TEXT(SalesDataTable[[#This Row],[Order Date]],"MMM")</f>
        <v>Sep</v>
      </c>
      <c r="E1966" s="15" t="str">
        <f>"Q"&amp;ROUNDUP(MONTH(SalesDataTable[[#This Row],[Order Date]])/3,0)</f>
        <v>Q3</v>
      </c>
      <c r="F1966" s="12">
        <f>YEAR(SalesDataTable[[#This Row],[Order Date]])</f>
        <v>2026</v>
      </c>
      <c r="G1966" s="4" t="s">
        <v>6</v>
      </c>
      <c r="H1966" s="4" t="s">
        <v>43</v>
      </c>
      <c r="I1966" s="4" t="s">
        <v>19</v>
      </c>
      <c r="J1966" s="4" t="s">
        <v>3</v>
      </c>
      <c r="K1966" s="4" t="s">
        <v>4</v>
      </c>
      <c r="L1966" s="4" t="s">
        <v>26</v>
      </c>
      <c r="M1966" s="9">
        <v>6</v>
      </c>
      <c r="N1966" s="6">
        <v>39.880000000000003</v>
      </c>
      <c r="O1966" s="7">
        <v>0.05</v>
      </c>
      <c r="P1966" s="6">
        <v>16.79</v>
      </c>
      <c r="Q1966" s="6">
        <f t="shared" si="120"/>
        <v>227.31600000000003</v>
      </c>
      <c r="R1966" s="6">
        <f t="shared" si="121"/>
        <v>100.74</v>
      </c>
      <c r="S1966" s="6">
        <f t="shared" si="122"/>
        <v>126.57600000000004</v>
      </c>
      <c r="T1966" s="8">
        <f t="shared" si="123"/>
        <v>0.5568283798764716</v>
      </c>
      <c r="U1966" s="5">
        <f>YEAR(SalesDataTable[[#This Row],[Order Date]])</f>
        <v>2026</v>
      </c>
      <c r="V1966" s="8" t="str">
        <f>"Q"&amp;ROUNDUP(MONTH(SalesDataTable[[#This Row],[Order Date]])/3,0)</f>
        <v>Q3</v>
      </c>
      <c r="W1966" s="9">
        <f>MONTH(SalesDataTable[[#This Row],[Order Date]])</f>
        <v>9</v>
      </c>
      <c r="X1966" s="8" t="str">
        <f>TEXT(SalesDataTable[[#This Row],[Order Date]],"mmm")</f>
        <v>Sep</v>
      </c>
    </row>
    <row r="1967" spans="1:24" ht="15">
      <c r="A1967" s="2">
        <v>1931</v>
      </c>
      <c r="B1967" s="3">
        <v>46289</v>
      </c>
      <c r="C1967" s="12">
        <f>MONTH(SalesDataTable[[#This Row],[Order Date]])</f>
        <v>9</v>
      </c>
      <c r="D1967" s="12" t="str">
        <f>TEXT(SalesDataTable[[#This Row],[Order Date]],"MMM")</f>
        <v>Sep</v>
      </c>
      <c r="E1967" s="15" t="str">
        <f>"Q"&amp;ROUNDUP(MONTH(SalesDataTable[[#This Row],[Order Date]])/3,0)</f>
        <v>Q3</v>
      </c>
      <c r="F1967" s="12">
        <f>YEAR(SalesDataTable[[#This Row],[Order Date]])</f>
        <v>2026</v>
      </c>
      <c r="G1967" s="4" t="s">
        <v>11</v>
      </c>
      <c r="H1967" s="4" t="s">
        <v>52</v>
      </c>
      <c r="I1967" s="4" t="s">
        <v>2</v>
      </c>
      <c r="J1967" s="4" t="s">
        <v>3</v>
      </c>
      <c r="K1967" s="4" t="s">
        <v>14</v>
      </c>
      <c r="L1967" s="4" t="s">
        <v>15</v>
      </c>
      <c r="M1967" s="9">
        <v>4</v>
      </c>
      <c r="N1967" s="6">
        <v>35.700000000000003</v>
      </c>
      <c r="O1967" s="7">
        <v>0</v>
      </c>
      <c r="P1967" s="6">
        <v>13.91</v>
      </c>
      <c r="Q1967" s="6">
        <f t="shared" si="120"/>
        <v>142.80000000000001</v>
      </c>
      <c r="R1967" s="6">
        <f t="shared" si="121"/>
        <v>55.64</v>
      </c>
      <c r="S1967" s="6">
        <f t="shared" si="122"/>
        <v>87.160000000000011</v>
      </c>
      <c r="T1967" s="8">
        <f t="shared" si="123"/>
        <v>0.61036414565826336</v>
      </c>
      <c r="U1967" s="5">
        <f>YEAR(SalesDataTable[[#This Row],[Order Date]])</f>
        <v>2026</v>
      </c>
      <c r="V1967" s="8" t="str">
        <f>"Q"&amp;ROUNDUP(MONTH(SalesDataTable[[#This Row],[Order Date]])/3,0)</f>
        <v>Q3</v>
      </c>
      <c r="W1967" s="9">
        <f>MONTH(SalesDataTable[[#This Row],[Order Date]])</f>
        <v>9</v>
      </c>
      <c r="X1967" s="8" t="str">
        <f>TEXT(SalesDataTable[[#This Row],[Order Date]],"mmm")</f>
        <v>Sep</v>
      </c>
    </row>
    <row r="1968" spans="1:24" ht="15">
      <c r="A1968" s="2">
        <v>2124</v>
      </c>
      <c r="B1968" s="3">
        <v>46289</v>
      </c>
      <c r="C1968" s="12">
        <f>MONTH(SalesDataTable[[#This Row],[Order Date]])</f>
        <v>9</v>
      </c>
      <c r="D1968" s="12" t="str">
        <f>TEXT(SalesDataTable[[#This Row],[Order Date]],"MMM")</f>
        <v>Sep</v>
      </c>
      <c r="E1968" s="15" t="str">
        <f>"Q"&amp;ROUNDUP(MONTH(SalesDataTable[[#This Row],[Order Date]])/3,0)</f>
        <v>Q3</v>
      </c>
      <c r="F1968" s="12">
        <f>YEAR(SalesDataTable[[#This Row],[Order Date]])</f>
        <v>2026</v>
      </c>
      <c r="G1968" s="4" t="s">
        <v>20</v>
      </c>
      <c r="H1968" s="4" t="s">
        <v>33</v>
      </c>
      <c r="I1968" s="4" t="s">
        <v>19</v>
      </c>
      <c r="J1968" s="4" t="s">
        <v>13</v>
      </c>
      <c r="K1968" s="4" t="s">
        <v>4</v>
      </c>
      <c r="L1968" s="4" t="s">
        <v>30</v>
      </c>
      <c r="M1968" s="9">
        <v>6</v>
      </c>
      <c r="N1968" s="6">
        <v>104.16</v>
      </c>
      <c r="O1968" s="7">
        <v>0</v>
      </c>
      <c r="P1968" s="6">
        <v>51.76</v>
      </c>
      <c r="Q1968" s="6">
        <f t="shared" si="120"/>
        <v>624.96</v>
      </c>
      <c r="R1968" s="6">
        <f t="shared" si="121"/>
        <v>310.56</v>
      </c>
      <c r="S1968" s="6">
        <f t="shared" si="122"/>
        <v>314.40000000000003</v>
      </c>
      <c r="T1968" s="8">
        <f t="shared" si="123"/>
        <v>0.50307219662058378</v>
      </c>
      <c r="U1968" s="5">
        <f>YEAR(SalesDataTable[[#This Row],[Order Date]])</f>
        <v>2026</v>
      </c>
      <c r="V1968" s="8" t="str">
        <f>"Q"&amp;ROUNDUP(MONTH(SalesDataTable[[#This Row],[Order Date]])/3,0)</f>
        <v>Q3</v>
      </c>
      <c r="W1968" s="9">
        <f>MONTH(SalesDataTable[[#This Row],[Order Date]])</f>
        <v>9</v>
      </c>
      <c r="X1968" s="8" t="str">
        <f>TEXT(SalesDataTable[[#This Row],[Order Date]],"mmm")</f>
        <v>Sep</v>
      </c>
    </row>
    <row r="1969" spans="1:24" ht="15">
      <c r="A1969" s="2">
        <v>2789</v>
      </c>
      <c r="B1969" s="3">
        <v>46289</v>
      </c>
      <c r="C1969" s="12">
        <f>MONTH(SalesDataTable[[#This Row],[Order Date]])</f>
        <v>9</v>
      </c>
      <c r="D1969" s="12" t="str">
        <f>TEXT(SalesDataTable[[#This Row],[Order Date]],"MMM")</f>
        <v>Sep</v>
      </c>
      <c r="E1969" s="15" t="str">
        <f>"Q"&amp;ROUNDUP(MONTH(SalesDataTable[[#This Row],[Order Date]])/3,0)</f>
        <v>Q3</v>
      </c>
      <c r="F1969" s="12">
        <f>YEAR(SalesDataTable[[#This Row],[Order Date]])</f>
        <v>2026</v>
      </c>
      <c r="G1969" s="4" t="s">
        <v>11</v>
      </c>
      <c r="H1969" s="4" t="s">
        <v>52</v>
      </c>
      <c r="I1969" s="4" t="s">
        <v>2</v>
      </c>
      <c r="J1969" s="4" t="s">
        <v>13</v>
      </c>
      <c r="K1969" s="4" t="s">
        <v>9</v>
      </c>
      <c r="L1969" s="4" t="s">
        <v>17</v>
      </c>
      <c r="M1969" s="9">
        <v>5</v>
      </c>
      <c r="N1969" s="6">
        <v>147.21</v>
      </c>
      <c r="O1969" s="7">
        <v>0.05</v>
      </c>
      <c r="P1969" s="6">
        <v>79.14</v>
      </c>
      <c r="Q1969" s="6">
        <f t="shared" si="120"/>
        <v>699.24750000000006</v>
      </c>
      <c r="R1969" s="6">
        <f t="shared" si="121"/>
        <v>395.7</v>
      </c>
      <c r="S1969" s="6">
        <f t="shared" si="122"/>
        <v>303.54750000000007</v>
      </c>
      <c r="T1969" s="8">
        <f t="shared" si="123"/>
        <v>0.43410594961011667</v>
      </c>
      <c r="U1969" s="5">
        <f>YEAR(SalesDataTable[[#This Row],[Order Date]])</f>
        <v>2026</v>
      </c>
      <c r="V1969" s="8" t="str">
        <f>"Q"&amp;ROUNDUP(MONTH(SalesDataTable[[#This Row],[Order Date]])/3,0)</f>
        <v>Q3</v>
      </c>
      <c r="W1969" s="9">
        <f>MONTH(SalesDataTable[[#This Row],[Order Date]])</f>
        <v>9</v>
      </c>
      <c r="X1969" s="8" t="str">
        <f>TEXT(SalesDataTable[[#This Row],[Order Date]],"mmm")</f>
        <v>Sep</v>
      </c>
    </row>
    <row r="1970" spans="1:24" ht="15">
      <c r="A1970" s="2">
        <v>2921</v>
      </c>
      <c r="B1970" s="3">
        <v>46289</v>
      </c>
      <c r="C1970" s="12">
        <f>MONTH(SalesDataTable[[#This Row],[Order Date]])</f>
        <v>9</v>
      </c>
      <c r="D1970" s="12" t="str">
        <f>TEXT(SalesDataTable[[#This Row],[Order Date]],"MMM")</f>
        <v>Sep</v>
      </c>
      <c r="E1970" s="15" t="str">
        <f>"Q"&amp;ROUNDUP(MONTH(SalesDataTable[[#This Row],[Order Date]])/3,0)</f>
        <v>Q3</v>
      </c>
      <c r="F1970" s="12">
        <f>YEAR(SalesDataTable[[#This Row],[Order Date]])</f>
        <v>2026</v>
      </c>
      <c r="G1970" s="4" t="s">
        <v>0</v>
      </c>
      <c r="H1970" s="4" t="s">
        <v>1</v>
      </c>
      <c r="I1970" s="4" t="s">
        <v>2</v>
      </c>
      <c r="J1970" s="4" t="s">
        <v>13</v>
      </c>
      <c r="K1970" s="4" t="s">
        <v>23</v>
      </c>
      <c r="L1970" s="4" t="s">
        <v>29</v>
      </c>
      <c r="M1970" s="9">
        <v>3</v>
      </c>
      <c r="N1970" s="6">
        <v>195.68</v>
      </c>
      <c r="O1970" s="7">
        <v>0.05</v>
      </c>
      <c r="P1970" s="6">
        <v>102.16</v>
      </c>
      <c r="Q1970" s="6">
        <f t="shared" si="120"/>
        <v>557.68799999999999</v>
      </c>
      <c r="R1970" s="6">
        <f t="shared" si="121"/>
        <v>306.48</v>
      </c>
      <c r="S1970" s="6">
        <f t="shared" si="122"/>
        <v>251.20799999999997</v>
      </c>
      <c r="T1970" s="8">
        <f t="shared" si="123"/>
        <v>0.45044541033696256</v>
      </c>
      <c r="U1970" s="5">
        <f>YEAR(SalesDataTable[[#This Row],[Order Date]])</f>
        <v>2026</v>
      </c>
      <c r="V1970" s="8" t="str">
        <f>"Q"&amp;ROUNDUP(MONTH(SalesDataTable[[#This Row],[Order Date]])/3,0)</f>
        <v>Q3</v>
      </c>
      <c r="W1970" s="9">
        <f>MONTH(SalesDataTable[[#This Row],[Order Date]])</f>
        <v>9</v>
      </c>
      <c r="X1970" s="8" t="str">
        <f>TEXT(SalesDataTable[[#This Row],[Order Date]],"mmm")</f>
        <v>Sep</v>
      </c>
    </row>
    <row r="1971" spans="1:24" ht="15">
      <c r="A1971" s="2">
        <v>3108</v>
      </c>
      <c r="B1971" s="3">
        <v>46289</v>
      </c>
      <c r="C1971" s="12">
        <f>MONTH(SalesDataTable[[#This Row],[Order Date]])</f>
        <v>9</v>
      </c>
      <c r="D1971" s="12" t="str">
        <f>TEXT(SalesDataTable[[#This Row],[Order Date]],"MMM")</f>
        <v>Sep</v>
      </c>
      <c r="E1971" s="15" t="str">
        <f>"Q"&amp;ROUNDUP(MONTH(SalesDataTable[[#This Row],[Order Date]])/3,0)</f>
        <v>Q3</v>
      </c>
      <c r="F1971" s="12">
        <f>YEAR(SalesDataTable[[#This Row],[Order Date]])</f>
        <v>2026</v>
      </c>
      <c r="G1971" s="4" t="s">
        <v>6</v>
      </c>
      <c r="H1971" s="4" t="s">
        <v>41</v>
      </c>
      <c r="I1971" s="4" t="s">
        <v>8</v>
      </c>
      <c r="J1971" s="4" t="s">
        <v>16</v>
      </c>
      <c r="K1971" s="4" t="s">
        <v>9</v>
      </c>
      <c r="L1971" s="4" t="s">
        <v>10</v>
      </c>
      <c r="M1971" s="9">
        <v>5</v>
      </c>
      <c r="N1971" s="6">
        <v>90.05</v>
      </c>
      <c r="O1971" s="7">
        <v>0.15</v>
      </c>
      <c r="P1971" s="6">
        <v>44.12</v>
      </c>
      <c r="Q1971" s="6">
        <f t="shared" si="120"/>
        <v>382.71249999999998</v>
      </c>
      <c r="R1971" s="6">
        <f t="shared" si="121"/>
        <v>220.6</v>
      </c>
      <c r="S1971" s="6">
        <f t="shared" si="122"/>
        <v>162.11249999999998</v>
      </c>
      <c r="T1971" s="8">
        <f t="shared" si="123"/>
        <v>0.42358820263252439</v>
      </c>
      <c r="U1971" s="5">
        <f>YEAR(SalesDataTable[[#This Row],[Order Date]])</f>
        <v>2026</v>
      </c>
      <c r="V1971" s="8" t="str">
        <f>"Q"&amp;ROUNDUP(MONTH(SalesDataTable[[#This Row],[Order Date]])/3,0)</f>
        <v>Q3</v>
      </c>
      <c r="W1971" s="9">
        <f>MONTH(SalesDataTable[[#This Row],[Order Date]])</f>
        <v>9</v>
      </c>
      <c r="X1971" s="8" t="str">
        <f>TEXT(SalesDataTable[[#This Row],[Order Date]],"mmm")</f>
        <v>Sep</v>
      </c>
    </row>
    <row r="1972" spans="1:24" ht="15">
      <c r="A1972" s="2">
        <v>3226</v>
      </c>
      <c r="B1972" s="3">
        <v>46289</v>
      </c>
      <c r="C1972" s="12">
        <f>MONTH(SalesDataTable[[#This Row],[Order Date]])</f>
        <v>9</v>
      </c>
      <c r="D1972" s="12" t="str">
        <f>TEXT(SalesDataTable[[#This Row],[Order Date]],"MMM")</f>
        <v>Sep</v>
      </c>
      <c r="E1972" s="15" t="str">
        <f>"Q"&amp;ROUNDUP(MONTH(SalesDataTable[[#This Row],[Order Date]])/3,0)</f>
        <v>Q3</v>
      </c>
      <c r="F1972" s="12">
        <f>YEAR(SalesDataTable[[#This Row],[Order Date]])</f>
        <v>2026</v>
      </c>
      <c r="G1972" s="4" t="s">
        <v>20</v>
      </c>
      <c r="H1972" s="4" t="s">
        <v>47</v>
      </c>
      <c r="I1972" s="4" t="s">
        <v>28</v>
      </c>
      <c r="J1972" s="4" t="s">
        <v>3</v>
      </c>
      <c r="K1972" s="4" t="s">
        <v>23</v>
      </c>
      <c r="L1972" s="4" t="s">
        <v>24</v>
      </c>
      <c r="M1972" s="9">
        <v>1</v>
      </c>
      <c r="N1972" s="6">
        <v>345.48</v>
      </c>
      <c r="O1972" s="7">
        <v>0</v>
      </c>
      <c r="P1972" s="6">
        <v>196.31</v>
      </c>
      <c r="Q1972" s="6">
        <f t="shared" si="120"/>
        <v>345.48</v>
      </c>
      <c r="R1972" s="6">
        <f t="shared" si="121"/>
        <v>196.31</v>
      </c>
      <c r="S1972" s="6">
        <f t="shared" si="122"/>
        <v>149.17000000000002</v>
      </c>
      <c r="T1972" s="8">
        <f t="shared" si="123"/>
        <v>0.43177607965728843</v>
      </c>
      <c r="U1972" s="5">
        <f>YEAR(SalesDataTable[[#This Row],[Order Date]])</f>
        <v>2026</v>
      </c>
      <c r="V1972" s="8" t="str">
        <f>"Q"&amp;ROUNDUP(MONTH(SalesDataTable[[#This Row],[Order Date]])/3,0)</f>
        <v>Q3</v>
      </c>
      <c r="W1972" s="9">
        <f>MONTH(SalesDataTable[[#This Row],[Order Date]])</f>
        <v>9</v>
      </c>
      <c r="X1972" s="8" t="str">
        <f>TEXT(SalesDataTable[[#This Row],[Order Date]],"mmm")</f>
        <v>Sep</v>
      </c>
    </row>
    <row r="1973" spans="1:24" ht="15">
      <c r="A1973" s="2">
        <v>3286</v>
      </c>
      <c r="B1973" s="3">
        <v>46289</v>
      </c>
      <c r="C1973" s="12">
        <f>MONTH(SalesDataTable[[#This Row],[Order Date]])</f>
        <v>9</v>
      </c>
      <c r="D1973" s="12" t="str">
        <f>TEXT(SalesDataTable[[#This Row],[Order Date]],"MMM")</f>
        <v>Sep</v>
      </c>
      <c r="E1973" s="15" t="str">
        <f>"Q"&amp;ROUNDUP(MONTH(SalesDataTable[[#This Row],[Order Date]])/3,0)</f>
        <v>Q3</v>
      </c>
      <c r="F1973" s="12">
        <f>YEAR(SalesDataTable[[#This Row],[Order Date]])</f>
        <v>2026</v>
      </c>
      <c r="G1973" s="4" t="s">
        <v>20</v>
      </c>
      <c r="H1973" s="4" t="s">
        <v>21</v>
      </c>
      <c r="I1973" s="4" t="s">
        <v>2</v>
      </c>
      <c r="J1973" s="4" t="s">
        <v>13</v>
      </c>
      <c r="K1973" s="4" t="s">
        <v>14</v>
      </c>
      <c r="L1973" s="4" t="s">
        <v>32</v>
      </c>
      <c r="M1973" s="9">
        <v>1</v>
      </c>
      <c r="N1973" s="6">
        <v>46.23</v>
      </c>
      <c r="O1973" s="7">
        <v>0.1</v>
      </c>
      <c r="P1973" s="6">
        <v>18.34</v>
      </c>
      <c r="Q1973" s="6">
        <f t="shared" si="120"/>
        <v>41.606999999999999</v>
      </c>
      <c r="R1973" s="6">
        <f t="shared" si="121"/>
        <v>18.34</v>
      </c>
      <c r="S1973" s="6">
        <f t="shared" si="122"/>
        <v>23.266999999999999</v>
      </c>
      <c r="T1973" s="8">
        <f t="shared" si="123"/>
        <v>0.55920878698295962</v>
      </c>
      <c r="U1973" s="5">
        <f>YEAR(SalesDataTable[[#This Row],[Order Date]])</f>
        <v>2026</v>
      </c>
      <c r="V1973" s="8" t="str">
        <f>"Q"&amp;ROUNDUP(MONTH(SalesDataTable[[#This Row],[Order Date]])/3,0)</f>
        <v>Q3</v>
      </c>
      <c r="W1973" s="9">
        <f>MONTH(SalesDataTable[[#This Row],[Order Date]])</f>
        <v>9</v>
      </c>
      <c r="X1973" s="8" t="str">
        <f>TEXT(SalesDataTable[[#This Row],[Order Date]],"mmm")</f>
        <v>Sep</v>
      </c>
    </row>
    <row r="1974" spans="1:24" ht="15">
      <c r="A1974" s="2">
        <v>4510</v>
      </c>
      <c r="B1974" s="3">
        <v>46289</v>
      </c>
      <c r="C1974" s="12">
        <f>MONTH(SalesDataTable[[#This Row],[Order Date]])</f>
        <v>9</v>
      </c>
      <c r="D1974" s="12" t="str">
        <f>TEXT(SalesDataTable[[#This Row],[Order Date]],"MMM")</f>
        <v>Sep</v>
      </c>
      <c r="E1974" s="15" t="str">
        <f>"Q"&amp;ROUNDUP(MONTH(SalesDataTable[[#This Row],[Order Date]])/3,0)</f>
        <v>Q3</v>
      </c>
      <c r="F1974" s="12">
        <f>YEAR(SalesDataTable[[#This Row],[Order Date]])</f>
        <v>2026</v>
      </c>
      <c r="G1974" s="4" t="s">
        <v>0</v>
      </c>
      <c r="H1974" s="4" t="s">
        <v>1</v>
      </c>
      <c r="I1974" s="4" t="s">
        <v>28</v>
      </c>
      <c r="J1974" s="4" t="s">
        <v>3</v>
      </c>
      <c r="K1974" s="4" t="s">
        <v>23</v>
      </c>
      <c r="L1974" s="4" t="s">
        <v>40</v>
      </c>
      <c r="M1974" s="9">
        <v>3</v>
      </c>
      <c r="N1974" s="6">
        <v>82.38</v>
      </c>
      <c r="O1974" s="7">
        <v>0.15</v>
      </c>
      <c r="P1974" s="6">
        <v>39.020000000000003</v>
      </c>
      <c r="Q1974" s="6">
        <f t="shared" si="120"/>
        <v>210.06899999999999</v>
      </c>
      <c r="R1974" s="6">
        <f t="shared" si="121"/>
        <v>117.06</v>
      </c>
      <c r="S1974" s="6">
        <f t="shared" si="122"/>
        <v>93.008999999999986</v>
      </c>
      <c r="T1974" s="8">
        <f t="shared" si="123"/>
        <v>0.44275452351370259</v>
      </c>
      <c r="U1974" s="5">
        <f>YEAR(SalesDataTable[[#This Row],[Order Date]])</f>
        <v>2026</v>
      </c>
      <c r="V1974" s="8" t="str">
        <f>"Q"&amp;ROUNDUP(MONTH(SalesDataTable[[#This Row],[Order Date]])/3,0)</f>
        <v>Q3</v>
      </c>
      <c r="W1974" s="9">
        <f>MONTH(SalesDataTable[[#This Row],[Order Date]])</f>
        <v>9</v>
      </c>
      <c r="X1974" s="8" t="str">
        <f>TEXT(SalesDataTable[[#This Row],[Order Date]],"mmm")</f>
        <v>Sep</v>
      </c>
    </row>
    <row r="1975" spans="1:24" ht="15">
      <c r="A1975" s="2">
        <v>2069</v>
      </c>
      <c r="B1975" s="3">
        <v>46290</v>
      </c>
      <c r="C1975" s="12">
        <f>MONTH(SalesDataTable[[#This Row],[Order Date]])</f>
        <v>9</v>
      </c>
      <c r="D1975" s="12" t="str">
        <f>TEXT(SalesDataTable[[#This Row],[Order Date]],"MMM")</f>
        <v>Sep</v>
      </c>
      <c r="E1975" s="15" t="str">
        <f>"Q"&amp;ROUNDUP(MONTH(SalesDataTable[[#This Row],[Order Date]])/3,0)</f>
        <v>Q3</v>
      </c>
      <c r="F1975" s="12">
        <f>YEAR(SalesDataTable[[#This Row],[Order Date]])</f>
        <v>2026</v>
      </c>
      <c r="G1975" s="4" t="s">
        <v>20</v>
      </c>
      <c r="H1975" s="4" t="s">
        <v>31</v>
      </c>
      <c r="I1975" s="4" t="s">
        <v>2</v>
      </c>
      <c r="J1975" s="4" t="s">
        <v>13</v>
      </c>
      <c r="K1975" s="4" t="s">
        <v>23</v>
      </c>
      <c r="L1975" s="4" t="s">
        <v>24</v>
      </c>
      <c r="M1975" s="9">
        <v>1</v>
      </c>
      <c r="N1975" s="6">
        <v>344.79</v>
      </c>
      <c r="O1975" s="7">
        <v>0</v>
      </c>
      <c r="P1975" s="6">
        <v>189.63</v>
      </c>
      <c r="Q1975" s="6">
        <f t="shared" si="120"/>
        <v>344.79</v>
      </c>
      <c r="R1975" s="6">
        <f t="shared" si="121"/>
        <v>189.63</v>
      </c>
      <c r="S1975" s="6">
        <f t="shared" si="122"/>
        <v>155.16000000000003</v>
      </c>
      <c r="T1975" s="8">
        <f t="shared" si="123"/>
        <v>0.45001305142260511</v>
      </c>
      <c r="U1975" s="5">
        <f>YEAR(SalesDataTable[[#This Row],[Order Date]])</f>
        <v>2026</v>
      </c>
      <c r="V1975" s="8" t="str">
        <f>"Q"&amp;ROUNDUP(MONTH(SalesDataTable[[#This Row],[Order Date]])/3,0)</f>
        <v>Q3</v>
      </c>
      <c r="W1975" s="9">
        <f>MONTH(SalesDataTable[[#This Row],[Order Date]])</f>
        <v>9</v>
      </c>
      <c r="X1975" s="8" t="str">
        <f>TEXT(SalesDataTable[[#This Row],[Order Date]],"mmm")</f>
        <v>Sep</v>
      </c>
    </row>
    <row r="1976" spans="1:24" ht="15">
      <c r="A1976" s="2">
        <v>95</v>
      </c>
      <c r="B1976" s="3">
        <v>46291</v>
      </c>
      <c r="C1976" s="12">
        <f>MONTH(SalesDataTable[[#This Row],[Order Date]])</f>
        <v>9</v>
      </c>
      <c r="D1976" s="12" t="str">
        <f>TEXT(SalesDataTable[[#This Row],[Order Date]],"MMM")</f>
        <v>Sep</v>
      </c>
      <c r="E1976" s="15" t="str">
        <f>"Q"&amp;ROUNDUP(MONTH(SalesDataTable[[#This Row],[Order Date]])/3,0)</f>
        <v>Q3</v>
      </c>
      <c r="F1976" s="12">
        <f>YEAR(SalesDataTable[[#This Row],[Order Date]])</f>
        <v>2026</v>
      </c>
      <c r="G1976" s="4" t="s">
        <v>0</v>
      </c>
      <c r="H1976" s="4" t="s">
        <v>1</v>
      </c>
      <c r="I1976" s="4" t="s">
        <v>28</v>
      </c>
      <c r="J1976" s="4" t="s">
        <v>3</v>
      </c>
      <c r="K1976" s="4" t="s">
        <v>9</v>
      </c>
      <c r="L1976" s="4" t="s">
        <v>46</v>
      </c>
      <c r="M1976" s="9">
        <v>1</v>
      </c>
      <c r="N1976" s="6">
        <v>73.06</v>
      </c>
      <c r="O1976" s="7">
        <v>0.05</v>
      </c>
      <c r="P1976" s="6">
        <v>31.42</v>
      </c>
      <c r="Q1976" s="6">
        <f t="shared" si="120"/>
        <v>69.406999999999996</v>
      </c>
      <c r="R1976" s="6">
        <f t="shared" si="121"/>
        <v>31.42</v>
      </c>
      <c r="S1976" s="6">
        <f t="shared" si="122"/>
        <v>37.986999999999995</v>
      </c>
      <c r="T1976" s="8">
        <f t="shared" si="123"/>
        <v>0.54730790842422228</v>
      </c>
      <c r="U1976" s="5">
        <f>YEAR(SalesDataTable[[#This Row],[Order Date]])</f>
        <v>2026</v>
      </c>
      <c r="V1976" s="8" t="str">
        <f>"Q"&amp;ROUNDUP(MONTH(SalesDataTable[[#This Row],[Order Date]])/3,0)</f>
        <v>Q3</v>
      </c>
      <c r="W1976" s="9">
        <f>MONTH(SalesDataTable[[#This Row],[Order Date]])</f>
        <v>9</v>
      </c>
      <c r="X1976" s="8" t="str">
        <f>TEXT(SalesDataTable[[#This Row],[Order Date]],"mmm")</f>
        <v>Sep</v>
      </c>
    </row>
    <row r="1977" spans="1:24" ht="15">
      <c r="A1977" s="2">
        <v>160</v>
      </c>
      <c r="B1977" s="3">
        <v>46291</v>
      </c>
      <c r="C1977" s="12">
        <f>MONTH(SalesDataTable[[#This Row],[Order Date]])</f>
        <v>9</v>
      </c>
      <c r="D1977" s="12" t="str">
        <f>TEXT(SalesDataTable[[#This Row],[Order Date]],"MMM")</f>
        <v>Sep</v>
      </c>
      <c r="E1977" s="15" t="str">
        <f>"Q"&amp;ROUNDUP(MONTH(SalesDataTable[[#This Row],[Order Date]])/3,0)</f>
        <v>Q3</v>
      </c>
      <c r="F1977" s="12">
        <f>YEAR(SalesDataTable[[#This Row],[Order Date]])</f>
        <v>2026</v>
      </c>
      <c r="G1977" s="4" t="s">
        <v>20</v>
      </c>
      <c r="H1977" s="4" t="s">
        <v>33</v>
      </c>
      <c r="I1977" s="4" t="s">
        <v>2</v>
      </c>
      <c r="J1977" s="4" t="s">
        <v>3</v>
      </c>
      <c r="K1977" s="4" t="s">
        <v>23</v>
      </c>
      <c r="L1977" s="4" t="s">
        <v>40</v>
      </c>
      <c r="M1977" s="9">
        <v>1</v>
      </c>
      <c r="N1977" s="6">
        <v>81.58</v>
      </c>
      <c r="O1977" s="7">
        <v>0.1</v>
      </c>
      <c r="P1977" s="6">
        <v>38.89</v>
      </c>
      <c r="Q1977" s="6">
        <f t="shared" si="120"/>
        <v>73.421999999999997</v>
      </c>
      <c r="R1977" s="6">
        <f t="shared" si="121"/>
        <v>38.89</v>
      </c>
      <c r="S1977" s="6">
        <f t="shared" si="122"/>
        <v>34.531999999999996</v>
      </c>
      <c r="T1977" s="8">
        <f t="shared" si="123"/>
        <v>0.47032224673803491</v>
      </c>
      <c r="U1977" s="5">
        <f>YEAR(SalesDataTable[[#This Row],[Order Date]])</f>
        <v>2026</v>
      </c>
      <c r="V1977" s="8" t="str">
        <f>"Q"&amp;ROUNDUP(MONTH(SalesDataTable[[#This Row],[Order Date]])/3,0)</f>
        <v>Q3</v>
      </c>
      <c r="W1977" s="9">
        <f>MONTH(SalesDataTable[[#This Row],[Order Date]])</f>
        <v>9</v>
      </c>
      <c r="X1977" s="8" t="str">
        <f>TEXT(SalesDataTable[[#This Row],[Order Date]],"mmm")</f>
        <v>Sep</v>
      </c>
    </row>
    <row r="1978" spans="1:24" ht="15">
      <c r="A1978" s="2">
        <v>407</v>
      </c>
      <c r="B1978" s="3">
        <v>46291</v>
      </c>
      <c r="C1978" s="12">
        <f>MONTH(SalesDataTable[[#This Row],[Order Date]])</f>
        <v>9</v>
      </c>
      <c r="D1978" s="12" t="str">
        <f>TEXT(SalesDataTable[[#This Row],[Order Date]],"MMM")</f>
        <v>Sep</v>
      </c>
      <c r="E1978" s="15" t="str">
        <f>"Q"&amp;ROUNDUP(MONTH(SalesDataTable[[#This Row],[Order Date]])/3,0)</f>
        <v>Q3</v>
      </c>
      <c r="F1978" s="12">
        <f>YEAR(SalesDataTable[[#This Row],[Order Date]])</f>
        <v>2026</v>
      </c>
      <c r="G1978" s="4" t="s">
        <v>6</v>
      </c>
      <c r="H1978" s="4" t="s">
        <v>43</v>
      </c>
      <c r="I1978" s="4" t="s">
        <v>8</v>
      </c>
      <c r="J1978" s="4" t="s">
        <v>3</v>
      </c>
      <c r="K1978" s="4" t="s">
        <v>34</v>
      </c>
      <c r="L1978" s="4" t="s">
        <v>45</v>
      </c>
      <c r="M1978" s="9">
        <v>6</v>
      </c>
      <c r="N1978" s="6">
        <v>49.87</v>
      </c>
      <c r="O1978" s="7">
        <v>0.1</v>
      </c>
      <c r="P1978" s="6">
        <v>21.75</v>
      </c>
      <c r="Q1978" s="6">
        <f t="shared" si="120"/>
        <v>269.298</v>
      </c>
      <c r="R1978" s="6">
        <f t="shared" si="121"/>
        <v>130.5</v>
      </c>
      <c r="S1978" s="6">
        <f t="shared" si="122"/>
        <v>138.798</v>
      </c>
      <c r="T1978" s="8">
        <f t="shared" si="123"/>
        <v>0.51540672414945521</v>
      </c>
      <c r="U1978" s="5">
        <f>YEAR(SalesDataTable[[#This Row],[Order Date]])</f>
        <v>2026</v>
      </c>
      <c r="V1978" s="8" t="str">
        <f>"Q"&amp;ROUNDUP(MONTH(SalesDataTable[[#This Row],[Order Date]])/3,0)</f>
        <v>Q3</v>
      </c>
      <c r="W1978" s="9">
        <f>MONTH(SalesDataTable[[#This Row],[Order Date]])</f>
        <v>9</v>
      </c>
      <c r="X1978" s="8" t="str">
        <f>TEXT(SalesDataTable[[#This Row],[Order Date]],"mmm")</f>
        <v>Sep</v>
      </c>
    </row>
    <row r="1979" spans="1:24" ht="15">
      <c r="A1979" s="2">
        <v>1395</v>
      </c>
      <c r="B1979" s="3">
        <v>46291</v>
      </c>
      <c r="C1979" s="12">
        <f>MONTH(SalesDataTable[[#This Row],[Order Date]])</f>
        <v>9</v>
      </c>
      <c r="D1979" s="12" t="str">
        <f>TEXT(SalesDataTable[[#This Row],[Order Date]],"MMM")</f>
        <v>Sep</v>
      </c>
      <c r="E1979" s="15" t="str">
        <f>"Q"&amp;ROUNDUP(MONTH(SalesDataTable[[#This Row],[Order Date]])/3,0)</f>
        <v>Q3</v>
      </c>
      <c r="F1979" s="12">
        <f>YEAR(SalesDataTable[[#This Row],[Order Date]])</f>
        <v>2026</v>
      </c>
      <c r="G1979" s="4" t="s">
        <v>11</v>
      </c>
      <c r="H1979" s="4" t="s">
        <v>18</v>
      </c>
      <c r="I1979" s="4" t="s">
        <v>2</v>
      </c>
      <c r="J1979" s="4" t="s">
        <v>13</v>
      </c>
      <c r="K1979" s="4" t="s">
        <v>4</v>
      </c>
      <c r="L1979" s="4" t="s">
        <v>26</v>
      </c>
      <c r="M1979" s="9">
        <v>2</v>
      </c>
      <c r="N1979" s="6">
        <v>39.81</v>
      </c>
      <c r="O1979" s="7">
        <v>0.05</v>
      </c>
      <c r="P1979" s="6">
        <v>16.87</v>
      </c>
      <c r="Q1979" s="6">
        <f t="shared" si="120"/>
        <v>75.638999999999996</v>
      </c>
      <c r="R1979" s="6">
        <f t="shared" si="121"/>
        <v>33.74</v>
      </c>
      <c r="S1979" s="6">
        <f t="shared" si="122"/>
        <v>41.898999999999994</v>
      </c>
      <c r="T1979" s="8">
        <f t="shared" si="123"/>
        <v>0.55393381721069812</v>
      </c>
      <c r="U1979" s="5">
        <f>YEAR(SalesDataTable[[#This Row],[Order Date]])</f>
        <v>2026</v>
      </c>
      <c r="V1979" s="8" t="str">
        <f>"Q"&amp;ROUNDUP(MONTH(SalesDataTable[[#This Row],[Order Date]])/3,0)</f>
        <v>Q3</v>
      </c>
      <c r="W1979" s="9">
        <f>MONTH(SalesDataTable[[#This Row],[Order Date]])</f>
        <v>9</v>
      </c>
      <c r="X1979" s="8" t="str">
        <f>TEXT(SalesDataTable[[#This Row],[Order Date]],"mmm")</f>
        <v>Sep</v>
      </c>
    </row>
    <row r="1980" spans="1:24" ht="15">
      <c r="A1980" s="2">
        <v>2085</v>
      </c>
      <c r="B1980" s="3">
        <v>46291</v>
      </c>
      <c r="C1980" s="12">
        <f>MONTH(SalesDataTable[[#This Row],[Order Date]])</f>
        <v>9</v>
      </c>
      <c r="D1980" s="12" t="str">
        <f>TEXT(SalesDataTable[[#This Row],[Order Date]],"MMM")</f>
        <v>Sep</v>
      </c>
      <c r="E1980" s="15" t="str">
        <f>"Q"&amp;ROUNDUP(MONTH(SalesDataTable[[#This Row],[Order Date]])/3,0)</f>
        <v>Q3</v>
      </c>
      <c r="F1980" s="12">
        <f>YEAR(SalesDataTable[[#This Row],[Order Date]])</f>
        <v>2026</v>
      </c>
      <c r="G1980" s="4" t="s">
        <v>11</v>
      </c>
      <c r="H1980" s="4" t="s">
        <v>12</v>
      </c>
      <c r="I1980" s="4" t="s">
        <v>2</v>
      </c>
      <c r="J1980" s="4" t="s">
        <v>3</v>
      </c>
      <c r="K1980" s="4" t="s">
        <v>23</v>
      </c>
      <c r="L1980" s="4" t="s">
        <v>29</v>
      </c>
      <c r="M1980" s="9">
        <v>3</v>
      </c>
      <c r="N1980" s="6">
        <v>191.46</v>
      </c>
      <c r="O1980" s="7">
        <v>0</v>
      </c>
      <c r="P1980" s="6">
        <v>104.06</v>
      </c>
      <c r="Q1980" s="6">
        <f t="shared" si="120"/>
        <v>574.38</v>
      </c>
      <c r="R1980" s="6">
        <f t="shared" si="121"/>
        <v>312.18</v>
      </c>
      <c r="S1980" s="6">
        <f t="shared" si="122"/>
        <v>262.2</v>
      </c>
      <c r="T1980" s="8">
        <f t="shared" si="123"/>
        <v>0.45649221769560222</v>
      </c>
      <c r="U1980" s="5">
        <f>YEAR(SalesDataTable[[#This Row],[Order Date]])</f>
        <v>2026</v>
      </c>
      <c r="V1980" s="8" t="str">
        <f>"Q"&amp;ROUNDUP(MONTH(SalesDataTable[[#This Row],[Order Date]])/3,0)</f>
        <v>Q3</v>
      </c>
      <c r="W1980" s="9">
        <f>MONTH(SalesDataTable[[#This Row],[Order Date]])</f>
        <v>9</v>
      </c>
      <c r="X1980" s="8" t="str">
        <f>TEXT(SalesDataTable[[#This Row],[Order Date]],"mmm")</f>
        <v>Sep</v>
      </c>
    </row>
    <row r="1981" spans="1:24" ht="15">
      <c r="A1981" s="2">
        <v>3124</v>
      </c>
      <c r="B1981" s="3">
        <v>46291</v>
      </c>
      <c r="C1981" s="12">
        <f>MONTH(SalesDataTable[[#This Row],[Order Date]])</f>
        <v>9</v>
      </c>
      <c r="D1981" s="12" t="str">
        <f>TEXT(SalesDataTable[[#This Row],[Order Date]],"MMM")</f>
        <v>Sep</v>
      </c>
      <c r="E1981" s="15" t="str">
        <f>"Q"&amp;ROUNDUP(MONTH(SalesDataTable[[#This Row],[Order Date]])/3,0)</f>
        <v>Q3</v>
      </c>
      <c r="F1981" s="12">
        <f>YEAR(SalesDataTable[[#This Row],[Order Date]])</f>
        <v>2026</v>
      </c>
      <c r="G1981" s="4" t="s">
        <v>11</v>
      </c>
      <c r="H1981" s="4" t="s">
        <v>25</v>
      </c>
      <c r="I1981" s="4" t="s">
        <v>2</v>
      </c>
      <c r="J1981" s="4" t="s">
        <v>3</v>
      </c>
      <c r="K1981" s="4" t="s">
        <v>14</v>
      </c>
      <c r="L1981" s="4" t="s">
        <v>32</v>
      </c>
      <c r="M1981" s="9">
        <v>3</v>
      </c>
      <c r="N1981" s="6">
        <v>46.48</v>
      </c>
      <c r="O1981" s="7">
        <v>0.05</v>
      </c>
      <c r="P1981" s="6">
        <v>18.82</v>
      </c>
      <c r="Q1981" s="6">
        <f t="shared" si="120"/>
        <v>132.46799999999999</v>
      </c>
      <c r="R1981" s="6">
        <f t="shared" si="121"/>
        <v>56.46</v>
      </c>
      <c r="S1981" s="6">
        <f t="shared" si="122"/>
        <v>76.007999999999981</v>
      </c>
      <c r="T1981" s="8">
        <f t="shared" si="123"/>
        <v>0.57378385723344494</v>
      </c>
      <c r="U1981" s="5">
        <f>YEAR(SalesDataTable[[#This Row],[Order Date]])</f>
        <v>2026</v>
      </c>
      <c r="V1981" s="8" t="str">
        <f>"Q"&amp;ROUNDUP(MONTH(SalesDataTable[[#This Row],[Order Date]])/3,0)</f>
        <v>Q3</v>
      </c>
      <c r="W1981" s="9">
        <f>MONTH(SalesDataTable[[#This Row],[Order Date]])</f>
        <v>9</v>
      </c>
      <c r="X1981" s="8" t="str">
        <f>TEXT(SalesDataTable[[#This Row],[Order Date]],"mmm")</f>
        <v>Sep</v>
      </c>
    </row>
    <row r="1982" spans="1:24" ht="15">
      <c r="A1982" s="2">
        <v>3216</v>
      </c>
      <c r="B1982" s="3">
        <v>46291</v>
      </c>
      <c r="C1982" s="12">
        <f>MONTH(SalesDataTable[[#This Row],[Order Date]])</f>
        <v>9</v>
      </c>
      <c r="D1982" s="12" t="str">
        <f>TEXT(SalesDataTable[[#This Row],[Order Date]],"MMM")</f>
        <v>Sep</v>
      </c>
      <c r="E1982" s="15" t="str">
        <f>"Q"&amp;ROUNDUP(MONTH(SalesDataTable[[#This Row],[Order Date]])/3,0)</f>
        <v>Q3</v>
      </c>
      <c r="F1982" s="12">
        <f>YEAR(SalesDataTable[[#This Row],[Order Date]])</f>
        <v>2026</v>
      </c>
      <c r="G1982" s="4" t="s">
        <v>6</v>
      </c>
      <c r="H1982" s="4" t="s">
        <v>43</v>
      </c>
      <c r="I1982" s="4" t="s">
        <v>19</v>
      </c>
      <c r="J1982" s="4" t="s">
        <v>3</v>
      </c>
      <c r="K1982" s="4" t="s">
        <v>14</v>
      </c>
      <c r="L1982" s="4" t="s">
        <v>15</v>
      </c>
      <c r="M1982" s="9">
        <v>2</v>
      </c>
      <c r="N1982" s="6">
        <v>35.44</v>
      </c>
      <c r="O1982" s="7">
        <v>0.1</v>
      </c>
      <c r="P1982" s="6">
        <v>13.2</v>
      </c>
      <c r="Q1982" s="6">
        <f t="shared" si="120"/>
        <v>63.791999999999994</v>
      </c>
      <c r="R1982" s="6">
        <f t="shared" si="121"/>
        <v>26.4</v>
      </c>
      <c r="S1982" s="6">
        <f t="shared" si="122"/>
        <v>37.391999999999996</v>
      </c>
      <c r="T1982" s="8">
        <f t="shared" si="123"/>
        <v>0.58615500376222718</v>
      </c>
      <c r="U1982" s="5">
        <f>YEAR(SalesDataTable[[#This Row],[Order Date]])</f>
        <v>2026</v>
      </c>
      <c r="V1982" s="8" t="str">
        <f>"Q"&amp;ROUNDUP(MONTH(SalesDataTable[[#This Row],[Order Date]])/3,0)</f>
        <v>Q3</v>
      </c>
      <c r="W1982" s="9">
        <f>MONTH(SalesDataTable[[#This Row],[Order Date]])</f>
        <v>9</v>
      </c>
      <c r="X1982" s="8" t="str">
        <f>TEXT(SalesDataTable[[#This Row],[Order Date]],"mmm")</f>
        <v>Sep</v>
      </c>
    </row>
    <row r="1983" spans="1:24" ht="15">
      <c r="A1983" s="2">
        <v>3743</v>
      </c>
      <c r="B1983" s="3">
        <v>46291</v>
      </c>
      <c r="C1983" s="12">
        <f>MONTH(SalesDataTable[[#This Row],[Order Date]])</f>
        <v>9</v>
      </c>
      <c r="D1983" s="12" t="str">
        <f>TEXT(SalesDataTable[[#This Row],[Order Date]],"MMM")</f>
        <v>Sep</v>
      </c>
      <c r="E1983" s="15" t="str">
        <f>"Q"&amp;ROUNDUP(MONTH(SalesDataTable[[#This Row],[Order Date]])/3,0)</f>
        <v>Q3</v>
      </c>
      <c r="F1983" s="12">
        <f>YEAR(SalesDataTable[[#This Row],[Order Date]])</f>
        <v>2026</v>
      </c>
      <c r="G1983" s="4" t="s">
        <v>11</v>
      </c>
      <c r="H1983" s="4" t="s">
        <v>12</v>
      </c>
      <c r="I1983" s="4" t="s">
        <v>2</v>
      </c>
      <c r="J1983" s="4" t="s">
        <v>13</v>
      </c>
      <c r="K1983" s="4" t="s">
        <v>34</v>
      </c>
      <c r="L1983" s="4" t="s">
        <v>42</v>
      </c>
      <c r="M1983" s="9">
        <v>4</v>
      </c>
      <c r="N1983" s="6">
        <v>36.159999999999997</v>
      </c>
      <c r="O1983" s="7">
        <v>0.05</v>
      </c>
      <c r="P1983" s="6">
        <v>13.68</v>
      </c>
      <c r="Q1983" s="6">
        <f t="shared" si="120"/>
        <v>137.40799999999999</v>
      </c>
      <c r="R1983" s="6">
        <f t="shared" si="121"/>
        <v>54.72</v>
      </c>
      <c r="S1983" s="6">
        <f t="shared" si="122"/>
        <v>82.687999999999988</v>
      </c>
      <c r="T1983" s="8">
        <f t="shared" si="123"/>
        <v>0.60176991150442471</v>
      </c>
      <c r="U1983" s="5">
        <f>YEAR(SalesDataTable[[#This Row],[Order Date]])</f>
        <v>2026</v>
      </c>
      <c r="V1983" s="8" t="str">
        <f>"Q"&amp;ROUNDUP(MONTH(SalesDataTable[[#This Row],[Order Date]])/3,0)</f>
        <v>Q3</v>
      </c>
      <c r="W1983" s="9">
        <f>MONTH(SalesDataTable[[#This Row],[Order Date]])</f>
        <v>9</v>
      </c>
      <c r="X1983" s="8" t="str">
        <f>TEXT(SalesDataTable[[#This Row],[Order Date]],"mmm")</f>
        <v>Sep</v>
      </c>
    </row>
    <row r="1984" spans="1:24" ht="15">
      <c r="A1984" s="2">
        <v>3788</v>
      </c>
      <c r="B1984" s="3">
        <v>46291</v>
      </c>
      <c r="C1984" s="12">
        <f>MONTH(SalesDataTable[[#This Row],[Order Date]])</f>
        <v>9</v>
      </c>
      <c r="D1984" s="12" t="str">
        <f>TEXT(SalesDataTable[[#This Row],[Order Date]],"MMM")</f>
        <v>Sep</v>
      </c>
      <c r="E1984" s="15" t="str">
        <f>"Q"&amp;ROUNDUP(MONTH(SalesDataTable[[#This Row],[Order Date]])/3,0)</f>
        <v>Q3</v>
      </c>
      <c r="F1984" s="12">
        <f>YEAR(SalesDataTable[[#This Row],[Order Date]])</f>
        <v>2026</v>
      </c>
      <c r="G1984" s="4" t="s">
        <v>20</v>
      </c>
      <c r="H1984" s="4" t="s">
        <v>33</v>
      </c>
      <c r="I1984" s="4" t="s">
        <v>2</v>
      </c>
      <c r="J1984" s="4" t="s">
        <v>3</v>
      </c>
      <c r="K1984" s="4" t="s">
        <v>34</v>
      </c>
      <c r="L1984" s="4" t="s">
        <v>42</v>
      </c>
      <c r="M1984" s="9">
        <v>2</v>
      </c>
      <c r="N1984" s="6">
        <v>35.93</v>
      </c>
      <c r="O1984" s="7">
        <v>0</v>
      </c>
      <c r="P1984" s="6">
        <v>13.91</v>
      </c>
      <c r="Q1984" s="6">
        <f t="shared" si="120"/>
        <v>71.86</v>
      </c>
      <c r="R1984" s="6">
        <f t="shared" si="121"/>
        <v>27.82</v>
      </c>
      <c r="S1984" s="6">
        <f t="shared" si="122"/>
        <v>44.04</v>
      </c>
      <c r="T1984" s="8">
        <f t="shared" si="123"/>
        <v>0.6128583356526579</v>
      </c>
      <c r="U1984" s="5">
        <f>YEAR(SalesDataTable[[#This Row],[Order Date]])</f>
        <v>2026</v>
      </c>
      <c r="V1984" s="8" t="str">
        <f>"Q"&amp;ROUNDUP(MONTH(SalesDataTable[[#This Row],[Order Date]])/3,0)</f>
        <v>Q3</v>
      </c>
      <c r="W1984" s="9">
        <f>MONTH(SalesDataTable[[#This Row],[Order Date]])</f>
        <v>9</v>
      </c>
      <c r="X1984" s="8" t="str">
        <f>TEXT(SalesDataTable[[#This Row],[Order Date]],"mmm")</f>
        <v>Sep</v>
      </c>
    </row>
    <row r="1985" spans="1:24" ht="15">
      <c r="A1985" s="2">
        <v>4883</v>
      </c>
      <c r="B1985" s="3">
        <v>46291</v>
      </c>
      <c r="C1985" s="12">
        <f>MONTH(SalesDataTable[[#This Row],[Order Date]])</f>
        <v>9</v>
      </c>
      <c r="D1985" s="12" t="str">
        <f>TEXT(SalesDataTable[[#This Row],[Order Date]],"MMM")</f>
        <v>Sep</v>
      </c>
      <c r="E1985" s="15" t="str">
        <f>"Q"&amp;ROUNDUP(MONTH(SalesDataTable[[#This Row],[Order Date]])/3,0)</f>
        <v>Q3</v>
      </c>
      <c r="F1985" s="12">
        <f>YEAR(SalesDataTable[[#This Row],[Order Date]])</f>
        <v>2026</v>
      </c>
      <c r="G1985" s="4" t="s">
        <v>20</v>
      </c>
      <c r="H1985" s="4" t="s">
        <v>33</v>
      </c>
      <c r="I1985" s="4" t="s">
        <v>2</v>
      </c>
      <c r="J1985" s="4" t="s">
        <v>16</v>
      </c>
      <c r="K1985" s="4" t="s">
        <v>23</v>
      </c>
      <c r="L1985" s="4" t="s">
        <v>29</v>
      </c>
      <c r="M1985" s="9">
        <v>1</v>
      </c>
      <c r="N1985" s="6">
        <v>199.7</v>
      </c>
      <c r="O1985" s="7">
        <v>0</v>
      </c>
      <c r="P1985" s="6">
        <v>103.77</v>
      </c>
      <c r="Q1985" s="6">
        <f t="shared" si="120"/>
        <v>199.7</v>
      </c>
      <c r="R1985" s="6">
        <f t="shared" si="121"/>
        <v>103.77</v>
      </c>
      <c r="S1985" s="6">
        <f t="shared" si="122"/>
        <v>95.929999999999993</v>
      </c>
      <c r="T1985" s="8">
        <f t="shared" si="123"/>
        <v>0.4803705558337506</v>
      </c>
      <c r="U1985" s="5">
        <f>YEAR(SalesDataTable[[#This Row],[Order Date]])</f>
        <v>2026</v>
      </c>
      <c r="V1985" s="8" t="str">
        <f>"Q"&amp;ROUNDUP(MONTH(SalesDataTable[[#This Row],[Order Date]])/3,0)</f>
        <v>Q3</v>
      </c>
      <c r="W1985" s="9">
        <f>MONTH(SalesDataTable[[#This Row],[Order Date]])</f>
        <v>9</v>
      </c>
      <c r="X1985" s="8" t="str">
        <f>TEXT(SalesDataTable[[#This Row],[Order Date]],"mmm")</f>
        <v>Sep</v>
      </c>
    </row>
    <row r="1986" spans="1:24" ht="15">
      <c r="A1986" s="2">
        <v>1577</v>
      </c>
      <c r="B1986" s="3">
        <v>46292</v>
      </c>
      <c r="C1986" s="12">
        <f>MONTH(SalesDataTable[[#This Row],[Order Date]])</f>
        <v>9</v>
      </c>
      <c r="D1986" s="12" t="str">
        <f>TEXT(SalesDataTable[[#This Row],[Order Date]],"MMM")</f>
        <v>Sep</v>
      </c>
      <c r="E1986" s="15" t="str">
        <f>"Q"&amp;ROUNDUP(MONTH(SalesDataTable[[#This Row],[Order Date]])/3,0)</f>
        <v>Q3</v>
      </c>
      <c r="F1986" s="12">
        <f>YEAR(SalesDataTable[[#This Row],[Order Date]])</f>
        <v>2026</v>
      </c>
      <c r="G1986" s="4" t="s">
        <v>20</v>
      </c>
      <c r="H1986" s="4" t="s">
        <v>21</v>
      </c>
      <c r="I1986" s="4" t="s">
        <v>2</v>
      </c>
      <c r="J1986" s="4" t="s">
        <v>13</v>
      </c>
      <c r="K1986" s="4" t="s">
        <v>9</v>
      </c>
      <c r="L1986" s="4" t="s">
        <v>37</v>
      </c>
      <c r="M1986" s="9">
        <v>4</v>
      </c>
      <c r="N1986" s="6">
        <v>154.28</v>
      </c>
      <c r="O1986" s="7">
        <v>0.05</v>
      </c>
      <c r="P1986" s="6">
        <v>78.180000000000007</v>
      </c>
      <c r="Q1986" s="6">
        <f t="shared" ref="Q1986:Q2049" si="124">M1986*N1986*(1-O1986)</f>
        <v>586.26400000000001</v>
      </c>
      <c r="R1986" s="6">
        <f t="shared" ref="R1986:R2049" si="125">M1986*P1986</f>
        <v>312.72000000000003</v>
      </c>
      <c r="S1986" s="6">
        <f t="shared" ref="S1986:S2049" si="126">Q1986-R1986</f>
        <v>273.54399999999998</v>
      </c>
      <c r="T1986" s="8">
        <f t="shared" ref="T1986:T2049" si="127">IFERROR(S1986/Q1986,0)</f>
        <v>0.46658843115047144</v>
      </c>
      <c r="U1986" s="5">
        <f>YEAR(SalesDataTable[[#This Row],[Order Date]])</f>
        <v>2026</v>
      </c>
      <c r="V1986" s="8" t="str">
        <f>"Q"&amp;ROUNDUP(MONTH(SalesDataTable[[#This Row],[Order Date]])/3,0)</f>
        <v>Q3</v>
      </c>
      <c r="W1986" s="9">
        <f>MONTH(SalesDataTable[[#This Row],[Order Date]])</f>
        <v>9</v>
      </c>
      <c r="X1986" s="8" t="str">
        <f>TEXT(SalesDataTable[[#This Row],[Order Date]],"mmm")</f>
        <v>Sep</v>
      </c>
    </row>
    <row r="1987" spans="1:24" ht="15">
      <c r="A1987" s="2">
        <v>2310</v>
      </c>
      <c r="B1987" s="3">
        <v>46292</v>
      </c>
      <c r="C1987" s="12">
        <f>MONTH(SalesDataTable[[#This Row],[Order Date]])</f>
        <v>9</v>
      </c>
      <c r="D1987" s="12" t="str">
        <f>TEXT(SalesDataTable[[#This Row],[Order Date]],"MMM")</f>
        <v>Sep</v>
      </c>
      <c r="E1987" s="15" t="str">
        <f>"Q"&amp;ROUNDUP(MONTH(SalesDataTable[[#This Row],[Order Date]])/3,0)</f>
        <v>Q3</v>
      </c>
      <c r="F1987" s="12">
        <f>YEAR(SalesDataTable[[#This Row],[Order Date]])</f>
        <v>2026</v>
      </c>
      <c r="G1987" s="4" t="s">
        <v>0</v>
      </c>
      <c r="H1987" s="4" t="s">
        <v>50</v>
      </c>
      <c r="I1987" s="4" t="s">
        <v>2</v>
      </c>
      <c r="J1987" s="4" t="s">
        <v>3</v>
      </c>
      <c r="K1987" s="4" t="s">
        <v>14</v>
      </c>
      <c r="L1987" s="4" t="s">
        <v>48</v>
      </c>
      <c r="M1987" s="9">
        <v>1</v>
      </c>
      <c r="N1987" s="6">
        <v>165.44</v>
      </c>
      <c r="O1987" s="7">
        <v>0</v>
      </c>
      <c r="P1987" s="6">
        <v>88.25</v>
      </c>
      <c r="Q1987" s="6">
        <f t="shared" si="124"/>
        <v>165.44</v>
      </c>
      <c r="R1987" s="6">
        <f t="shared" si="125"/>
        <v>88.25</v>
      </c>
      <c r="S1987" s="6">
        <f t="shared" si="126"/>
        <v>77.19</v>
      </c>
      <c r="T1987" s="8">
        <f t="shared" si="127"/>
        <v>0.46657398452611215</v>
      </c>
      <c r="U1987" s="5">
        <f>YEAR(SalesDataTable[[#This Row],[Order Date]])</f>
        <v>2026</v>
      </c>
      <c r="V1987" s="8" t="str">
        <f>"Q"&amp;ROUNDUP(MONTH(SalesDataTable[[#This Row],[Order Date]])/3,0)</f>
        <v>Q3</v>
      </c>
      <c r="W1987" s="9">
        <f>MONTH(SalesDataTable[[#This Row],[Order Date]])</f>
        <v>9</v>
      </c>
      <c r="X1987" s="8" t="str">
        <f>TEXT(SalesDataTable[[#This Row],[Order Date]],"mmm")</f>
        <v>Sep</v>
      </c>
    </row>
    <row r="1988" spans="1:24" ht="15">
      <c r="A1988" s="2">
        <v>2383</v>
      </c>
      <c r="B1988" s="3">
        <v>46292</v>
      </c>
      <c r="C1988" s="12">
        <f>MONTH(SalesDataTable[[#This Row],[Order Date]])</f>
        <v>9</v>
      </c>
      <c r="D1988" s="12" t="str">
        <f>TEXT(SalesDataTable[[#This Row],[Order Date]],"MMM")</f>
        <v>Sep</v>
      </c>
      <c r="E1988" s="15" t="str">
        <f>"Q"&amp;ROUNDUP(MONTH(SalesDataTable[[#This Row],[Order Date]])/3,0)</f>
        <v>Q3</v>
      </c>
      <c r="F1988" s="12">
        <f>YEAR(SalesDataTable[[#This Row],[Order Date]])</f>
        <v>2026</v>
      </c>
      <c r="G1988" s="4" t="s">
        <v>20</v>
      </c>
      <c r="H1988" s="4" t="s">
        <v>31</v>
      </c>
      <c r="I1988" s="4" t="s">
        <v>2</v>
      </c>
      <c r="J1988" s="4" t="s">
        <v>3</v>
      </c>
      <c r="K1988" s="4" t="s">
        <v>14</v>
      </c>
      <c r="L1988" s="4" t="s">
        <v>44</v>
      </c>
      <c r="M1988" s="9">
        <v>2</v>
      </c>
      <c r="N1988" s="6">
        <v>130.29</v>
      </c>
      <c r="O1988" s="7">
        <v>0.1</v>
      </c>
      <c r="P1988" s="6">
        <v>67.97</v>
      </c>
      <c r="Q1988" s="6">
        <f t="shared" si="124"/>
        <v>234.52199999999999</v>
      </c>
      <c r="R1988" s="6">
        <f t="shared" si="125"/>
        <v>135.94</v>
      </c>
      <c r="S1988" s="6">
        <f t="shared" si="126"/>
        <v>98.581999999999994</v>
      </c>
      <c r="T1988" s="8">
        <f t="shared" si="127"/>
        <v>0.42035288800197845</v>
      </c>
      <c r="U1988" s="5">
        <f>YEAR(SalesDataTable[[#This Row],[Order Date]])</f>
        <v>2026</v>
      </c>
      <c r="V1988" s="8" t="str">
        <f>"Q"&amp;ROUNDUP(MONTH(SalesDataTable[[#This Row],[Order Date]])/3,0)</f>
        <v>Q3</v>
      </c>
      <c r="W1988" s="9">
        <f>MONTH(SalesDataTable[[#This Row],[Order Date]])</f>
        <v>9</v>
      </c>
      <c r="X1988" s="8" t="str">
        <f>TEXT(SalesDataTable[[#This Row],[Order Date]],"mmm")</f>
        <v>Sep</v>
      </c>
    </row>
    <row r="1989" spans="1:24" ht="15">
      <c r="A1989" s="2">
        <v>2803</v>
      </c>
      <c r="B1989" s="3">
        <v>46292</v>
      </c>
      <c r="C1989" s="12">
        <f>MONTH(SalesDataTable[[#This Row],[Order Date]])</f>
        <v>9</v>
      </c>
      <c r="D1989" s="12" t="str">
        <f>TEXT(SalesDataTable[[#This Row],[Order Date]],"MMM")</f>
        <v>Sep</v>
      </c>
      <c r="E1989" s="15" t="str">
        <f>"Q"&amp;ROUNDUP(MONTH(SalesDataTable[[#This Row],[Order Date]])/3,0)</f>
        <v>Q3</v>
      </c>
      <c r="F1989" s="12">
        <f>YEAR(SalesDataTable[[#This Row],[Order Date]])</f>
        <v>2026</v>
      </c>
      <c r="G1989" s="4" t="s">
        <v>6</v>
      </c>
      <c r="H1989" s="4" t="s">
        <v>43</v>
      </c>
      <c r="I1989" s="4" t="s">
        <v>2</v>
      </c>
      <c r="J1989" s="4" t="s">
        <v>3</v>
      </c>
      <c r="K1989" s="4" t="s">
        <v>34</v>
      </c>
      <c r="L1989" s="4" t="s">
        <v>42</v>
      </c>
      <c r="M1989" s="9">
        <v>3</v>
      </c>
      <c r="N1989" s="6">
        <v>36.909999999999997</v>
      </c>
      <c r="O1989" s="7">
        <v>0.05</v>
      </c>
      <c r="P1989" s="6">
        <v>13.7</v>
      </c>
      <c r="Q1989" s="6">
        <f t="shared" si="124"/>
        <v>105.19349999999999</v>
      </c>
      <c r="R1989" s="6">
        <f t="shared" si="125"/>
        <v>41.099999999999994</v>
      </c>
      <c r="S1989" s="6">
        <f t="shared" si="126"/>
        <v>64.093499999999992</v>
      </c>
      <c r="T1989" s="8">
        <f t="shared" si="127"/>
        <v>0.60929144861612172</v>
      </c>
      <c r="U1989" s="5">
        <f>YEAR(SalesDataTable[[#This Row],[Order Date]])</f>
        <v>2026</v>
      </c>
      <c r="V1989" s="8" t="str">
        <f>"Q"&amp;ROUNDUP(MONTH(SalesDataTable[[#This Row],[Order Date]])/3,0)</f>
        <v>Q3</v>
      </c>
      <c r="W1989" s="9">
        <f>MONTH(SalesDataTable[[#This Row],[Order Date]])</f>
        <v>9</v>
      </c>
      <c r="X1989" s="8" t="str">
        <f>TEXT(SalesDataTable[[#This Row],[Order Date]],"mmm")</f>
        <v>Sep</v>
      </c>
    </row>
    <row r="1990" spans="1:24" ht="15">
      <c r="A1990" s="2">
        <v>4199</v>
      </c>
      <c r="B1990" s="3">
        <v>46292</v>
      </c>
      <c r="C1990" s="12">
        <f>MONTH(SalesDataTable[[#This Row],[Order Date]])</f>
        <v>9</v>
      </c>
      <c r="D1990" s="12" t="str">
        <f>TEXT(SalesDataTable[[#This Row],[Order Date]],"MMM")</f>
        <v>Sep</v>
      </c>
      <c r="E1990" s="15" t="str">
        <f>"Q"&amp;ROUNDUP(MONTH(SalesDataTable[[#This Row],[Order Date]])/3,0)</f>
        <v>Q3</v>
      </c>
      <c r="F1990" s="12">
        <f>YEAR(SalesDataTable[[#This Row],[Order Date]])</f>
        <v>2026</v>
      </c>
      <c r="G1990" s="4" t="s">
        <v>11</v>
      </c>
      <c r="H1990" s="4" t="s">
        <v>25</v>
      </c>
      <c r="I1990" s="4" t="s">
        <v>28</v>
      </c>
      <c r="J1990" s="4" t="s">
        <v>16</v>
      </c>
      <c r="K1990" s="4" t="s">
        <v>4</v>
      </c>
      <c r="L1990" s="4" t="s">
        <v>22</v>
      </c>
      <c r="M1990" s="9">
        <v>1</v>
      </c>
      <c r="N1990" s="6">
        <v>50.02</v>
      </c>
      <c r="O1990" s="7">
        <v>0</v>
      </c>
      <c r="P1990" s="6">
        <v>22.65</v>
      </c>
      <c r="Q1990" s="6">
        <f t="shared" si="124"/>
        <v>50.02</v>
      </c>
      <c r="R1990" s="6">
        <f t="shared" si="125"/>
        <v>22.65</v>
      </c>
      <c r="S1990" s="6">
        <f t="shared" si="126"/>
        <v>27.370000000000005</v>
      </c>
      <c r="T1990" s="8">
        <f t="shared" si="127"/>
        <v>0.54718112754898052</v>
      </c>
      <c r="U1990" s="5">
        <f>YEAR(SalesDataTable[[#This Row],[Order Date]])</f>
        <v>2026</v>
      </c>
      <c r="V1990" s="8" t="str">
        <f>"Q"&amp;ROUNDUP(MONTH(SalesDataTable[[#This Row],[Order Date]])/3,0)</f>
        <v>Q3</v>
      </c>
      <c r="W1990" s="9">
        <f>MONTH(SalesDataTable[[#This Row],[Order Date]])</f>
        <v>9</v>
      </c>
      <c r="X1990" s="8" t="str">
        <f>TEXT(SalesDataTable[[#This Row],[Order Date]],"mmm")</f>
        <v>Sep</v>
      </c>
    </row>
    <row r="1991" spans="1:24" ht="15">
      <c r="A1991" s="2">
        <v>4517</v>
      </c>
      <c r="B1991" s="3">
        <v>46292</v>
      </c>
      <c r="C1991" s="12">
        <f>MONTH(SalesDataTable[[#This Row],[Order Date]])</f>
        <v>9</v>
      </c>
      <c r="D1991" s="12" t="str">
        <f>TEXT(SalesDataTable[[#This Row],[Order Date]],"MMM")</f>
        <v>Sep</v>
      </c>
      <c r="E1991" s="15" t="str">
        <f>"Q"&amp;ROUNDUP(MONTH(SalesDataTable[[#This Row],[Order Date]])/3,0)</f>
        <v>Q3</v>
      </c>
      <c r="F1991" s="12">
        <f>YEAR(SalesDataTable[[#This Row],[Order Date]])</f>
        <v>2026</v>
      </c>
      <c r="G1991" s="4" t="s">
        <v>6</v>
      </c>
      <c r="H1991" s="4" t="s">
        <v>43</v>
      </c>
      <c r="I1991" s="4" t="s">
        <v>2</v>
      </c>
      <c r="J1991" s="4" t="s">
        <v>3</v>
      </c>
      <c r="K1991" s="4" t="s">
        <v>23</v>
      </c>
      <c r="L1991" s="4" t="s">
        <v>40</v>
      </c>
      <c r="M1991" s="9">
        <v>1</v>
      </c>
      <c r="N1991" s="6">
        <v>83.32</v>
      </c>
      <c r="O1991" s="7">
        <v>0.05</v>
      </c>
      <c r="P1991" s="6">
        <v>38.93</v>
      </c>
      <c r="Q1991" s="6">
        <f t="shared" si="124"/>
        <v>79.153999999999996</v>
      </c>
      <c r="R1991" s="6">
        <f t="shared" si="125"/>
        <v>38.93</v>
      </c>
      <c r="S1991" s="6">
        <f t="shared" si="126"/>
        <v>40.223999999999997</v>
      </c>
      <c r="T1991" s="8">
        <f t="shared" si="127"/>
        <v>0.50817393940925282</v>
      </c>
      <c r="U1991" s="5">
        <f>YEAR(SalesDataTable[[#This Row],[Order Date]])</f>
        <v>2026</v>
      </c>
      <c r="V1991" s="8" t="str">
        <f>"Q"&amp;ROUNDUP(MONTH(SalesDataTable[[#This Row],[Order Date]])/3,0)</f>
        <v>Q3</v>
      </c>
      <c r="W1991" s="9">
        <f>MONTH(SalesDataTable[[#This Row],[Order Date]])</f>
        <v>9</v>
      </c>
      <c r="X1991" s="8" t="str">
        <f>TEXT(SalesDataTable[[#This Row],[Order Date]],"mmm")</f>
        <v>Sep</v>
      </c>
    </row>
    <row r="1992" spans="1:24" ht="15">
      <c r="A1992" s="2">
        <v>80</v>
      </c>
      <c r="B1992" s="3">
        <v>46293</v>
      </c>
      <c r="C1992" s="12">
        <f>MONTH(SalesDataTable[[#This Row],[Order Date]])</f>
        <v>9</v>
      </c>
      <c r="D1992" s="12" t="str">
        <f>TEXT(SalesDataTable[[#This Row],[Order Date]],"MMM")</f>
        <v>Sep</v>
      </c>
      <c r="E1992" s="15" t="str">
        <f>"Q"&amp;ROUNDUP(MONTH(SalesDataTable[[#This Row],[Order Date]])/3,0)</f>
        <v>Q3</v>
      </c>
      <c r="F1992" s="12">
        <f>YEAR(SalesDataTable[[#This Row],[Order Date]])</f>
        <v>2026</v>
      </c>
      <c r="G1992" s="4" t="s">
        <v>0</v>
      </c>
      <c r="H1992" s="4" t="s">
        <v>50</v>
      </c>
      <c r="I1992" s="4" t="s">
        <v>8</v>
      </c>
      <c r="J1992" s="4" t="s">
        <v>16</v>
      </c>
      <c r="K1992" s="4" t="s">
        <v>9</v>
      </c>
      <c r="L1992" s="4" t="s">
        <v>46</v>
      </c>
      <c r="M1992" s="9">
        <v>10</v>
      </c>
      <c r="N1992" s="6">
        <v>71.040000000000006</v>
      </c>
      <c r="O1992" s="7">
        <v>0.2</v>
      </c>
      <c r="P1992" s="6">
        <v>31.7</v>
      </c>
      <c r="Q1992" s="6">
        <f t="shared" si="124"/>
        <v>568.32000000000005</v>
      </c>
      <c r="R1992" s="6">
        <f t="shared" si="125"/>
        <v>317</v>
      </c>
      <c r="S1992" s="6">
        <f t="shared" si="126"/>
        <v>251.32000000000005</v>
      </c>
      <c r="T1992" s="8">
        <f t="shared" si="127"/>
        <v>0.4422156531531532</v>
      </c>
      <c r="U1992" s="5">
        <f>YEAR(SalesDataTable[[#This Row],[Order Date]])</f>
        <v>2026</v>
      </c>
      <c r="V1992" s="8" t="str">
        <f>"Q"&amp;ROUNDUP(MONTH(SalesDataTable[[#This Row],[Order Date]])/3,0)</f>
        <v>Q3</v>
      </c>
      <c r="W1992" s="9">
        <f>MONTH(SalesDataTable[[#This Row],[Order Date]])</f>
        <v>9</v>
      </c>
      <c r="X1992" s="8" t="str">
        <f>TEXT(SalesDataTable[[#This Row],[Order Date]],"mmm")</f>
        <v>Sep</v>
      </c>
    </row>
    <row r="1993" spans="1:24" ht="15">
      <c r="A1993" s="2">
        <v>370</v>
      </c>
      <c r="B1993" s="3">
        <v>46293</v>
      </c>
      <c r="C1993" s="12">
        <f>MONTH(SalesDataTable[[#This Row],[Order Date]])</f>
        <v>9</v>
      </c>
      <c r="D1993" s="12" t="str">
        <f>TEXT(SalesDataTable[[#This Row],[Order Date]],"MMM")</f>
        <v>Sep</v>
      </c>
      <c r="E1993" s="15" t="str">
        <f>"Q"&amp;ROUNDUP(MONTH(SalesDataTable[[#This Row],[Order Date]])/3,0)</f>
        <v>Q3</v>
      </c>
      <c r="F1993" s="12">
        <f>YEAR(SalesDataTable[[#This Row],[Order Date]])</f>
        <v>2026</v>
      </c>
      <c r="G1993" s="4" t="s">
        <v>20</v>
      </c>
      <c r="H1993" s="4" t="s">
        <v>31</v>
      </c>
      <c r="I1993" s="4" t="s">
        <v>19</v>
      </c>
      <c r="J1993" s="4" t="s">
        <v>3</v>
      </c>
      <c r="K1993" s="4" t="s">
        <v>4</v>
      </c>
      <c r="L1993" s="4" t="s">
        <v>26</v>
      </c>
      <c r="M1993" s="9">
        <v>2</v>
      </c>
      <c r="N1993" s="6">
        <v>40.83</v>
      </c>
      <c r="O1993" s="7">
        <v>0</v>
      </c>
      <c r="P1993" s="6">
        <v>16.850000000000001</v>
      </c>
      <c r="Q1993" s="6">
        <f t="shared" si="124"/>
        <v>81.66</v>
      </c>
      <c r="R1993" s="6">
        <f t="shared" si="125"/>
        <v>33.700000000000003</v>
      </c>
      <c r="S1993" s="6">
        <f t="shared" si="126"/>
        <v>47.959999999999994</v>
      </c>
      <c r="T1993" s="8">
        <f t="shared" si="127"/>
        <v>0.58731325006122947</v>
      </c>
      <c r="U1993" s="5">
        <f>YEAR(SalesDataTable[[#This Row],[Order Date]])</f>
        <v>2026</v>
      </c>
      <c r="V1993" s="8" t="str">
        <f>"Q"&amp;ROUNDUP(MONTH(SalesDataTable[[#This Row],[Order Date]])/3,0)</f>
        <v>Q3</v>
      </c>
      <c r="W1993" s="9">
        <f>MONTH(SalesDataTable[[#This Row],[Order Date]])</f>
        <v>9</v>
      </c>
      <c r="X1993" s="8" t="str">
        <f>TEXT(SalesDataTable[[#This Row],[Order Date]],"mmm")</f>
        <v>Sep</v>
      </c>
    </row>
    <row r="1994" spans="1:24" ht="15">
      <c r="A1994" s="2">
        <v>417</v>
      </c>
      <c r="B1994" s="3">
        <v>46293</v>
      </c>
      <c r="C1994" s="12">
        <f>MONTH(SalesDataTable[[#This Row],[Order Date]])</f>
        <v>9</v>
      </c>
      <c r="D1994" s="12" t="str">
        <f>TEXT(SalesDataTable[[#This Row],[Order Date]],"MMM")</f>
        <v>Sep</v>
      </c>
      <c r="E1994" s="15" t="str">
        <f>"Q"&amp;ROUNDUP(MONTH(SalesDataTable[[#This Row],[Order Date]])/3,0)</f>
        <v>Q3</v>
      </c>
      <c r="F1994" s="12">
        <f>YEAR(SalesDataTable[[#This Row],[Order Date]])</f>
        <v>2026</v>
      </c>
      <c r="G1994" s="4" t="s">
        <v>6</v>
      </c>
      <c r="H1994" s="4" t="s">
        <v>49</v>
      </c>
      <c r="I1994" s="4" t="s">
        <v>28</v>
      </c>
      <c r="J1994" s="4" t="s">
        <v>3</v>
      </c>
      <c r="K1994" s="4" t="s">
        <v>23</v>
      </c>
      <c r="L1994" s="4" t="s">
        <v>51</v>
      </c>
      <c r="M1994" s="9">
        <v>1</v>
      </c>
      <c r="N1994" s="6">
        <v>121.64</v>
      </c>
      <c r="O1994" s="7">
        <v>0.15</v>
      </c>
      <c r="P1994" s="6">
        <v>61.56</v>
      </c>
      <c r="Q1994" s="6">
        <f t="shared" si="124"/>
        <v>103.39399999999999</v>
      </c>
      <c r="R1994" s="6">
        <f t="shared" si="125"/>
        <v>61.56</v>
      </c>
      <c r="S1994" s="6">
        <f t="shared" si="126"/>
        <v>41.833999999999989</v>
      </c>
      <c r="T1994" s="8">
        <f t="shared" si="127"/>
        <v>0.40460761746329565</v>
      </c>
      <c r="U1994" s="5">
        <f>YEAR(SalesDataTable[[#This Row],[Order Date]])</f>
        <v>2026</v>
      </c>
      <c r="V1994" s="8" t="str">
        <f>"Q"&amp;ROUNDUP(MONTH(SalesDataTable[[#This Row],[Order Date]])/3,0)</f>
        <v>Q3</v>
      </c>
      <c r="W1994" s="9">
        <f>MONTH(SalesDataTable[[#This Row],[Order Date]])</f>
        <v>9</v>
      </c>
      <c r="X1994" s="8" t="str">
        <f>TEXT(SalesDataTable[[#This Row],[Order Date]],"mmm")</f>
        <v>Sep</v>
      </c>
    </row>
    <row r="1995" spans="1:24" ht="15">
      <c r="A1995" s="2">
        <v>437</v>
      </c>
      <c r="B1995" s="3">
        <v>46293</v>
      </c>
      <c r="C1995" s="12">
        <f>MONTH(SalesDataTable[[#This Row],[Order Date]])</f>
        <v>9</v>
      </c>
      <c r="D1995" s="12" t="str">
        <f>TEXT(SalesDataTable[[#This Row],[Order Date]],"MMM")</f>
        <v>Sep</v>
      </c>
      <c r="E1995" s="15" t="str">
        <f>"Q"&amp;ROUNDUP(MONTH(SalesDataTable[[#This Row],[Order Date]])/3,0)</f>
        <v>Q3</v>
      </c>
      <c r="F1995" s="12">
        <f>YEAR(SalesDataTable[[#This Row],[Order Date]])</f>
        <v>2026</v>
      </c>
      <c r="G1995" s="4" t="s">
        <v>6</v>
      </c>
      <c r="H1995" s="4" t="s">
        <v>7</v>
      </c>
      <c r="I1995" s="4" t="s">
        <v>19</v>
      </c>
      <c r="J1995" s="4" t="s">
        <v>13</v>
      </c>
      <c r="K1995" s="4" t="s">
        <v>14</v>
      </c>
      <c r="L1995" s="4" t="s">
        <v>48</v>
      </c>
      <c r="M1995" s="9">
        <v>1</v>
      </c>
      <c r="N1995" s="6">
        <v>164.7</v>
      </c>
      <c r="O1995" s="7">
        <v>0</v>
      </c>
      <c r="P1995" s="6">
        <v>86.02</v>
      </c>
      <c r="Q1995" s="6">
        <f t="shared" si="124"/>
        <v>164.7</v>
      </c>
      <c r="R1995" s="6">
        <f t="shared" si="125"/>
        <v>86.02</v>
      </c>
      <c r="S1995" s="6">
        <f t="shared" si="126"/>
        <v>78.679999999999993</v>
      </c>
      <c r="T1995" s="8">
        <f t="shared" si="127"/>
        <v>0.47771706132361869</v>
      </c>
      <c r="U1995" s="5">
        <f>YEAR(SalesDataTable[[#This Row],[Order Date]])</f>
        <v>2026</v>
      </c>
      <c r="V1995" s="8" t="str">
        <f>"Q"&amp;ROUNDUP(MONTH(SalesDataTable[[#This Row],[Order Date]])/3,0)</f>
        <v>Q3</v>
      </c>
      <c r="W1995" s="9">
        <f>MONTH(SalesDataTable[[#This Row],[Order Date]])</f>
        <v>9</v>
      </c>
      <c r="X1995" s="8" t="str">
        <f>TEXT(SalesDataTable[[#This Row],[Order Date]],"mmm")</f>
        <v>Sep</v>
      </c>
    </row>
    <row r="1996" spans="1:24" ht="15">
      <c r="A1996" s="2">
        <v>790</v>
      </c>
      <c r="B1996" s="3">
        <v>46293</v>
      </c>
      <c r="C1996" s="12">
        <f>MONTH(SalesDataTable[[#This Row],[Order Date]])</f>
        <v>9</v>
      </c>
      <c r="D1996" s="12" t="str">
        <f>TEXT(SalesDataTable[[#This Row],[Order Date]],"MMM")</f>
        <v>Sep</v>
      </c>
      <c r="E1996" s="15" t="str">
        <f>"Q"&amp;ROUNDUP(MONTH(SalesDataTable[[#This Row],[Order Date]])/3,0)</f>
        <v>Q3</v>
      </c>
      <c r="F1996" s="12">
        <f>YEAR(SalesDataTable[[#This Row],[Order Date]])</f>
        <v>2026</v>
      </c>
      <c r="G1996" s="4" t="s">
        <v>20</v>
      </c>
      <c r="H1996" s="4" t="s">
        <v>31</v>
      </c>
      <c r="I1996" s="4" t="s">
        <v>28</v>
      </c>
      <c r="J1996" s="4" t="s">
        <v>13</v>
      </c>
      <c r="K1996" s="4" t="s">
        <v>23</v>
      </c>
      <c r="L1996" s="4" t="s">
        <v>29</v>
      </c>
      <c r="M1996" s="9">
        <v>1</v>
      </c>
      <c r="N1996" s="6">
        <v>199.09</v>
      </c>
      <c r="O1996" s="7">
        <v>0.05</v>
      </c>
      <c r="P1996" s="6">
        <v>106.57</v>
      </c>
      <c r="Q1996" s="6">
        <f t="shared" si="124"/>
        <v>189.13550000000001</v>
      </c>
      <c r="R1996" s="6">
        <f t="shared" si="125"/>
        <v>106.57</v>
      </c>
      <c r="S1996" s="6">
        <f t="shared" si="126"/>
        <v>82.565500000000014</v>
      </c>
      <c r="T1996" s="8">
        <f t="shared" si="127"/>
        <v>0.43654152710622812</v>
      </c>
      <c r="U1996" s="5">
        <f>YEAR(SalesDataTable[[#This Row],[Order Date]])</f>
        <v>2026</v>
      </c>
      <c r="V1996" s="8" t="str">
        <f>"Q"&amp;ROUNDUP(MONTH(SalesDataTable[[#This Row],[Order Date]])/3,0)</f>
        <v>Q3</v>
      </c>
      <c r="W1996" s="9">
        <f>MONTH(SalesDataTable[[#This Row],[Order Date]])</f>
        <v>9</v>
      </c>
      <c r="X1996" s="8" t="str">
        <f>TEXT(SalesDataTable[[#This Row],[Order Date]],"mmm")</f>
        <v>Sep</v>
      </c>
    </row>
    <row r="1997" spans="1:24" ht="15">
      <c r="A1997" s="2">
        <v>1151</v>
      </c>
      <c r="B1997" s="3">
        <v>46293</v>
      </c>
      <c r="C1997" s="12">
        <f>MONTH(SalesDataTable[[#This Row],[Order Date]])</f>
        <v>9</v>
      </c>
      <c r="D1997" s="12" t="str">
        <f>TEXT(SalesDataTable[[#This Row],[Order Date]],"MMM")</f>
        <v>Sep</v>
      </c>
      <c r="E1997" s="15" t="str">
        <f>"Q"&amp;ROUNDUP(MONTH(SalesDataTable[[#This Row],[Order Date]])/3,0)</f>
        <v>Q3</v>
      </c>
      <c r="F1997" s="12">
        <f>YEAR(SalesDataTable[[#This Row],[Order Date]])</f>
        <v>2026</v>
      </c>
      <c r="G1997" s="4" t="s">
        <v>0</v>
      </c>
      <c r="H1997" s="4" t="s">
        <v>1</v>
      </c>
      <c r="I1997" s="4" t="s">
        <v>28</v>
      </c>
      <c r="J1997" s="4" t="s">
        <v>3</v>
      </c>
      <c r="K1997" s="4" t="s">
        <v>4</v>
      </c>
      <c r="L1997" s="4" t="s">
        <v>5</v>
      </c>
      <c r="M1997" s="9">
        <v>1</v>
      </c>
      <c r="N1997" s="6">
        <v>81.48</v>
      </c>
      <c r="O1997" s="7">
        <v>0</v>
      </c>
      <c r="P1997" s="6">
        <v>41.47</v>
      </c>
      <c r="Q1997" s="6">
        <f t="shared" si="124"/>
        <v>81.48</v>
      </c>
      <c r="R1997" s="6">
        <f t="shared" si="125"/>
        <v>41.47</v>
      </c>
      <c r="S1997" s="6">
        <f t="shared" si="126"/>
        <v>40.010000000000005</v>
      </c>
      <c r="T1997" s="8">
        <f t="shared" si="127"/>
        <v>0.4910407461953854</v>
      </c>
      <c r="U1997" s="5">
        <f>YEAR(SalesDataTable[[#This Row],[Order Date]])</f>
        <v>2026</v>
      </c>
      <c r="V1997" s="8" t="str">
        <f>"Q"&amp;ROUNDUP(MONTH(SalesDataTable[[#This Row],[Order Date]])/3,0)</f>
        <v>Q3</v>
      </c>
      <c r="W1997" s="9">
        <f>MONTH(SalesDataTable[[#This Row],[Order Date]])</f>
        <v>9</v>
      </c>
      <c r="X1997" s="8" t="str">
        <f>TEXT(SalesDataTable[[#This Row],[Order Date]],"mmm")</f>
        <v>Sep</v>
      </c>
    </row>
    <row r="1998" spans="1:24" ht="15">
      <c r="A1998" s="2">
        <v>1331</v>
      </c>
      <c r="B1998" s="3">
        <v>46293</v>
      </c>
      <c r="C1998" s="12">
        <f>MONTH(SalesDataTable[[#This Row],[Order Date]])</f>
        <v>9</v>
      </c>
      <c r="D1998" s="12" t="str">
        <f>TEXT(SalesDataTable[[#This Row],[Order Date]],"MMM")</f>
        <v>Sep</v>
      </c>
      <c r="E1998" s="15" t="str">
        <f>"Q"&amp;ROUNDUP(MONTH(SalesDataTable[[#This Row],[Order Date]])/3,0)</f>
        <v>Q3</v>
      </c>
      <c r="F1998" s="12">
        <f>YEAR(SalesDataTable[[#This Row],[Order Date]])</f>
        <v>2026</v>
      </c>
      <c r="G1998" s="4" t="s">
        <v>0</v>
      </c>
      <c r="H1998" s="4" t="s">
        <v>1</v>
      </c>
      <c r="I1998" s="4" t="s">
        <v>2</v>
      </c>
      <c r="J1998" s="4" t="s">
        <v>13</v>
      </c>
      <c r="K1998" s="4" t="s">
        <v>34</v>
      </c>
      <c r="L1998" s="4" t="s">
        <v>35</v>
      </c>
      <c r="M1998" s="9">
        <v>3</v>
      </c>
      <c r="N1998" s="6">
        <v>39.450000000000003</v>
      </c>
      <c r="O1998" s="7">
        <v>0.05</v>
      </c>
      <c r="P1998" s="6">
        <v>15.1</v>
      </c>
      <c r="Q1998" s="6">
        <f t="shared" si="124"/>
        <v>112.4325</v>
      </c>
      <c r="R1998" s="6">
        <f t="shared" si="125"/>
        <v>45.3</v>
      </c>
      <c r="S1998" s="6">
        <f t="shared" si="126"/>
        <v>67.132500000000007</v>
      </c>
      <c r="T1998" s="8">
        <f t="shared" si="127"/>
        <v>0.59709158828630515</v>
      </c>
      <c r="U1998" s="5">
        <f>YEAR(SalesDataTable[[#This Row],[Order Date]])</f>
        <v>2026</v>
      </c>
      <c r="V1998" s="8" t="str">
        <f>"Q"&amp;ROUNDUP(MONTH(SalesDataTable[[#This Row],[Order Date]])/3,0)</f>
        <v>Q3</v>
      </c>
      <c r="W1998" s="9">
        <f>MONTH(SalesDataTable[[#This Row],[Order Date]])</f>
        <v>9</v>
      </c>
      <c r="X1998" s="8" t="str">
        <f>TEXT(SalesDataTable[[#This Row],[Order Date]],"mmm")</f>
        <v>Sep</v>
      </c>
    </row>
    <row r="1999" spans="1:24" ht="15">
      <c r="A1999" s="2">
        <v>2388</v>
      </c>
      <c r="B1999" s="3">
        <v>46293</v>
      </c>
      <c r="C1999" s="12">
        <f>MONTH(SalesDataTable[[#This Row],[Order Date]])</f>
        <v>9</v>
      </c>
      <c r="D1999" s="12" t="str">
        <f>TEXT(SalesDataTable[[#This Row],[Order Date]],"MMM")</f>
        <v>Sep</v>
      </c>
      <c r="E1999" s="15" t="str">
        <f>"Q"&amp;ROUNDUP(MONTH(SalesDataTable[[#This Row],[Order Date]])/3,0)</f>
        <v>Q3</v>
      </c>
      <c r="F1999" s="12">
        <f>YEAR(SalesDataTable[[#This Row],[Order Date]])</f>
        <v>2026</v>
      </c>
      <c r="G1999" s="4" t="s">
        <v>20</v>
      </c>
      <c r="H1999" s="4" t="s">
        <v>33</v>
      </c>
      <c r="I1999" s="4" t="s">
        <v>2</v>
      </c>
      <c r="J1999" s="4" t="s">
        <v>3</v>
      </c>
      <c r="K1999" s="4" t="s">
        <v>9</v>
      </c>
      <c r="L1999" s="4" t="s">
        <v>10</v>
      </c>
      <c r="M1999" s="9">
        <v>3</v>
      </c>
      <c r="N1999" s="6">
        <v>93.22</v>
      </c>
      <c r="O1999" s="7">
        <v>0</v>
      </c>
      <c r="P1999" s="6">
        <v>46.75</v>
      </c>
      <c r="Q1999" s="6">
        <f t="shared" si="124"/>
        <v>279.65999999999997</v>
      </c>
      <c r="R1999" s="6">
        <f t="shared" si="125"/>
        <v>140.25</v>
      </c>
      <c r="S1999" s="6">
        <f t="shared" si="126"/>
        <v>139.40999999999997</v>
      </c>
      <c r="T1999" s="8">
        <f t="shared" si="127"/>
        <v>0.49849817635700489</v>
      </c>
      <c r="U1999" s="5">
        <f>YEAR(SalesDataTable[[#This Row],[Order Date]])</f>
        <v>2026</v>
      </c>
      <c r="V1999" s="8" t="str">
        <f>"Q"&amp;ROUNDUP(MONTH(SalesDataTable[[#This Row],[Order Date]])/3,0)</f>
        <v>Q3</v>
      </c>
      <c r="W1999" s="9">
        <f>MONTH(SalesDataTable[[#This Row],[Order Date]])</f>
        <v>9</v>
      </c>
      <c r="X1999" s="8" t="str">
        <f>TEXT(SalesDataTable[[#This Row],[Order Date]],"mmm")</f>
        <v>Sep</v>
      </c>
    </row>
    <row r="2000" spans="1:24" ht="15">
      <c r="A2000" s="2">
        <v>2795</v>
      </c>
      <c r="B2000" s="3">
        <v>46293</v>
      </c>
      <c r="C2000" s="12">
        <f>MONTH(SalesDataTable[[#This Row],[Order Date]])</f>
        <v>9</v>
      </c>
      <c r="D2000" s="12" t="str">
        <f>TEXT(SalesDataTable[[#This Row],[Order Date]],"MMM")</f>
        <v>Sep</v>
      </c>
      <c r="E2000" s="15" t="str">
        <f>"Q"&amp;ROUNDUP(MONTH(SalesDataTable[[#This Row],[Order Date]])/3,0)</f>
        <v>Q3</v>
      </c>
      <c r="F2000" s="12">
        <f>YEAR(SalesDataTable[[#This Row],[Order Date]])</f>
        <v>2026</v>
      </c>
      <c r="G2000" s="4" t="s">
        <v>6</v>
      </c>
      <c r="H2000" s="4" t="s">
        <v>43</v>
      </c>
      <c r="I2000" s="4" t="s">
        <v>2</v>
      </c>
      <c r="J2000" s="4" t="s">
        <v>13</v>
      </c>
      <c r="K2000" s="4" t="s">
        <v>9</v>
      </c>
      <c r="L2000" s="4" t="s">
        <v>17</v>
      </c>
      <c r="M2000" s="9">
        <v>3</v>
      </c>
      <c r="N2000" s="6">
        <v>142.19</v>
      </c>
      <c r="O2000" s="7">
        <v>0.05</v>
      </c>
      <c r="P2000" s="6">
        <v>78.37</v>
      </c>
      <c r="Q2000" s="6">
        <f t="shared" si="124"/>
        <v>405.24149999999997</v>
      </c>
      <c r="R2000" s="6">
        <f t="shared" si="125"/>
        <v>235.11</v>
      </c>
      <c r="S2000" s="6">
        <f t="shared" si="126"/>
        <v>170.13149999999996</v>
      </c>
      <c r="T2000" s="8">
        <f t="shared" si="127"/>
        <v>0.41982743623246871</v>
      </c>
      <c r="U2000" s="5">
        <f>YEAR(SalesDataTable[[#This Row],[Order Date]])</f>
        <v>2026</v>
      </c>
      <c r="V2000" s="8" t="str">
        <f>"Q"&amp;ROUNDUP(MONTH(SalesDataTable[[#This Row],[Order Date]])/3,0)</f>
        <v>Q3</v>
      </c>
      <c r="W2000" s="9">
        <f>MONTH(SalesDataTable[[#This Row],[Order Date]])</f>
        <v>9</v>
      </c>
      <c r="X2000" s="8" t="str">
        <f>TEXT(SalesDataTable[[#This Row],[Order Date]],"mmm")</f>
        <v>Sep</v>
      </c>
    </row>
    <row r="2001" spans="1:24" ht="15">
      <c r="A2001" s="2">
        <v>2840</v>
      </c>
      <c r="B2001" s="3">
        <v>46293</v>
      </c>
      <c r="C2001" s="12">
        <f>MONTH(SalesDataTable[[#This Row],[Order Date]])</f>
        <v>9</v>
      </c>
      <c r="D2001" s="12" t="str">
        <f>TEXT(SalesDataTable[[#This Row],[Order Date]],"MMM")</f>
        <v>Sep</v>
      </c>
      <c r="E2001" s="15" t="str">
        <f>"Q"&amp;ROUNDUP(MONTH(SalesDataTable[[#This Row],[Order Date]])/3,0)</f>
        <v>Q3</v>
      </c>
      <c r="F2001" s="12">
        <f>YEAR(SalesDataTable[[#This Row],[Order Date]])</f>
        <v>2026</v>
      </c>
      <c r="G2001" s="4" t="s">
        <v>0</v>
      </c>
      <c r="H2001" s="4" t="s">
        <v>1</v>
      </c>
      <c r="I2001" s="4" t="s">
        <v>2</v>
      </c>
      <c r="J2001" s="4" t="s">
        <v>3</v>
      </c>
      <c r="K2001" s="4" t="s">
        <v>9</v>
      </c>
      <c r="L2001" s="4" t="s">
        <v>37</v>
      </c>
      <c r="M2001" s="9">
        <v>2</v>
      </c>
      <c r="N2001" s="6">
        <v>151.69999999999999</v>
      </c>
      <c r="O2001" s="7">
        <v>0</v>
      </c>
      <c r="P2001" s="6">
        <v>77.19</v>
      </c>
      <c r="Q2001" s="6">
        <f t="shared" si="124"/>
        <v>303.39999999999998</v>
      </c>
      <c r="R2001" s="6">
        <f t="shared" si="125"/>
        <v>154.38</v>
      </c>
      <c r="S2001" s="6">
        <f t="shared" si="126"/>
        <v>149.01999999999998</v>
      </c>
      <c r="T2001" s="8">
        <f t="shared" si="127"/>
        <v>0.49116677653263019</v>
      </c>
      <c r="U2001" s="5">
        <f>YEAR(SalesDataTable[[#This Row],[Order Date]])</f>
        <v>2026</v>
      </c>
      <c r="V2001" s="8" t="str">
        <f>"Q"&amp;ROUNDUP(MONTH(SalesDataTable[[#This Row],[Order Date]])/3,0)</f>
        <v>Q3</v>
      </c>
      <c r="W2001" s="9">
        <f>MONTH(SalesDataTable[[#This Row],[Order Date]])</f>
        <v>9</v>
      </c>
      <c r="X2001" s="8" t="str">
        <f>TEXT(SalesDataTable[[#This Row],[Order Date]],"mmm")</f>
        <v>Sep</v>
      </c>
    </row>
    <row r="2002" spans="1:24" ht="15">
      <c r="A2002" s="2">
        <v>2863</v>
      </c>
      <c r="B2002" s="3">
        <v>46293</v>
      </c>
      <c r="C2002" s="12">
        <f>MONTH(SalesDataTable[[#This Row],[Order Date]])</f>
        <v>9</v>
      </c>
      <c r="D2002" s="12" t="str">
        <f>TEXT(SalesDataTable[[#This Row],[Order Date]],"MMM")</f>
        <v>Sep</v>
      </c>
      <c r="E2002" s="15" t="str">
        <f>"Q"&amp;ROUNDUP(MONTH(SalesDataTable[[#This Row],[Order Date]])/3,0)</f>
        <v>Q3</v>
      </c>
      <c r="F2002" s="12">
        <f>YEAR(SalesDataTable[[#This Row],[Order Date]])</f>
        <v>2026</v>
      </c>
      <c r="G2002" s="4" t="s">
        <v>11</v>
      </c>
      <c r="H2002" s="4" t="s">
        <v>12</v>
      </c>
      <c r="I2002" s="4" t="s">
        <v>19</v>
      </c>
      <c r="J2002" s="4" t="s">
        <v>13</v>
      </c>
      <c r="K2002" s="4" t="s">
        <v>14</v>
      </c>
      <c r="L2002" s="4" t="s">
        <v>44</v>
      </c>
      <c r="M2002" s="9">
        <v>1</v>
      </c>
      <c r="N2002" s="6">
        <v>133.85</v>
      </c>
      <c r="O2002" s="7">
        <v>0.05</v>
      </c>
      <c r="P2002" s="6">
        <v>66.41</v>
      </c>
      <c r="Q2002" s="6">
        <f t="shared" si="124"/>
        <v>127.15749999999998</v>
      </c>
      <c r="R2002" s="6">
        <f t="shared" si="125"/>
        <v>66.41</v>
      </c>
      <c r="S2002" s="6">
        <f t="shared" si="126"/>
        <v>60.747499999999988</v>
      </c>
      <c r="T2002" s="8">
        <f t="shared" si="127"/>
        <v>0.47773430588050247</v>
      </c>
      <c r="U2002" s="5">
        <f>YEAR(SalesDataTable[[#This Row],[Order Date]])</f>
        <v>2026</v>
      </c>
      <c r="V2002" s="8" t="str">
        <f>"Q"&amp;ROUNDUP(MONTH(SalesDataTable[[#This Row],[Order Date]])/3,0)</f>
        <v>Q3</v>
      </c>
      <c r="W2002" s="9">
        <f>MONTH(SalesDataTable[[#This Row],[Order Date]])</f>
        <v>9</v>
      </c>
      <c r="X2002" s="8" t="str">
        <f>TEXT(SalesDataTable[[#This Row],[Order Date]],"mmm")</f>
        <v>Sep</v>
      </c>
    </row>
    <row r="2003" spans="1:24" ht="15">
      <c r="A2003" s="2">
        <v>4522</v>
      </c>
      <c r="B2003" s="3">
        <v>46293</v>
      </c>
      <c r="C2003" s="12">
        <f>MONTH(SalesDataTable[[#This Row],[Order Date]])</f>
        <v>9</v>
      </c>
      <c r="D2003" s="12" t="str">
        <f>TEXT(SalesDataTable[[#This Row],[Order Date]],"MMM")</f>
        <v>Sep</v>
      </c>
      <c r="E2003" s="15" t="str">
        <f>"Q"&amp;ROUNDUP(MONTH(SalesDataTable[[#This Row],[Order Date]])/3,0)</f>
        <v>Q3</v>
      </c>
      <c r="F2003" s="12">
        <f>YEAR(SalesDataTable[[#This Row],[Order Date]])</f>
        <v>2026</v>
      </c>
      <c r="G2003" s="4" t="s">
        <v>20</v>
      </c>
      <c r="H2003" s="4" t="s">
        <v>47</v>
      </c>
      <c r="I2003" s="4" t="s">
        <v>28</v>
      </c>
      <c r="J2003" s="4" t="s">
        <v>16</v>
      </c>
      <c r="K2003" s="4" t="s">
        <v>23</v>
      </c>
      <c r="L2003" s="4" t="s">
        <v>51</v>
      </c>
      <c r="M2003" s="9">
        <v>6</v>
      </c>
      <c r="N2003" s="6">
        <v>125.62</v>
      </c>
      <c r="O2003" s="7">
        <v>0</v>
      </c>
      <c r="P2003" s="6">
        <v>61.34</v>
      </c>
      <c r="Q2003" s="6">
        <f t="shared" si="124"/>
        <v>753.72</v>
      </c>
      <c r="R2003" s="6">
        <f t="shared" si="125"/>
        <v>368.04</v>
      </c>
      <c r="S2003" s="6">
        <f t="shared" si="126"/>
        <v>385.68</v>
      </c>
      <c r="T2003" s="8">
        <f t="shared" si="127"/>
        <v>0.51170195828689702</v>
      </c>
      <c r="U2003" s="5">
        <f>YEAR(SalesDataTable[[#This Row],[Order Date]])</f>
        <v>2026</v>
      </c>
      <c r="V2003" s="8" t="str">
        <f>"Q"&amp;ROUNDUP(MONTH(SalesDataTable[[#This Row],[Order Date]])/3,0)</f>
        <v>Q3</v>
      </c>
      <c r="W2003" s="9">
        <f>MONTH(SalesDataTable[[#This Row],[Order Date]])</f>
        <v>9</v>
      </c>
      <c r="X2003" s="8" t="str">
        <f>TEXT(SalesDataTable[[#This Row],[Order Date]],"mmm")</f>
        <v>Sep</v>
      </c>
    </row>
    <row r="2004" spans="1:24" ht="15">
      <c r="A2004" s="2">
        <v>5200</v>
      </c>
      <c r="B2004" s="3">
        <v>46293</v>
      </c>
      <c r="C2004" s="12">
        <f>MONTH(SalesDataTable[[#This Row],[Order Date]])</f>
        <v>9</v>
      </c>
      <c r="D2004" s="12" t="str">
        <f>TEXT(SalesDataTable[[#This Row],[Order Date]],"MMM")</f>
        <v>Sep</v>
      </c>
      <c r="E2004" s="15" t="str">
        <f>"Q"&amp;ROUNDUP(MONTH(SalesDataTable[[#This Row],[Order Date]])/3,0)</f>
        <v>Q3</v>
      </c>
      <c r="F2004" s="12">
        <f>YEAR(SalesDataTable[[#This Row],[Order Date]])</f>
        <v>2026</v>
      </c>
      <c r="G2004" s="4" t="s">
        <v>6</v>
      </c>
      <c r="H2004" s="4" t="s">
        <v>43</v>
      </c>
      <c r="I2004" s="4" t="s">
        <v>2</v>
      </c>
      <c r="J2004" s="4" t="s">
        <v>13</v>
      </c>
      <c r="K2004" s="4" t="s">
        <v>23</v>
      </c>
      <c r="L2004" s="4" t="s">
        <v>29</v>
      </c>
      <c r="M2004" s="9">
        <v>3</v>
      </c>
      <c r="N2004" s="6">
        <v>196.87</v>
      </c>
      <c r="O2004" s="7">
        <v>0.1</v>
      </c>
      <c r="P2004" s="6">
        <v>105.93</v>
      </c>
      <c r="Q2004" s="6">
        <f t="shared" si="124"/>
        <v>531.54899999999998</v>
      </c>
      <c r="R2004" s="6">
        <f t="shared" si="125"/>
        <v>317.79000000000002</v>
      </c>
      <c r="S2004" s="6">
        <f t="shared" si="126"/>
        <v>213.75899999999996</v>
      </c>
      <c r="T2004" s="8">
        <f t="shared" si="127"/>
        <v>0.40214354650276823</v>
      </c>
      <c r="U2004" s="5">
        <f>YEAR(SalesDataTable[[#This Row],[Order Date]])</f>
        <v>2026</v>
      </c>
      <c r="V2004" s="8" t="str">
        <f>"Q"&amp;ROUNDUP(MONTH(SalesDataTable[[#This Row],[Order Date]])/3,0)</f>
        <v>Q3</v>
      </c>
      <c r="W2004" s="9">
        <f>MONTH(SalesDataTable[[#This Row],[Order Date]])</f>
        <v>9</v>
      </c>
      <c r="X2004" s="8" t="str">
        <f>TEXT(SalesDataTable[[#This Row],[Order Date]],"mmm")</f>
        <v>Sep</v>
      </c>
    </row>
    <row r="2005" spans="1:24" ht="15">
      <c r="A2005" s="2">
        <v>452</v>
      </c>
      <c r="B2005" s="3">
        <v>46294</v>
      </c>
      <c r="C2005" s="12">
        <f>MONTH(SalesDataTable[[#This Row],[Order Date]])</f>
        <v>9</v>
      </c>
      <c r="D2005" s="12" t="str">
        <f>TEXT(SalesDataTable[[#This Row],[Order Date]],"MMM")</f>
        <v>Sep</v>
      </c>
      <c r="E2005" s="15" t="str">
        <f>"Q"&amp;ROUNDUP(MONTH(SalesDataTable[[#This Row],[Order Date]])/3,0)</f>
        <v>Q3</v>
      </c>
      <c r="F2005" s="12">
        <f>YEAR(SalesDataTable[[#This Row],[Order Date]])</f>
        <v>2026</v>
      </c>
      <c r="G2005" s="4" t="s">
        <v>6</v>
      </c>
      <c r="H2005" s="4" t="s">
        <v>7</v>
      </c>
      <c r="I2005" s="4" t="s">
        <v>2</v>
      </c>
      <c r="J2005" s="4" t="s">
        <v>3</v>
      </c>
      <c r="K2005" s="4" t="s">
        <v>14</v>
      </c>
      <c r="L2005" s="4" t="s">
        <v>15</v>
      </c>
      <c r="M2005" s="9">
        <v>4</v>
      </c>
      <c r="N2005" s="6">
        <v>36.869999999999997</v>
      </c>
      <c r="O2005" s="7">
        <v>0</v>
      </c>
      <c r="P2005" s="6">
        <v>13.43</v>
      </c>
      <c r="Q2005" s="6">
        <f t="shared" si="124"/>
        <v>147.47999999999999</v>
      </c>
      <c r="R2005" s="6">
        <f t="shared" si="125"/>
        <v>53.72</v>
      </c>
      <c r="S2005" s="6">
        <f t="shared" si="126"/>
        <v>93.759999999999991</v>
      </c>
      <c r="T2005" s="8">
        <f t="shared" si="127"/>
        <v>0.63574721996202876</v>
      </c>
      <c r="U2005" s="5">
        <f>YEAR(SalesDataTable[[#This Row],[Order Date]])</f>
        <v>2026</v>
      </c>
      <c r="V2005" s="8" t="str">
        <f>"Q"&amp;ROUNDUP(MONTH(SalesDataTable[[#This Row],[Order Date]])/3,0)</f>
        <v>Q3</v>
      </c>
      <c r="W2005" s="9">
        <f>MONTH(SalesDataTable[[#This Row],[Order Date]])</f>
        <v>9</v>
      </c>
      <c r="X2005" s="8" t="str">
        <f>TEXT(SalesDataTable[[#This Row],[Order Date]],"mmm")</f>
        <v>Sep</v>
      </c>
    </row>
    <row r="2006" spans="1:24" ht="15">
      <c r="A2006" s="2">
        <v>871</v>
      </c>
      <c r="B2006" s="3">
        <v>46294</v>
      </c>
      <c r="C2006" s="12">
        <f>MONTH(SalesDataTable[[#This Row],[Order Date]])</f>
        <v>9</v>
      </c>
      <c r="D2006" s="12" t="str">
        <f>TEXT(SalesDataTable[[#This Row],[Order Date]],"MMM")</f>
        <v>Sep</v>
      </c>
      <c r="E2006" s="15" t="str">
        <f>"Q"&amp;ROUNDUP(MONTH(SalesDataTable[[#This Row],[Order Date]])/3,0)</f>
        <v>Q3</v>
      </c>
      <c r="F2006" s="12">
        <f>YEAR(SalesDataTable[[#This Row],[Order Date]])</f>
        <v>2026</v>
      </c>
      <c r="G2006" s="4" t="s">
        <v>6</v>
      </c>
      <c r="H2006" s="4" t="s">
        <v>43</v>
      </c>
      <c r="I2006" s="4" t="s">
        <v>2</v>
      </c>
      <c r="J2006" s="4" t="s">
        <v>13</v>
      </c>
      <c r="K2006" s="4" t="s">
        <v>14</v>
      </c>
      <c r="L2006" s="4" t="s">
        <v>32</v>
      </c>
      <c r="M2006" s="9">
        <v>1</v>
      </c>
      <c r="N2006" s="6">
        <v>47.37</v>
      </c>
      <c r="O2006" s="7">
        <v>0</v>
      </c>
      <c r="P2006" s="6">
        <v>18.2</v>
      </c>
      <c r="Q2006" s="6">
        <f t="shared" si="124"/>
        <v>47.37</v>
      </c>
      <c r="R2006" s="6">
        <f t="shared" si="125"/>
        <v>18.2</v>
      </c>
      <c r="S2006" s="6">
        <f t="shared" si="126"/>
        <v>29.169999999999998</v>
      </c>
      <c r="T2006" s="8">
        <f t="shared" si="127"/>
        <v>0.61579058475828585</v>
      </c>
      <c r="U2006" s="5">
        <f>YEAR(SalesDataTable[[#This Row],[Order Date]])</f>
        <v>2026</v>
      </c>
      <c r="V2006" s="8" t="str">
        <f>"Q"&amp;ROUNDUP(MONTH(SalesDataTable[[#This Row],[Order Date]])/3,0)</f>
        <v>Q3</v>
      </c>
      <c r="W2006" s="9">
        <f>MONTH(SalesDataTable[[#This Row],[Order Date]])</f>
        <v>9</v>
      </c>
      <c r="X2006" s="8" t="str">
        <f>TEXT(SalesDataTable[[#This Row],[Order Date]],"mmm")</f>
        <v>Sep</v>
      </c>
    </row>
    <row r="2007" spans="1:24" ht="15">
      <c r="A2007" s="2">
        <v>922</v>
      </c>
      <c r="B2007" s="3">
        <v>46294</v>
      </c>
      <c r="C2007" s="12">
        <f>MONTH(SalesDataTable[[#This Row],[Order Date]])</f>
        <v>9</v>
      </c>
      <c r="D2007" s="12" t="str">
        <f>TEXT(SalesDataTable[[#This Row],[Order Date]],"MMM")</f>
        <v>Sep</v>
      </c>
      <c r="E2007" s="15" t="str">
        <f>"Q"&amp;ROUNDUP(MONTH(SalesDataTable[[#This Row],[Order Date]])/3,0)</f>
        <v>Q3</v>
      </c>
      <c r="F2007" s="12">
        <f>YEAR(SalesDataTable[[#This Row],[Order Date]])</f>
        <v>2026</v>
      </c>
      <c r="G2007" s="4" t="s">
        <v>20</v>
      </c>
      <c r="H2007" s="4" t="s">
        <v>33</v>
      </c>
      <c r="I2007" s="4" t="s">
        <v>28</v>
      </c>
      <c r="J2007" s="4" t="s">
        <v>16</v>
      </c>
      <c r="K2007" s="4" t="s">
        <v>9</v>
      </c>
      <c r="L2007" s="4" t="s">
        <v>17</v>
      </c>
      <c r="M2007" s="9">
        <v>1</v>
      </c>
      <c r="N2007" s="6">
        <v>145.62</v>
      </c>
      <c r="O2007" s="7">
        <v>0.05</v>
      </c>
      <c r="P2007" s="6">
        <v>80.25</v>
      </c>
      <c r="Q2007" s="6">
        <f t="shared" si="124"/>
        <v>138.339</v>
      </c>
      <c r="R2007" s="6">
        <f t="shared" si="125"/>
        <v>80.25</v>
      </c>
      <c r="S2007" s="6">
        <f t="shared" si="126"/>
        <v>58.088999999999999</v>
      </c>
      <c r="T2007" s="8">
        <f t="shared" si="127"/>
        <v>0.41990328107041397</v>
      </c>
      <c r="U2007" s="5">
        <f>YEAR(SalesDataTable[[#This Row],[Order Date]])</f>
        <v>2026</v>
      </c>
      <c r="V2007" s="8" t="str">
        <f>"Q"&amp;ROUNDUP(MONTH(SalesDataTable[[#This Row],[Order Date]])/3,0)</f>
        <v>Q3</v>
      </c>
      <c r="W2007" s="9">
        <f>MONTH(SalesDataTable[[#This Row],[Order Date]])</f>
        <v>9</v>
      </c>
      <c r="X2007" s="8" t="str">
        <f>TEXT(SalesDataTable[[#This Row],[Order Date]],"mmm")</f>
        <v>Sep</v>
      </c>
    </row>
    <row r="2008" spans="1:24" ht="15">
      <c r="A2008" s="2">
        <v>1491</v>
      </c>
      <c r="B2008" s="3">
        <v>46294</v>
      </c>
      <c r="C2008" s="12">
        <f>MONTH(SalesDataTable[[#This Row],[Order Date]])</f>
        <v>9</v>
      </c>
      <c r="D2008" s="12" t="str">
        <f>TEXT(SalesDataTable[[#This Row],[Order Date]],"MMM")</f>
        <v>Sep</v>
      </c>
      <c r="E2008" s="15" t="str">
        <f>"Q"&amp;ROUNDUP(MONTH(SalesDataTable[[#This Row],[Order Date]])/3,0)</f>
        <v>Q3</v>
      </c>
      <c r="F2008" s="12">
        <f>YEAR(SalesDataTable[[#This Row],[Order Date]])</f>
        <v>2026</v>
      </c>
      <c r="G2008" s="4" t="s">
        <v>20</v>
      </c>
      <c r="H2008" s="4" t="s">
        <v>33</v>
      </c>
      <c r="I2008" s="4" t="s">
        <v>19</v>
      </c>
      <c r="J2008" s="4" t="s">
        <v>13</v>
      </c>
      <c r="K2008" s="4" t="s">
        <v>34</v>
      </c>
      <c r="L2008" s="4" t="s">
        <v>42</v>
      </c>
      <c r="M2008" s="9">
        <v>2</v>
      </c>
      <c r="N2008" s="6">
        <v>36.1</v>
      </c>
      <c r="O2008" s="7">
        <v>0.05</v>
      </c>
      <c r="P2008" s="6">
        <v>13.71</v>
      </c>
      <c r="Q2008" s="6">
        <f t="shared" si="124"/>
        <v>68.59</v>
      </c>
      <c r="R2008" s="6">
        <f t="shared" si="125"/>
        <v>27.42</v>
      </c>
      <c r="S2008" s="6">
        <f t="shared" si="126"/>
        <v>41.17</v>
      </c>
      <c r="T2008" s="8">
        <f t="shared" si="127"/>
        <v>0.60023327015599937</v>
      </c>
      <c r="U2008" s="5">
        <f>YEAR(SalesDataTable[[#This Row],[Order Date]])</f>
        <v>2026</v>
      </c>
      <c r="V2008" s="8" t="str">
        <f>"Q"&amp;ROUNDUP(MONTH(SalesDataTable[[#This Row],[Order Date]])/3,0)</f>
        <v>Q3</v>
      </c>
      <c r="W2008" s="9">
        <f>MONTH(SalesDataTable[[#This Row],[Order Date]])</f>
        <v>9</v>
      </c>
      <c r="X2008" s="8" t="str">
        <f>TEXT(SalesDataTable[[#This Row],[Order Date]],"mmm")</f>
        <v>Sep</v>
      </c>
    </row>
    <row r="2009" spans="1:24" ht="15">
      <c r="A2009" s="2">
        <v>1548</v>
      </c>
      <c r="B2009" s="3">
        <v>46294</v>
      </c>
      <c r="C2009" s="12">
        <f>MONTH(SalesDataTable[[#This Row],[Order Date]])</f>
        <v>9</v>
      </c>
      <c r="D2009" s="12" t="str">
        <f>TEXT(SalesDataTable[[#This Row],[Order Date]],"MMM")</f>
        <v>Sep</v>
      </c>
      <c r="E2009" s="15" t="str">
        <f>"Q"&amp;ROUNDUP(MONTH(SalesDataTable[[#This Row],[Order Date]])/3,0)</f>
        <v>Q3</v>
      </c>
      <c r="F2009" s="12">
        <f>YEAR(SalesDataTable[[#This Row],[Order Date]])</f>
        <v>2026</v>
      </c>
      <c r="G2009" s="4" t="s">
        <v>0</v>
      </c>
      <c r="H2009" s="4" t="s">
        <v>36</v>
      </c>
      <c r="I2009" s="4" t="s">
        <v>19</v>
      </c>
      <c r="J2009" s="4" t="s">
        <v>3</v>
      </c>
      <c r="K2009" s="4" t="s">
        <v>9</v>
      </c>
      <c r="L2009" s="4" t="s">
        <v>46</v>
      </c>
      <c r="M2009" s="9">
        <v>2</v>
      </c>
      <c r="N2009" s="6">
        <v>73</v>
      </c>
      <c r="O2009" s="7">
        <v>0.05</v>
      </c>
      <c r="P2009" s="6">
        <v>31.41</v>
      </c>
      <c r="Q2009" s="6">
        <f t="shared" si="124"/>
        <v>138.69999999999999</v>
      </c>
      <c r="R2009" s="6">
        <f t="shared" si="125"/>
        <v>62.82</v>
      </c>
      <c r="S2009" s="6">
        <f t="shared" si="126"/>
        <v>75.88</v>
      </c>
      <c r="T2009" s="8">
        <f t="shared" si="127"/>
        <v>0.54708002883922136</v>
      </c>
      <c r="U2009" s="5">
        <f>YEAR(SalesDataTable[[#This Row],[Order Date]])</f>
        <v>2026</v>
      </c>
      <c r="V2009" s="8" t="str">
        <f>"Q"&amp;ROUNDUP(MONTH(SalesDataTable[[#This Row],[Order Date]])/3,0)</f>
        <v>Q3</v>
      </c>
      <c r="W2009" s="9">
        <f>MONTH(SalesDataTable[[#This Row],[Order Date]])</f>
        <v>9</v>
      </c>
      <c r="X2009" s="8" t="str">
        <f>TEXT(SalesDataTable[[#This Row],[Order Date]],"mmm")</f>
        <v>Sep</v>
      </c>
    </row>
    <row r="2010" spans="1:24" ht="15">
      <c r="A2010" s="2">
        <v>2299</v>
      </c>
      <c r="B2010" s="3">
        <v>46294</v>
      </c>
      <c r="C2010" s="12">
        <f>MONTH(SalesDataTable[[#This Row],[Order Date]])</f>
        <v>9</v>
      </c>
      <c r="D2010" s="12" t="str">
        <f>TEXT(SalesDataTable[[#This Row],[Order Date]],"MMM")</f>
        <v>Sep</v>
      </c>
      <c r="E2010" s="15" t="str">
        <f>"Q"&amp;ROUNDUP(MONTH(SalesDataTable[[#This Row],[Order Date]])/3,0)</f>
        <v>Q3</v>
      </c>
      <c r="F2010" s="12">
        <f>YEAR(SalesDataTable[[#This Row],[Order Date]])</f>
        <v>2026</v>
      </c>
      <c r="G2010" s="4" t="s">
        <v>6</v>
      </c>
      <c r="H2010" s="4" t="s">
        <v>41</v>
      </c>
      <c r="I2010" s="4" t="s">
        <v>2</v>
      </c>
      <c r="J2010" s="4" t="s">
        <v>13</v>
      </c>
      <c r="K2010" s="4" t="s">
        <v>14</v>
      </c>
      <c r="L2010" s="4" t="s">
        <v>15</v>
      </c>
      <c r="M2010" s="9">
        <v>2</v>
      </c>
      <c r="N2010" s="6">
        <v>36.93</v>
      </c>
      <c r="O2010" s="7">
        <v>0.1</v>
      </c>
      <c r="P2010" s="6">
        <v>13.4</v>
      </c>
      <c r="Q2010" s="6">
        <f t="shared" si="124"/>
        <v>66.474000000000004</v>
      </c>
      <c r="R2010" s="6">
        <f t="shared" si="125"/>
        <v>26.8</v>
      </c>
      <c r="S2010" s="6">
        <f t="shared" si="126"/>
        <v>39.674000000000007</v>
      </c>
      <c r="T2010" s="8">
        <f t="shared" si="127"/>
        <v>0.59683485272437353</v>
      </c>
      <c r="U2010" s="5">
        <f>YEAR(SalesDataTable[[#This Row],[Order Date]])</f>
        <v>2026</v>
      </c>
      <c r="V2010" s="8" t="str">
        <f>"Q"&amp;ROUNDUP(MONTH(SalesDataTable[[#This Row],[Order Date]])/3,0)</f>
        <v>Q3</v>
      </c>
      <c r="W2010" s="9">
        <f>MONTH(SalesDataTable[[#This Row],[Order Date]])</f>
        <v>9</v>
      </c>
      <c r="X2010" s="8" t="str">
        <f>TEXT(SalesDataTable[[#This Row],[Order Date]],"mmm")</f>
        <v>Sep</v>
      </c>
    </row>
    <row r="2011" spans="1:24" ht="15">
      <c r="A2011" s="2">
        <v>3051</v>
      </c>
      <c r="B2011" s="3">
        <v>46294</v>
      </c>
      <c r="C2011" s="12">
        <f>MONTH(SalesDataTable[[#This Row],[Order Date]])</f>
        <v>9</v>
      </c>
      <c r="D2011" s="12" t="str">
        <f>TEXT(SalesDataTable[[#This Row],[Order Date]],"MMM")</f>
        <v>Sep</v>
      </c>
      <c r="E2011" s="15" t="str">
        <f>"Q"&amp;ROUNDUP(MONTH(SalesDataTable[[#This Row],[Order Date]])/3,0)</f>
        <v>Q3</v>
      </c>
      <c r="F2011" s="12">
        <f>YEAR(SalesDataTable[[#This Row],[Order Date]])</f>
        <v>2026</v>
      </c>
      <c r="G2011" s="4" t="s">
        <v>6</v>
      </c>
      <c r="H2011" s="4" t="s">
        <v>49</v>
      </c>
      <c r="I2011" s="4" t="s">
        <v>2</v>
      </c>
      <c r="J2011" s="4" t="s">
        <v>13</v>
      </c>
      <c r="K2011" s="4" t="s">
        <v>34</v>
      </c>
      <c r="L2011" s="4" t="s">
        <v>45</v>
      </c>
      <c r="M2011" s="9">
        <v>2</v>
      </c>
      <c r="N2011" s="6">
        <v>51.52</v>
      </c>
      <c r="O2011" s="7">
        <v>0</v>
      </c>
      <c r="P2011" s="6">
        <v>21.47</v>
      </c>
      <c r="Q2011" s="6">
        <f t="shared" si="124"/>
        <v>103.04</v>
      </c>
      <c r="R2011" s="6">
        <f t="shared" si="125"/>
        <v>42.94</v>
      </c>
      <c r="S2011" s="6">
        <f t="shared" si="126"/>
        <v>60.100000000000009</v>
      </c>
      <c r="T2011" s="8">
        <f t="shared" si="127"/>
        <v>0.58326863354037273</v>
      </c>
      <c r="U2011" s="5">
        <f>YEAR(SalesDataTable[[#This Row],[Order Date]])</f>
        <v>2026</v>
      </c>
      <c r="V2011" s="8" t="str">
        <f>"Q"&amp;ROUNDUP(MONTH(SalesDataTable[[#This Row],[Order Date]])/3,0)</f>
        <v>Q3</v>
      </c>
      <c r="W2011" s="9">
        <f>MONTH(SalesDataTable[[#This Row],[Order Date]])</f>
        <v>9</v>
      </c>
      <c r="X2011" s="8" t="str">
        <f>TEXT(SalesDataTable[[#This Row],[Order Date]],"mmm")</f>
        <v>Sep</v>
      </c>
    </row>
    <row r="2012" spans="1:24" ht="15">
      <c r="A2012" s="2">
        <v>4018</v>
      </c>
      <c r="B2012" s="3">
        <v>46294</v>
      </c>
      <c r="C2012" s="12">
        <f>MONTH(SalesDataTable[[#This Row],[Order Date]])</f>
        <v>9</v>
      </c>
      <c r="D2012" s="12" t="str">
        <f>TEXT(SalesDataTable[[#This Row],[Order Date]],"MMM")</f>
        <v>Sep</v>
      </c>
      <c r="E2012" s="15" t="str">
        <f>"Q"&amp;ROUNDUP(MONTH(SalesDataTable[[#This Row],[Order Date]])/3,0)</f>
        <v>Q3</v>
      </c>
      <c r="F2012" s="12">
        <f>YEAR(SalesDataTable[[#This Row],[Order Date]])</f>
        <v>2026</v>
      </c>
      <c r="G2012" s="4" t="s">
        <v>6</v>
      </c>
      <c r="H2012" s="4" t="s">
        <v>27</v>
      </c>
      <c r="I2012" s="4" t="s">
        <v>2</v>
      </c>
      <c r="J2012" s="4" t="s">
        <v>13</v>
      </c>
      <c r="K2012" s="4" t="s">
        <v>34</v>
      </c>
      <c r="L2012" s="4" t="s">
        <v>45</v>
      </c>
      <c r="M2012" s="9">
        <v>1</v>
      </c>
      <c r="N2012" s="6">
        <v>50.42</v>
      </c>
      <c r="O2012" s="7">
        <v>0</v>
      </c>
      <c r="P2012" s="6">
        <v>21.68</v>
      </c>
      <c r="Q2012" s="6">
        <f t="shared" si="124"/>
        <v>50.42</v>
      </c>
      <c r="R2012" s="6">
        <f t="shared" si="125"/>
        <v>21.68</v>
      </c>
      <c r="S2012" s="6">
        <f t="shared" si="126"/>
        <v>28.740000000000002</v>
      </c>
      <c r="T2012" s="8">
        <f t="shared" si="127"/>
        <v>0.57001190003966684</v>
      </c>
      <c r="U2012" s="5">
        <f>YEAR(SalesDataTable[[#This Row],[Order Date]])</f>
        <v>2026</v>
      </c>
      <c r="V2012" s="8" t="str">
        <f>"Q"&amp;ROUNDUP(MONTH(SalesDataTable[[#This Row],[Order Date]])/3,0)</f>
        <v>Q3</v>
      </c>
      <c r="W2012" s="9">
        <f>MONTH(SalesDataTable[[#This Row],[Order Date]])</f>
        <v>9</v>
      </c>
      <c r="X2012" s="8" t="str">
        <f>TEXT(SalesDataTable[[#This Row],[Order Date]],"mmm")</f>
        <v>Sep</v>
      </c>
    </row>
    <row r="2013" spans="1:24" ht="15">
      <c r="A2013" s="2">
        <v>4118</v>
      </c>
      <c r="B2013" s="3">
        <v>46294</v>
      </c>
      <c r="C2013" s="12">
        <f>MONTH(SalesDataTable[[#This Row],[Order Date]])</f>
        <v>9</v>
      </c>
      <c r="D2013" s="12" t="str">
        <f>TEXT(SalesDataTable[[#This Row],[Order Date]],"MMM")</f>
        <v>Sep</v>
      </c>
      <c r="E2013" s="15" t="str">
        <f>"Q"&amp;ROUNDUP(MONTH(SalesDataTable[[#This Row],[Order Date]])/3,0)</f>
        <v>Q3</v>
      </c>
      <c r="F2013" s="12">
        <f>YEAR(SalesDataTable[[#This Row],[Order Date]])</f>
        <v>2026</v>
      </c>
      <c r="G2013" s="4" t="s">
        <v>6</v>
      </c>
      <c r="H2013" s="4" t="s">
        <v>49</v>
      </c>
      <c r="I2013" s="4" t="s">
        <v>8</v>
      </c>
      <c r="J2013" s="4" t="s">
        <v>3</v>
      </c>
      <c r="K2013" s="4" t="s">
        <v>9</v>
      </c>
      <c r="L2013" s="4" t="s">
        <v>37</v>
      </c>
      <c r="M2013" s="9">
        <v>10</v>
      </c>
      <c r="N2013" s="6">
        <v>157.79</v>
      </c>
      <c r="O2013" s="7">
        <v>0.1</v>
      </c>
      <c r="P2013" s="6">
        <v>77.900000000000006</v>
      </c>
      <c r="Q2013" s="6">
        <f t="shared" si="124"/>
        <v>1420.11</v>
      </c>
      <c r="R2013" s="6">
        <f t="shared" si="125"/>
        <v>779</v>
      </c>
      <c r="S2013" s="6">
        <f t="shared" si="126"/>
        <v>641.1099999999999</v>
      </c>
      <c r="T2013" s="8">
        <f t="shared" si="127"/>
        <v>0.4514509439409623</v>
      </c>
      <c r="U2013" s="5">
        <f>YEAR(SalesDataTable[[#This Row],[Order Date]])</f>
        <v>2026</v>
      </c>
      <c r="V2013" s="8" t="str">
        <f>"Q"&amp;ROUNDUP(MONTH(SalesDataTable[[#This Row],[Order Date]])/3,0)</f>
        <v>Q3</v>
      </c>
      <c r="W2013" s="9">
        <f>MONTH(SalesDataTable[[#This Row],[Order Date]])</f>
        <v>9</v>
      </c>
      <c r="X2013" s="8" t="str">
        <f>TEXT(SalesDataTable[[#This Row],[Order Date]],"mmm")</f>
        <v>Sep</v>
      </c>
    </row>
    <row r="2014" spans="1:24" ht="15">
      <c r="A2014" s="2">
        <v>4251</v>
      </c>
      <c r="B2014" s="3">
        <v>46294</v>
      </c>
      <c r="C2014" s="12">
        <f>MONTH(SalesDataTable[[#This Row],[Order Date]])</f>
        <v>9</v>
      </c>
      <c r="D2014" s="12" t="str">
        <f>TEXT(SalesDataTable[[#This Row],[Order Date]],"MMM")</f>
        <v>Sep</v>
      </c>
      <c r="E2014" s="15" t="str">
        <f>"Q"&amp;ROUNDUP(MONTH(SalesDataTable[[#This Row],[Order Date]])/3,0)</f>
        <v>Q3</v>
      </c>
      <c r="F2014" s="12">
        <f>YEAR(SalesDataTable[[#This Row],[Order Date]])</f>
        <v>2026</v>
      </c>
      <c r="G2014" s="4" t="s">
        <v>6</v>
      </c>
      <c r="H2014" s="4" t="s">
        <v>41</v>
      </c>
      <c r="I2014" s="4" t="s">
        <v>2</v>
      </c>
      <c r="J2014" s="4" t="s">
        <v>3</v>
      </c>
      <c r="K2014" s="4" t="s">
        <v>4</v>
      </c>
      <c r="L2014" s="4" t="s">
        <v>26</v>
      </c>
      <c r="M2014" s="9">
        <v>1</v>
      </c>
      <c r="N2014" s="6">
        <v>40.409999999999997</v>
      </c>
      <c r="O2014" s="7">
        <v>0.15</v>
      </c>
      <c r="P2014" s="6">
        <v>16.3</v>
      </c>
      <c r="Q2014" s="6">
        <f t="shared" si="124"/>
        <v>34.348499999999994</v>
      </c>
      <c r="R2014" s="6">
        <f t="shared" si="125"/>
        <v>16.3</v>
      </c>
      <c r="S2014" s="6">
        <f t="shared" si="126"/>
        <v>18.048499999999994</v>
      </c>
      <c r="T2014" s="8">
        <f t="shared" si="127"/>
        <v>0.52545234871974023</v>
      </c>
      <c r="U2014" s="5">
        <f>YEAR(SalesDataTable[[#This Row],[Order Date]])</f>
        <v>2026</v>
      </c>
      <c r="V2014" s="8" t="str">
        <f>"Q"&amp;ROUNDUP(MONTH(SalesDataTable[[#This Row],[Order Date]])/3,0)</f>
        <v>Q3</v>
      </c>
      <c r="W2014" s="9">
        <f>MONTH(SalesDataTable[[#This Row],[Order Date]])</f>
        <v>9</v>
      </c>
      <c r="X2014" s="8" t="str">
        <f>TEXT(SalesDataTable[[#This Row],[Order Date]],"mmm")</f>
        <v>Sep</v>
      </c>
    </row>
    <row r="2015" spans="1:24" ht="15">
      <c r="A2015" s="2">
        <v>4557</v>
      </c>
      <c r="B2015" s="3">
        <v>46294</v>
      </c>
      <c r="C2015" s="12">
        <f>MONTH(SalesDataTable[[#This Row],[Order Date]])</f>
        <v>9</v>
      </c>
      <c r="D2015" s="12" t="str">
        <f>TEXT(SalesDataTable[[#This Row],[Order Date]],"MMM")</f>
        <v>Sep</v>
      </c>
      <c r="E2015" s="15" t="str">
        <f>"Q"&amp;ROUNDUP(MONTH(SalesDataTable[[#This Row],[Order Date]])/3,0)</f>
        <v>Q3</v>
      </c>
      <c r="F2015" s="12">
        <f>YEAR(SalesDataTable[[#This Row],[Order Date]])</f>
        <v>2026</v>
      </c>
      <c r="G2015" s="4" t="s">
        <v>20</v>
      </c>
      <c r="H2015" s="4" t="s">
        <v>33</v>
      </c>
      <c r="I2015" s="4" t="s">
        <v>2</v>
      </c>
      <c r="J2015" s="4" t="s">
        <v>13</v>
      </c>
      <c r="K2015" s="4" t="s">
        <v>4</v>
      </c>
      <c r="L2015" s="4" t="s">
        <v>22</v>
      </c>
      <c r="M2015" s="9">
        <v>2</v>
      </c>
      <c r="N2015" s="6">
        <v>50.17</v>
      </c>
      <c r="O2015" s="7">
        <v>0.05</v>
      </c>
      <c r="P2015" s="6">
        <v>22.83</v>
      </c>
      <c r="Q2015" s="6">
        <f t="shared" si="124"/>
        <v>95.322999999999993</v>
      </c>
      <c r="R2015" s="6">
        <f t="shared" si="125"/>
        <v>45.66</v>
      </c>
      <c r="S2015" s="6">
        <f t="shared" si="126"/>
        <v>49.662999999999997</v>
      </c>
      <c r="T2015" s="8">
        <f t="shared" si="127"/>
        <v>0.52099703114673268</v>
      </c>
      <c r="U2015" s="5">
        <f>YEAR(SalesDataTable[[#This Row],[Order Date]])</f>
        <v>2026</v>
      </c>
      <c r="V2015" s="8" t="str">
        <f>"Q"&amp;ROUNDUP(MONTH(SalesDataTable[[#This Row],[Order Date]])/3,0)</f>
        <v>Q3</v>
      </c>
      <c r="W2015" s="9">
        <f>MONTH(SalesDataTable[[#This Row],[Order Date]])</f>
        <v>9</v>
      </c>
      <c r="X2015" s="8" t="str">
        <f>TEXT(SalesDataTable[[#This Row],[Order Date]],"mmm")</f>
        <v>Sep</v>
      </c>
    </row>
    <row r="2016" spans="1:24" ht="15">
      <c r="A2016" s="2">
        <v>4811</v>
      </c>
      <c r="B2016" s="3">
        <v>46294</v>
      </c>
      <c r="C2016" s="12">
        <f>MONTH(SalesDataTable[[#This Row],[Order Date]])</f>
        <v>9</v>
      </c>
      <c r="D2016" s="12" t="str">
        <f>TEXT(SalesDataTable[[#This Row],[Order Date]],"MMM")</f>
        <v>Sep</v>
      </c>
      <c r="E2016" s="15" t="str">
        <f>"Q"&amp;ROUNDUP(MONTH(SalesDataTable[[#This Row],[Order Date]])/3,0)</f>
        <v>Q3</v>
      </c>
      <c r="F2016" s="12">
        <f>YEAR(SalesDataTable[[#This Row],[Order Date]])</f>
        <v>2026</v>
      </c>
      <c r="G2016" s="4" t="s">
        <v>6</v>
      </c>
      <c r="H2016" s="4" t="s">
        <v>49</v>
      </c>
      <c r="I2016" s="4" t="s">
        <v>2</v>
      </c>
      <c r="J2016" s="4" t="s">
        <v>13</v>
      </c>
      <c r="K2016" s="4" t="s">
        <v>9</v>
      </c>
      <c r="L2016" s="4" t="s">
        <v>37</v>
      </c>
      <c r="M2016" s="9">
        <v>1</v>
      </c>
      <c r="N2016" s="6">
        <v>155.55000000000001</v>
      </c>
      <c r="O2016" s="7">
        <v>0.1</v>
      </c>
      <c r="P2016" s="6">
        <v>79.2</v>
      </c>
      <c r="Q2016" s="6">
        <f t="shared" si="124"/>
        <v>139.995</v>
      </c>
      <c r="R2016" s="6">
        <f t="shared" si="125"/>
        <v>79.2</v>
      </c>
      <c r="S2016" s="6">
        <f t="shared" si="126"/>
        <v>60.795000000000002</v>
      </c>
      <c r="T2016" s="8">
        <f t="shared" si="127"/>
        <v>0.43426550948248149</v>
      </c>
      <c r="U2016" s="5">
        <f>YEAR(SalesDataTable[[#This Row],[Order Date]])</f>
        <v>2026</v>
      </c>
      <c r="V2016" s="8" t="str">
        <f>"Q"&amp;ROUNDUP(MONTH(SalesDataTable[[#This Row],[Order Date]])/3,0)</f>
        <v>Q3</v>
      </c>
      <c r="W2016" s="9">
        <f>MONTH(SalesDataTable[[#This Row],[Order Date]])</f>
        <v>9</v>
      </c>
      <c r="X2016" s="8" t="str">
        <f>TEXT(SalesDataTable[[#This Row],[Order Date]],"mmm")</f>
        <v>Sep</v>
      </c>
    </row>
    <row r="2017" spans="1:24" ht="15">
      <c r="A2017" s="2">
        <v>306</v>
      </c>
      <c r="B2017" s="3">
        <v>46295</v>
      </c>
      <c r="C2017" s="12">
        <f>MONTH(SalesDataTable[[#This Row],[Order Date]])</f>
        <v>9</v>
      </c>
      <c r="D2017" s="12" t="str">
        <f>TEXT(SalesDataTable[[#This Row],[Order Date]],"MMM")</f>
        <v>Sep</v>
      </c>
      <c r="E2017" s="15" t="str">
        <f>"Q"&amp;ROUNDUP(MONTH(SalesDataTable[[#This Row],[Order Date]])/3,0)</f>
        <v>Q3</v>
      </c>
      <c r="F2017" s="12">
        <f>YEAR(SalesDataTable[[#This Row],[Order Date]])</f>
        <v>2026</v>
      </c>
      <c r="G2017" s="4" t="s">
        <v>11</v>
      </c>
      <c r="H2017" s="4" t="s">
        <v>39</v>
      </c>
      <c r="I2017" s="4" t="s">
        <v>19</v>
      </c>
      <c r="J2017" s="4" t="s">
        <v>16</v>
      </c>
      <c r="K2017" s="4" t="s">
        <v>4</v>
      </c>
      <c r="L2017" s="4" t="s">
        <v>22</v>
      </c>
      <c r="M2017" s="9">
        <v>1</v>
      </c>
      <c r="N2017" s="6">
        <v>51.81</v>
      </c>
      <c r="O2017" s="7">
        <v>0.1</v>
      </c>
      <c r="P2017" s="6">
        <v>22.65</v>
      </c>
      <c r="Q2017" s="6">
        <f t="shared" si="124"/>
        <v>46.629000000000005</v>
      </c>
      <c r="R2017" s="6">
        <f t="shared" si="125"/>
        <v>22.65</v>
      </c>
      <c r="S2017" s="6">
        <f t="shared" si="126"/>
        <v>23.979000000000006</v>
      </c>
      <c r="T2017" s="8">
        <f t="shared" si="127"/>
        <v>0.51425078813613856</v>
      </c>
      <c r="U2017" s="5">
        <f>YEAR(SalesDataTable[[#This Row],[Order Date]])</f>
        <v>2026</v>
      </c>
      <c r="V2017" s="8" t="str">
        <f>"Q"&amp;ROUNDUP(MONTH(SalesDataTable[[#This Row],[Order Date]])/3,0)</f>
        <v>Q3</v>
      </c>
      <c r="W2017" s="9">
        <f>MONTH(SalesDataTable[[#This Row],[Order Date]])</f>
        <v>9</v>
      </c>
      <c r="X2017" s="8" t="str">
        <f>TEXT(SalesDataTable[[#This Row],[Order Date]],"mmm")</f>
        <v>Sep</v>
      </c>
    </row>
    <row r="2018" spans="1:24" ht="15">
      <c r="A2018" s="2">
        <v>1158</v>
      </c>
      <c r="B2018" s="3">
        <v>46295</v>
      </c>
      <c r="C2018" s="12">
        <f>MONTH(SalesDataTable[[#This Row],[Order Date]])</f>
        <v>9</v>
      </c>
      <c r="D2018" s="12" t="str">
        <f>TEXT(SalesDataTable[[#This Row],[Order Date]],"MMM")</f>
        <v>Sep</v>
      </c>
      <c r="E2018" s="15" t="str">
        <f>"Q"&amp;ROUNDUP(MONTH(SalesDataTable[[#This Row],[Order Date]])/3,0)</f>
        <v>Q3</v>
      </c>
      <c r="F2018" s="12">
        <f>YEAR(SalesDataTable[[#This Row],[Order Date]])</f>
        <v>2026</v>
      </c>
      <c r="G2018" s="4" t="s">
        <v>0</v>
      </c>
      <c r="H2018" s="4" t="s">
        <v>36</v>
      </c>
      <c r="I2018" s="4" t="s">
        <v>19</v>
      </c>
      <c r="J2018" s="4" t="s">
        <v>3</v>
      </c>
      <c r="K2018" s="4" t="s">
        <v>34</v>
      </c>
      <c r="L2018" s="4" t="s">
        <v>35</v>
      </c>
      <c r="M2018" s="9">
        <v>1</v>
      </c>
      <c r="N2018" s="6">
        <v>40.61</v>
      </c>
      <c r="O2018" s="7">
        <v>0.1</v>
      </c>
      <c r="P2018" s="6">
        <v>14.28</v>
      </c>
      <c r="Q2018" s="6">
        <f t="shared" si="124"/>
        <v>36.548999999999999</v>
      </c>
      <c r="R2018" s="6">
        <f t="shared" si="125"/>
        <v>14.28</v>
      </c>
      <c r="S2018" s="6">
        <f t="shared" si="126"/>
        <v>22.268999999999998</v>
      </c>
      <c r="T2018" s="8">
        <f t="shared" si="127"/>
        <v>0.60929163588607071</v>
      </c>
      <c r="U2018" s="5">
        <f>YEAR(SalesDataTable[[#This Row],[Order Date]])</f>
        <v>2026</v>
      </c>
      <c r="V2018" s="8" t="str">
        <f>"Q"&amp;ROUNDUP(MONTH(SalesDataTable[[#This Row],[Order Date]])/3,0)</f>
        <v>Q3</v>
      </c>
      <c r="W2018" s="9">
        <f>MONTH(SalesDataTable[[#This Row],[Order Date]])</f>
        <v>9</v>
      </c>
      <c r="X2018" s="8" t="str">
        <f>TEXT(SalesDataTable[[#This Row],[Order Date]],"mmm")</f>
        <v>Sep</v>
      </c>
    </row>
    <row r="2019" spans="1:24" ht="15">
      <c r="A2019" s="2">
        <v>1639</v>
      </c>
      <c r="B2019" s="3">
        <v>46295</v>
      </c>
      <c r="C2019" s="12">
        <f>MONTH(SalesDataTable[[#This Row],[Order Date]])</f>
        <v>9</v>
      </c>
      <c r="D2019" s="12" t="str">
        <f>TEXT(SalesDataTable[[#This Row],[Order Date]],"MMM")</f>
        <v>Sep</v>
      </c>
      <c r="E2019" s="15" t="str">
        <f>"Q"&amp;ROUNDUP(MONTH(SalesDataTable[[#This Row],[Order Date]])/3,0)</f>
        <v>Q3</v>
      </c>
      <c r="F2019" s="12">
        <f>YEAR(SalesDataTable[[#This Row],[Order Date]])</f>
        <v>2026</v>
      </c>
      <c r="G2019" s="4" t="s">
        <v>11</v>
      </c>
      <c r="H2019" s="4" t="s">
        <v>12</v>
      </c>
      <c r="I2019" s="4" t="s">
        <v>19</v>
      </c>
      <c r="J2019" s="4" t="s">
        <v>16</v>
      </c>
      <c r="K2019" s="4" t="s">
        <v>9</v>
      </c>
      <c r="L2019" s="4" t="s">
        <v>17</v>
      </c>
      <c r="M2019" s="9">
        <v>1</v>
      </c>
      <c r="N2019" s="6">
        <v>140.78</v>
      </c>
      <c r="O2019" s="7">
        <v>0.05</v>
      </c>
      <c r="P2019" s="6">
        <v>80.8</v>
      </c>
      <c r="Q2019" s="6">
        <f t="shared" si="124"/>
        <v>133.74099999999999</v>
      </c>
      <c r="R2019" s="6">
        <f t="shared" si="125"/>
        <v>80.8</v>
      </c>
      <c r="S2019" s="6">
        <f t="shared" si="126"/>
        <v>52.940999999999988</v>
      </c>
      <c r="T2019" s="8">
        <f t="shared" si="127"/>
        <v>0.39584719719457756</v>
      </c>
      <c r="U2019" s="5">
        <f>YEAR(SalesDataTable[[#This Row],[Order Date]])</f>
        <v>2026</v>
      </c>
      <c r="V2019" s="8" t="str">
        <f>"Q"&amp;ROUNDUP(MONTH(SalesDataTable[[#This Row],[Order Date]])/3,0)</f>
        <v>Q3</v>
      </c>
      <c r="W2019" s="9">
        <f>MONTH(SalesDataTable[[#This Row],[Order Date]])</f>
        <v>9</v>
      </c>
      <c r="X2019" s="8" t="str">
        <f>TEXT(SalesDataTable[[#This Row],[Order Date]],"mmm")</f>
        <v>Sep</v>
      </c>
    </row>
    <row r="2020" spans="1:24" ht="15">
      <c r="A2020" s="2">
        <v>2247</v>
      </c>
      <c r="B2020" s="3">
        <v>46295</v>
      </c>
      <c r="C2020" s="12">
        <f>MONTH(SalesDataTable[[#This Row],[Order Date]])</f>
        <v>9</v>
      </c>
      <c r="D2020" s="12" t="str">
        <f>TEXT(SalesDataTable[[#This Row],[Order Date]],"MMM")</f>
        <v>Sep</v>
      </c>
      <c r="E2020" s="15" t="str">
        <f>"Q"&amp;ROUNDUP(MONTH(SalesDataTable[[#This Row],[Order Date]])/3,0)</f>
        <v>Q3</v>
      </c>
      <c r="F2020" s="12">
        <f>YEAR(SalesDataTable[[#This Row],[Order Date]])</f>
        <v>2026</v>
      </c>
      <c r="G2020" s="4" t="s">
        <v>6</v>
      </c>
      <c r="H2020" s="4" t="s">
        <v>27</v>
      </c>
      <c r="I2020" s="4" t="s">
        <v>19</v>
      </c>
      <c r="J2020" s="4" t="s">
        <v>16</v>
      </c>
      <c r="K2020" s="4" t="s">
        <v>14</v>
      </c>
      <c r="L2020" s="4" t="s">
        <v>48</v>
      </c>
      <c r="M2020" s="9">
        <v>1</v>
      </c>
      <c r="N2020" s="6">
        <v>163.13999999999999</v>
      </c>
      <c r="O2020" s="7">
        <v>0</v>
      </c>
      <c r="P2020" s="6">
        <v>87.53</v>
      </c>
      <c r="Q2020" s="6">
        <f t="shared" si="124"/>
        <v>163.13999999999999</v>
      </c>
      <c r="R2020" s="6">
        <f t="shared" si="125"/>
        <v>87.53</v>
      </c>
      <c r="S2020" s="6">
        <f t="shared" si="126"/>
        <v>75.609999999999985</v>
      </c>
      <c r="T2020" s="8">
        <f t="shared" si="127"/>
        <v>0.4634669608924849</v>
      </c>
      <c r="U2020" s="5">
        <f>YEAR(SalesDataTable[[#This Row],[Order Date]])</f>
        <v>2026</v>
      </c>
      <c r="V2020" s="8" t="str">
        <f>"Q"&amp;ROUNDUP(MONTH(SalesDataTable[[#This Row],[Order Date]])/3,0)</f>
        <v>Q3</v>
      </c>
      <c r="W2020" s="9">
        <f>MONTH(SalesDataTable[[#This Row],[Order Date]])</f>
        <v>9</v>
      </c>
      <c r="X2020" s="8" t="str">
        <f>TEXT(SalesDataTable[[#This Row],[Order Date]],"mmm")</f>
        <v>Sep</v>
      </c>
    </row>
    <row r="2021" spans="1:24" ht="15">
      <c r="A2021" s="2">
        <v>3119</v>
      </c>
      <c r="B2021" s="3">
        <v>46295</v>
      </c>
      <c r="C2021" s="12">
        <f>MONTH(SalesDataTable[[#This Row],[Order Date]])</f>
        <v>9</v>
      </c>
      <c r="D2021" s="12" t="str">
        <f>TEXT(SalesDataTable[[#This Row],[Order Date]],"MMM")</f>
        <v>Sep</v>
      </c>
      <c r="E2021" s="15" t="str">
        <f>"Q"&amp;ROUNDUP(MONTH(SalesDataTable[[#This Row],[Order Date]])/3,0)</f>
        <v>Q3</v>
      </c>
      <c r="F2021" s="12">
        <f>YEAR(SalesDataTable[[#This Row],[Order Date]])</f>
        <v>2026</v>
      </c>
      <c r="G2021" s="4" t="s">
        <v>20</v>
      </c>
      <c r="H2021" s="4" t="s">
        <v>21</v>
      </c>
      <c r="I2021" s="4" t="s">
        <v>19</v>
      </c>
      <c r="J2021" s="4" t="s">
        <v>3</v>
      </c>
      <c r="K2021" s="4" t="s">
        <v>9</v>
      </c>
      <c r="L2021" s="4" t="s">
        <v>46</v>
      </c>
      <c r="M2021" s="9">
        <v>1</v>
      </c>
      <c r="N2021" s="6">
        <v>70.91</v>
      </c>
      <c r="O2021" s="7">
        <v>0</v>
      </c>
      <c r="P2021" s="6">
        <v>31.73</v>
      </c>
      <c r="Q2021" s="6">
        <f t="shared" si="124"/>
        <v>70.91</v>
      </c>
      <c r="R2021" s="6">
        <f t="shared" si="125"/>
        <v>31.73</v>
      </c>
      <c r="S2021" s="6">
        <f t="shared" si="126"/>
        <v>39.179999999999993</v>
      </c>
      <c r="T2021" s="8">
        <f t="shared" si="127"/>
        <v>0.55253137780284856</v>
      </c>
      <c r="U2021" s="5">
        <f>YEAR(SalesDataTable[[#This Row],[Order Date]])</f>
        <v>2026</v>
      </c>
      <c r="V2021" s="8" t="str">
        <f>"Q"&amp;ROUNDUP(MONTH(SalesDataTable[[#This Row],[Order Date]])/3,0)</f>
        <v>Q3</v>
      </c>
      <c r="W2021" s="9">
        <f>MONTH(SalesDataTable[[#This Row],[Order Date]])</f>
        <v>9</v>
      </c>
      <c r="X2021" s="8" t="str">
        <f>TEXT(SalesDataTable[[#This Row],[Order Date]],"mmm")</f>
        <v>Sep</v>
      </c>
    </row>
    <row r="2022" spans="1:24" ht="15">
      <c r="A2022" s="2">
        <v>3267</v>
      </c>
      <c r="B2022" s="3">
        <v>46295</v>
      </c>
      <c r="C2022" s="12">
        <f>MONTH(SalesDataTable[[#This Row],[Order Date]])</f>
        <v>9</v>
      </c>
      <c r="D2022" s="12" t="str">
        <f>TEXT(SalesDataTable[[#This Row],[Order Date]],"MMM")</f>
        <v>Sep</v>
      </c>
      <c r="E2022" s="15" t="str">
        <f>"Q"&amp;ROUNDUP(MONTH(SalesDataTable[[#This Row],[Order Date]])/3,0)</f>
        <v>Q3</v>
      </c>
      <c r="F2022" s="12">
        <f>YEAR(SalesDataTable[[#This Row],[Order Date]])</f>
        <v>2026</v>
      </c>
      <c r="G2022" s="4" t="s">
        <v>20</v>
      </c>
      <c r="H2022" s="4" t="s">
        <v>47</v>
      </c>
      <c r="I2022" s="4" t="s">
        <v>28</v>
      </c>
      <c r="J2022" s="4" t="s">
        <v>3</v>
      </c>
      <c r="K2022" s="4" t="s">
        <v>4</v>
      </c>
      <c r="L2022" s="4" t="s">
        <v>5</v>
      </c>
      <c r="M2022" s="9">
        <v>2</v>
      </c>
      <c r="N2022" s="6">
        <v>81.99</v>
      </c>
      <c r="O2022" s="7">
        <v>0</v>
      </c>
      <c r="P2022" s="6">
        <v>43.95</v>
      </c>
      <c r="Q2022" s="6">
        <f t="shared" si="124"/>
        <v>163.98</v>
      </c>
      <c r="R2022" s="6">
        <f t="shared" si="125"/>
        <v>87.9</v>
      </c>
      <c r="S2022" s="6">
        <f t="shared" si="126"/>
        <v>76.079999999999984</v>
      </c>
      <c r="T2022" s="8">
        <f t="shared" si="127"/>
        <v>0.46395901939260881</v>
      </c>
      <c r="U2022" s="5">
        <f>YEAR(SalesDataTable[[#This Row],[Order Date]])</f>
        <v>2026</v>
      </c>
      <c r="V2022" s="8" t="str">
        <f>"Q"&amp;ROUNDUP(MONTH(SalesDataTable[[#This Row],[Order Date]])/3,0)</f>
        <v>Q3</v>
      </c>
      <c r="W2022" s="9">
        <f>MONTH(SalesDataTable[[#This Row],[Order Date]])</f>
        <v>9</v>
      </c>
      <c r="X2022" s="8" t="str">
        <f>TEXT(SalesDataTable[[#This Row],[Order Date]],"mmm")</f>
        <v>Sep</v>
      </c>
    </row>
    <row r="2023" spans="1:24" ht="15">
      <c r="A2023" s="2">
        <v>3382</v>
      </c>
      <c r="B2023" s="3">
        <v>46295</v>
      </c>
      <c r="C2023" s="12">
        <f>MONTH(SalesDataTable[[#This Row],[Order Date]])</f>
        <v>9</v>
      </c>
      <c r="D2023" s="12" t="str">
        <f>TEXT(SalesDataTable[[#This Row],[Order Date]],"MMM")</f>
        <v>Sep</v>
      </c>
      <c r="E2023" s="15" t="str">
        <f>"Q"&amp;ROUNDUP(MONTH(SalesDataTable[[#This Row],[Order Date]])/3,0)</f>
        <v>Q3</v>
      </c>
      <c r="F2023" s="12">
        <f>YEAR(SalesDataTable[[#This Row],[Order Date]])</f>
        <v>2026</v>
      </c>
      <c r="G2023" s="4" t="s">
        <v>20</v>
      </c>
      <c r="H2023" s="4" t="s">
        <v>21</v>
      </c>
      <c r="I2023" s="4" t="s">
        <v>28</v>
      </c>
      <c r="J2023" s="4" t="s">
        <v>13</v>
      </c>
      <c r="K2023" s="4" t="s">
        <v>4</v>
      </c>
      <c r="L2023" s="4" t="s">
        <v>5</v>
      </c>
      <c r="M2023" s="9">
        <v>2</v>
      </c>
      <c r="N2023" s="6">
        <v>81.13</v>
      </c>
      <c r="O2023" s="7">
        <v>0</v>
      </c>
      <c r="P2023" s="6">
        <v>43.7</v>
      </c>
      <c r="Q2023" s="6">
        <f t="shared" si="124"/>
        <v>162.26</v>
      </c>
      <c r="R2023" s="6">
        <f t="shared" si="125"/>
        <v>87.4</v>
      </c>
      <c r="S2023" s="6">
        <f t="shared" si="126"/>
        <v>74.859999999999985</v>
      </c>
      <c r="T2023" s="8">
        <f t="shared" si="127"/>
        <v>0.46135831381733017</v>
      </c>
      <c r="U2023" s="5">
        <f>YEAR(SalesDataTable[[#This Row],[Order Date]])</f>
        <v>2026</v>
      </c>
      <c r="V2023" s="8" t="str">
        <f>"Q"&amp;ROUNDUP(MONTH(SalesDataTable[[#This Row],[Order Date]])/3,0)</f>
        <v>Q3</v>
      </c>
      <c r="W2023" s="9">
        <f>MONTH(SalesDataTable[[#This Row],[Order Date]])</f>
        <v>9</v>
      </c>
      <c r="X2023" s="8" t="str">
        <f>TEXT(SalesDataTable[[#This Row],[Order Date]],"mmm")</f>
        <v>Sep</v>
      </c>
    </row>
    <row r="2024" spans="1:24" ht="15">
      <c r="A2024" s="2">
        <v>3814</v>
      </c>
      <c r="B2024" s="3">
        <v>46295</v>
      </c>
      <c r="C2024" s="12">
        <f>MONTH(SalesDataTable[[#This Row],[Order Date]])</f>
        <v>9</v>
      </c>
      <c r="D2024" s="12" t="str">
        <f>TEXT(SalesDataTable[[#This Row],[Order Date]],"MMM")</f>
        <v>Sep</v>
      </c>
      <c r="E2024" s="15" t="str">
        <f>"Q"&amp;ROUNDUP(MONTH(SalesDataTable[[#This Row],[Order Date]])/3,0)</f>
        <v>Q3</v>
      </c>
      <c r="F2024" s="12">
        <f>YEAR(SalesDataTable[[#This Row],[Order Date]])</f>
        <v>2026</v>
      </c>
      <c r="G2024" s="4" t="s">
        <v>6</v>
      </c>
      <c r="H2024" s="4" t="s">
        <v>43</v>
      </c>
      <c r="I2024" s="4" t="s">
        <v>8</v>
      </c>
      <c r="J2024" s="4" t="s">
        <v>3</v>
      </c>
      <c r="K2024" s="4" t="s">
        <v>9</v>
      </c>
      <c r="L2024" s="4" t="s">
        <v>17</v>
      </c>
      <c r="M2024" s="9">
        <v>5</v>
      </c>
      <c r="N2024" s="6">
        <v>141.08000000000001</v>
      </c>
      <c r="O2024" s="7">
        <v>0.05</v>
      </c>
      <c r="P2024" s="6">
        <v>78.23</v>
      </c>
      <c r="Q2024" s="6">
        <f t="shared" si="124"/>
        <v>670.13000000000011</v>
      </c>
      <c r="R2024" s="6">
        <f t="shared" si="125"/>
        <v>391.15000000000003</v>
      </c>
      <c r="S2024" s="6">
        <f t="shared" si="126"/>
        <v>278.98000000000008</v>
      </c>
      <c r="T2024" s="8">
        <f t="shared" si="127"/>
        <v>0.4163072836613792</v>
      </c>
      <c r="U2024" s="5">
        <f>YEAR(SalesDataTable[[#This Row],[Order Date]])</f>
        <v>2026</v>
      </c>
      <c r="V2024" s="8" t="str">
        <f>"Q"&amp;ROUNDUP(MONTH(SalesDataTable[[#This Row],[Order Date]])/3,0)</f>
        <v>Q3</v>
      </c>
      <c r="W2024" s="9">
        <f>MONTH(SalesDataTable[[#This Row],[Order Date]])</f>
        <v>9</v>
      </c>
      <c r="X2024" s="8" t="str">
        <f>TEXT(SalesDataTable[[#This Row],[Order Date]],"mmm")</f>
        <v>Sep</v>
      </c>
    </row>
    <row r="2025" spans="1:24" ht="15">
      <c r="A2025" s="2">
        <v>3818</v>
      </c>
      <c r="B2025" s="3">
        <v>46295</v>
      </c>
      <c r="C2025" s="12">
        <f>MONTH(SalesDataTable[[#This Row],[Order Date]])</f>
        <v>9</v>
      </c>
      <c r="D2025" s="12" t="str">
        <f>TEXT(SalesDataTable[[#This Row],[Order Date]],"MMM")</f>
        <v>Sep</v>
      </c>
      <c r="E2025" s="15" t="str">
        <f>"Q"&amp;ROUNDUP(MONTH(SalesDataTable[[#This Row],[Order Date]])/3,0)</f>
        <v>Q3</v>
      </c>
      <c r="F2025" s="12">
        <f>YEAR(SalesDataTable[[#This Row],[Order Date]])</f>
        <v>2026</v>
      </c>
      <c r="G2025" s="4" t="s">
        <v>0</v>
      </c>
      <c r="H2025" s="4" t="s">
        <v>50</v>
      </c>
      <c r="I2025" s="4" t="s">
        <v>2</v>
      </c>
      <c r="J2025" s="4" t="s">
        <v>3</v>
      </c>
      <c r="K2025" s="4" t="s">
        <v>14</v>
      </c>
      <c r="L2025" s="4" t="s">
        <v>15</v>
      </c>
      <c r="M2025" s="9">
        <v>5</v>
      </c>
      <c r="N2025" s="6">
        <v>36.18</v>
      </c>
      <c r="O2025" s="7">
        <v>0</v>
      </c>
      <c r="P2025" s="6">
        <v>13.66</v>
      </c>
      <c r="Q2025" s="6">
        <f t="shared" si="124"/>
        <v>180.9</v>
      </c>
      <c r="R2025" s="6">
        <f t="shared" si="125"/>
        <v>68.3</v>
      </c>
      <c r="S2025" s="6">
        <f t="shared" si="126"/>
        <v>112.60000000000001</v>
      </c>
      <c r="T2025" s="8">
        <f t="shared" si="127"/>
        <v>0.62244333886124936</v>
      </c>
      <c r="U2025" s="5">
        <f>YEAR(SalesDataTable[[#This Row],[Order Date]])</f>
        <v>2026</v>
      </c>
      <c r="V2025" s="8" t="str">
        <f>"Q"&amp;ROUNDUP(MONTH(SalesDataTable[[#This Row],[Order Date]])/3,0)</f>
        <v>Q3</v>
      </c>
      <c r="W2025" s="9">
        <f>MONTH(SalesDataTable[[#This Row],[Order Date]])</f>
        <v>9</v>
      </c>
      <c r="X2025" s="8" t="str">
        <f>TEXT(SalesDataTable[[#This Row],[Order Date]],"mmm")</f>
        <v>Sep</v>
      </c>
    </row>
    <row r="2026" spans="1:24" ht="15">
      <c r="A2026" s="2">
        <v>4347</v>
      </c>
      <c r="B2026" s="3">
        <v>46295</v>
      </c>
      <c r="C2026" s="12">
        <f>MONTH(SalesDataTable[[#This Row],[Order Date]])</f>
        <v>9</v>
      </c>
      <c r="D2026" s="12" t="str">
        <f>TEXT(SalesDataTable[[#This Row],[Order Date]],"MMM")</f>
        <v>Sep</v>
      </c>
      <c r="E2026" s="15" t="str">
        <f>"Q"&amp;ROUNDUP(MONTH(SalesDataTable[[#This Row],[Order Date]])/3,0)</f>
        <v>Q3</v>
      </c>
      <c r="F2026" s="12">
        <f>YEAR(SalesDataTable[[#This Row],[Order Date]])</f>
        <v>2026</v>
      </c>
      <c r="G2026" s="4" t="s">
        <v>20</v>
      </c>
      <c r="H2026" s="4" t="s">
        <v>47</v>
      </c>
      <c r="I2026" s="4" t="s">
        <v>28</v>
      </c>
      <c r="J2026" s="4" t="s">
        <v>13</v>
      </c>
      <c r="K2026" s="4" t="s">
        <v>4</v>
      </c>
      <c r="L2026" s="4" t="s">
        <v>5</v>
      </c>
      <c r="M2026" s="9">
        <v>1</v>
      </c>
      <c r="N2026" s="6">
        <v>81.06</v>
      </c>
      <c r="O2026" s="7">
        <v>0.05</v>
      </c>
      <c r="P2026" s="6">
        <v>43.54</v>
      </c>
      <c r="Q2026" s="6">
        <f t="shared" si="124"/>
        <v>77.007000000000005</v>
      </c>
      <c r="R2026" s="6">
        <f t="shared" si="125"/>
        <v>43.54</v>
      </c>
      <c r="S2026" s="6">
        <f t="shared" si="126"/>
        <v>33.467000000000006</v>
      </c>
      <c r="T2026" s="8">
        <f t="shared" si="127"/>
        <v>0.434596854831379</v>
      </c>
      <c r="U2026" s="5">
        <f>YEAR(SalesDataTable[[#This Row],[Order Date]])</f>
        <v>2026</v>
      </c>
      <c r="V2026" s="8" t="str">
        <f>"Q"&amp;ROUNDUP(MONTH(SalesDataTable[[#This Row],[Order Date]])/3,0)</f>
        <v>Q3</v>
      </c>
      <c r="W2026" s="9">
        <f>MONTH(SalesDataTable[[#This Row],[Order Date]])</f>
        <v>9</v>
      </c>
      <c r="X2026" s="8" t="str">
        <f>TEXT(SalesDataTable[[#This Row],[Order Date]],"mmm")</f>
        <v>Sep</v>
      </c>
    </row>
    <row r="2027" spans="1:24" ht="15">
      <c r="A2027" s="2">
        <v>4646</v>
      </c>
      <c r="B2027" s="3">
        <v>46295</v>
      </c>
      <c r="C2027" s="12">
        <f>MONTH(SalesDataTable[[#This Row],[Order Date]])</f>
        <v>9</v>
      </c>
      <c r="D2027" s="12" t="str">
        <f>TEXT(SalesDataTable[[#This Row],[Order Date]],"MMM")</f>
        <v>Sep</v>
      </c>
      <c r="E2027" s="15" t="str">
        <f>"Q"&amp;ROUNDUP(MONTH(SalesDataTable[[#This Row],[Order Date]])/3,0)</f>
        <v>Q3</v>
      </c>
      <c r="F2027" s="12">
        <f>YEAR(SalesDataTable[[#This Row],[Order Date]])</f>
        <v>2026</v>
      </c>
      <c r="G2027" s="4" t="s">
        <v>11</v>
      </c>
      <c r="H2027" s="4" t="s">
        <v>18</v>
      </c>
      <c r="I2027" s="4" t="s">
        <v>2</v>
      </c>
      <c r="J2027" s="4" t="s">
        <v>16</v>
      </c>
      <c r="K2027" s="4" t="s">
        <v>34</v>
      </c>
      <c r="L2027" s="4" t="s">
        <v>45</v>
      </c>
      <c r="M2027" s="9">
        <v>1</v>
      </c>
      <c r="N2027" s="6">
        <v>49.51</v>
      </c>
      <c r="O2027" s="7">
        <v>0.15</v>
      </c>
      <c r="P2027" s="6">
        <v>21.4</v>
      </c>
      <c r="Q2027" s="6">
        <f t="shared" si="124"/>
        <v>42.083499999999994</v>
      </c>
      <c r="R2027" s="6">
        <f t="shared" si="125"/>
        <v>21.4</v>
      </c>
      <c r="S2027" s="6">
        <f t="shared" si="126"/>
        <v>20.683499999999995</v>
      </c>
      <c r="T2027" s="8">
        <f t="shared" si="127"/>
        <v>0.49148716242707946</v>
      </c>
      <c r="U2027" s="5">
        <f>YEAR(SalesDataTable[[#This Row],[Order Date]])</f>
        <v>2026</v>
      </c>
      <c r="V2027" s="8" t="str">
        <f>"Q"&amp;ROUNDUP(MONTH(SalesDataTable[[#This Row],[Order Date]])/3,0)</f>
        <v>Q3</v>
      </c>
      <c r="W2027" s="9">
        <f>MONTH(SalesDataTable[[#This Row],[Order Date]])</f>
        <v>9</v>
      </c>
      <c r="X2027" s="8" t="str">
        <f>TEXT(SalesDataTable[[#This Row],[Order Date]],"mmm")</f>
        <v>Sep</v>
      </c>
    </row>
    <row r="2028" spans="1:24" ht="15">
      <c r="A2028" s="2">
        <v>5102</v>
      </c>
      <c r="B2028" s="3">
        <v>46295</v>
      </c>
      <c r="C2028" s="12">
        <f>MONTH(SalesDataTable[[#This Row],[Order Date]])</f>
        <v>9</v>
      </c>
      <c r="D2028" s="12" t="str">
        <f>TEXT(SalesDataTable[[#This Row],[Order Date]],"MMM")</f>
        <v>Sep</v>
      </c>
      <c r="E2028" s="15" t="str">
        <f>"Q"&amp;ROUNDUP(MONTH(SalesDataTable[[#This Row],[Order Date]])/3,0)</f>
        <v>Q3</v>
      </c>
      <c r="F2028" s="12">
        <f>YEAR(SalesDataTable[[#This Row],[Order Date]])</f>
        <v>2026</v>
      </c>
      <c r="G2028" s="4" t="s">
        <v>6</v>
      </c>
      <c r="H2028" s="4" t="s">
        <v>49</v>
      </c>
      <c r="I2028" s="4" t="s">
        <v>2</v>
      </c>
      <c r="J2028" s="4" t="s">
        <v>13</v>
      </c>
      <c r="K2028" s="4" t="s">
        <v>23</v>
      </c>
      <c r="L2028" s="4" t="s">
        <v>29</v>
      </c>
      <c r="M2028" s="9">
        <v>1</v>
      </c>
      <c r="N2028" s="6">
        <v>196.74</v>
      </c>
      <c r="O2028" s="7">
        <v>0.15</v>
      </c>
      <c r="P2028" s="6">
        <v>102.01</v>
      </c>
      <c r="Q2028" s="6">
        <f t="shared" si="124"/>
        <v>167.22900000000001</v>
      </c>
      <c r="R2028" s="6">
        <f t="shared" si="125"/>
        <v>102.01</v>
      </c>
      <c r="S2028" s="6">
        <f t="shared" si="126"/>
        <v>65.219000000000008</v>
      </c>
      <c r="T2028" s="8">
        <f t="shared" si="127"/>
        <v>0.38999814625453721</v>
      </c>
      <c r="U2028" s="5">
        <f>YEAR(SalesDataTable[[#This Row],[Order Date]])</f>
        <v>2026</v>
      </c>
      <c r="V2028" s="8" t="str">
        <f>"Q"&amp;ROUNDUP(MONTH(SalesDataTable[[#This Row],[Order Date]])/3,0)</f>
        <v>Q3</v>
      </c>
      <c r="W2028" s="9">
        <f>MONTH(SalesDataTable[[#This Row],[Order Date]])</f>
        <v>9</v>
      </c>
      <c r="X2028" s="8" t="str">
        <f>TEXT(SalesDataTable[[#This Row],[Order Date]],"mmm")</f>
        <v>Sep</v>
      </c>
    </row>
    <row r="2029" spans="1:24" ht="15">
      <c r="A2029" s="2">
        <v>5152</v>
      </c>
      <c r="B2029" s="3">
        <v>46295</v>
      </c>
      <c r="C2029" s="12">
        <f>MONTH(SalesDataTable[[#This Row],[Order Date]])</f>
        <v>9</v>
      </c>
      <c r="D2029" s="12" t="str">
        <f>TEXT(SalesDataTable[[#This Row],[Order Date]],"MMM")</f>
        <v>Sep</v>
      </c>
      <c r="E2029" s="15" t="str">
        <f>"Q"&amp;ROUNDUP(MONTH(SalesDataTable[[#This Row],[Order Date]])/3,0)</f>
        <v>Q3</v>
      </c>
      <c r="F2029" s="12">
        <f>YEAR(SalesDataTable[[#This Row],[Order Date]])</f>
        <v>2026</v>
      </c>
      <c r="G2029" s="4" t="s">
        <v>20</v>
      </c>
      <c r="H2029" s="4" t="s">
        <v>47</v>
      </c>
      <c r="I2029" s="4" t="s">
        <v>2</v>
      </c>
      <c r="J2029" s="4" t="s">
        <v>13</v>
      </c>
      <c r="K2029" s="4" t="s">
        <v>9</v>
      </c>
      <c r="L2029" s="4" t="s">
        <v>10</v>
      </c>
      <c r="M2029" s="9">
        <v>2</v>
      </c>
      <c r="N2029" s="6">
        <v>91.78</v>
      </c>
      <c r="O2029" s="7">
        <v>0.1</v>
      </c>
      <c r="P2029" s="6">
        <v>45.51</v>
      </c>
      <c r="Q2029" s="6">
        <f t="shared" si="124"/>
        <v>165.20400000000001</v>
      </c>
      <c r="R2029" s="6">
        <f t="shared" si="125"/>
        <v>91.02</v>
      </c>
      <c r="S2029" s="6">
        <f t="shared" si="126"/>
        <v>74.184000000000012</v>
      </c>
      <c r="T2029" s="8">
        <f t="shared" si="127"/>
        <v>0.44904481731677204</v>
      </c>
      <c r="U2029" s="5">
        <f>YEAR(SalesDataTable[[#This Row],[Order Date]])</f>
        <v>2026</v>
      </c>
      <c r="V2029" s="8" t="str">
        <f>"Q"&amp;ROUNDUP(MONTH(SalesDataTable[[#This Row],[Order Date]])/3,0)</f>
        <v>Q3</v>
      </c>
      <c r="W2029" s="9">
        <f>MONTH(SalesDataTable[[#This Row],[Order Date]])</f>
        <v>9</v>
      </c>
      <c r="X2029" s="8" t="str">
        <f>TEXT(SalesDataTable[[#This Row],[Order Date]],"mmm")</f>
        <v>Sep</v>
      </c>
    </row>
    <row r="2030" spans="1:24" ht="15">
      <c r="A2030" s="2">
        <v>151</v>
      </c>
      <c r="B2030" s="3">
        <v>46296</v>
      </c>
      <c r="C2030" s="12">
        <f>MONTH(SalesDataTable[[#This Row],[Order Date]])</f>
        <v>10</v>
      </c>
      <c r="D2030" s="12" t="str">
        <f>TEXT(SalesDataTable[[#This Row],[Order Date]],"MMM")</f>
        <v>Oct</v>
      </c>
      <c r="E2030" s="15" t="str">
        <f>"Q"&amp;ROUNDUP(MONTH(SalesDataTable[[#This Row],[Order Date]])/3,0)</f>
        <v>Q4</v>
      </c>
      <c r="F2030" s="12">
        <f>YEAR(SalesDataTable[[#This Row],[Order Date]])</f>
        <v>2026</v>
      </c>
      <c r="G2030" s="4" t="s">
        <v>11</v>
      </c>
      <c r="H2030" s="4" t="s">
        <v>39</v>
      </c>
      <c r="I2030" s="4" t="s">
        <v>2</v>
      </c>
      <c r="J2030" s="4" t="s">
        <v>13</v>
      </c>
      <c r="K2030" s="4" t="s">
        <v>9</v>
      </c>
      <c r="L2030" s="4" t="s">
        <v>17</v>
      </c>
      <c r="M2030" s="9">
        <v>5</v>
      </c>
      <c r="N2030" s="6">
        <v>146.69</v>
      </c>
      <c r="O2030" s="7">
        <v>0</v>
      </c>
      <c r="P2030" s="6">
        <v>79</v>
      </c>
      <c r="Q2030" s="6">
        <f t="shared" si="124"/>
        <v>733.45</v>
      </c>
      <c r="R2030" s="6">
        <f t="shared" si="125"/>
        <v>395</v>
      </c>
      <c r="S2030" s="6">
        <f t="shared" si="126"/>
        <v>338.45000000000005</v>
      </c>
      <c r="T2030" s="8">
        <f t="shared" si="127"/>
        <v>0.46144931488172342</v>
      </c>
      <c r="U2030" s="5">
        <f>YEAR(SalesDataTable[[#This Row],[Order Date]])</f>
        <v>2026</v>
      </c>
      <c r="V2030" s="8" t="str">
        <f>"Q"&amp;ROUNDUP(MONTH(SalesDataTable[[#This Row],[Order Date]])/3,0)</f>
        <v>Q4</v>
      </c>
      <c r="W2030" s="9">
        <f>MONTH(SalesDataTable[[#This Row],[Order Date]])</f>
        <v>10</v>
      </c>
      <c r="X2030" s="8" t="str">
        <f>TEXT(SalesDataTable[[#This Row],[Order Date]],"mmm")</f>
        <v>Oct</v>
      </c>
    </row>
    <row r="2031" spans="1:24" ht="15">
      <c r="A2031" s="2">
        <v>1292</v>
      </c>
      <c r="B2031" s="3">
        <v>46296</v>
      </c>
      <c r="C2031" s="12">
        <f>MONTH(SalesDataTable[[#This Row],[Order Date]])</f>
        <v>10</v>
      </c>
      <c r="D2031" s="12" t="str">
        <f>TEXT(SalesDataTable[[#This Row],[Order Date]],"MMM")</f>
        <v>Oct</v>
      </c>
      <c r="E2031" s="15" t="str">
        <f>"Q"&amp;ROUNDUP(MONTH(SalesDataTable[[#This Row],[Order Date]])/3,0)</f>
        <v>Q4</v>
      </c>
      <c r="F2031" s="12">
        <f>YEAR(SalesDataTable[[#This Row],[Order Date]])</f>
        <v>2026</v>
      </c>
      <c r="G2031" s="4" t="s">
        <v>0</v>
      </c>
      <c r="H2031" s="4" t="s">
        <v>36</v>
      </c>
      <c r="I2031" s="4" t="s">
        <v>19</v>
      </c>
      <c r="J2031" s="4" t="s">
        <v>13</v>
      </c>
      <c r="K2031" s="4" t="s">
        <v>23</v>
      </c>
      <c r="L2031" s="4" t="s">
        <v>40</v>
      </c>
      <c r="M2031" s="9">
        <v>1</v>
      </c>
      <c r="N2031" s="6">
        <v>79.81</v>
      </c>
      <c r="O2031" s="7">
        <v>0</v>
      </c>
      <c r="P2031" s="6">
        <v>39.08</v>
      </c>
      <c r="Q2031" s="6">
        <f t="shared" si="124"/>
        <v>79.81</v>
      </c>
      <c r="R2031" s="6">
        <f t="shared" si="125"/>
        <v>39.08</v>
      </c>
      <c r="S2031" s="6">
        <f t="shared" si="126"/>
        <v>40.730000000000004</v>
      </c>
      <c r="T2031" s="8">
        <f t="shared" si="127"/>
        <v>0.5103370504949255</v>
      </c>
      <c r="U2031" s="5">
        <f>YEAR(SalesDataTable[[#This Row],[Order Date]])</f>
        <v>2026</v>
      </c>
      <c r="V2031" s="8" t="str">
        <f>"Q"&amp;ROUNDUP(MONTH(SalesDataTable[[#This Row],[Order Date]])/3,0)</f>
        <v>Q4</v>
      </c>
      <c r="W2031" s="9">
        <f>MONTH(SalesDataTable[[#This Row],[Order Date]])</f>
        <v>10</v>
      </c>
      <c r="X2031" s="8" t="str">
        <f>TEXT(SalesDataTable[[#This Row],[Order Date]],"mmm")</f>
        <v>Oct</v>
      </c>
    </row>
    <row r="2032" spans="1:24" ht="15">
      <c r="A2032" s="2">
        <v>1862</v>
      </c>
      <c r="B2032" s="3">
        <v>46296</v>
      </c>
      <c r="C2032" s="12">
        <f>MONTH(SalesDataTable[[#This Row],[Order Date]])</f>
        <v>10</v>
      </c>
      <c r="D2032" s="12" t="str">
        <f>TEXT(SalesDataTable[[#This Row],[Order Date]],"MMM")</f>
        <v>Oct</v>
      </c>
      <c r="E2032" s="15" t="str">
        <f>"Q"&amp;ROUNDUP(MONTH(SalesDataTable[[#This Row],[Order Date]])/3,0)</f>
        <v>Q4</v>
      </c>
      <c r="F2032" s="12">
        <f>YEAR(SalesDataTable[[#This Row],[Order Date]])</f>
        <v>2026</v>
      </c>
      <c r="G2032" s="4" t="s">
        <v>20</v>
      </c>
      <c r="H2032" s="4" t="s">
        <v>33</v>
      </c>
      <c r="I2032" s="4" t="s">
        <v>2</v>
      </c>
      <c r="J2032" s="4" t="s">
        <v>13</v>
      </c>
      <c r="K2032" s="4" t="s">
        <v>23</v>
      </c>
      <c r="L2032" s="4" t="s">
        <v>51</v>
      </c>
      <c r="M2032" s="9">
        <v>5</v>
      </c>
      <c r="N2032" s="6">
        <v>121.63</v>
      </c>
      <c r="O2032" s="7">
        <v>0.05</v>
      </c>
      <c r="P2032" s="6">
        <v>61.7</v>
      </c>
      <c r="Q2032" s="6">
        <f t="shared" si="124"/>
        <v>577.74249999999995</v>
      </c>
      <c r="R2032" s="6">
        <f t="shared" si="125"/>
        <v>308.5</v>
      </c>
      <c r="S2032" s="6">
        <f t="shared" si="126"/>
        <v>269.24249999999995</v>
      </c>
      <c r="T2032" s="8">
        <f t="shared" si="127"/>
        <v>0.46602508903187834</v>
      </c>
      <c r="U2032" s="5">
        <f>YEAR(SalesDataTable[[#This Row],[Order Date]])</f>
        <v>2026</v>
      </c>
      <c r="V2032" s="8" t="str">
        <f>"Q"&amp;ROUNDUP(MONTH(SalesDataTable[[#This Row],[Order Date]])/3,0)</f>
        <v>Q4</v>
      </c>
      <c r="W2032" s="9">
        <f>MONTH(SalesDataTable[[#This Row],[Order Date]])</f>
        <v>10</v>
      </c>
      <c r="X2032" s="8" t="str">
        <f>TEXT(SalesDataTable[[#This Row],[Order Date]],"mmm")</f>
        <v>Oct</v>
      </c>
    </row>
    <row r="2033" spans="1:24" ht="15">
      <c r="A2033" s="2">
        <v>2569</v>
      </c>
      <c r="B2033" s="3">
        <v>46296</v>
      </c>
      <c r="C2033" s="12">
        <f>MONTH(SalesDataTable[[#This Row],[Order Date]])</f>
        <v>10</v>
      </c>
      <c r="D2033" s="12" t="str">
        <f>TEXT(SalesDataTable[[#This Row],[Order Date]],"MMM")</f>
        <v>Oct</v>
      </c>
      <c r="E2033" s="15" t="str">
        <f>"Q"&amp;ROUNDUP(MONTH(SalesDataTable[[#This Row],[Order Date]])/3,0)</f>
        <v>Q4</v>
      </c>
      <c r="F2033" s="12">
        <f>YEAR(SalesDataTable[[#This Row],[Order Date]])</f>
        <v>2026</v>
      </c>
      <c r="G2033" s="4" t="s">
        <v>20</v>
      </c>
      <c r="H2033" s="4" t="s">
        <v>47</v>
      </c>
      <c r="I2033" s="4" t="s">
        <v>8</v>
      </c>
      <c r="J2033" s="4" t="s">
        <v>16</v>
      </c>
      <c r="K2033" s="4" t="s">
        <v>4</v>
      </c>
      <c r="L2033" s="4" t="s">
        <v>22</v>
      </c>
      <c r="M2033" s="9">
        <v>10</v>
      </c>
      <c r="N2033" s="6">
        <v>50.42</v>
      </c>
      <c r="O2033" s="7">
        <v>0.05</v>
      </c>
      <c r="P2033" s="6">
        <v>22.5</v>
      </c>
      <c r="Q2033" s="6">
        <f t="shared" si="124"/>
        <v>478.99</v>
      </c>
      <c r="R2033" s="6">
        <f t="shared" si="125"/>
        <v>225</v>
      </c>
      <c r="S2033" s="6">
        <f t="shared" si="126"/>
        <v>253.99</v>
      </c>
      <c r="T2033" s="8">
        <f t="shared" si="127"/>
        <v>0.53026159210004387</v>
      </c>
      <c r="U2033" s="5">
        <f>YEAR(SalesDataTable[[#This Row],[Order Date]])</f>
        <v>2026</v>
      </c>
      <c r="V2033" s="8" t="str">
        <f>"Q"&amp;ROUNDUP(MONTH(SalesDataTable[[#This Row],[Order Date]])/3,0)</f>
        <v>Q4</v>
      </c>
      <c r="W2033" s="9">
        <f>MONTH(SalesDataTable[[#This Row],[Order Date]])</f>
        <v>10</v>
      </c>
      <c r="X2033" s="8" t="str">
        <f>TEXT(SalesDataTable[[#This Row],[Order Date]],"mmm")</f>
        <v>Oct</v>
      </c>
    </row>
    <row r="2034" spans="1:24" ht="15">
      <c r="A2034" s="2">
        <v>3333</v>
      </c>
      <c r="B2034" s="3">
        <v>46296</v>
      </c>
      <c r="C2034" s="12">
        <f>MONTH(SalesDataTable[[#This Row],[Order Date]])</f>
        <v>10</v>
      </c>
      <c r="D2034" s="12" t="str">
        <f>TEXT(SalesDataTable[[#This Row],[Order Date]],"MMM")</f>
        <v>Oct</v>
      </c>
      <c r="E2034" s="15" t="str">
        <f>"Q"&amp;ROUNDUP(MONTH(SalesDataTable[[#This Row],[Order Date]])/3,0)</f>
        <v>Q4</v>
      </c>
      <c r="F2034" s="12">
        <f>YEAR(SalesDataTable[[#This Row],[Order Date]])</f>
        <v>2026</v>
      </c>
      <c r="G2034" s="4" t="s">
        <v>11</v>
      </c>
      <c r="H2034" s="4" t="s">
        <v>25</v>
      </c>
      <c r="I2034" s="4" t="s">
        <v>2</v>
      </c>
      <c r="J2034" s="4" t="s">
        <v>13</v>
      </c>
      <c r="K2034" s="4" t="s">
        <v>23</v>
      </c>
      <c r="L2034" s="4" t="s">
        <v>40</v>
      </c>
      <c r="M2034" s="9">
        <v>3</v>
      </c>
      <c r="N2034" s="6">
        <v>80.67</v>
      </c>
      <c r="O2034" s="7">
        <v>0</v>
      </c>
      <c r="P2034" s="6">
        <v>39.94</v>
      </c>
      <c r="Q2034" s="6">
        <f t="shared" si="124"/>
        <v>242.01</v>
      </c>
      <c r="R2034" s="6">
        <f t="shared" si="125"/>
        <v>119.82</v>
      </c>
      <c r="S2034" s="6">
        <f t="shared" si="126"/>
        <v>122.19</v>
      </c>
      <c r="T2034" s="8">
        <f t="shared" si="127"/>
        <v>0.50489649188050079</v>
      </c>
      <c r="U2034" s="5">
        <f>YEAR(SalesDataTable[[#This Row],[Order Date]])</f>
        <v>2026</v>
      </c>
      <c r="V2034" s="8" t="str">
        <f>"Q"&amp;ROUNDUP(MONTH(SalesDataTable[[#This Row],[Order Date]])/3,0)</f>
        <v>Q4</v>
      </c>
      <c r="W2034" s="9">
        <f>MONTH(SalesDataTable[[#This Row],[Order Date]])</f>
        <v>10</v>
      </c>
      <c r="X2034" s="8" t="str">
        <f>TEXT(SalesDataTable[[#This Row],[Order Date]],"mmm")</f>
        <v>Oct</v>
      </c>
    </row>
    <row r="2035" spans="1:24" ht="15">
      <c r="A2035" s="2">
        <v>3830</v>
      </c>
      <c r="B2035" s="3">
        <v>46296</v>
      </c>
      <c r="C2035" s="12">
        <f>MONTH(SalesDataTable[[#This Row],[Order Date]])</f>
        <v>10</v>
      </c>
      <c r="D2035" s="12" t="str">
        <f>TEXT(SalesDataTable[[#This Row],[Order Date]],"MMM")</f>
        <v>Oct</v>
      </c>
      <c r="E2035" s="15" t="str">
        <f>"Q"&amp;ROUNDUP(MONTH(SalesDataTable[[#This Row],[Order Date]])/3,0)</f>
        <v>Q4</v>
      </c>
      <c r="F2035" s="12">
        <f>YEAR(SalesDataTable[[#This Row],[Order Date]])</f>
        <v>2026</v>
      </c>
      <c r="G2035" s="4" t="s">
        <v>20</v>
      </c>
      <c r="H2035" s="4" t="s">
        <v>47</v>
      </c>
      <c r="I2035" s="4" t="s">
        <v>2</v>
      </c>
      <c r="J2035" s="4" t="s">
        <v>16</v>
      </c>
      <c r="K2035" s="4" t="s">
        <v>9</v>
      </c>
      <c r="L2035" s="4" t="s">
        <v>37</v>
      </c>
      <c r="M2035" s="9">
        <v>2</v>
      </c>
      <c r="N2035" s="6">
        <v>152.12</v>
      </c>
      <c r="O2035" s="7">
        <v>0</v>
      </c>
      <c r="P2035" s="6">
        <v>79.53</v>
      </c>
      <c r="Q2035" s="6">
        <f t="shared" si="124"/>
        <v>304.24</v>
      </c>
      <c r="R2035" s="6">
        <f t="shared" si="125"/>
        <v>159.06</v>
      </c>
      <c r="S2035" s="6">
        <f t="shared" si="126"/>
        <v>145.18</v>
      </c>
      <c r="T2035" s="8">
        <f t="shared" si="127"/>
        <v>0.47718906126742044</v>
      </c>
      <c r="U2035" s="5">
        <f>YEAR(SalesDataTable[[#This Row],[Order Date]])</f>
        <v>2026</v>
      </c>
      <c r="V2035" s="8" t="str">
        <f>"Q"&amp;ROUNDUP(MONTH(SalesDataTable[[#This Row],[Order Date]])/3,0)</f>
        <v>Q4</v>
      </c>
      <c r="W2035" s="9">
        <f>MONTH(SalesDataTable[[#This Row],[Order Date]])</f>
        <v>10</v>
      </c>
      <c r="X2035" s="8" t="str">
        <f>TEXT(SalesDataTable[[#This Row],[Order Date]],"mmm")</f>
        <v>Oct</v>
      </c>
    </row>
    <row r="2036" spans="1:24" ht="15">
      <c r="A2036" s="2">
        <v>4868</v>
      </c>
      <c r="B2036" s="3">
        <v>46296</v>
      </c>
      <c r="C2036" s="12">
        <f>MONTH(SalesDataTable[[#This Row],[Order Date]])</f>
        <v>10</v>
      </c>
      <c r="D2036" s="12" t="str">
        <f>TEXT(SalesDataTable[[#This Row],[Order Date]],"MMM")</f>
        <v>Oct</v>
      </c>
      <c r="E2036" s="15" t="str">
        <f>"Q"&amp;ROUNDUP(MONTH(SalesDataTable[[#This Row],[Order Date]])/3,0)</f>
        <v>Q4</v>
      </c>
      <c r="F2036" s="12">
        <f>YEAR(SalesDataTable[[#This Row],[Order Date]])</f>
        <v>2026</v>
      </c>
      <c r="G2036" s="4" t="s">
        <v>11</v>
      </c>
      <c r="H2036" s="4" t="s">
        <v>25</v>
      </c>
      <c r="I2036" s="4" t="s">
        <v>8</v>
      </c>
      <c r="J2036" s="4" t="s">
        <v>13</v>
      </c>
      <c r="K2036" s="4" t="s">
        <v>23</v>
      </c>
      <c r="L2036" s="4" t="s">
        <v>40</v>
      </c>
      <c r="M2036" s="9">
        <v>4</v>
      </c>
      <c r="N2036" s="6">
        <v>82.54</v>
      </c>
      <c r="O2036" s="7">
        <v>0.15</v>
      </c>
      <c r="P2036" s="6">
        <v>39.74</v>
      </c>
      <c r="Q2036" s="6">
        <f t="shared" si="124"/>
        <v>280.63600000000002</v>
      </c>
      <c r="R2036" s="6">
        <f t="shared" si="125"/>
        <v>158.96</v>
      </c>
      <c r="S2036" s="6">
        <f t="shared" si="126"/>
        <v>121.67600000000002</v>
      </c>
      <c r="T2036" s="8">
        <f t="shared" si="127"/>
        <v>0.43357231431462823</v>
      </c>
      <c r="U2036" s="5">
        <f>YEAR(SalesDataTable[[#This Row],[Order Date]])</f>
        <v>2026</v>
      </c>
      <c r="V2036" s="8" t="str">
        <f>"Q"&amp;ROUNDUP(MONTH(SalesDataTable[[#This Row],[Order Date]])/3,0)</f>
        <v>Q4</v>
      </c>
      <c r="W2036" s="9">
        <f>MONTH(SalesDataTable[[#This Row],[Order Date]])</f>
        <v>10</v>
      </c>
      <c r="X2036" s="8" t="str">
        <f>TEXT(SalesDataTable[[#This Row],[Order Date]],"mmm")</f>
        <v>Oct</v>
      </c>
    </row>
    <row r="2037" spans="1:24" ht="15">
      <c r="A2037" s="2">
        <v>2250</v>
      </c>
      <c r="B2037" s="3">
        <v>46297</v>
      </c>
      <c r="C2037" s="12">
        <f>MONTH(SalesDataTable[[#This Row],[Order Date]])</f>
        <v>10</v>
      </c>
      <c r="D2037" s="12" t="str">
        <f>TEXT(SalesDataTable[[#This Row],[Order Date]],"MMM")</f>
        <v>Oct</v>
      </c>
      <c r="E2037" s="15" t="str">
        <f>"Q"&amp;ROUNDUP(MONTH(SalesDataTable[[#This Row],[Order Date]])/3,0)</f>
        <v>Q4</v>
      </c>
      <c r="F2037" s="12">
        <f>YEAR(SalesDataTable[[#This Row],[Order Date]])</f>
        <v>2026</v>
      </c>
      <c r="G2037" s="4" t="s">
        <v>20</v>
      </c>
      <c r="H2037" s="4" t="s">
        <v>47</v>
      </c>
      <c r="I2037" s="4" t="s">
        <v>19</v>
      </c>
      <c r="J2037" s="4" t="s">
        <v>3</v>
      </c>
      <c r="K2037" s="4" t="s">
        <v>4</v>
      </c>
      <c r="L2037" s="4" t="s">
        <v>22</v>
      </c>
      <c r="M2037" s="9">
        <v>2</v>
      </c>
      <c r="N2037" s="6">
        <v>50.43</v>
      </c>
      <c r="O2037" s="7">
        <v>0</v>
      </c>
      <c r="P2037" s="6">
        <v>23.04</v>
      </c>
      <c r="Q2037" s="6">
        <f t="shared" si="124"/>
        <v>100.86</v>
      </c>
      <c r="R2037" s="6">
        <f t="shared" si="125"/>
        <v>46.08</v>
      </c>
      <c r="S2037" s="6">
        <f t="shared" si="126"/>
        <v>54.78</v>
      </c>
      <c r="T2037" s="8">
        <f t="shared" si="127"/>
        <v>0.54312908982748365</v>
      </c>
      <c r="U2037" s="5">
        <f>YEAR(SalesDataTable[[#This Row],[Order Date]])</f>
        <v>2026</v>
      </c>
      <c r="V2037" s="8" t="str">
        <f>"Q"&amp;ROUNDUP(MONTH(SalesDataTable[[#This Row],[Order Date]])/3,0)</f>
        <v>Q4</v>
      </c>
      <c r="W2037" s="9">
        <f>MONTH(SalesDataTable[[#This Row],[Order Date]])</f>
        <v>10</v>
      </c>
      <c r="X2037" s="8" t="str">
        <f>TEXT(SalesDataTable[[#This Row],[Order Date]],"mmm")</f>
        <v>Oct</v>
      </c>
    </row>
    <row r="2038" spans="1:24" ht="15">
      <c r="A2038" s="2">
        <v>2516</v>
      </c>
      <c r="B2038" s="3">
        <v>46297</v>
      </c>
      <c r="C2038" s="12">
        <f>MONTH(SalesDataTable[[#This Row],[Order Date]])</f>
        <v>10</v>
      </c>
      <c r="D2038" s="12" t="str">
        <f>TEXT(SalesDataTable[[#This Row],[Order Date]],"MMM")</f>
        <v>Oct</v>
      </c>
      <c r="E2038" s="15" t="str">
        <f>"Q"&amp;ROUNDUP(MONTH(SalesDataTable[[#This Row],[Order Date]])/3,0)</f>
        <v>Q4</v>
      </c>
      <c r="F2038" s="12">
        <f>YEAR(SalesDataTable[[#This Row],[Order Date]])</f>
        <v>2026</v>
      </c>
      <c r="G2038" s="4" t="s">
        <v>11</v>
      </c>
      <c r="H2038" s="4" t="s">
        <v>39</v>
      </c>
      <c r="I2038" s="4" t="s">
        <v>2</v>
      </c>
      <c r="J2038" s="4" t="s">
        <v>13</v>
      </c>
      <c r="K2038" s="4" t="s">
        <v>23</v>
      </c>
      <c r="L2038" s="4" t="s">
        <v>29</v>
      </c>
      <c r="M2038" s="9">
        <v>2</v>
      </c>
      <c r="N2038" s="6">
        <v>198.57</v>
      </c>
      <c r="O2038" s="7">
        <v>0.15</v>
      </c>
      <c r="P2038" s="6">
        <v>101.08</v>
      </c>
      <c r="Q2038" s="6">
        <f t="shared" si="124"/>
        <v>337.56899999999996</v>
      </c>
      <c r="R2038" s="6">
        <f t="shared" si="125"/>
        <v>202.16</v>
      </c>
      <c r="S2038" s="6">
        <f t="shared" si="126"/>
        <v>135.40899999999996</v>
      </c>
      <c r="T2038" s="8">
        <f t="shared" si="127"/>
        <v>0.4011298430839324</v>
      </c>
      <c r="U2038" s="5">
        <f>YEAR(SalesDataTable[[#This Row],[Order Date]])</f>
        <v>2026</v>
      </c>
      <c r="V2038" s="8" t="str">
        <f>"Q"&amp;ROUNDUP(MONTH(SalesDataTable[[#This Row],[Order Date]])/3,0)</f>
        <v>Q4</v>
      </c>
      <c r="W2038" s="9">
        <f>MONTH(SalesDataTable[[#This Row],[Order Date]])</f>
        <v>10</v>
      </c>
      <c r="X2038" s="8" t="str">
        <f>TEXT(SalesDataTable[[#This Row],[Order Date]],"mmm")</f>
        <v>Oct</v>
      </c>
    </row>
    <row r="2039" spans="1:24" ht="15">
      <c r="A2039" s="2">
        <v>809</v>
      </c>
      <c r="B2039" s="3">
        <v>46298</v>
      </c>
      <c r="C2039" s="12">
        <f>MONTH(SalesDataTable[[#This Row],[Order Date]])</f>
        <v>10</v>
      </c>
      <c r="D2039" s="12" t="str">
        <f>TEXT(SalesDataTable[[#This Row],[Order Date]],"MMM")</f>
        <v>Oct</v>
      </c>
      <c r="E2039" s="15" t="str">
        <f>"Q"&amp;ROUNDUP(MONTH(SalesDataTable[[#This Row],[Order Date]])/3,0)</f>
        <v>Q4</v>
      </c>
      <c r="F2039" s="12">
        <f>YEAR(SalesDataTable[[#This Row],[Order Date]])</f>
        <v>2026</v>
      </c>
      <c r="G2039" s="4" t="s">
        <v>20</v>
      </c>
      <c r="H2039" s="4" t="s">
        <v>33</v>
      </c>
      <c r="I2039" s="4" t="s">
        <v>2</v>
      </c>
      <c r="J2039" s="4" t="s">
        <v>13</v>
      </c>
      <c r="K2039" s="4" t="s">
        <v>34</v>
      </c>
      <c r="L2039" s="4" t="s">
        <v>35</v>
      </c>
      <c r="M2039" s="9">
        <v>2</v>
      </c>
      <c r="N2039" s="6">
        <v>41.06</v>
      </c>
      <c r="O2039" s="7">
        <v>0.05</v>
      </c>
      <c r="P2039" s="6">
        <v>14.54</v>
      </c>
      <c r="Q2039" s="6">
        <f t="shared" si="124"/>
        <v>78.013999999999996</v>
      </c>
      <c r="R2039" s="6">
        <f t="shared" si="125"/>
        <v>29.08</v>
      </c>
      <c r="S2039" s="6">
        <f t="shared" si="126"/>
        <v>48.933999999999997</v>
      </c>
      <c r="T2039" s="8">
        <f t="shared" si="127"/>
        <v>0.62724639167328944</v>
      </c>
      <c r="U2039" s="5">
        <f>YEAR(SalesDataTable[[#This Row],[Order Date]])</f>
        <v>2026</v>
      </c>
      <c r="V2039" s="8" t="str">
        <f>"Q"&amp;ROUNDUP(MONTH(SalesDataTable[[#This Row],[Order Date]])/3,0)</f>
        <v>Q4</v>
      </c>
      <c r="W2039" s="9">
        <f>MONTH(SalesDataTable[[#This Row],[Order Date]])</f>
        <v>10</v>
      </c>
      <c r="X2039" s="8" t="str">
        <f>TEXT(SalesDataTable[[#This Row],[Order Date]],"mmm")</f>
        <v>Oct</v>
      </c>
    </row>
    <row r="2040" spans="1:24" ht="15">
      <c r="A2040" s="2">
        <v>1852</v>
      </c>
      <c r="B2040" s="3">
        <v>46298</v>
      </c>
      <c r="C2040" s="12">
        <f>MONTH(SalesDataTable[[#This Row],[Order Date]])</f>
        <v>10</v>
      </c>
      <c r="D2040" s="12" t="str">
        <f>TEXT(SalesDataTable[[#This Row],[Order Date]],"MMM")</f>
        <v>Oct</v>
      </c>
      <c r="E2040" s="15" t="str">
        <f>"Q"&amp;ROUNDUP(MONTH(SalesDataTable[[#This Row],[Order Date]])/3,0)</f>
        <v>Q4</v>
      </c>
      <c r="F2040" s="12">
        <f>YEAR(SalesDataTable[[#This Row],[Order Date]])</f>
        <v>2026</v>
      </c>
      <c r="G2040" s="4" t="s">
        <v>6</v>
      </c>
      <c r="H2040" s="4" t="s">
        <v>43</v>
      </c>
      <c r="I2040" s="4" t="s">
        <v>8</v>
      </c>
      <c r="J2040" s="4" t="s">
        <v>16</v>
      </c>
      <c r="K2040" s="4" t="s">
        <v>14</v>
      </c>
      <c r="L2040" s="4" t="s">
        <v>48</v>
      </c>
      <c r="M2040" s="9">
        <v>4</v>
      </c>
      <c r="N2040" s="6">
        <v>162.19</v>
      </c>
      <c r="O2040" s="7">
        <v>0.15</v>
      </c>
      <c r="P2040" s="6">
        <v>89.81</v>
      </c>
      <c r="Q2040" s="6">
        <f t="shared" si="124"/>
        <v>551.44600000000003</v>
      </c>
      <c r="R2040" s="6">
        <f t="shared" si="125"/>
        <v>359.24</v>
      </c>
      <c r="S2040" s="6">
        <f t="shared" si="126"/>
        <v>192.20600000000002</v>
      </c>
      <c r="T2040" s="8">
        <f t="shared" si="127"/>
        <v>0.34854908730863948</v>
      </c>
      <c r="U2040" s="5">
        <f>YEAR(SalesDataTable[[#This Row],[Order Date]])</f>
        <v>2026</v>
      </c>
      <c r="V2040" s="8" t="str">
        <f>"Q"&amp;ROUNDUP(MONTH(SalesDataTable[[#This Row],[Order Date]])/3,0)</f>
        <v>Q4</v>
      </c>
      <c r="W2040" s="9">
        <f>MONTH(SalesDataTable[[#This Row],[Order Date]])</f>
        <v>10</v>
      </c>
      <c r="X2040" s="8" t="str">
        <f>TEXT(SalesDataTable[[#This Row],[Order Date]],"mmm")</f>
        <v>Oct</v>
      </c>
    </row>
    <row r="2041" spans="1:24" ht="15">
      <c r="A2041" s="2">
        <v>3627</v>
      </c>
      <c r="B2041" s="3">
        <v>46298</v>
      </c>
      <c r="C2041" s="12">
        <f>MONTH(SalesDataTable[[#This Row],[Order Date]])</f>
        <v>10</v>
      </c>
      <c r="D2041" s="12" t="str">
        <f>TEXT(SalesDataTable[[#This Row],[Order Date]],"MMM")</f>
        <v>Oct</v>
      </c>
      <c r="E2041" s="15" t="str">
        <f>"Q"&amp;ROUNDUP(MONTH(SalesDataTable[[#This Row],[Order Date]])/3,0)</f>
        <v>Q4</v>
      </c>
      <c r="F2041" s="12">
        <f>YEAR(SalesDataTable[[#This Row],[Order Date]])</f>
        <v>2026</v>
      </c>
      <c r="G2041" s="4" t="s">
        <v>20</v>
      </c>
      <c r="H2041" s="4" t="s">
        <v>21</v>
      </c>
      <c r="I2041" s="4" t="s">
        <v>19</v>
      </c>
      <c r="J2041" s="4" t="s">
        <v>13</v>
      </c>
      <c r="K2041" s="4" t="s">
        <v>23</v>
      </c>
      <c r="L2041" s="4" t="s">
        <v>29</v>
      </c>
      <c r="M2041" s="9">
        <v>2</v>
      </c>
      <c r="N2041" s="6">
        <v>192.99</v>
      </c>
      <c r="O2041" s="7">
        <v>0</v>
      </c>
      <c r="P2041" s="6">
        <v>101.73</v>
      </c>
      <c r="Q2041" s="6">
        <f t="shared" si="124"/>
        <v>385.98</v>
      </c>
      <c r="R2041" s="6">
        <f t="shared" si="125"/>
        <v>203.46</v>
      </c>
      <c r="S2041" s="6">
        <f t="shared" si="126"/>
        <v>182.52</v>
      </c>
      <c r="T2041" s="8">
        <f t="shared" si="127"/>
        <v>0.47287424218871443</v>
      </c>
      <c r="U2041" s="5">
        <f>YEAR(SalesDataTable[[#This Row],[Order Date]])</f>
        <v>2026</v>
      </c>
      <c r="V2041" s="8" t="str">
        <f>"Q"&amp;ROUNDUP(MONTH(SalesDataTable[[#This Row],[Order Date]])/3,0)</f>
        <v>Q4</v>
      </c>
      <c r="W2041" s="9">
        <f>MONTH(SalesDataTable[[#This Row],[Order Date]])</f>
        <v>10</v>
      </c>
      <c r="X2041" s="8" t="str">
        <f>TEXT(SalesDataTable[[#This Row],[Order Date]],"mmm")</f>
        <v>Oct</v>
      </c>
    </row>
    <row r="2042" spans="1:24" ht="15">
      <c r="A2042" s="2">
        <v>4135</v>
      </c>
      <c r="B2042" s="3">
        <v>46298</v>
      </c>
      <c r="C2042" s="12">
        <f>MONTH(SalesDataTable[[#This Row],[Order Date]])</f>
        <v>10</v>
      </c>
      <c r="D2042" s="12" t="str">
        <f>TEXT(SalesDataTable[[#This Row],[Order Date]],"MMM")</f>
        <v>Oct</v>
      </c>
      <c r="E2042" s="15" t="str">
        <f>"Q"&amp;ROUNDUP(MONTH(SalesDataTable[[#This Row],[Order Date]])/3,0)</f>
        <v>Q4</v>
      </c>
      <c r="F2042" s="12">
        <f>YEAR(SalesDataTable[[#This Row],[Order Date]])</f>
        <v>2026</v>
      </c>
      <c r="G2042" s="4" t="s">
        <v>0</v>
      </c>
      <c r="H2042" s="4" t="s">
        <v>50</v>
      </c>
      <c r="I2042" s="4" t="s">
        <v>2</v>
      </c>
      <c r="J2042" s="4" t="s">
        <v>13</v>
      </c>
      <c r="K2042" s="4" t="s">
        <v>9</v>
      </c>
      <c r="L2042" s="4" t="s">
        <v>17</v>
      </c>
      <c r="M2042" s="9">
        <v>3</v>
      </c>
      <c r="N2042" s="6">
        <v>142.33000000000001</v>
      </c>
      <c r="O2042" s="7">
        <v>0.1</v>
      </c>
      <c r="P2042" s="6">
        <v>79.19</v>
      </c>
      <c r="Q2042" s="6">
        <f t="shared" si="124"/>
        <v>384.291</v>
      </c>
      <c r="R2042" s="6">
        <f t="shared" si="125"/>
        <v>237.57</v>
      </c>
      <c r="S2042" s="6">
        <f t="shared" si="126"/>
        <v>146.721</v>
      </c>
      <c r="T2042" s="8">
        <f t="shared" si="127"/>
        <v>0.3817966072585619</v>
      </c>
      <c r="U2042" s="5">
        <f>YEAR(SalesDataTable[[#This Row],[Order Date]])</f>
        <v>2026</v>
      </c>
      <c r="V2042" s="8" t="str">
        <f>"Q"&amp;ROUNDUP(MONTH(SalesDataTable[[#This Row],[Order Date]])/3,0)</f>
        <v>Q4</v>
      </c>
      <c r="W2042" s="9">
        <f>MONTH(SalesDataTable[[#This Row],[Order Date]])</f>
        <v>10</v>
      </c>
      <c r="X2042" s="8" t="str">
        <f>TEXT(SalesDataTable[[#This Row],[Order Date]],"mmm")</f>
        <v>Oct</v>
      </c>
    </row>
    <row r="2043" spans="1:24" ht="15">
      <c r="A2043" s="2">
        <v>4138</v>
      </c>
      <c r="B2043" s="3">
        <v>46298</v>
      </c>
      <c r="C2043" s="12">
        <f>MONTH(SalesDataTable[[#This Row],[Order Date]])</f>
        <v>10</v>
      </c>
      <c r="D2043" s="12" t="str">
        <f>TEXT(SalesDataTable[[#This Row],[Order Date]],"MMM")</f>
        <v>Oct</v>
      </c>
      <c r="E2043" s="15" t="str">
        <f>"Q"&amp;ROUNDUP(MONTH(SalesDataTable[[#This Row],[Order Date]])/3,0)</f>
        <v>Q4</v>
      </c>
      <c r="F2043" s="12">
        <f>YEAR(SalesDataTable[[#This Row],[Order Date]])</f>
        <v>2026</v>
      </c>
      <c r="G2043" s="4" t="s">
        <v>6</v>
      </c>
      <c r="H2043" s="4" t="s">
        <v>41</v>
      </c>
      <c r="I2043" s="4" t="s">
        <v>19</v>
      </c>
      <c r="J2043" s="4" t="s">
        <v>16</v>
      </c>
      <c r="K2043" s="4" t="s">
        <v>9</v>
      </c>
      <c r="L2043" s="4" t="s">
        <v>17</v>
      </c>
      <c r="M2043" s="9">
        <v>4</v>
      </c>
      <c r="N2043" s="6">
        <v>143.63</v>
      </c>
      <c r="O2043" s="7">
        <v>0</v>
      </c>
      <c r="P2043" s="6">
        <v>80.510000000000005</v>
      </c>
      <c r="Q2043" s="6">
        <f t="shared" si="124"/>
        <v>574.52</v>
      </c>
      <c r="R2043" s="6">
        <f t="shared" si="125"/>
        <v>322.04000000000002</v>
      </c>
      <c r="S2043" s="6">
        <f t="shared" si="126"/>
        <v>252.47999999999996</v>
      </c>
      <c r="T2043" s="8">
        <f t="shared" si="127"/>
        <v>0.43946250783262542</v>
      </c>
      <c r="U2043" s="5">
        <f>YEAR(SalesDataTable[[#This Row],[Order Date]])</f>
        <v>2026</v>
      </c>
      <c r="V2043" s="8" t="str">
        <f>"Q"&amp;ROUNDUP(MONTH(SalesDataTable[[#This Row],[Order Date]])/3,0)</f>
        <v>Q4</v>
      </c>
      <c r="W2043" s="9">
        <f>MONTH(SalesDataTable[[#This Row],[Order Date]])</f>
        <v>10</v>
      </c>
      <c r="X2043" s="8" t="str">
        <f>TEXT(SalesDataTable[[#This Row],[Order Date]],"mmm")</f>
        <v>Oct</v>
      </c>
    </row>
    <row r="2044" spans="1:24" ht="15">
      <c r="A2044" s="2">
        <v>4286</v>
      </c>
      <c r="B2044" s="3">
        <v>46298</v>
      </c>
      <c r="C2044" s="12">
        <f>MONTH(SalesDataTable[[#This Row],[Order Date]])</f>
        <v>10</v>
      </c>
      <c r="D2044" s="12" t="str">
        <f>TEXT(SalesDataTable[[#This Row],[Order Date]],"MMM")</f>
        <v>Oct</v>
      </c>
      <c r="E2044" s="15" t="str">
        <f>"Q"&amp;ROUNDUP(MONTH(SalesDataTable[[#This Row],[Order Date]])/3,0)</f>
        <v>Q4</v>
      </c>
      <c r="F2044" s="12">
        <f>YEAR(SalesDataTable[[#This Row],[Order Date]])</f>
        <v>2026</v>
      </c>
      <c r="G2044" s="4" t="s">
        <v>6</v>
      </c>
      <c r="H2044" s="4" t="s">
        <v>27</v>
      </c>
      <c r="I2044" s="4" t="s">
        <v>19</v>
      </c>
      <c r="J2044" s="4" t="s">
        <v>3</v>
      </c>
      <c r="K2044" s="4" t="s">
        <v>23</v>
      </c>
      <c r="L2044" s="4" t="s">
        <v>24</v>
      </c>
      <c r="M2044" s="9">
        <v>4</v>
      </c>
      <c r="N2044" s="6">
        <v>341.95</v>
      </c>
      <c r="O2044" s="7">
        <v>0.05</v>
      </c>
      <c r="P2044" s="6">
        <v>199.9</v>
      </c>
      <c r="Q2044" s="6">
        <f t="shared" si="124"/>
        <v>1299.4099999999999</v>
      </c>
      <c r="R2044" s="6">
        <f t="shared" si="125"/>
        <v>799.6</v>
      </c>
      <c r="S2044" s="6">
        <f t="shared" si="126"/>
        <v>499.80999999999983</v>
      </c>
      <c r="T2044" s="8">
        <f t="shared" si="127"/>
        <v>0.38464379987840625</v>
      </c>
      <c r="U2044" s="5">
        <f>YEAR(SalesDataTable[[#This Row],[Order Date]])</f>
        <v>2026</v>
      </c>
      <c r="V2044" s="8" t="str">
        <f>"Q"&amp;ROUNDUP(MONTH(SalesDataTable[[#This Row],[Order Date]])/3,0)</f>
        <v>Q4</v>
      </c>
      <c r="W2044" s="9">
        <f>MONTH(SalesDataTable[[#This Row],[Order Date]])</f>
        <v>10</v>
      </c>
      <c r="X2044" s="8" t="str">
        <f>TEXT(SalesDataTable[[#This Row],[Order Date]],"mmm")</f>
        <v>Oct</v>
      </c>
    </row>
    <row r="2045" spans="1:24" ht="15">
      <c r="A2045" s="2">
        <v>4371</v>
      </c>
      <c r="B2045" s="3">
        <v>46298</v>
      </c>
      <c r="C2045" s="12">
        <f>MONTH(SalesDataTable[[#This Row],[Order Date]])</f>
        <v>10</v>
      </c>
      <c r="D2045" s="12" t="str">
        <f>TEXT(SalesDataTable[[#This Row],[Order Date]],"MMM")</f>
        <v>Oct</v>
      </c>
      <c r="E2045" s="15" t="str">
        <f>"Q"&amp;ROUNDUP(MONTH(SalesDataTable[[#This Row],[Order Date]])/3,0)</f>
        <v>Q4</v>
      </c>
      <c r="F2045" s="12">
        <f>YEAR(SalesDataTable[[#This Row],[Order Date]])</f>
        <v>2026</v>
      </c>
      <c r="G2045" s="4" t="s">
        <v>6</v>
      </c>
      <c r="H2045" s="4" t="s">
        <v>27</v>
      </c>
      <c r="I2045" s="4" t="s">
        <v>2</v>
      </c>
      <c r="J2045" s="4" t="s">
        <v>3</v>
      </c>
      <c r="K2045" s="4" t="s">
        <v>34</v>
      </c>
      <c r="L2045" s="4" t="s">
        <v>38</v>
      </c>
      <c r="M2045" s="9">
        <v>1</v>
      </c>
      <c r="N2045" s="6">
        <v>123.81</v>
      </c>
      <c r="O2045" s="7">
        <v>0</v>
      </c>
      <c r="P2045" s="6">
        <v>68.72</v>
      </c>
      <c r="Q2045" s="6">
        <f t="shared" si="124"/>
        <v>123.81</v>
      </c>
      <c r="R2045" s="6">
        <f t="shared" si="125"/>
        <v>68.72</v>
      </c>
      <c r="S2045" s="6">
        <f t="shared" si="126"/>
        <v>55.09</v>
      </c>
      <c r="T2045" s="8">
        <f t="shared" si="127"/>
        <v>0.44495598093853489</v>
      </c>
      <c r="U2045" s="5">
        <f>YEAR(SalesDataTable[[#This Row],[Order Date]])</f>
        <v>2026</v>
      </c>
      <c r="V2045" s="8" t="str">
        <f>"Q"&amp;ROUNDUP(MONTH(SalesDataTable[[#This Row],[Order Date]])/3,0)</f>
        <v>Q4</v>
      </c>
      <c r="W2045" s="9">
        <f>MONTH(SalesDataTable[[#This Row],[Order Date]])</f>
        <v>10</v>
      </c>
      <c r="X2045" s="8" t="str">
        <f>TEXT(SalesDataTable[[#This Row],[Order Date]],"mmm")</f>
        <v>Oct</v>
      </c>
    </row>
    <row r="2046" spans="1:24" ht="15">
      <c r="A2046" s="2">
        <v>905</v>
      </c>
      <c r="B2046" s="3">
        <v>46299</v>
      </c>
      <c r="C2046" s="12">
        <f>MONTH(SalesDataTable[[#This Row],[Order Date]])</f>
        <v>10</v>
      </c>
      <c r="D2046" s="12" t="str">
        <f>TEXT(SalesDataTable[[#This Row],[Order Date]],"MMM")</f>
        <v>Oct</v>
      </c>
      <c r="E2046" s="15" t="str">
        <f>"Q"&amp;ROUNDUP(MONTH(SalesDataTable[[#This Row],[Order Date]])/3,0)</f>
        <v>Q4</v>
      </c>
      <c r="F2046" s="12">
        <f>YEAR(SalesDataTable[[#This Row],[Order Date]])</f>
        <v>2026</v>
      </c>
      <c r="G2046" s="4" t="s">
        <v>11</v>
      </c>
      <c r="H2046" s="4" t="s">
        <v>18</v>
      </c>
      <c r="I2046" s="4" t="s">
        <v>2</v>
      </c>
      <c r="J2046" s="4" t="s">
        <v>13</v>
      </c>
      <c r="K2046" s="4" t="s">
        <v>9</v>
      </c>
      <c r="L2046" s="4" t="s">
        <v>17</v>
      </c>
      <c r="M2046" s="9">
        <v>1</v>
      </c>
      <c r="N2046" s="6">
        <v>146.1</v>
      </c>
      <c r="O2046" s="7">
        <v>0</v>
      </c>
      <c r="P2046" s="6">
        <v>79.739999999999995</v>
      </c>
      <c r="Q2046" s="6">
        <f t="shared" si="124"/>
        <v>146.1</v>
      </c>
      <c r="R2046" s="6">
        <f t="shared" si="125"/>
        <v>79.739999999999995</v>
      </c>
      <c r="S2046" s="6">
        <f t="shared" si="126"/>
        <v>66.36</v>
      </c>
      <c r="T2046" s="8">
        <f t="shared" si="127"/>
        <v>0.45420944558521564</v>
      </c>
      <c r="U2046" s="5">
        <f>YEAR(SalesDataTable[[#This Row],[Order Date]])</f>
        <v>2026</v>
      </c>
      <c r="V2046" s="8" t="str">
        <f>"Q"&amp;ROUNDUP(MONTH(SalesDataTable[[#This Row],[Order Date]])/3,0)</f>
        <v>Q4</v>
      </c>
      <c r="W2046" s="9">
        <f>MONTH(SalesDataTable[[#This Row],[Order Date]])</f>
        <v>10</v>
      </c>
      <c r="X2046" s="8" t="str">
        <f>TEXT(SalesDataTable[[#This Row],[Order Date]],"mmm")</f>
        <v>Oct</v>
      </c>
    </row>
    <row r="2047" spans="1:24" ht="15">
      <c r="A2047" s="2">
        <v>1415</v>
      </c>
      <c r="B2047" s="3">
        <v>46299</v>
      </c>
      <c r="C2047" s="12">
        <f>MONTH(SalesDataTable[[#This Row],[Order Date]])</f>
        <v>10</v>
      </c>
      <c r="D2047" s="12" t="str">
        <f>TEXT(SalesDataTable[[#This Row],[Order Date]],"MMM")</f>
        <v>Oct</v>
      </c>
      <c r="E2047" s="15" t="str">
        <f>"Q"&amp;ROUNDUP(MONTH(SalesDataTable[[#This Row],[Order Date]])/3,0)</f>
        <v>Q4</v>
      </c>
      <c r="F2047" s="12">
        <f>YEAR(SalesDataTable[[#This Row],[Order Date]])</f>
        <v>2026</v>
      </c>
      <c r="G2047" s="4" t="s">
        <v>6</v>
      </c>
      <c r="H2047" s="4" t="s">
        <v>41</v>
      </c>
      <c r="I2047" s="4" t="s">
        <v>28</v>
      </c>
      <c r="J2047" s="4" t="s">
        <v>3</v>
      </c>
      <c r="K2047" s="4" t="s">
        <v>14</v>
      </c>
      <c r="L2047" s="4" t="s">
        <v>48</v>
      </c>
      <c r="M2047" s="9">
        <v>1</v>
      </c>
      <c r="N2047" s="6">
        <v>161.07</v>
      </c>
      <c r="O2047" s="7">
        <v>0.05</v>
      </c>
      <c r="P2047" s="6">
        <v>89.81</v>
      </c>
      <c r="Q2047" s="6">
        <f t="shared" si="124"/>
        <v>153.01649999999998</v>
      </c>
      <c r="R2047" s="6">
        <f t="shared" si="125"/>
        <v>89.81</v>
      </c>
      <c r="S2047" s="6">
        <f t="shared" si="126"/>
        <v>63.206499999999977</v>
      </c>
      <c r="T2047" s="8">
        <f t="shared" si="127"/>
        <v>0.41306983233834249</v>
      </c>
      <c r="U2047" s="5">
        <f>YEAR(SalesDataTable[[#This Row],[Order Date]])</f>
        <v>2026</v>
      </c>
      <c r="V2047" s="8" t="str">
        <f>"Q"&amp;ROUNDUP(MONTH(SalesDataTable[[#This Row],[Order Date]])/3,0)</f>
        <v>Q4</v>
      </c>
      <c r="W2047" s="9">
        <f>MONTH(SalesDataTable[[#This Row],[Order Date]])</f>
        <v>10</v>
      </c>
      <c r="X2047" s="8" t="str">
        <f>TEXT(SalesDataTable[[#This Row],[Order Date]],"mmm")</f>
        <v>Oct</v>
      </c>
    </row>
    <row r="2048" spans="1:24" ht="15">
      <c r="A2048" s="2">
        <v>2205</v>
      </c>
      <c r="B2048" s="3">
        <v>46299</v>
      </c>
      <c r="C2048" s="12">
        <f>MONTH(SalesDataTable[[#This Row],[Order Date]])</f>
        <v>10</v>
      </c>
      <c r="D2048" s="12" t="str">
        <f>TEXT(SalesDataTable[[#This Row],[Order Date]],"MMM")</f>
        <v>Oct</v>
      </c>
      <c r="E2048" s="15" t="str">
        <f>"Q"&amp;ROUNDUP(MONTH(SalesDataTable[[#This Row],[Order Date]])/3,0)</f>
        <v>Q4</v>
      </c>
      <c r="F2048" s="12">
        <f>YEAR(SalesDataTable[[#This Row],[Order Date]])</f>
        <v>2026</v>
      </c>
      <c r="G2048" s="4" t="s">
        <v>20</v>
      </c>
      <c r="H2048" s="4" t="s">
        <v>47</v>
      </c>
      <c r="I2048" s="4" t="s">
        <v>2</v>
      </c>
      <c r="J2048" s="4" t="s">
        <v>13</v>
      </c>
      <c r="K2048" s="4" t="s">
        <v>9</v>
      </c>
      <c r="L2048" s="4" t="s">
        <v>10</v>
      </c>
      <c r="M2048" s="9">
        <v>5</v>
      </c>
      <c r="N2048" s="6">
        <v>90.12</v>
      </c>
      <c r="O2048" s="7">
        <v>0</v>
      </c>
      <c r="P2048" s="6">
        <v>46.67</v>
      </c>
      <c r="Q2048" s="6">
        <f t="shared" si="124"/>
        <v>450.6</v>
      </c>
      <c r="R2048" s="6">
        <f t="shared" si="125"/>
        <v>233.35000000000002</v>
      </c>
      <c r="S2048" s="6">
        <f t="shared" si="126"/>
        <v>217.25</v>
      </c>
      <c r="T2048" s="8">
        <f t="shared" si="127"/>
        <v>0.48213493120284062</v>
      </c>
      <c r="U2048" s="5">
        <f>YEAR(SalesDataTable[[#This Row],[Order Date]])</f>
        <v>2026</v>
      </c>
      <c r="V2048" s="8" t="str">
        <f>"Q"&amp;ROUNDUP(MONTH(SalesDataTable[[#This Row],[Order Date]])/3,0)</f>
        <v>Q4</v>
      </c>
      <c r="W2048" s="9">
        <f>MONTH(SalesDataTable[[#This Row],[Order Date]])</f>
        <v>10</v>
      </c>
      <c r="X2048" s="8" t="str">
        <f>TEXT(SalesDataTable[[#This Row],[Order Date]],"mmm")</f>
        <v>Oct</v>
      </c>
    </row>
    <row r="2049" spans="1:24" ht="15">
      <c r="A2049" s="2">
        <v>2374</v>
      </c>
      <c r="B2049" s="3">
        <v>46299</v>
      </c>
      <c r="C2049" s="12">
        <f>MONTH(SalesDataTable[[#This Row],[Order Date]])</f>
        <v>10</v>
      </c>
      <c r="D2049" s="12" t="str">
        <f>TEXT(SalesDataTable[[#This Row],[Order Date]],"MMM")</f>
        <v>Oct</v>
      </c>
      <c r="E2049" s="15" t="str">
        <f>"Q"&amp;ROUNDUP(MONTH(SalesDataTable[[#This Row],[Order Date]])/3,0)</f>
        <v>Q4</v>
      </c>
      <c r="F2049" s="12">
        <f>YEAR(SalesDataTable[[#This Row],[Order Date]])</f>
        <v>2026</v>
      </c>
      <c r="G2049" s="4" t="s">
        <v>20</v>
      </c>
      <c r="H2049" s="4" t="s">
        <v>47</v>
      </c>
      <c r="I2049" s="4" t="s">
        <v>28</v>
      </c>
      <c r="J2049" s="4" t="s">
        <v>3</v>
      </c>
      <c r="K2049" s="4" t="s">
        <v>9</v>
      </c>
      <c r="L2049" s="4" t="s">
        <v>46</v>
      </c>
      <c r="M2049" s="9">
        <v>1</v>
      </c>
      <c r="N2049" s="6">
        <v>70.400000000000006</v>
      </c>
      <c r="O2049" s="7">
        <v>0</v>
      </c>
      <c r="P2049" s="6">
        <v>32.43</v>
      </c>
      <c r="Q2049" s="6">
        <f t="shared" si="124"/>
        <v>70.400000000000006</v>
      </c>
      <c r="R2049" s="6">
        <f t="shared" si="125"/>
        <v>32.43</v>
      </c>
      <c r="S2049" s="6">
        <f t="shared" si="126"/>
        <v>37.970000000000006</v>
      </c>
      <c r="T2049" s="8">
        <f t="shared" si="127"/>
        <v>0.53934659090909098</v>
      </c>
      <c r="U2049" s="5">
        <f>YEAR(SalesDataTable[[#This Row],[Order Date]])</f>
        <v>2026</v>
      </c>
      <c r="V2049" s="8" t="str">
        <f>"Q"&amp;ROUNDUP(MONTH(SalesDataTable[[#This Row],[Order Date]])/3,0)</f>
        <v>Q4</v>
      </c>
      <c r="W2049" s="9">
        <f>MONTH(SalesDataTable[[#This Row],[Order Date]])</f>
        <v>10</v>
      </c>
      <c r="X2049" s="8" t="str">
        <f>TEXT(SalesDataTable[[#This Row],[Order Date]],"mmm")</f>
        <v>Oct</v>
      </c>
    </row>
    <row r="2050" spans="1:24" ht="15">
      <c r="A2050" s="2">
        <v>4840</v>
      </c>
      <c r="B2050" s="3">
        <v>46299</v>
      </c>
      <c r="C2050" s="12">
        <f>MONTH(SalesDataTable[[#This Row],[Order Date]])</f>
        <v>10</v>
      </c>
      <c r="D2050" s="12" t="str">
        <f>TEXT(SalesDataTable[[#This Row],[Order Date]],"MMM")</f>
        <v>Oct</v>
      </c>
      <c r="E2050" s="15" t="str">
        <f>"Q"&amp;ROUNDUP(MONTH(SalesDataTable[[#This Row],[Order Date]])/3,0)</f>
        <v>Q4</v>
      </c>
      <c r="F2050" s="12">
        <f>YEAR(SalesDataTable[[#This Row],[Order Date]])</f>
        <v>2026</v>
      </c>
      <c r="G2050" s="4" t="s">
        <v>6</v>
      </c>
      <c r="H2050" s="4" t="s">
        <v>43</v>
      </c>
      <c r="I2050" s="4" t="s">
        <v>8</v>
      </c>
      <c r="J2050" s="4" t="s">
        <v>16</v>
      </c>
      <c r="K2050" s="4" t="s">
        <v>23</v>
      </c>
      <c r="L2050" s="4" t="s">
        <v>29</v>
      </c>
      <c r="M2050" s="9">
        <v>6</v>
      </c>
      <c r="N2050" s="6">
        <v>191.08</v>
      </c>
      <c r="O2050" s="7">
        <v>0.1</v>
      </c>
      <c r="P2050" s="6">
        <v>102.93</v>
      </c>
      <c r="Q2050" s="6">
        <f t="shared" ref="Q2050:Q2113" si="128">M2050*N2050*(1-O2050)</f>
        <v>1031.8320000000001</v>
      </c>
      <c r="R2050" s="6">
        <f t="shared" ref="R2050:R2113" si="129">M2050*P2050</f>
        <v>617.58000000000004</v>
      </c>
      <c r="S2050" s="6">
        <f t="shared" ref="S2050:S2113" si="130">Q2050-R2050</f>
        <v>414.25200000000007</v>
      </c>
      <c r="T2050" s="8">
        <f t="shared" ref="T2050:T2113" si="131">IFERROR(S2050/Q2050,0)</f>
        <v>0.40147233270532412</v>
      </c>
      <c r="U2050" s="5">
        <f>YEAR(SalesDataTable[[#This Row],[Order Date]])</f>
        <v>2026</v>
      </c>
      <c r="V2050" s="8" t="str">
        <f>"Q"&amp;ROUNDUP(MONTH(SalesDataTable[[#This Row],[Order Date]])/3,0)</f>
        <v>Q4</v>
      </c>
      <c r="W2050" s="9">
        <f>MONTH(SalesDataTable[[#This Row],[Order Date]])</f>
        <v>10</v>
      </c>
      <c r="X2050" s="8" t="str">
        <f>TEXT(SalesDataTable[[#This Row],[Order Date]],"mmm")</f>
        <v>Oct</v>
      </c>
    </row>
    <row r="2051" spans="1:24" ht="15">
      <c r="A2051" s="2">
        <v>4984</v>
      </c>
      <c r="B2051" s="3">
        <v>46299</v>
      </c>
      <c r="C2051" s="12">
        <f>MONTH(SalesDataTable[[#This Row],[Order Date]])</f>
        <v>10</v>
      </c>
      <c r="D2051" s="12" t="str">
        <f>TEXT(SalesDataTable[[#This Row],[Order Date]],"MMM")</f>
        <v>Oct</v>
      </c>
      <c r="E2051" s="15" t="str">
        <f>"Q"&amp;ROUNDUP(MONTH(SalesDataTable[[#This Row],[Order Date]])/3,0)</f>
        <v>Q4</v>
      </c>
      <c r="F2051" s="12">
        <f>YEAR(SalesDataTable[[#This Row],[Order Date]])</f>
        <v>2026</v>
      </c>
      <c r="G2051" s="4" t="s">
        <v>11</v>
      </c>
      <c r="H2051" s="4" t="s">
        <v>52</v>
      </c>
      <c r="I2051" s="4" t="s">
        <v>2</v>
      </c>
      <c r="J2051" s="4" t="s">
        <v>3</v>
      </c>
      <c r="K2051" s="4" t="s">
        <v>34</v>
      </c>
      <c r="L2051" s="4" t="s">
        <v>42</v>
      </c>
      <c r="M2051" s="9">
        <v>1</v>
      </c>
      <c r="N2051" s="6">
        <v>36.590000000000003</v>
      </c>
      <c r="O2051" s="7">
        <v>0</v>
      </c>
      <c r="P2051" s="6">
        <v>13.62</v>
      </c>
      <c r="Q2051" s="6">
        <f t="shared" si="128"/>
        <v>36.590000000000003</v>
      </c>
      <c r="R2051" s="6">
        <f t="shared" si="129"/>
        <v>13.62</v>
      </c>
      <c r="S2051" s="6">
        <f t="shared" si="130"/>
        <v>22.970000000000006</v>
      </c>
      <c r="T2051" s="8">
        <f t="shared" si="131"/>
        <v>0.62776714949439749</v>
      </c>
      <c r="U2051" s="5">
        <f>YEAR(SalesDataTable[[#This Row],[Order Date]])</f>
        <v>2026</v>
      </c>
      <c r="V2051" s="8" t="str">
        <f>"Q"&amp;ROUNDUP(MONTH(SalesDataTable[[#This Row],[Order Date]])/3,0)</f>
        <v>Q4</v>
      </c>
      <c r="W2051" s="9">
        <f>MONTH(SalesDataTable[[#This Row],[Order Date]])</f>
        <v>10</v>
      </c>
      <c r="X2051" s="8" t="str">
        <f>TEXT(SalesDataTable[[#This Row],[Order Date]],"mmm")</f>
        <v>Oct</v>
      </c>
    </row>
    <row r="2052" spans="1:24" ht="15">
      <c r="A2052" s="2">
        <v>641</v>
      </c>
      <c r="B2052" s="3">
        <v>46300</v>
      </c>
      <c r="C2052" s="12">
        <f>MONTH(SalesDataTable[[#This Row],[Order Date]])</f>
        <v>10</v>
      </c>
      <c r="D2052" s="12" t="str">
        <f>TEXT(SalesDataTable[[#This Row],[Order Date]],"MMM")</f>
        <v>Oct</v>
      </c>
      <c r="E2052" s="15" t="str">
        <f>"Q"&amp;ROUNDUP(MONTH(SalesDataTable[[#This Row],[Order Date]])/3,0)</f>
        <v>Q4</v>
      </c>
      <c r="F2052" s="12">
        <f>YEAR(SalesDataTable[[#This Row],[Order Date]])</f>
        <v>2026</v>
      </c>
      <c r="G2052" s="4" t="s">
        <v>6</v>
      </c>
      <c r="H2052" s="4" t="s">
        <v>41</v>
      </c>
      <c r="I2052" s="4" t="s">
        <v>19</v>
      </c>
      <c r="J2052" s="4" t="s">
        <v>3</v>
      </c>
      <c r="K2052" s="4" t="s">
        <v>23</v>
      </c>
      <c r="L2052" s="4" t="s">
        <v>51</v>
      </c>
      <c r="M2052" s="9">
        <v>2</v>
      </c>
      <c r="N2052" s="6">
        <v>125.38</v>
      </c>
      <c r="O2052" s="7">
        <v>0.05</v>
      </c>
      <c r="P2052" s="6">
        <v>59.12</v>
      </c>
      <c r="Q2052" s="6">
        <f t="shared" si="128"/>
        <v>238.22199999999998</v>
      </c>
      <c r="R2052" s="6">
        <f t="shared" si="129"/>
        <v>118.24</v>
      </c>
      <c r="S2052" s="6">
        <f t="shared" si="130"/>
        <v>119.98199999999999</v>
      </c>
      <c r="T2052" s="8">
        <f t="shared" si="131"/>
        <v>0.5036562534106841</v>
      </c>
      <c r="U2052" s="5">
        <f>YEAR(SalesDataTable[[#This Row],[Order Date]])</f>
        <v>2026</v>
      </c>
      <c r="V2052" s="8" t="str">
        <f>"Q"&amp;ROUNDUP(MONTH(SalesDataTable[[#This Row],[Order Date]])/3,0)</f>
        <v>Q4</v>
      </c>
      <c r="W2052" s="9">
        <f>MONTH(SalesDataTable[[#This Row],[Order Date]])</f>
        <v>10</v>
      </c>
      <c r="X2052" s="8" t="str">
        <f>TEXT(SalesDataTable[[#This Row],[Order Date]],"mmm")</f>
        <v>Oct</v>
      </c>
    </row>
    <row r="2053" spans="1:24" ht="15">
      <c r="A2053" s="2">
        <v>1358</v>
      </c>
      <c r="B2053" s="3">
        <v>46300</v>
      </c>
      <c r="C2053" s="12">
        <f>MONTH(SalesDataTable[[#This Row],[Order Date]])</f>
        <v>10</v>
      </c>
      <c r="D2053" s="12" t="str">
        <f>TEXT(SalesDataTable[[#This Row],[Order Date]],"MMM")</f>
        <v>Oct</v>
      </c>
      <c r="E2053" s="15" t="str">
        <f>"Q"&amp;ROUNDUP(MONTH(SalesDataTable[[#This Row],[Order Date]])/3,0)</f>
        <v>Q4</v>
      </c>
      <c r="F2053" s="12">
        <f>YEAR(SalesDataTable[[#This Row],[Order Date]])</f>
        <v>2026</v>
      </c>
      <c r="G2053" s="4" t="s">
        <v>0</v>
      </c>
      <c r="H2053" s="4" t="s">
        <v>1</v>
      </c>
      <c r="I2053" s="4" t="s">
        <v>2</v>
      </c>
      <c r="J2053" s="4" t="s">
        <v>13</v>
      </c>
      <c r="K2053" s="4" t="s">
        <v>14</v>
      </c>
      <c r="L2053" s="4" t="s">
        <v>15</v>
      </c>
      <c r="M2053" s="9">
        <v>1</v>
      </c>
      <c r="N2053" s="6">
        <v>35.71</v>
      </c>
      <c r="O2053" s="7">
        <v>0</v>
      </c>
      <c r="P2053" s="6">
        <v>13.3</v>
      </c>
      <c r="Q2053" s="6">
        <f t="shared" si="128"/>
        <v>35.71</v>
      </c>
      <c r="R2053" s="6">
        <f t="shared" si="129"/>
        <v>13.3</v>
      </c>
      <c r="S2053" s="6">
        <f t="shared" si="130"/>
        <v>22.41</v>
      </c>
      <c r="T2053" s="8">
        <f t="shared" si="131"/>
        <v>0.62755530663679637</v>
      </c>
      <c r="U2053" s="5">
        <f>YEAR(SalesDataTable[[#This Row],[Order Date]])</f>
        <v>2026</v>
      </c>
      <c r="V2053" s="8" t="str">
        <f>"Q"&amp;ROUNDUP(MONTH(SalesDataTable[[#This Row],[Order Date]])/3,0)</f>
        <v>Q4</v>
      </c>
      <c r="W2053" s="9">
        <f>MONTH(SalesDataTable[[#This Row],[Order Date]])</f>
        <v>10</v>
      </c>
      <c r="X2053" s="8" t="str">
        <f>TEXT(SalesDataTable[[#This Row],[Order Date]],"mmm")</f>
        <v>Oct</v>
      </c>
    </row>
    <row r="2054" spans="1:24" ht="15">
      <c r="A2054" s="2">
        <v>3904</v>
      </c>
      <c r="B2054" s="3">
        <v>46300</v>
      </c>
      <c r="C2054" s="12">
        <f>MONTH(SalesDataTable[[#This Row],[Order Date]])</f>
        <v>10</v>
      </c>
      <c r="D2054" s="12" t="str">
        <f>TEXT(SalesDataTable[[#This Row],[Order Date]],"MMM")</f>
        <v>Oct</v>
      </c>
      <c r="E2054" s="15" t="str">
        <f>"Q"&amp;ROUNDUP(MONTH(SalesDataTable[[#This Row],[Order Date]])/3,0)</f>
        <v>Q4</v>
      </c>
      <c r="F2054" s="12">
        <f>YEAR(SalesDataTable[[#This Row],[Order Date]])</f>
        <v>2026</v>
      </c>
      <c r="G2054" s="4" t="s">
        <v>6</v>
      </c>
      <c r="H2054" s="4" t="s">
        <v>27</v>
      </c>
      <c r="I2054" s="4" t="s">
        <v>2</v>
      </c>
      <c r="J2054" s="4" t="s">
        <v>3</v>
      </c>
      <c r="K2054" s="4" t="s">
        <v>14</v>
      </c>
      <c r="L2054" s="4" t="s">
        <v>32</v>
      </c>
      <c r="M2054" s="9">
        <v>2</v>
      </c>
      <c r="N2054" s="6">
        <v>46.72</v>
      </c>
      <c r="O2054" s="7">
        <v>0</v>
      </c>
      <c r="P2054" s="6">
        <v>18.39</v>
      </c>
      <c r="Q2054" s="6">
        <f t="shared" si="128"/>
        <v>93.44</v>
      </c>
      <c r="R2054" s="6">
        <f t="shared" si="129"/>
        <v>36.78</v>
      </c>
      <c r="S2054" s="6">
        <f t="shared" si="130"/>
        <v>56.66</v>
      </c>
      <c r="T2054" s="8">
        <f t="shared" si="131"/>
        <v>0.60637842465753422</v>
      </c>
      <c r="U2054" s="5">
        <f>YEAR(SalesDataTable[[#This Row],[Order Date]])</f>
        <v>2026</v>
      </c>
      <c r="V2054" s="8" t="str">
        <f>"Q"&amp;ROUNDUP(MONTH(SalesDataTable[[#This Row],[Order Date]])/3,0)</f>
        <v>Q4</v>
      </c>
      <c r="W2054" s="9">
        <f>MONTH(SalesDataTable[[#This Row],[Order Date]])</f>
        <v>10</v>
      </c>
      <c r="X2054" s="8" t="str">
        <f>TEXT(SalesDataTable[[#This Row],[Order Date]],"mmm")</f>
        <v>Oct</v>
      </c>
    </row>
    <row r="2055" spans="1:24" ht="15">
      <c r="A2055" s="2">
        <v>4336</v>
      </c>
      <c r="B2055" s="3">
        <v>46300</v>
      </c>
      <c r="C2055" s="12">
        <f>MONTH(SalesDataTable[[#This Row],[Order Date]])</f>
        <v>10</v>
      </c>
      <c r="D2055" s="12" t="str">
        <f>TEXT(SalesDataTable[[#This Row],[Order Date]],"MMM")</f>
        <v>Oct</v>
      </c>
      <c r="E2055" s="15" t="str">
        <f>"Q"&amp;ROUNDUP(MONTH(SalesDataTable[[#This Row],[Order Date]])/3,0)</f>
        <v>Q4</v>
      </c>
      <c r="F2055" s="12">
        <f>YEAR(SalesDataTable[[#This Row],[Order Date]])</f>
        <v>2026</v>
      </c>
      <c r="G2055" s="4" t="s">
        <v>0</v>
      </c>
      <c r="H2055" s="4" t="s">
        <v>50</v>
      </c>
      <c r="I2055" s="4" t="s">
        <v>28</v>
      </c>
      <c r="J2055" s="4" t="s">
        <v>3</v>
      </c>
      <c r="K2055" s="4" t="s">
        <v>9</v>
      </c>
      <c r="L2055" s="4" t="s">
        <v>17</v>
      </c>
      <c r="M2055" s="9">
        <v>1</v>
      </c>
      <c r="N2055" s="6">
        <v>143.16999999999999</v>
      </c>
      <c r="O2055" s="7">
        <v>0.05</v>
      </c>
      <c r="P2055" s="6">
        <v>81.290000000000006</v>
      </c>
      <c r="Q2055" s="6">
        <f t="shared" si="128"/>
        <v>136.01149999999998</v>
      </c>
      <c r="R2055" s="6">
        <f t="shared" si="129"/>
        <v>81.290000000000006</v>
      </c>
      <c r="S2055" s="6">
        <f t="shared" si="130"/>
        <v>54.721499999999978</v>
      </c>
      <c r="T2055" s="8">
        <f t="shared" si="131"/>
        <v>0.40232995004098904</v>
      </c>
      <c r="U2055" s="5">
        <f>YEAR(SalesDataTable[[#This Row],[Order Date]])</f>
        <v>2026</v>
      </c>
      <c r="V2055" s="8" t="str">
        <f>"Q"&amp;ROUNDUP(MONTH(SalesDataTable[[#This Row],[Order Date]])/3,0)</f>
        <v>Q4</v>
      </c>
      <c r="W2055" s="9">
        <f>MONTH(SalesDataTable[[#This Row],[Order Date]])</f>
        <v>10</v>
      </c>
      <c r="X2055" s="8" t="str">
        <f>TEXT(SalesDataTable[[#This Row],[Order Date]],"mmm")</f>
        <v>Oct</v>
      </c>
    </row>
    <row r="2056" spans="1:24" ht="15">
      <c r="A2056" s="2">
        <v>4705</v>
      </c>
      <c r="B2056" s="3">
        <v>46300</v>
      </c>
      <c r="C2056" s="12">
        <f>MONTH(SalesDataTable[[#This Row],[Order Date]])</f>
        <v>10</v>
      </c>
      <c r="D2056" s="12" t="str">
        <f>TEXT(SalesDataTable[[#This Row],[Order Date]],"MMM")</f>
        <v>Oct</v>
      </c>
      <c r="E2056" s="15" t="str">
        <f>"Q"&amp;ROUNDUP(MONTH(SalesDataTable[[#This Row],[Order Date]])/3,0)</f>
        <v>Q4</v>
      </c>
      <c r="F2056" s="12">
        <f>YEAR(SalesDataTable[[#This Row],[Order Date]])</f>
        <v>2026</v>
      </c>
      <c r="G2056" s="4" t="s">
        <v>0</v>
      </c>
      <c r="H2056" s="4" t="s">
        <v>1</v>
      </c>
      <c r="I2056" s="4" t="s">
        <v>19</v>
      </c>
      <c r="J2056" s="4" t="s">
        <v>3</v>
      </c>
      <c r="K2056" s="4" t="s">
        <v>23</v>
      </c>
      <c r="L2056" s="4" t="s">
        <v>51</v>
      </c>
      <c r="M2056" s="9">
        <v>1</v>
      </c>
      <c r="N2056" s="6">
        <v>125.88</v>
      </c>
      <c r="O2056" s="7">
        <v>0</v>
      </c>
      <c r="P2056" s="6">
        <v>62.46</v>
      </c>
      <c r="Q2056" s="6">
        <f t="shared" si="128"/>
        <v>125.88</v>
      </c>
      <c r="R2056" s="6">
        <f t="shared" si="129"/>
        <v>62.46</v>
      </c>
      <c r="S2056" s="6">
        <f t="shared" si="130"/>
        <v>63.419999999999995</v>
      </c>
      <c r="T2056" s="8">
        <f t="shared" si="131"/>
        <v>0.50381315538608196</v>
      </c>
      <c r="U2056" s="5">
        <f>YEAR(SalesDataTable[[#This Row],[Order Date]])</f>
        <v>2026</v>
      </c>
      <c r="V2056" s="8" t="str">
        <f>"Q"&amp;ROUNDUP(MONTH(SalesDataTable[[#This Row],[Order Date]])/3,0)</f>
        <v>Q4</v>
      </c>
      <c r="W2056" s="9">
        <f>MONTH(SalesDataTable[[#This Row],[Order Date]])</f>
        <v>10</v>
      </c>
      <c r="X2056" s="8" t="str">
        <f>TEXT(SalesDataTable[[#This Row],[Order Date]],"mmm")</f>
        <v>Oct</v>
      </c>
    </row>
    <row r="2057" spans="1:24" ht="15">
      <c r="A2057" s="2">
        <v>1094</v>
      </c>
      <c r="B2057" s="3">
        <v>46301</v>
      </c>
      <c r="C2057" s="12">
        <f>MONTH(SalesDataTable[[#This Row],[Order Date]])</f>
        <v>10</v>
      </c>
      <c r="D2057" s="12" t="str">
        <f>TEXT(SalesDataTable[[#This Row],[Order Date]],"MMM")</f>
        <v>Oct</v>
      </c>
      <c r="E2057" s="15" t="str">
        <f>"Q"&amp;ROUNDUP(MONTH(SalesDataTable[[#This Row],[Order Date]])/3,0)</f>
        <v>Q4</v>
      </c>
      <c r="F2057" s="12">
        <f>YEAR(SalesDataTable[[#This Row],[Order Date]])</f>
        <v>2026</v>
      </c>
      <c r="G2057" s="4" t="s">
        <v>20</v>
      </c>
      <c r="H2057" s="4" t="s">
        <v>21</v>
      </c>
      <c r="I2057" s="4" t="s">
        <v>2</v>
      </c>
      <c r="J2057" s="4" t="s">
        <v>13</v>
      </c>
      <c r="K2057" s="4" t="s">
        <v>34</v>
      </c>
      <c r="L2057" s="4" t="s">
        <v>38</v>
      </c>
      <c r="M2057" s="9">
        <v>2</v>
      </c>
      <c r="N2057" s="6">
        <v>121.81</v>
      </c>
      <c r="O2057" s="7">
        <v>0.05</v>
      </c>
      <c r="P2057" s="6">
        <v>67.72</v>
      </c>
      <c r="Q2057" s="6">
        <f t="shared" si="128"/>
        <v>231.43899999999999</v>
      </c>
      <c r="R2057" s="6">
        <f t="shared" si="129"/>
        <v>135.44</v>
      </c>
      <c r="S2057" s="6">
        <f t="shared" si="130"/>
        <v>95.998999999999995</v>
      </c>
      <c r="T2057" s="8">
        <f t="shared" si="131"/>
        <v>0.41479180259161158</v>
      </c>
      <c r="U2057" s="5">
        <f>YEAR(SalesDataTable[[#This Row],[Order Date]])</f>
        <v>2026</v>
      </c>
      <c r="V2057" s="8" t="str">
        <f>"Q"&amp;ROUNDUP(MONTH(SalesDataTable[[#This Row],[Order Date]])/3,0)</f>
        <v>Q4</v>
      </c>
      <c r="W2057" s="9">
        <f>MONTH(SalesDataTable[[#This Row],[Order Date]])</f>
        <v>10</v>
      </c>
      <c r="X2057" s="8" t="str">
        <f>TEXT(SalesDataTable[[#This Row],[Order Date]],"mmm")</f>
        <v>Oct</v>
      </c>
    </row>
    <row r="2058" spans="1:24" ht="15">
      <c r="A2058" s="2">
        <v>3926</v>
      </c>
      <c r="B2058" s="3">
        <v>46301</v>
      </c>
      <c r="C2058" s="12">
        <f>MONTH(SalesDataTable[[#This Row],[Order Date]])</f>
        <v>10</v>
      </c>
      <c r="D2058" s="12" t="str">
        <f>TEXT(SalesDataTable[[#This Row],[Order Date]],"MMM")</f>
        <v>Oct</v>
      </c>
      <c r="E2058" s="15" t="str">
        <f>"Q"&amp;ROUNDUP(MONTH(SalesDataTable[[#This Row],[Order Date]])/3,0)</f>
        <v>Q4</v>
      </c>
      <c r="F2058" s="12">
        <f>YEAR(SalesDataTable[[#This Row],[Order Date]])</f>
        <v>2026</v>
      </c>
      <c r="G2058" s="4" t="s">
        <v>11</v>
      </c>
      <c r="H2058" s="4" t="s">
        <v>25</v>
      </c>
      <c r="I2058" s="4" t="s">
        <v>2</v>
      </c>
      <c r="J2058" s="4" t="s">
        <v>16</v>
      </c>
      <c r="K2058" s="4" t="s">
        <v>9</v>
      </c>
      <c r="L2058" s="4" t="s">
        <v>37</v>
      </c>
      <c r="M2058" s="9">
        <v>6</v>
      </c>
      <c r="N2058" s="6">
        <v>154.93</v>
      </c>
      <c r="O2058" s="7">
        <v>0.05</v>
      </c>
      <c r="P2058" s="6">
        <v>79.430000000000007</v>
      </c>
      <c r="Q2058" s="6">
        <f t="shared" si="128"/>
        <v>883.101</v>
      </c>
      <c r="R2058" s="6">
        <f t="shared" si="129"/>
        <v>476.58000000000004</v>
      </c>
      <c r="S2058" s="6">
        <f t="shared" si="130"/>
        <v>406.52099999999996</v>
      </c>
      <c r="T2058" s="8">
        <f t="shared" si="131"/>
        <v>0.46033352923391546</v>
      </c>
      <c r="U2058" s="5">
        <f>YEAR(SalesDataTable[[#This Row],[Order Date]])</f>
        <v>2026</v>
      </c>
      <c r="V2058" s="8" t="str">
        <f>"Q"&amp;ROUNDUP(MONTH(SalesDataTable[[#This Row],[Order Date]])/3,0)</f>
        <v>Q4</v>
      </c>
      <c r="W2058" s="9">
        <f>MONTH(SalesDataTable[[#This Row],[Order Date]])</f>
        <v>10</v>
      </c>
      <c r="X2058" s="8" t="str">
        <f>TEXT(SalesDataTable[[#This Row],[Order Date]],"mmm")</f>
        <v>Oct</v>
      </c>
    </row>
    <row r="2059" spans="1:24" ht="15">
      <c r="A2059" s="2">
        <v>524</v>
      </c>
      <c r="B2059" s="3">
        <v>46302</v>
      </c>
      <c r="C2059" s="12">
        <f>MONTH(SalesDataTable[[#This Row],[Order Date]])</f>
        <v>10</v>
      </c>
      <c r="D2059" s="12" t="str">
        <f>TEXT(SalesDataTable[[#This Row],[Order Date]],"MMM")</f>
        <v>Oct</v>
      </c>
      <c r="E2059" s="15" t="str">
        <f>"Q"&amp;ROUNDUP(MONTH(SalesDataTable[[#This Row],[Order Date]])/3,0)</f>
        <v>Q4</v>
      </c>
      <c r="F2059" s="12">
        <f>YEAR(SalesDataTable[[#This Row],[Order Date]])</f>
        <v>2026</v>
      </c>
      <c r="G2059" s="4" t="s">
        <v>20</v>
      </c>
      <c r="H2059" s="4" t="s">
        <v>33</v>
      </c>
      <c r="I2059" s="4" t="s">
        <v>19</v>
      </c>
      <c r="J2059" s="4" t="s">
        <v>13</v>
      </c>
      <c r="K2059" s="4" t="s">
        <v>4</v>
      </c>
      <c r="L2059" s="4" t="s">
        <v>30</v>
      </c>
      <c r="M2059" s="9">
        <v>2</v>
      </c>
      <c r="N2059" s="6">
        <v>101.1</v>
      </c>
      <c r="O2059" s="7">
        <v>0.15</v>
      </c>
      <c r="P2059" s="6">
        <v>51.61</v>
      </c>
      <c r="Q2059" s="6">
        <f t="shared" si="128"/>
        <v>171.86999999999998</v>
      </c>
      <c r="R2059" s="6">
        <f t="shared" si="129"/>
        <v>103.22</v>
      </c>
      <c r="S2059" s="6">
        <f t="shared" si="130"/>
        <v>68.649999999999977</v>
      </c>
      <c r="T2059" s="8">
        <f t="shared" si="131"/>
        <v>0.39942980159422814</v>
      </c>
      <c r="U2059" s="5">
        <f>YEAR(SalesDataTable[[#This Row],[Order Date]])</f>
        <v>2026</v>
      </c>
      <c r="V2059" s="8" t="str">
        <f>"Q"&amp;ROUNDUP(MONTH(SalesDataTable[[#This Row],[Order Date]])/3,0)</f>
        <v>Q4</v>
      </c>
      <c r="W2059" s="9">
        <f>MONTH(SalesDataTable[[#This Row],[Order Date]])</f>
        <v>10</v>
      </c>
      <c r="X2059" s="8" t="str">
        <f>TEXT(SalesDataTable[[#This Row],[Order Date]],"mmm")</f>
        <v>Oct</v>
      </c>
    </row>
    <row r="2060" spans="1:24" ht="15">
      <c r="A2060" s="2">
        <v>2277</v>
      </c>
      <c r="B2060" s="3">
        <v>46302</v>
      </c>
      <c r="C2060" s="12">
        <f>MONTH(SalesDataTable[[#This Row],[Order Date]])</f>
        <v>10</v>
      </c>
      <c r="D2060" s="12" t="str">
        <f>TEXT(SalesDataTable[[#This Row],[Order Date]],"MMM")</f>
        <v>Oct</v>
      </c>
      <c r="E2060" s="15" t="str">
        <f>"Q"&amp;ROUNDUP(MONTH(SalesDataTable[[#This Row],[Order Date]])/3,0)</f>
        <v>Q4</v>
      </c>
      <c r="F2060" s="12">
        <f>YEAR(SalesDataTable[[#This Row],[Order Date]])</f>
        <v>2026</v>
      </c>
      <c r="G2060" s="4" t="s">
        <v>0</v>
      </c>
      <c r="H2060" s="4" t="s">
        <v>1</v>
      </c>
      <c r="I2060" s="4" t="s">
        <v>2</v>
      </c>
      <c r="J2060" s="4" t="s">
        <v>13</v>
      </c>
      <c r="K2060" s="4" t="s">
        <v>4</v>
      </c>
      <c r="L2060" s="4" t="s">
        <v>30</v>
      </c>
      <c r="M2060" s="9">
        <v>2</v>
      </c>
      <c r="N2060" s="6">
        <v>105</v>
      </c>
      <c r="O2060" s="7">
        <v>0</v>
      </c>
      <c r="P2060" s="6">
        <v>50.3</v>
      </c>
      <c r="Q2060" s="6">
        <f t="shared" si="128"/>
        <v>210</v>
      </c>
      <c r="R2060" s="6">
        <f t="shared" si="129"/>
        <v>100.6</v>
      </c>
      <c r="S2060" s="6">
        <f t="shared" si="130"/>
        <v>109.4</v>
      </c>
      <c r="T2060" s="8">
        <f t="shared" si="131"/>
        <v>0.52095238095238094</v>
      </c>
      <c r="U2060" s="5">
        <f>YEAR(SalesDataTable[[#This Row],[Order Date]])</f>
        <v>2026</v>
      </c>
      <c r="V2060" s="8" t="str">
        <f>"Q"&amp;ROUNDUP(MONTH(SalesDataTable[[#This Row],[Order Date]])/3,0)</f>
        <v>Q4</v>
      </c>
      <c r="W2060" s="9">
        <f>MONTH(SalesDataTable[[#This Row],[Order Date]])</f>
        <v>10</v>
      </c>
      <c r="X2060" s="8" t="str">
        <f>TEXT(SalesDataTable[[#This Row],[Order Date]],"mmm")</f>
        <v>Oct</v>
      </c>
    </row>
    <row r="2061" spans="1:24" ht="15">
      <c r="A2061" s="2">
        <v>2442</v>
      </c>
      <c r="B2061" s="3">
        <v>46302</v>
      </c>
      <c r="C2061" s="12">
        <f>MONTH(SalesDataTable[[#This Row],[Order Date]])</f>
        <v>10</v>
      </c>
      <c r="D2061" s="12" t="str">
        <f>TEXT(SalesDataTable[[#This Row],[Order Date]],"MMM")</f>
        <v>Oct</v>
      </c>
      <c r="E2061" s="15" t="str">
        <f>"Q"&amp;ROUNDUP(MONTH(SalesDataTable[[#This Row],[Order Date]])/3,0)</f>
        <v>Q4</v>
      </c>
      <c r="F2061" s="12">
        <f>YEAR(SalesDataTable[[#This Row],[Order Date]])</f>
        <v>2026</v>
      </c>
      <c r="G2061" s="4" t="s">
        <v>11</v>
      </c>
      <c r="H2061" s="4" t="s">
        <v>12</v>
      </c>
      <c r="I2061" s="4" t="s">
        <v>8</v>
      </c>
      <c r="J2061" s="4" t="s">
        <v>16</v>
      </c>
      <c r="K2061" s="4" t="s">
        <v>9</v>
      </c>
      <c r="L2061" s="4" t="s">
        <v>37</v>
      </c>
      <c r="M2061" s="9">
        <v>4</v>
      </c>
      <c r="N2061" s="6">
        <v>157.12</v>
      </c>
      <c r="O2061" s="7">
        <v>0.15</v>
      </c>
      <c r="P2061" s="6">
        <v>77.98</v>
      </c>
      <c r="Q2061" s="6">
        <f t="shared" si="128"/>
        <v>534.20799999999997</v>
      </c>
      <c r="R2061" s="6">
        <f t="shared" si="129"/>
        <v>311.92</v>
      </c>
      <c r="S2061" s="6">
        <f t="shared" si="130"/>
        <v>222.28799999999995</v>
      </c>
      <c r="T2061" s="8">
        <f t="shared" si="131"/>
        <v>0.41610758356295668</v>
      </c>
      <c r="U2061" s="5">
        <f>YEAR(SalesDataTable[[#This Row],[Order Date]])</f>
        <v>2026</v>
      </c>
      <c r="V2061" s="8" t="str">
        <f>"Q"&amp;ROUNDUP(MONTH(SalesDataTable[[#This Row],[Order Date]])/3,0)</f>
        <v>Q4</v>
      </c>
      <c r="W2061" s="9">
        <f>MONTH(SalesDataTable[[#This Row],[Order Date]])</f>
        <v>10</v>
      </c>
      <c r="X2061" s="8" t="str">
        <f>TEXT(SalesDataTable[[#This Row],[Order Date]],"mmm")</f>
        <v>Oct</v>
      </c>
    </row>
    <row r="2062" spans="1:24" ht="15">
      <c r="A2062" s="2">
        <v>2809</v>
      </c>
      <c r="B2062" s="3">
        <v>46302</v>
      </c>
      <c r="C2062" s="12">
        <f>MONTH(SalesDataTable[[#This Row],[Order Date]])</f>
        <v>10</v>
      </c>
      <c r="D2062" s="12" t="str">
        <f>TEXT(SalesDataTable[[#This Row],[Order Date]],"MMM")</f>
        <v>Oct</v>
      </c>
      <c r="E2062" s="15" t="str">
        <f>"Q"&amp;ROUNDUP(MONTH(SalesDataTable[[#This Row],[Order Date]])/3,0)</f>
        <v>Q4</v>
      </c>
      <c r="F2062" s="12">
        <f>YEAR(SalesDataTable[[#This Row],[Order Date]])</f>
        <v>2026</v>
      </c>
      <c r="G2062" s="4" t="s">
        <v>20</v>
      </c>
      <c r="H2062" s="4" t="s">
        <v>33</v>
      </c>
      <c r="I2062" s="4" t="s">
        <v>2</v>
      </c>
      <c r="J2062" s="4" t="s">
        <v>3</v>
      </c>
      <c r="K2062" s="4" t="s">
        <v>9</v>
      </c>
      <c r="L2062" s="4" t="s">
        <v>46</v>
      </c>
      <c r="M2062" s="9">
        <v>3</v>
      </c>
      <c r="N2062" s="6">
        <v>70.239999999999995</v>
      </c>
      <c r="O2062" s="7">
        <v>0.05</v>
      </c>
      <c r="P2062" s="6">
        <v>31.96</v>
      </c>
      <c r="Q2062" s="6">
        <f t="shared" si="128"/>
        <v>200.18399999999997</v>
      </c>
      <c r="R2062" s="6">
        <f t="shared" si="129"/>
        <v>95.88</v>
      </c>
      <c r="S2062" s="6">
        <f t="shared" si="130"/>
        <v>104.30399999999997</v>
      </c>
      <c r="T2062" s="8">
        <f t="shared" si="131"/>
        <v>0.5210406426087999</v>
      </c>
      <c r="U2062" s="5">
        <f>YEAR(SalesDataTable[[#This Row],[Order Date]])</f>
        <v>2026</v>
      </c>
      <c r="V2062" s="8" t="str">
        <f>"Q"&amp;ROUNDUP(MONTH(SalesDataTable[[#This Row],[Order Date]])/3,0)</f>
        <v>Q4</v>
      </c>
      <c r="W2062" s="9">
        <f>MONTH(SalesDataTable[[#This Row],[Order Date]])</f>
        <v>10</v>
      </c>
      <c r="X2062" s="8" t="str">
        <f>TEXT(SalesDataTable[[#This Row],[Order Date]],"mmm")</f>
        <v>Oct</v>
      </c>
    </row>
    <row r="2063" spans="1:24" ht="15">
      <c r="A2063" s="2">
        <v>2946</v>
      </c>
      <c r="B2063" s="3">
        <v>46302</v>
      </c>
      <c r="C2063" s="12">
        <f>MONTH(SalesDataTable[[#This Row],[Order Date]])</f>
        <v>10</v>
      </c>
      <c r="D2063" s="12" t="str">
        <f>TEXT(SalesDataTable[[#This Row],[Order Date]],"MMM")</f>
        <v>Oct</v>
      </c>
      <c r="E2063" s="15" t="str">
        <f>"Q"&amp;ROUNDUP(MONTH(SalesDataTable[[#This Row],[Order Date]])/3,0)</f>
        <v>Q4</v>
      </c>
      <c r="F2063" s="12">
        <f>YEAR(SalesDataTable[[#This Row],[Order Date]])</f>
        <v>2026</v>
      </c>
      <c r="G2063" s="4" t="s">
        <v>11</v>
      </c>
      <c r="H2063" s="4" t="s">
        <v>52</v>
      </c>
      <c r="I2063" s="4" t="s">
        <v>2</v>
      </c>
      <c r="J2063" s="4" t="s">
        <v>3</v>
      </c>
      <c r="K2063" s="4" t="s">
        <v>4</v>
      </c>
      <c r="L2063" s="4" t="s">
        <v>30</v>
      </c>
      <c r="M2063" s="9">
        <v>1</v>
      </c>
      <c r="N2063" s="6">
        <v>103.48</v>
      </c>
      <c r="O2063" s="7">
        <v>0.1</v>
      </c>
      <c r="P2063" s="6">
        <v>51.33</v>
      </c>
      <c r="Q2063" s="6">
        <f t="shared" si="128"/>
        <v>93.132000000000005</v>
      </c>
      <c r="R2063" s="6">
        <f t="shared" si="129"/>
        <v>51.33</v>
      </c>
      <c r="S2063" s="6">
        <f t="shared" si="130"/>
        <v>41.802000000000007</v>
      </c>
      <c r="T2063" s="8">
        <f t="shared" si="131"/>
        <v>0.4488467980930293</v>
      </c>
      <c r="U2063" s="5">
        <f>YEAR(SalesDataTable[[#This Row],[Order Date]])</f>
        <v>2026</v>
      </c>
      <c r="V2063" s="8" t="str">
        <f>"Q"&amp;ROUNDUP(MONTH(SalesDataTable[[#This Row],[Order Date]])/3,0)</f>
        <v>Q4</v>
      </c>
      <c r="W2063" s="9">
        <f>MONTH(SalesDataTable[[#This Row],[Order Date]])</f>
        <v>10</v>
      </c>
      <c r="X2063" s="8" t="str">
        <f>TEXT(SalesDataTable[[#This Row],[Order Date]],"mmm")</f>
        <v>Oct</v>
      </c>
    </row>
    <row r="2064" spans="1:24" ht="15">
      <c r="A2064" s="2">
        <v>4147</v>
      </c>
      <c r="B2064" s="3">
        <v>46302</v>
      </c>
      <c r="C2064" s="12">
        <f>MONTH(SalesDataTable[[#This Row],[Order Date]])</f>
        <v>10</v>
      </c>
      <c r="D2064" s="12" t="str">
        <f>TEXT(SalesDataTable[[#This Row],[Order Date]],"MMM")</f>
        <v>Oct</v>
      </c>
      <c r="E2064" s="15" t="str">
        <f>"Q"&amp;ROUNDUP(MONTH(SalesDataTable[[#This Row],[Order Date]])/3,0)</f>
        <v>Q4</v>
      </c>
      <c r="F2064" s="12">
        <f>YEAR(SalesDataTable[[#This Row],[Order Date]])</f>
        <v>2026</v>
      </c>
      <c r="G2064" s="4" t="s">
        <v>6</v>
      </c>
      <c r="H2064" s="4" t="s">
        <v>43</v>
      </c>
      <c r="I2064" s="4" t="s">
        <v>19</v>
      </c>
      <c r="J2064" s="4" t="s">
        <v>3</v>
      </c>
      <c r="K2064" s="4" t="s">
        <v>4</v>
      </c>
      <c r="L2064" s="4" t="s">
        <v>26</v>
      </c>
      <c r="M2064" s="9">
        <v>3</v>
      </c>
      <c r="N2064" s="6">
        <v>40.770000000000003</v>
      </c>
      <c r="O2064" s="7">
        <v>0.05</v>
      </c>
      <c r="P2064" s="6">
        <v>16.68</v>
      </c>
      <c r="Q2064" s="6">
        <f t="shared" si="128"/>
        <v>116.19449999999999</v>
      </c>
      <c r="R2064" s="6">
        <f t="shared" si="129"/>
        <v>50.04</v>
      </c>
      <c r="S2064" s="6">
        <f t="shared" si="130"/>
        <v>66.154499999999985</v>
      </c>
      <c r="T2064" s="8">
        <f t="shared" si="131"/>
        <v>0.56934278300608021</v>
      </c>
      <c r="U2064" s="5">
        <f>YEAR(SalesDataTable[[#This Row],[Order Date]])</f>
        <v>2026</v>
      </c>
      <c r="V2064" s="8" t="str">
        <f>"Q"&amp;ROUNDUP(MONTH(SalesDataTable[[#This Row],[Order Date]])/3,0)</f>
        <v>Q4</v>
      </c>
      <c r="W2064" s="9">
        <f>MONTH(SalesDataTable[[#This Row],[Order Date]])</f>
        <v>10</v>
      </c>
      <c r="X2064" s="8" t="str">
        <f>TEXT(SalesDataTable[[#This Row],[Order Date]],"mmm")</f>
        <v>Oct</v>
      </c>
    </row>
    <row r="2065" spans="1:24" ht="15">
      <c r="A2065" s="2">
        <v>4164</v>
      </c>
      <c r="B2065" s="3">
        <v>46302</v>
      </c>
      <c r="C2065" s="12">
        <f>MONTH(SalesDataTable[[#This Row],[Order Date]])</f>
        <v>10</v>
      </c>
      <c r="D2065" s="12" t="str">
        <f>TEXT(SalesDataTable[[#This Row],[Order Date]],"MMM")</f>
        <v>Oct</v>
      </c>
      <c r="E2065" s="15" t="str">
        <f>"Q"&amp;ROUNDUP(MONTH(SalesDataTable[[#This Row],[Order Date]])/3,0)</f>
        <v>Q4</v>
      </c>
      <c r="F2065" s="12">
        <f>YEAR(SalesDataTable[[#This Row],[Order Date]])</f>
        <v>2026</v>
      </c>
      <c r="G2065" s="4" t="s">
        <v>0</v>
      </c>
      <c r="H2065" s="4" t="s">
        <v>36</v>
      </c>
      <c r="I2065" s="4" t="s">
        <v>19</v>
      </c>
      <c r="J2065" s="4" t="s">
        <v>13</v>
      </c>
      <c r="K2065" s="4" t="s">
        <v>9</v>
      </c>
      <c r="L2065" s="4" t="s">
        <v>17</v>
      </c>
      <c r="M2065" s="9">
        <v>2</v>
      </c>
      <c r="N2065" s="6">
        <v>143.41999999999999</v>
      </c>
      <c r="O2065" s="7">
        <v>0</v>
      </c>
      <c r="P2065" s="6">
        <v>81.44</v>
      </c>
      <c r="Q2065" s="6">
        <f t="shared" si="128"/>
        <v>286.83999999999997</v>
      </c>
      <c r="R2065" s="6">
        <f t="shared" si="129"/>
        <v>162.88</v>
      </c>
      <c r="S2065" s="6">
        <f t="shared" si="130"/>
        <v>123.95999999999998</v>
      </c>
      <c r="T2065" s="8">
        <f t="shared" si="131"/>
        <v>0.43215730023706594</v>
      </c>
      <c r="U2065" s="5">
        <f>YEAR(SalesDataTable[[#This Row],[Order Date]])</f>
        <v>2026</v>
      </c>
      <c r="V2065" s="8" t="str">
        <f>"Q"&amp;ROUNDUP(MONTH(SalesDataTable[[#This Row],[Order Date]])/3,0)</f>
        <v>Q4</v>
      </c>
      <c r="W2065" s="9">
        <f>MONTH(SalesDataTable[[#This Row],[Order Date]])</f>
        <v>10</v>
      </c>
      <c r="X2065" s="8" t="str">
        <f>TEXT(SalesDataTable[[#This Row],[Order Date]],"mmm")</f>
        <v>Oct</v>
      </c>
    </row>
    <row r="2066" spans="1:24" ht="15">
      <c r="A2066" s="2">
        <v>4275</v>
      </c>
      <c r="B2066" s="3">
        <v>46302</v>
      </c>
      <c r="C2066" s="12">
        <f>MONTH(SalesDataTable[[#This Row],[Order Date]])</f>
        <v>10</v>
      </c>
      <c r="D2066" s="12" t="str">
        <f>TEXT(SalesDataTable[[#This Row],[Order Date]],"MMM")</f>
        <v>Oct</v>
      </c>
      <c r="E2066" s="15" t="str">
        <f>"Q"&amp;ROUNDUP(MONTH(SalesDataTable[[#This Row],[Order Date]])/3,0)</f>
        <v>Q4</v>
      </c>
      <c r="F2066" s="12">
        <f>YEAR(SalesDataTable[[#This Row],[Order Date]])</f>
        <v>2026</v>
      </c>
      <c r="G2066" s="4" t="s">
        <v>20</v>
      </c>
      <c r="H2066" s="4" t="s">
        <v>31</v>
      </c>
      <c r="I2066" s="4" t="s">
        <v>28</v>
      </c>
      <c r="J2066" s="4" t="s">
        <v>3</v>
      </c>
      <c r="K2066" s="4" t="s">
        <v>4</v>
      </c>
      <c r="L2066" s="4" t="s">
        <v>22</v>
      </c>
      <c r="M2066" s="9">
        <v>1</v>
      </c>
      <c r="N2066" s="6">
        <v>49.56</v>
      </c>
      <c r="O2066" s="7">
        <v>0.05</v>
      </c>
      <c r="P2066" s="6">
        <v>22.88</v>
      </c>
      <c r="Q2066" s="6">
        <f t="shared" si="128"/>
        <v>47.082000000000001</v>
      </c>
      <c r="R2066" s="6">
        <f t="shared" si="129"/>
        <v>22.88</v>
      </c>
      <c r="S2066" s="6">
        <f t="shared" si="130"/>
        <v>24.202000000000002</v>
      </c>
      <c r="T2066" s="8">
        <f t="shared" si="131"/>
        <v>0.51403933562720361</v>
      </c>
      <c r="U2066" s="5">
        <f>YEAR(SalesDataTable[[#This Row],[Order Date]])</f>
        <v>2026</v>
      </c>
      <c r="V2066" s="8" t="str">
        <f>"Q"&amp;ROUNDUP(MONTH(SalesDataTable[[#This Row],[Order Date]])/3,0)</f>
        <v>Q4</v>
      </c>
      <c r="W2066" s="9">
        <f>MONTH(SalesDataTable[[#This Row],[Order Date]])</f>
        <v>10</v>
      </c>
      <c r="X2066" s="8" t="str">
        <f>TEXT(SalesDataTable[[#This Row],[Order Date]],"mmm")</f>
        <v>Oct</v>
      </c>
    </row>
    <row r="2067" spans="1:24" ht="15">
      <c r="A2067" s="2">
        <v>5062</v>
      </c>
      <c r="B2067" s="3">
        <v>46302</v>
      </c>
      <c r="C2067" s="12">
        <f>MONTH(SalesDataTable[[#This Row],[Order Date]])</f>
        <v>10</v>
      </c>
      <c r="D2067" s="12" t="str">
        <f>TEXT(SalesDataTable[[#This Row],[Order Date]],"MMM")</f>
        <v>Oct</v>
      </c>
      <c r="E2067" s="15" t="str">
        <f>"Q"&amp;ROUNDUP(MONTH(SalesDataTable[[#This Row],[Order Date]])/3,0)</f>
        <v>Q4</v>
      </c>
      <c r="F2067" s="12">
        <f>YEAR(SalesDataTable[[#This Row],[Order Date]])</f>
        <v>2026</v>
      </c>
      <c r="G2067" s="4" t="s">
        <v>6</v>
      </c>
      <c r="H2067" s="4" t="s">
        <v>43</v>
      </c>
      <c r="I2067" s="4" t="s">
        <v>2</v>
      </c>
      <c r="J2067" s="4" t="s">
        <v>3</v>
      </c>
      <c r="K2067" s="4" t="s">
        <v>14</v>
      </c>
      <c r="L2067" s="4" t="s">
        <v>44</v>
      </c>
      <c r="M2067" s="9">
        <v>4</v>
      </c>
      <c r="N2067" s="6">
        <v>131.05000000000001</v>
      </c>
      <c r="O2067" s="7">
        <v>0</v>
      </c>
      <c r="P2067" s="6">
        <v>67.37</v>
      </c>
      <c r="Q2067" s="6">
        <f t="shared" si="128"/>
        <v>524.20000000000005</v>
      </c>
      <c r="R2067" s="6">
        <f t="shared" si="129"/>
        <v>269.48</v>
      </c>
      <c r="S2067" s="6">
        <f t="shared" si="130"/>
        <v>254.72000000000003</v>
      </c>
      <c r="T2067" s="8">
        <f t="shared" si="131"/>
        <v>0.48592140404425793</v>
      </c>
      <c r="U2067" s="5">
        <f>YEAR(SalesDataTable[[#This Row],[Order Date]])</f>
        <v>2026</v>
      </c>
      <c r="V2067" s="8" t="str">
        <f>"Q"&amp;ROUNDUP(MONTH(SalesDataTable[[#This Row],[Order Date]])/3,0)</f>
        <v>Q4</v>
      </c>
      <c r="W2067" s="9">
        <f>MONTH(SalesDataTable[[#This Row],[Order Date]])</f>
        <v>10</v>
      </c>
      <c r="X2067" s="8" t="str">
        <f>TEXT(SalesDataTable[[#This Row],[Order Date]],"mmm")</f>
        <v>Oct</v>
      </c>
    </row>
    <row r="2068" spans="1:24" ht="15">
      <c r="A2068" s="2">
        <v>1126</v>
      </c>
      <c r="B2068" s="3">
        <v>46303</v>
      </c>
      <c r="C2068" s="12">
        <f>MONTH(SalesDataTable[[#This Row],[Order Date]])</f>
        <v>10</v>
      </c>
      <c r="D2068" s="12" t="str">
        <f>TEXT(SalesDataTable[[#This Row],[Order Date]],"MMM")</f>
        <v>Oct</v>
      </c>
      <c r="E2068" s="15" t="str">
        <f>"Q"&amp;ROUNDUP(MONTH(SalesDataTable[[#This Row],[Order Date]])/3,0)</f>
        <v>Q4</v>
      </c>
      <c r="F2068" s="12">
        <f>YEAR(SalesDataTable[[#This Row],[Order Date]])</f>
        <v>2026</v>
      </c>
      <c r="G2068" s="4" t="s">
        <v>0</v>
      </c>
      <c r="H2068" s="4" t="s">
        <v>36</v>
      </c>
      <c r="I2068" s="4" t="s">
        <v>2</v>
      </c>
      <c r="J2068" s="4" t="s">
        <v>16</v>
      </c>
      <c r="K2068" s="4" t="s">
        <v>4</v>
      </c>
      <c r="L2068" s="4" t="s">
        <v>22</v>
      </c>
      <c r="M2068" s="9">
        <v>1</v>
      </c>
      <c r="N2068" s="6">
        <v>51.35</v>
      </c>
      <c r="O2068" s="7">
        <v>0</v>
      </c>
      <c r="P2068" s="6">
        <v>22.98</v>
      </c>
      <c r="Q2068" s="6">
        <f t="shared" si="128"/>
        <v>51.35</v>
      </c>
      <c r="R2068" s="6">
        <f t="shared" si="129"/>
        <v>22.98</v>
      </c>
      <c r="S2068" s="6">
        <f t="shared" si="130"/>
        <v>28.37</v>
      </c>
      <c r="T2068" s="8">
        <f t="shared" si="131"/>
        <v>0.55248296007789677</v>
      </c>
      <c r="U2068" s="5">
        <f>YEAR(SalesDataTable[[#This Row],[Order Date]])</f>
        <v>2026</v>
      </c>
      <c r="V2068" s="8" t="str">
        <f>"Q"&amp;ROUNDUP(MONTH(SalesDataTable[[#This Row],[Order Date]])/3,0)</f>
        <v>Q4</v>
      </c>
      <c r="W2068" s="9">
        <f>MONTH(SalesDataTable[[#This Row],[Order Date]])</f>
        <v>10</v>
      </c>
      <c r="X2068" s="8" t="str">
        <f>TEXT(SalesDataTable[[#This Row],[Order Date]],"mmm")</f>
        <v>Oct</v>
      </c>
    </row>
    <row r="2069" spans="1:24" ht="15">
      <c r="A2069" s="2">
        <v>1865</v>
      </c>
      <c r="B2069" s="3">
        <v>46303</v>
      </c>
      <c r="C2069" s="12">
        <f>MONTH(SalesDataTable[[#This Row],[Order Date]])</f>
        <v>10</v>
      </c>
      <c r="D2069" s="12" t="str">
        <f>TEXT(SalesDataTable[[#This Row],[Order Date]],"MMM")</f>
        <v>Oct</v>
      </c>
      <c r="E2069" s="15" t="str">
        <f>"Q"&amp;ROUNDUP(MONTH(SalesDataTable[[#This Row],[Order Date]])/3,0)</f>
        <v>Q4</v>
      </c>
      <c r="F2069" s="12">
        <f>YEAR(SalesDataTable[[#This Row],[Order Date]])</f>
        <v>2026</v>
      </c>
      <c r="G2069" s="4" t="s">
        <v>20</v>
      </c>
      <c r="H2069" s="4" t="s">
        <v>33</v>
      </c>
      <c r="I2069" s="4" t="s">
        <v>2</v>
      </c>
      <c r="J2069" s="4" t="s">
        <v>3</v>
      </c>
      <c r="K2069" s="4" t="s">
        <v>34</v>
      </c>
      <c r="L2069" s="4" t="s">
        <v>35</v>
      </c>
      <c r="M2069" s="9">
        <v>1</v>
      </c>
      <c r="N2069" s="6">
        <v>39.659999999999997</v>
      </c>
      <c r="O2069" s="7">
        <v>0</v>
      </c>
      <c r="P2069" s="6">
        <v>14.39</v>
      </c>
      <c r="Q2069" s="6">
        <f t="shared" si="128"/>
        <v>39.659999999999997</v>
      </c>
      <c r="R2069" s="6">
        <f t="shared" si="129"/>
        <v>14.39</v>
      </c>
      <c r="S2069" s="6">
        <f t="shared" si="130"/>
        <v>25.269999999999996</v>
      </c>
      <c r="T2069" s="8">
        <f t="shared" si="131"/>
        <v>0.63716591023701463</v>
      </c>
      <c r="U2069" s="5">
        <f>YEAR(SalesDataTable[[#This Row],[Order Date]])</f>
        <v>2026</v>
      </c>
      <c r="V2069" s="8" t="str">
        <f>"Q"&amp;ROUNDUP(MONTH(SalesDataTable[[#This Row],[Order Date]])/3,0)</f>
        <v>Q4</v>
      </c>
      <c r="W2069" s="9">
        <f>MONTH(SalesDataTable[[#This Row],[Order Date]])</f>
        <v>10</v>
      </c>
      <c r="X2069" s="8" t="str">
        <f>TEXT(SalesDataTable[[#This Row],[Order Date]],"mmm")</f>
        <v>Oct</v>
      </c>
    </row>
    <row r="2070" spans="1:24" ht="15">
      <c r="A2070" s="2">
        <v>2471</v>
      </c>
      <c r="B2070" s="3">
        <v>46303</v>
      </c>
      <c r="C2070" s="12">
        <f>MONTH(SalesDataTable[[#This Row],[Order Date]])</f>
        <v>10</v>
      </c>
      <c r="D2070" s="12" t="str">
        <f>TEXT(SalesDataTable[[#This Row],[Order Date]],"MMM")</f>
        <v>Oct</v>
      </c>
      <c r="E2070" s="15" t="str">
        <f>"Q"&amp;ROUNDUP(MONTH(SalesDataTable[[#This Row],[Order Date]])/3,0)</f>
        <v>Q4</v>
      </c>
      <c r="F2070" s="12">
        <f>YEAR(SalesDataTable[[#This Row],[Order Date]])</f>
        <v>2026</v>
      </c>
      <c r="G2070" s="4" t="s">
        <v>20</v>
      </c>
      <c r="H2070" s="4" t="s">
        <v>47</v>
      </c>
      <c r="I2070" s="4" t="s">
        <v>19</v>
      </c>
      <c r="J2070" s="4" t="s">
        <v>13</v>
      </c>
      <c r="K2070" s="4" t="s">
        <v>34</v>
      </c>
      <c r="L2070" s="4" t="s">
        <v>35</v>
      </c>
      <c r="M2070" s="9">
        <v>1</v>
      </c>
      <c r="N2070" s="6">
        <v>39.79</v>
      </c>
      <c r="O2070" s="7">
        <v>0</v>
      </c>
      <c r="P2070" s="6">
        <v>14.76</v>
      </c>
      <c r="Q2070" s="6">
        <f t="shared" si="128"/>
        <v>39.79</v>
      </c>
      <c r="R2070" s="6">
        <f t="shared" si="129"/>
        <v>14.76</v>
      </c>
      <c r="S2070" s="6">
        <f t="shared" si="130"/>
        <v>25.03</v>
      </c>
      <c r="T2070" s="8">
        <f t="shared" si="131"/>
        <v>0.62905252576024129</v>
      </c>
      <c r="U2070" s="5">
        <f>YEAR(SalesDataTable[[#This Row],[Order Date]])</f>
        <v>2026</v>
      </c>
      <c r="V2070" s="8" t="str">
        <f>"Q"&amp;ROUNDUP(MONTH(SalesDataTable[[#This Row],[Order Date]])/3,0)</f>
        <v>Q4</v>
      </c>
      <c r="W2070" s="9">
        <f>MONTH(SalesDataTable[[#This Row],[Order Date]])</f>
        <v>10</v>
      </c>
      <c r="X2070" s="8" t="str">
        <f>TEXT(SalesDataTable[[#This Row],[Order Date]],"mmm")</f>
        <v>Oct</v>
      </c>
    </row>
    <row r="2071" spans="1:24" ht="15">
      <c r="A2071" s="2">
        <v>3208</v>
      </c>
      <c r="B2071" s="3">
        <v>46303</v>
      </c>
      <c r="C2071" s="12">
        <f>MONTH(SalesDataTable[[#This Row],[Order Date]])</f>
        <v>10</v>
      </c>
      <c r="D2071" s="12" t="str">
        <f>TEXT(SalesDataTable[[#This Row],[Order Date]],"MMM")</f>
        <v>Oct</v>
      </c>
      <c r="E2071" s="15" t="str">
        <f>"Q"&amp;ROUNDUP(MONTH(SalesDataTable[[#This Row],[Order Date]])/3,0)</f>
        <v>Q4</v>
      </c>
      <c r="F2071" s="12">
        <f>YEAR(SalesDataTable[[#This Row],[Order Date]])</f>
        <v>2026</v>
      </c>
      <c r="G2071" s="4" t="s">
        <v>11</v>
      </c>
      <c r="H2071" s="4" t="s">
        <v>39</v>
      </c>
      <c r="I2071" s="4" t="s">
        <v>8</v>
      </c>
      <c r="J2071" s="4" t="s">
        <v>13</v>
      </c>
      <c r="K2071" s="4" t="s">
        <v>4</v>
      </c>
      <c r="L2071" s="4" t="s">
        <v>26</v>
      </c>
      <c r="M2071" s="9">
        <v>6</v>
      </c>
      <c r="N2071" s="6">
        <v>41.27</v>
      </c>
      <c r="O2071" s="7">
        <v>0.1</v>
      </c>
      <c r="P2071" s="6">
        <v>16.61</v>
      </c>
      <c r="Q2071" s="6">
        <f t="shared" si="128"/>
        <v>222.858</v>
      </c>
      <c r="R2071" s="6">
        <f t="shared" si="129"/>
        <v>99.66</v>
      </c>
      <c r="S2071" s="6">
        <f t="shared" si="130"/>
        <v>123.19800000000001</v>
      </c>
      <c r="T2071" s="8">
        <f t="shared" si="131"/>
        <v>0.55280941227149127</v>
      </c>
      <c r="U2071" s="5">
        <f>YEAR(SalesDataTable[[#This Row],[Order Date]])</f>
        <v>2026</v>
      </c>
      <c r="V2071" s="8" t="str">
        <f>"Q"&amp;ROUNDUP(MONTH(SalesDataTable[[#This Row],[Order Date]])/3,0)</f>
        <v>Q4</v>
      </c>
      <c r="W2071" s="9">
        <f>MONTH(SalesDataTable[[#This Row],[Order Date]])</f>
        <v>10</v>
      </c>
      <c r="X2071" s="8" t="str">
        <f>TEXT(SalesDataTable[[#This Row],[Order Date]],"mmm")</f>
        <v>Oct</v>
      </c>
    </row>
    <row r="2072" spans="1:24" ht="15">
      <c r="A2072" s="2">
        <v>4285</v>
      </c>
      <c r="B2072" s="3">
        <v>46303</v>
      </c>
      <c r="C2072" s="12">
        <f>MONTH(SalesDataTable[[#This Row],[Order Date]])</f>
        <v>10</v>
      </c>
      <c r="D2072" s="12" t="str">
        <f>TEXT(SalesDataTable[[#This Row],[Order Date]],"MMM")</f>
        <v>Oct</v>
      </c>
      <c r="E2072" s="15" t="str">
        <f>"Q"&amp;ROUNDUP(MONTH(SalesDataTable[[#This Row],[Order Date]])/3,0)</f>
        <v>Q4</v>
      </c>
      <c r="F2072" s="12">
        <f>YEAR(SalesDataTable[[#This Row],[Order Date]])</f>
        <v>2026</v>
      </c>
      <c r="G2072" s="4" t="s">
        <v>20</v>
      </c>
      <c r="H2072" s="4" t="s">
        <v>21</v>
      </c>
      <c r="I2072" s="4" t="s">
        <v>2</v>
      </c>
      <c r="J2072" s="4" t="s">
        <v>3</v>
      </c>
      <c r="K2072" s="4" t="s">
        <v>9</v>
      </c>
      <c r="L2072" s="4" t="s">
        <v>10</v>
      </c>
      <c r="M2072" s="9">
        <v>1</v>
      </c>
      <c r="N2072" s="6">
        <v>93.39</v>
      </c>
      <c r="O2072" s="7">
        <v>0</v>
      </c>
      <c r="P2072" s="6">
        <v>45.98</v>
      </c>
      <c r="Q2072" s="6">
        <f t="shared" si="128"/>
        <v>93.39</v>
      </c>
      <c r="R2072" s="6">
        <f t="shared" si="129"/>
        <v>45.98</v>
      </c>
      <c r="S2072" s="6">
        <f t="shared" si="130"/>
        <v>47.410000000000004</v>
      </c>
      <c r="T2072" s="8">
        <f t="shared" si="131"/>
        <v>0.50765606595995294</v>
      </c>
      <c r="U2072" s="5">
        <f>YEAR(SalesDataTable[[#This Row],[Order Date]])</f>
        <v>2026</v>
      </c>
      <c r="V2072" s="8" t="str">
        <f>"Q"&amp;ROUNDUP(MONTH(SalesDataTable[[#This Row],[Order Date]])/3,0)</f>
        <v>Q4</v>
      </c>
      <c r="W2072" s="9">
        <f>MONTH(SalesDataTable[[#This Row],[Order Date]])</f>
        <v>10</v>
      </c>
      <c r="X2072" s="8" t="str">
        <f>TEXT(SalesDataTable[[#This Row],[Order Date]],"mmm")</f>
        <v>Oct</v>
      </c>
    </row>
    <row r="2073" spans="1:24" ht="15">
      <c r="A2073" s="2">
        <v>261</v>
      </c>
      <c r="B2073" s="3">
        <v>46304</v>
      </c>
      <c r="C2073" s="12">
        <f>MONTH(SalesDataTable[[#This Row],[Order Date]])</f>
        <v>10</v>
      </c>
      <c r="D2073" s="12" t="str">
        <f>TEXT(SalesDataTable[[#This Row],[Order Date]],"MMM")</f>
        <v>Oct</v>
      </c>
      <c r="E2073" s="15" t="str">
        <f>"Q"&amp;ROUNDUP(MONTH(SalesDataTable[[#This Row],[Order Date]])/3,0)</f>
        <v>Q4</v>
      </c>
      <c r="F2073" s="12">
        <f>YEAR(SalesDataTable[[#This Row],[Order Date]])</f>
        <v>2026</v>
      </c>
      <c r="G2073" s="4" t="s">
        <v>11</v>
      </c>
      <c r="H2073" s="4" t="s">
        <v>18</v>
      </c>
      <c r="I2073" s="4" t="s">
        <v>2</v>
      </c>
      <c r="J2073" s="4" t="s">
        <v>16</v>
      </c>
      <c r="K2073" s="4" t="s">
        <v>23</v>
      </c>
      <c r="L2073" s="4" t="s">
        <v>24</v>
      </c>
      <c r="M2073" s="9">
        <v>1</v>
      </c>
      <c r="N2073" s="6">
        <v>336.56</v>
      </c>
      <c r="O2073" s="7">
        <v>0</v>
      </c>
      <c r="P2073" s="6">
        <v>189.74</v>
      </c>
      <c r="Q2073" s="6">
        <f t="shared" si="128"/>
        <v>336.56</v>
      </c>
      <c r="R2073" s="6">
        <f t="shared" si="129"/>
        <v>189.74</v>
      </c>
      <c r="S2073" s="6">
        <f t="shared" si="130"/>
        <v>146.82</v>
      </c>
      <c r="T2073" s="8">
        <f t="shared" si="131"/>
        <v>0.43623722367482765</v>
      </c>
      <c r="U2073" s="5">
        <f>YEAR(SalesDataTable[[#This Row],[Order Date]])</f>
        <v>2026</v>
      </c>
      <c r="V2073" s="8" t="str">
        <f>"Q"&amp;ROUNDUP(MONTH(SalesDataTable[[#This Row],[Order Date]])/3,0)</f>
        <v>Q4</v>
      </c>
      <c r="W2073" s="9">
        <f>MONTH(SalesDataTable[[#This Row],[Order Date]])</f>
        <v>10</v>
      </c>
      <c r="X2073" s="8" t="str">
        <f>TEXT(SalesDataTable[[#This Row],[Order Date]],"mmm")</f>
        <v>Oct</v>
      </c>
    </row>
    <row r="2074" spans="1:24" ht="15">
      <c r="A2074" s="2">
        <v>291</v>
      </c>
      <c r="B2074" s="3">
        <v>46304</v>
      </c>
      <c r="C2074" s="12">
        <f>MONTH(SalesDataTable[[#This Row],[Order Date]])</f>
        <v>10</v>
      </c>
      <c r="D2074" s="12" t="str">
        <f>TEXT(SalesDataTable[[#This Row],[Order Date]],"MMM")</f>
        <v>Oct</v>
      </c>
      <c r="E2074" s="15" t="str">
        <f>"Q"&amp;ROUNDUP(MONTH(SalesDataTable[[#This Row],[Order Date]])/3,0)</f>
        <v>Q4</v>
      </c>
      <c r="F2074" s="12">
        <f>YEAR(SalesDataTable[[#This Row],[Order Date]])</f>
        <v>2026</v>
      </c>
      <c r="G2074" s="4" t="s">
        <v>11</v>
      </c>
      <c r="H2074" s="4" t="s">
        <v>12</v>
      </c>
      <c r="I2074" s="4" t="s">
        <v>2</v>
      </c>
      <c r="J2074" s="4" t="s">
        <v>13</v>
      </c>
      <c r="K2074" s="4" t="s">
        <v>14</v>
      </c>
      <c r="L2074" s="4" t="s">
        <v>44</v>
      </c>
      <c r="M2074" s="9">
        <v>2</v>
      </c>
      <c r="N2074" s="6">
        <v>132.47999999999999</v>
      </c>
      <c r="O2074" s="7">
        <v>0.1</v>
      </c>
      <c r="P2074" s="6">
        <v>67.48</v>
      </c>
      <c r="Q2074" s="6">
        <f t="shared" si="128"/>
        <v>238.464</v>
      </c>
      <c r="R2074" s="6">
        <f t="shared" si="129"/>
        <v>134.96</v>
      </c>
      <c r="S2074" s="6">
        <f t="shared" si="130"/>
        <v>103.50399999999999</v>
      </c>
      <c r="T2074" s="8">
        <f t="shared" si="131"/>
        <v>0.43404455179817497</v>
      </c>
      <c r="U2074" s="5">
        <f>YEAR(SalesDataTable[[#This Row],[Order Date]])</f>
        <v>2026</v>
      </c>
      <c r="V2074" s="8" t="str">
        <f>"Q"&amp;ROUNDUP(MONTH(SalesDataTable[[#This Row],[Order Date]])/3,0)</f>
        <v>Q4</v>
      </c>
      <c r="W2074" s="9">
        <f>MONTH(SalesDataTable[[#This Row],[Order Date]])</f>
        <v>10</v>
      </c>
      <c r="X2074" s="8" t="str">
        <f>TEXT(SalesDataTable[[#This Row],[Order Date]],"mmm")</f>
        <v>Oct</v>
      </c>
    </row>
    <row r="2075" spans="1:24" ht="15">
      <c r="A2075" s="2">
        <v>670</v>
      </c>
      <c r="B2075" s="3">
        <v>46304</v>
      </c>
      <c r="C2075" s="12">
        <f>MONTH(SalesDataTable[[#This Row],[Order Date]])</f>
        <v>10</v>
      </c>
      <c r="D2075" s="12" t="str">
        <f>TEXT(SalesDataTable[[#This Row],[Order Date]],"MMM")</f>
        <v>Oct</v>
      </c>
      <c r="E2075" s="15" t="str">
        <f>"Q"&amp;ROUNDUP(MONTH(SalesDataTable[[#This Row],[Order Date]])/3,0)</f>
        <v>Q4</v>
      </c>
      <c r="F2075" s="12">
        <f>YEAR(SalesDataTable[[#This Row],[Order Date]])</f>
        <v>2026</v>
      </c>
      <c r="G2075" s="4" t="s">
        <v>6</v>
      </c>
      <c r="H2075" s="4" t="s">
        <v>49</v>
      </c>
      <c r="I2075" s="4" t="s">
        <v>19</v>
      </c>
      <c r="J2075" s="4" t="s">
        <v>3</v>
      </c>
      <c r="K2075" s="4" t="s">
        <v>9</v>
      </c>
      <c r="L2075" s="4" t="s">
        <v>10</v>
      </c>
      <c r="M2075" s="9">
        <v>1</v>
      </c>
      <c r="N2075" s="6">
        <v>92.59</v>
      </c>
      <c r="O2075" s="7">
        <v>0</v>
      </c>
      <c r="P2075" s="6">
        <v>44.46</v>
      </c>
      <c r="Q2075" s="6">
        <f t="shared" si="128"/>
        <v>92.59</v>
      </c>
      <c r="R2075" s="6">
        <f t="shared" si="129"/>
        <v>44.46</v>
      </c>
      <c r="S2075" s="6">
        <f t="shared" si="130"/>
        <v>48.13</v>
      </c>
      <c r="T2075" s="8">
        <f t="shared" si="131"/>
        <v>0.51981855491953777</v>
      </c>
      <c r="U2075" s="5">
        <f>YEAR(SalesDataTable[[#This Row],[Order Date]])</f>
        <v>2026</v>
      </c>
      <c r="V2075" s="8" t="str">
        <f>"Q"&amp;ROUNDUP(MONTH(SalesDataTable[[#This Row],[Order Date]])/3,0)</f>
        <v>Q4</v>
      </c>
      <c r="W2075" s="9">
        <f>MONTH(SalesDataTable[[#This Row],[Order Date]])</f>
        <v>10</v>
      </c>
      <c r="X2075" s="8" t="str">
        <f>TEXT(SalesDataTable[[#This Row],[Order Date]],"mmm")</f>
        <v>Oct</v>
      </c>
    </row>
    <row r="2076" spans="1:24" ht="15">
      <c r="A2076" s="2">
        <v>1306</v>
      </c>
      <c r="B2076" s="3">
        <v>46304</v>
      </c>
      <c r="C2076" s="12">
        <f>MONTH(SalesDataTable[[#This Row],[Order Date]])</f>
        <v>10</v>
      </c>
      <c r="D2076" s="12" t="str">
        <f>TEXT(SalesDataTable[[#This Row],[Order Date]],"MMM")</f>
        <v>Oct</v>
      </c>
      <c r="E2076" s="15" t="str">
        <f>"Q"&amp;ROUNDUP(MONTH(SalesDataTable[[#This Row],[Order Date]])/3,0)</f>
        <v>Q4</v>
      </c>
      <c r="F2076" s="12">
        <f>YEAR(SalesDataTable[[#This Row],[Order Date]])</f>
        <v>2026</v>
      </c>
      <c r="G2076" s="4" t="s">
        <v>20</v>
      </c>
      <c r="H2076" s="4" t="s">
        <v>33</v>
      </c>
      <c r="I2076" s="4" t="s">
        <v>19</v>
      </c>
      <c r="J2076" s="4" t="s">
        <v>16</v>
      </c>
      <c r="K2076" s="4" t="s">
        <v>34</v>
      </c>
      <c r="L2076" s="4" t="s">
        <v>42</v>
      </c>
      <c r="M2076" s="9">
        <v>1</v>
      </c>
      <c r="N2076" s="6">
        <v>35.450000000000003</v>
      </c>
      <c r="O2076" s="7">
        <v>0.05</v>
      </c>
      <c r="P2076" s="6">
        <v>14.23</v>
      </c>
      <c r="Q2076" s="6">
        <f t="shared" si="128"/>
        <v>33.677500000000002</v>
      </c>
      <c r="R2076" s="6">
        <f t="shared" si="129"/>
        <v>14.23</v>
      </c>
      <c r="S2076" s="6">
        <f t="shared" si="130"/>
        <v>19.447500000000002</v>
      </c>
      <c r="T2076" s="8">
        <f t="shared" si="131"/>
        <v>0.57746269764679681</v>
      </c>
      <c r="U2076" s="5">
        <f>YEAR(SalesDataTable[[#This Row],[Order Date]])</f>
        <v>2026</v>
      </c>
      <c r="V2076" s="8" t="str">
        <f>"Q"&amp;ROUNDUP(MONTH(SalesDataTable[[#This Row],[Order Date]])/3,0)</f>
        <v>Q4</v>
      </c>
      <c r="W2076" s="9">
        <f>MONTH(SalesDataTable[[#This Row],[Order Date]])</f>
        <v>10</v>
      </c>
      <c r="X2076" s="8" t="str">
        <f>TEXT(SalesDataTable[[#This Row],[Order Date]],"mmm")</f>
        <v>Oct</v>
      </c>
    </row>
    <row r="2077" spans="1:24" ht="15">
      <c r="A2077" s="2">
        <v>2400</v>
      </c>
      <c r="B2077" s="3">
        <v>46304</v>
      </c>
      <c r="C2077" s="12">
        <f>MONTH(SalesDataTable[[#This Row],[Order Date]])</f>
        <v>10</v>
      </c>
      <c r="D2077" s="12" t="str">
        <f>TEXT(SalesDataTable[[#This Row],[Order Date]],"MMM")</f>
        <v>Oct</v>
      </c>
      <c r="E2077" s="15" t="str">
        <f>"Q"&amp;ROUNDUP(MONTH(SalesDataTable[[#This Row],[Order Date]])/3,0)</f>
        <v>Q4</v>
      </c>
      <c r="F2077" s="12">
        <f>YEAR(SalesDataTable[[#This Row],[Order Date]])</f>
        <v>2026</v>
      </c>
      <c r="G2077" s="4" t="s">
        <v>11</v>
      </c>
      <c r="H2077" s="4" t="s">
        <v>12</v>
      </c>
      <c r="I2077" s="4" t="s">
        <v>2</v>
      </c>
      <c r="J2077" s="4" t="s">
        <v>13</v>
      </c>
      <c r="K2077" s="4" t="s">
        <v>9</v>
      </c>
      <c r="L2077" s="4" t="s">
        <v>10</v>
      </c>
      <c r="M2077" s="9">
        <v>2</v>
      </c>
      <c r="N2077" s="6">
        <v>93.83</v>
      </c>
      <c r="O2077" s="7">
        <v>0.1</v>
      </c>
      <c r="P2077" s="6">
        <v>44.27</v>
      </c>
      <c r="Q2077" s="6">
        <f t="shared" si="128"/>
        <v>168.89400000000001</v>
      </c>
      <c r="R2077" s="6">
        <f t="shared" si="129"/>
        <v>88.54</v>
      </c>
      <c r="S2077" s="6">
        <f t="shared" si="130"/>
        <v>80.353999999999999</v>
      </c>
      <c r="T2077" s="8">
        <f t="shared" si="131"/>
        <v>0.47576586498040191</v>
      </c>
      <c r="U2077" s="5">
        <f>YEAR(SalesDataTable[[#This Row],[Order Date]])</f>
        <v>2026</v>
      </c>
      <c r="V2077" s="8" t="str">
        <f>"Q"&amp;ROUNDUP(MONTH(SalesDataTable[[#This Row],[Order Date]])/3,0)</f>
        <v>Q4</v>
      </c>
      <c r="W2077" s="9">
        <f>MONTH(SalesDataTable[[#This Row],[Order Date]])</f>
        <v>10</v>
      </c>
      <c r="X2077" s="8" t="str">
        <f>TEXT(SalesDataTable[[#This Row],[Order Date]],"mmm")</f>
        <v>Oct</v>
      </c>
    </row>
    <row r="2078" spans="1:24" ht="15">
      <c r="A2078" s="2">
        <v>3816</v>
      </c>
      <c r="B2078" s="3">
        <v>46304</v>
      </c>
      <c r="C2078" s="12">
        <f>MONTH(SalesDataTable[[#This Row],[Order Date]])</f>
        <v>10</v>
      </c>
      <c r="D2078" s="12" t="str">
        <f>TEXT(SalesDataTable[[#This Row],[Order Date]],"MMM")</f>
        <v>Oct</v>
      </c>
      <c r="E2078" s="15" t="str">
        <f>"Q"&amp;ROUNDUP(MONTH(SalesDataTable[[#This Row],[Order Date]])/3,0)</f>
        <v>Q4</v>
      </c>
      <c r="F2078" s="12">
        <f>YEAR(SalesDataTable[[#This Row],[Order Date]])</f>
        <v>2026</v>
      </c>
      <c r="G2078" s="4" t="s">
        <v>6</v>
      </c>
      <c r="H2078" s="4" t="s">
        <v>43</v>
      </c>
      <c r="I2078" s="4" t="s">
        <v>2</v>
      </c>
      <c r="J2078" s="4" t="s">
        <v>13</v>
      </c>
      <c r="K2078" s="4" t="s">
        <v>34</v>
      </c>
      <c r="L2078" s="4" t="s">
        <v>42</v>
      </c>
      <c r="M2078" s="9">
        <v>1</v>
      </c>
      <c r="N2078" s="6">
        <v>36.32</v>
      </c>
      <c r="O2078" s="7">
        <v>0</v>
      </c>
      <c r="P2078" s="6">
        <v>13.6</v>
      </c>
      <c r="Q2078" s="6">
        <f t="shared" si="128"/>
        <v>36.32</v>
      </c>
      <c r="R2078" s="6">
        <f t="shared" si="129"/>
        <v>13.6</v>
      </c>
      <c r="S2078" s="6">
        <f t="shared" si="130"/>
        <v>22.72</v>
      </c>
      <c r="T2078" s="8">
        <f t="shared" si="131"/>
        <v>0.62555066079295152</v>
      </c>
      <c r="U2078" s="5">
        <f>YEAR(SalesDataTable[[#This Row],[Order Date]])</f>
        <v>2026</v>
      </c>
      <c r="V2078" s="8" t="str">
        <f>"Q"&amp;ROUNDUP(MONTH(SalesDataTable[[#This Row],[Order Date]])/3,0)</f>
        <v>Q4</v>
      </c>
      <c r="W2078" s="9">
        <f>MONTH(SalesDataTable[[#This Row],[Order Date]])</f>
        <v>10</v>
      </c>
      <c r="X2078" s="8" t="str">
        <f>TEXT(SalesDataTable[[#This Row],[Order Date]],"mmm")</f>
        <v>Oct</v>
      </c>
    </row>
    <row r="2079" spans="1:24" ht="15">
      <c r="A2079" s="2">
        <v>4038</v>
      </c>
      <c r="B2079" s="3">
        <v>46304</v>
      </c>
      <c r="C2079" s="12">
        <f>MONTH(SalesDataTable[[#This Row],[Order Date]])</f>
        <v>10</v>
      </c>
      <c r="D2079" s="12" t="str">
        <f>TEXT(SalesDataTable[[#This Row],[Order Date]],"MMM")</f>
        <v>Oct</v>
      </c>
      <c r="E2079" s="15" t="str">
        <f>"Q"&amp;ROUNDUP(MONTH(SalesDataTable[[#This Row],[Order Date]])/3,0)</f>
        <v>Q4</v>
      </c>
      <c r="F2079" s="12">
        <f>YEAR(SalesDataTable[[#This Row],[Order Date]])</f>
        <v>2026</v>
      </c>
      <c r="G2079" s="4" t="s">
        <v>0</v>
      </c>
      <c r="H2079" s="4" t="s">
        <v>50</v>
      </c>
      <c r="I2079" s="4" t="s">
        <v>2</v>
      </c>
      <c r="J2079" s="4" t="s">
        <v>3</v>
      </c>
      <c r="K2079" s="4" t="s">
        <v>34</v>
      </c>
      <c r="L2079" s="4" t="s">
        <v>38</v>
      </c>
      <c r="M2079" s="9">
        <v>2</v>
      </c>
      <c r="N2079" s="6">
        <v>125.56</v>
      </c>
      <c r="O2079" s="7">
        <v>0.1</v>
      </c>
      <c r="P2079" s="6">
        <v>67.260000000000005</v>
      </c>
      <c r="Q2079" s="6">
        <f t="shared" si="128"/>
        <v>226.00800000000001</v>
      </c>
      <c r="R2079" s="6">
        <f t="shared" si="129"/>
        <v>134.52000000000001</v>
      </c>
      <c r="S2079" s="6">
        <f t="shared" si="130"/>
        <v>91.488</v>
      </c>
      <c r="T2079" s="8">
        <f t="shared" si="131"/>
        <v>0.40479983009450993</v>
      </c>
      <c r="U2079" s="5">
        <f>YEAR(SalesDataTable[[#This Row],[Order Date]])</f>
        <v>2026</v>
      </c>
      <c r="V2079" s="8" t="str">
        <f>"Q"&amp;ROUNDUP(MONTH(SalesDataTable[[#This Row],[Order Date]])/3,0)</f>
        <v>Q4</v>
      </c>
      <c r="W2079" s="9">
        <f>MONTH(SalesDataTable[[#This Row],[Order Date]])</f>
        <v>10</v>
      </c>
      <c r="X2079" s="8" t="str">
        <f>TEXT(SalesDataTable[[#This Row],[Order Date]],"mmm")</f>
        <v>Oct</v>
      </c>
    </row>
    <row r="2080" spans="1:24" ht="15">
      <c r="A2080" s="2">
        <v>4686</v>
      </c>
      <c r="B2080" s="3">
        <v>46304</v>
      </c>
      <c r="C2080" s="12">
        <f>MONTH(SalesDataTable[[#This Row],[Order Date]])</f>
        <v>10</v>
      </c>
      <c r="D2080" s="12" t="str">
        <f>TEXT(SalesDataTable[[#This Row],[Order Date]],"MMM")</f>
        <v>Oct</v>
      </c>
      <c r="E2080" s="15" t="str">
        <f>"Q"&amp;ROUNDUP(MONTH(SalesDataTable[[#This Row],[Order Date]])/3,0)</f>
        <v>Q4</v>
      </c>
      <c r="F2080" s="12">
        <f>YEAR(SalesDataTable[[#This Row],[Order Date]])</f>
        <v>2026</v>
      </c>
      <c r="G2080" s="4" t="s">
        <v>0</v>
      </c>
      <c r="H2080" s="4" t="s">
        <v>50</v>
      </c>
      <c r="I2080" s="4" t="s">
        <v>28</v>
      </c>
      <c r="J2080" s="4" t="s">
        <v>13</v>
      </c>
      <c r="K2080" s="4" t="s">
        <v>23</v>
      </c>
      <c r="L2080" s="4" t="s">
        <v>51</v>
      </c>
      <c r="M2080" s="9">
        <v>2</v>
      </c>
      <c r="N2080" s="6">
        <v>124.91</v>
      </c>
      <c r="O2080" s="7">
        <v>0</v>
      </c>
      <c r="P2080" s="6">
        <v>60.33</v>
      </c>
      <c r="Q2080" s="6">
        <f t="shared" si="128"/>
        <v>249.82</v>
      </c>
      <c r="R2080" s="6">
        <f t="shared" si="129"/>
        <v>120.66</v>
      </c>
      <c r="S2080" s="6">
        <f t="shared" si="130"/>
        <v>129.16</v>
      </c>
      <c r="T2080" s="8">
        <f t="shared" si="131"/>
        <v>0.51701224881914976</v>
      </c>
      <c r="U2080" s="5">
        <f>YEAR(SalesDataTable[[#This Row],[Order Date]])</f>
        <v>2026</v>
      </c>
      <c r="V2080" s="8" t="str">
        <f>"Q"&amp;ROUNDUP(MONTH(SalesDataTable[[#This Row],[Order Date]])/3,0)</f>
        <v>Q4</v>
      </c>
      <c r="W2080" s="9">
        <f>MONTH(SalesDataTable[[#This Row],[Order Date]])</f>
        <v>10</v>
      </c>
      <c r="X2080" s="8" t="str">
        <f>TEXT(SalesDataTable[[#This Row],[Order Date]],"mmm")</f>
        <v>Oct</v>
      </c>
    </row>
    <row r="2081" spans="1:24" ht="15">
      <c r="A2081" s="2">
        <v>5076</v>
      </c>
      <c r="B2081" s="3">
        <v>46304</v>
      </c>
      <c r="C2081" s="12">
        <f>MONTH(SalesDataTable[[#This Row],[Order Date]])</f>
        <v>10</v>
      </c>
      <c r="D2081" s="12" t="str">
        <f>TEXT(SalesDataTable[[#This Row],[Order Date]],"MMM")</f>
        <v>Oct</v>
      </c>
      <c r="E2081" s="15" t="str">
        <f>"Q"&amp;ROUNDUP(MONTH(SalesDataTable[[#This Row],[Order Date]])/3,0)</f>
        <v>Q4</v>
      </c>
      <c r="F2081" s="12">
        <f>YEAR(SalesDataTable[[#This Row],[Order Date]])</f>
        <v>2026</v>
      </c>
      <c r="G2081" s="4" t="s">
        <v>6</v>
      </c>
      <c r="H2081" s="4" t="s">
        <v>43</v>
      </c>
      <c r="I2081" s="4" t="s">
        <v>2</v>
      </c>
      <c r="J2081" s="4" t="s">
        <v>13</v>
      </c>
      <c r="K2081" s="4" t="s">
        <v>23</v>
      </c>
      <c r="L2081" s="4" t="s">
        <v>29</v>
      </c>
      <c r="M2081" s="9">
        <v>1</v>
      </c>
      <c r="N2081" s="6">
        <v>199.32</v>
      </c>
      <c r="O2081" s="7">
        <v>0</v>
      </c>
      <c r="P2081" s="6">
        <v>103.83</v>
      </c>
      <c r="Q2081" s="6">
        <f t="shared" si="128"/>
        <v>199.32</v>
      </c>
      <c r="R2081" s="6">
        <f t="shared" si="129"/>
        <v>103.83</v>
      </c>
      <c r="S2081" s="6">
        <f t="shared" si="130"/>
        <v>95.49</v>
      </c>
      <c r="T2081" s="8">
        <f t="shared" si="131"/>
        <v>0.4790788681517158</v>
      </c>
      <c r="U2081" s="5">
        <f>YEAR(SalesDataTable[[#This Row],[Order Date]])</f>
        <v>2026</v>
      </c>
      <c r="V2081" s="8" t="str">
        <f>"Q"&amp;ROUNDUP(MONTH(SalesDataTable[[#This Row],[Order Date]])/3,0)</f>
        <v>Q4</v>
      </c>
      <c r="W2081" s="9">
        <f>MONTH(SalesDataTable[[#This Row],[Order Date]])</f>
        <v>10</v>
      </c>
      <c r="X2081" s="8" t="str">
        <f>TEXT(SalesDataTable[[#This Row],[Order Date]],"mmm")</f>
        <v>Oct</v>
      </c>
    </row>
    <row r="2082" spans="1:24" ht="15">
      <c r="A2082" s="2">
        <v>1339</v>
      </c>
      <c r="B2082" s="3">
        <v>46305</v>
      </c>
      <c r="C2082" s="12">
        <f>MONTH(SalesDataTable[[#This Row],[Order Date]])</f>
        <v>10</v>
      </c>
      <c r="D2082" s="12" t="str">
        <f>TEXT(SalesDataTable[[#This Row],[Order Date]],"MMM")</f>
        <v>Oct</v>
      </c>
      <c r="E2082" s="15" t="str">
        <f>"Q"&amp;ROUNDUP(MONTH(SalesDataTable[[#This Row],[Order Date]])/3,0)</f>
        <v>Q4</v>
      </c>
      <c r="F2082" s="12">
        <f>YEAR(SalesDataTable[[#This Row],[Order Date]])</f>
        <v>2026</v>
      </c>
      <c r="G2082" s="4" t="s">
        <v>6</v>
      </c>
      <c r="H2082" s="4" t="s">
        <v>41</v>
      </c>
      <c r="I2082" s="4" t="s">
        <v>2</v>
      </c>
      <c r="J2082" s="4" t="s">
        <v>3</v>
      </c>
      <c r="K2082" s="4" t="s">
        <v>23</v>
      </c>
      <c r="L2082" s="4" t="s">
        <v>24</v>
      </c>
      <c r="M2082" s="9">
        <v>4</v>
      </c>
      <c r="N2082" s="6">
        <v>337.38</v>
      </c>
      <c r="O2082" s="7">
        <v>0.05</v>
      </c>
      <c r="P2082" s="6">
        <v>194.94</v>
      </c>
      <c r="Q2082" s="6">
        <f t="shared" si="128"/>
        <v>1282.0439999999999</v>
      </c>
      <c r="R2082" s="6">
        <f t="shared" si="129"/>
        <v>779.76</v>
      </c>
      <c r="S2082" s="6">
        <f t="shared" si="130"/>
        <v>502.28399999999988</v>
      </c>
      <c r="T2082" s="8">
        <f t="shared" si="131"/>
        <v>0.39178374533167343</v>
      </c>
      <c r="U2082" s="5">
        <f>YEAR(SalesDataTable[[#This Row],[Order Date]])</f>
        <v>2026</v>
      </c>
      <c r="V2082" s="8" t="str">
        <f>"Q"&amp;ROUNDUP(MONTH(SalesDataTable[[#This Row],[Order Date]])/3,0)</f>
        <v>Q4</v>
      </c>
      <c r="W2082" s="9">
        <f>MONTH(SalesDataTable[[#This Row],[Order Date]])</f>
        <v>10</v>
      </c>
      <c r="X2082" s="8" t="str">
        <f>TEXT(SalesDataTable[[#This Row],[Order Date]],"mmm")</f>
        <v>Oct</v>
      </c>
    </row>
    <row r="2083" spans="1:24" ht="15">
      <c r="A2083" s="2">
        <v>1884</v>
      </c>
      <c r="B2083" s="3">
        <v>46305</v>
      </c>
      <c r="C2083" s="12">
        <f>MONTH(SalesDataTable[[#This Row],[Order Date]])</f>
        <v>10</v>
      </c>
      <c r="D2083" s="12" t="str">
        <f>TEXT(SalesDataTable[[#This Row],[Order Date]],"MMM")</f>
        <v>Oct</v>
      </c>
      <c r="E2083" s="15" t="str">
        <f>"Q"&amp;ROUNDUP(MONTH(SalesDataTable[[#This Row],[Order Date]])/3,0)</f>
        <v>Q4</v>
      </c>
      <c r="F2083" s="12">
        <f>YEAR(SalesDataTable[[#This Row],[Order Date]])</f>
        <v>2026</v>
      </c>
      <c r="G2083" s="4" t="s">
        <v>11</v>
      </c>
      <c r="H2083" s="4" t="s">
        <v>12</v>
      </c>
      <c r="I2083" s="4" t="s">
        <v>2</v>
      </c>
      <c r="J2083" s="4" t="s">
        <v>16</v>
      </c>
      <c r="K2083" s="4" t="s">
        <v>23</v>
      </c>
      <c r="L2083" s="4" t="s">
        <v>40</v>
      </c>
      <c r="M2083" s="9">
        <v>3</v>
      </c>
      <c r="N2083" s="6">
        <v>82.18</v>
      </c>
      <c r="O2083" s="7">
        <v>0.1</v>
      </c>
      <c r="P2083" s="6">
        <v>39.82</v>
      </c>
      <c r="Q2083" s="6">
        <f t="shared" si="128"/>
        <v>221.88600000000002</v>
      </c>
      <c r="R2083" s="6">
        <f t="shared" si="129"/>
        <v>119.46000000000001</v>
      </c>
      <c r="S2083" s="6">
        <f t="shared" si="130"/>
        <v>102.42600000000002</v>
      </c>
      <c r="T2083" s="8">
        <f t="shared" si="131"/>
        <v>0.46161542413671885</v>
      </c>
      <c r="U2083" s="5">
        <f>YEAR(SalesDataTable[[#This Row],[Order Date]])</f>
        <v>2026</v>
      </c>
      <c r="V2083" s="8" t="str">
        <f>"Q"&amp;ROUNDUP(MONTH(SalesDataTable[[#This Row],[Order Date]])/3,0)</f>
        <v>Q4</v>
      </c>
      <c r="W2083" s="9">
        <f>MONTH(SalesDataTable[[#This Row],[Order Date]])</f>
        <v>10</v>
      </c>
      <c r="X2083" s="8" t="str">
        <f>TEXT(SalesDataTable[[#This Row],[Order Date]],"mmm")</f>
        <v>Oct</v>
      </c>
    </row>
    <row r="2084" spans="1:24" ht="15">
      <c r="A2084" s="2">
        <v>3568</v>
      </c>
      <c r="B2084" s="3">
        <v>46305</v>
      </c>
      <c r="C2084" s="12">
        <f>MONTH(SalesDataTable[[#This Row],[Order Date]])</f>
        <v>10</v>
      </c>
      <c r="D2084" s="12" t="str">
        <f>TEXT(SalesDataTable[[#This Row],[Order Date]],"MMM")</f>
        <v>Oct</v>
      </c>
      <c r="E2084" s="15" t="str">
        <f>"Q"&amp;ROUNDUP(MONTH(SalesDataTable[[#This Row],[Order Date]])/3,0)</f>
        <v>Q4</v>
      </c>
      <c r="F2084" s="12">
        <f>YEAR(SalesDataTable[[#This Row],[Order Date]])</f>
        <v>2026</v>
      </c>
      <c r="G2084" s="4" t="s">
        <v>0</v>
      </c>
      <c r="H2084" s="4" t="s">
        <v>50</v>
      </c>
      <c r="I2084" s="4" t="s">
        <v>8</v>
      </c>
      <c r="J2084" s="4" t="s">
        <v>13</v>
      </c>
      <c r="K2084" s="4" t="s">
        <v>9</v>
      </c>
      <c r="L2084" s="4" t="s">
        <v>46</v>
      </c>
      <c r="M2084" s="9">
        <v>15</v>
      </c>
      <c r="N2084" s="6">
        <v>70.25</v>
      </c>
      <c r="O2084" s="7">
        <v>0.1</v>
      </c>
      <c r="P2084" s="6">
        <v>32.19</v>
      </c>
      <c r="Q2084" s="6">
        <f t="shared" si="128"/>
        <v>948.375</v>
      </c>
      <c r="R2084" s="6">
        <f t="shared" si="129"/>
        <v>482.84999999999997</v>
      </c>
      <c r="S2084" s="6">
        <f t="shared" si="130"/>
        <v>465.52500000000003</v>
      </c>
      <c r="T2084" s="8">
        <f t="shared" si="131"/>
        <v>0.49086595492289448</v>
      </c>
      <c r="U2084" s="5">
        <f>YEAR(SalesDataTable[[#This Row],[Order Date]])</f>
        <v>2026</v>
      </c>
      <c r="V2084" s="8" t="str">
        <f>"Q"&amp;ROUNDUP(MONTH(SalesDataTable[[#This Row],[Order Date]])/3,0)</f>
        <v>Q4</v>
      </c>
      <c r="W2084" s="9">
        <f>MONTH(SalesDataTable[[#This Row],[Order Date]])</f>
        <v>10</v>
      </c>
      <c r="X2084" s="8" t="str">
        <f>TEXT(SalesDataTable[[#This Row],[Order Date]],"mmm")</f>
        <v>Oct</v>
      </c>
    </row>
    <row r="2085" spans="1:24" ht="15">
      <c r="A2085" s="2">
        <v>4171</v>
      </c>
      <c r="B2085" s="3">
        <v>46305</v>
      </c>
      <c r="C2085" s="12">
        <f>MONTH(SalesDataTable[[#This Row],[Order Date]])</f>
        <v>10</v>
      </c>
      <c r="D2085" s="12" t="str">
        <f>TEXT(SalesDataTable[[#This Row],[Order Date]],"MMM")</f>
        <v>Oct</v>
      </c>
      <c r="E2085" s="15" t="str">
        <f>"Q"&amp;ROUNDUP(MONTH(SalesDataTable[[#This Row],[Order Date]])/3,0)</f>
        <v>Q4</v>
      </c>
      <c r="F2085" s="12">
        <f>YEAR(SalesDataTable[[#This Row],[Order Date]])</f>
        <v>2026</v>
      </c>
      <c r="G2085" s="4" t="s">
        <v>20</v>
      </c>
      <c r="H2085" s="4" t="s">
        <v>31</v>
      </c>
      <c r="I2085" s="4" t="s">
        <v>19</v>
      </c>
      <c r="J2085" s="4" t="s">
        <v>13</v>
      </c>
      <c r="K2085" s="4" t="s">
        <v>14</v>
      </c>
      <c r="L2085" s="4" t="s">
        <v>15</v>
      </c>
      <c r="M2085" s="9">
        <v>2</v>
      </c>
      <c r="N2085" s="6">
        <v>35.36</v>
      </c>
      <c r="O2085" s="7">
        <v>0</v>
      </c>
      <c r="P2085" s="6">
        <v>13.49</v>
      </c>
      <c r="Q2085" s="6">
        <f t="shared" si="128"/>
        <v>70.72</v>
      </c>
      <c r="R2085" s="6">
        <f t="shared" si="129"/>
        <v>26.98</v>
      </c>
      <c r="S2085" s="6">
        <f t="shared" si="130"/>
        <v>43.739999999999995</v>
      </c>
      <c r="T2085" s="8">
        <f t="shared" si="131"/>
        <v>0.61849547511312208</v>
      </c>
      <c r="U2085" s="5">
        <f>YEAR(SalesDataTable[[#This Row],[Order Date]])</f>
        <v>2026</v>
      </c>
      <c r="V2085" s="8" t="str">
        <f>"Q"&amp;ROUNDUP(MONTH(SalesDataTable[[#This Row],[Order Date]])/3,0)</f>
        <v>Q4</v>
      </c>
      <c r="W2085" s="9">
        <f>MONTH(SalesDataTable[[#This Row],[Order Date]])</f>
        <v>10</v>
      </c>
      <c r="X2085" s="8" t="str">
        <f>TEXT(SalesDataTable[[#This Row],[Order Date]],"mmm")</f>
        <v>Oct</v>
      </c>
    </row>
    <row r="2086" spans="1:24" ht="15">
      <c r="A2086" s="2">
        <v>4477</v>
      </c>
      <c r="B2086" s="3">
        <v>46305</v>
      </c>
      <c r="C2086" s="12">
        <f>MONTH(SalesDataTable[[#This Row],[Order Date]])</f>
        <v>10</v>
      </c>
      <c r="D2086" s="12" t="str">
        <f>TEXT(SalesDataTable[[#This Row],[Order Date]],"MMM")</f>
        <v>Oct</v>
      </c>
      <c r="E2086" s="15" t="str">
        <f>"Q"&amp;ROUNDUP(MONTH(SalesDataTable[[#This Row],[Order Date]])/3,0)</f>
        <v>Q4</v>
      </c>
      <c r="F2086" s="12">
        <f>YEAR(SalesDataTable[[#This Row],[Order Date]])</f>
        <v>2026</v>
      </c>
      <c r="G2086" s="4" t="s">
        <v>11</v>
      </c>
      <c r="H2086" s="4" t="s">
        <v>25</v>
      </c>
      <c r="I2086" s="4" t="s">
        <v>19</v>
      </c>
      <c r="J2086" s="4" t="s">
        <v>13</v>
      </c>
      <c r="K2086" s="4" t="s">
        <v>14</v>
      </c>
      <c r="L2086" s="4" t="s">
        <v>32</v>
      </c>
      <c r="M2086" s="9">
        <v>1</v>
      </c>
      <c r="N2086" s="6">
        <v>46.01</v>
      </c>
      <c r="O2086" s="7">
        <v>0</v>
      </c>
      <c r="P2086" s="6">
        <v>18.239999999999998</v>
      </c>
      <c r="Q2086" s="6">
        <f t="shared" si="128"/>
        <v>46.01</v>
      </c>
      <c r="R2086" s="6">
        <f t="shared" si="129"/>
        <v>18.239999999999998</v>
      </c>
      <c r="S2086" s="6">
        <f t="shared" si="130"/>
        <v>27.77</v>
      </c>
      <c r="T2086" s="8">
        <f t="shared" si="131"/>
        <v>0.6035644425124973</v>
      </c>
      <c r="U2086" s="5">
        <f>YEAR(SalesDataTable[[#This Row],[Order Date]])</f>
        <v>2026</v>
      </c>
      <c r="V2086" s="8" t="str">
        <f>"Q"&amp;ROUNDUP(MONTH(SalesDataTable[[#This Row],[Order Date]])/3,0)</f>
        <v>Q4</v>
      </c>
      <c r="W2086" s="9">
        <f>MONTH(SalesDataTable[[#This Row],[Order Date]])</f>
        <v>10</v>
      </c>
      <c r="X2086" s="8" t="str">
        <f>TEXT(SalesDataTable[[#This Row],[Order Date]],"mmm")</f>
        <v>Oct</v>
      </c>
    </row>
    <row r="2087" spans="1:24" ht="15">
      <c r="A2087" s="2">
        <v>3368</v>
      </c>
      <c r="B2087" s="3">
        <v>46306</v>
      </c>
      <c r="C2087" s="12">
        <f>MONTH(SalesDataTable[[#This Row],[Order Date]])</f>
        <v>10</v>
      </c>
      <c r="D2087" s="12" t="str">
        <f>TEXT(SalesDataTable[[#This Row],[Order Date]],"MMM")</f>
        <v>Oct</v>
      </c>
      <c r="E2087" s="15" t="str">
        <f>"Q"&amp;ROUNDUP(MONTH(SalesDataTable[[#This Row],[Order Date]])/3,0)</f>
        <v>Q4</v>
      </c>
      <c r="F2087" s="12">
        <f>YEAR(SalesDataTable[[#This Row],[Order Date]])</f>
        <v>2026</v>
      </c>
      <c r="G2087" s="4" t="s">
        <v>0</v>
      </c>
      <c r="H2087" s="4" t="s">
        <v>36</v>
      </c>
      <c r="I2087" s="4" t="s">
        <v>2</v>
      </c>
      <c r="J2087" s="4" t="s">
        <v>3</v>
      </c>
      <c r="K2087" s="4" t="s">
        <v>9</v>
      </c>
      <c r="L2087" s="4" t="s">
        <v>10</v>
      </c>
      <c r="M2087" s="9">
        <v>1</v>
      </c>
      <c r="N2087" s="6">
        <v>89.88</v>
      </c>
      <c r="O2087" s="7">
        <v>0</v>
      </c>
      <c r="P2087" s="6">
        <v>46.15</v>
      </c>
      <c r="Q2087" s="6">
        <f t="shared" si="128"/>
        <v>89.88</v>
      </c>
      <c r="R2087" s="6">
        <f t="shared" si="129"/>
        <v>46.15</v>
      </c>
      <c r="S2087" s="6">
        <f t="shared" si="130"/>
        <v>43.73</v>
      </c>
      <c r="T2087" s="8">
        <f t="shared" si="131"/>
        <v>0.48653760569648419</v>
      </c>
      <c r="U2087" s="5">
        <f>YEAR(SalesDataTable[[#This Row],[Order Date]])</f>
        <v>2026</v>
      </c>
      <c r="V2087" s="8" t="str">
        <f>"Q"&amp;ROUNDUP(MONTH(SalesDataTable[[#This Row],[Order Date]])/3,0)</f>
        <v>Q4</v>
      </c>
      <c r="W2087" s="9">
        <f>MONTH(SalesDataTable[[#This Row],[Order Date]])</f>
        <v>10</v>
      </c>
      <c r="X2087" s="8" t="str">
        <f>TEXT(SalesDataTable[[#This Row],[Order Date]],"mmm")</f>
        <v>Oct</v>
      </c>
    </row>
    <row r="2088" spans="1:24" ht="15">
      <c r="A2088" s="2">
        <v>3566</v>
      </c>
      <c r="B2088" s="3">
        <v>46306</v>
      </c>
      <c r="C2088" s="12">
        <f>MONTH(SalesDataTable[[#This Row],[Order Date]])</f>
        <v>10</v>
      </c>
      <c r="D2088" s="12" t="str">
        <f>TEXT(SalesDataTable[[#This Row],[Order Date]],"MMM")</f>
        <v>Oct</v>
      </c>
      <c r="E2088" s="15" t="str">
        <f>"Q"&amp;ROUNDUP(MONTH(SalesDataTable[[#This Row],[Order Date]])/3,0)</f>
        <v>Q4</v>
      </c>
      <c r="F2088" s="12">
        <f>YEAR(SalesDataTable[[#This Row],[Order Date]])</f>
        <v>2026</v>
      </c>
      <c r="G2088" s="4" t="s">
        <v>6</v>
      </c>
      <c r="H2088" s="4" t="s">
        <v>43</v>
      </c>
      <c r="I2088" s="4" t="s">
        <v>2</v>
      </c>
      <c r="J2088" s="4" t="s">
        <v>13</v>
      </c>
      <c r="K2088" s="4" t="s">
        <v>34</v>
      </c>
      <c r="L2088" s="4" t="s">
        <v>35</v>
      </c>
      <c r="M2088" s="9">
        <v>1</v>
      </c>
      <c r="N2088" s="6">
        <v>41.33</v>
      </c>
      <c r="O2088" s="7">
        <v>0</v>
      </c>
      <c r="P2088" s="6">
        <v>14.47</v>
      </c>
      <c r="Q2088" s="6">
        <f t="shared" si="128"/>
        <v>41.33</v>
      </c>
      <c r="R2088" s="6">
        <f t="shared" si="129"/>
        <v>14.47</v>
      </c>
      <c r="S2088" s="6">
        <f t="shared" si="130"/>
        <v>26.86</v>
      </c>
      <c r="T2088" s="8">
        <f t="shared" si="131"/>
        <v>0.6498911202516332</v>
      </c>
      <c r="U2088" s="5">
        <f>YEAR(SalesDataTable[[#This Row],[Order Date]])</f>
        <v>2026</v>
      </c>
      <c r="V2088" s="8" t="str">
        <f>"Q"&amp;ROUNDUP(MONTH(SalesDataTable[[#This Row],[Order Date]])/3,0)</f>
        <v>Q4</v>
      </c>
      <c r="W2088" s="9">
        <f>MONTH(SalesDataTable[[#This Row],[Order Date]])</f>
        <v>10</v>
      </c>
      <c r="X2088" s="8" t="str">
        <f>TEXT(SalesDataTable[[#This Row],[Order Date]],"mmm")</f>
        <v>Oct</v>
      </c>
    </row>
    <row r="2089" spans="1:24" ht="15">
      <c r="A2089" s="2">
        <v>4420</v>
      </c>
      <c r="B2089" s="3">
        <v>46306</v>
      </c>
      <c r="C2089" s="12">
        <f>MONTH(SalesDataTable[[#This Row],[Order Date]])</f>
        <v>10</v>
      </c>
      <c r="D2089" s="12" t="str">
        <f>TEXT(SalesDataTable[[#This Row],[Order Date]],"MMM")</f>
        <v>Oct</v>
      </c>
      <c r="E2089" s="15" t="str">
        <f>"Q"&amp;ROUNDUP(MONTH(SalesDataTable[[#This Row],[Order Date]])/3,0)</f>
        <v>Q4</v>
      </c>
      <c r="F2089" s="12">
        <f>YEAR(SalesDataTable[[#This Row],[Order Date]])</f>
        <v>2026</v>
      </c>
      <c r="G2089" s="4" t="s">
        <v>11</v>
      </c>
      <c r="H2089" s="4" t="s">
        <v>25</v>
      </c>
      <c r="I2089" s="4" t="s">
        <v>8</v>
      </c>
      <c r="J2089" s="4" t="s">
        <v>16</v>
      </c>
      <c r="K2089" s="4" t="s">
        <v>4</v>
      </c>
      <c r="L2089" s="4" t="s">
        <v>26</v>
      </c>
      <c r="M2089" s="9">
        <v>15</v>
      </c>
      <c r="N2089" s="6">
        <v>40.78</v>
      </c>
      <c r="O2089" s="7">
        <v>0.15</v>
      </c>
      <c r="P2089" s="6">
        <v>17.07</v>
      </c>
      <c r="Q2089" s="6">
        <f t="shared" si="128"/>
        <v>519.94500000000005</v>
      </c>
      <c r="R2089" s="6">
        <f t="shared" si="129"/>
        <v>256.05</v>
      </c>
      <c r="S2089" s="6">
        <f t="shared" si="130"/>
        <v>263.89500000000004</v>
      </c>
      <c r="T2089" s="8">
        <f t="shared" si="131"/>
        <v>0.5075440671609498</v>
      </c>
      <c r="U2089" s="5">
        <f>YEAR(SalesDataTable[[#This Row],[Order Date]])</f>
        <v>2026</v>
      </c>
      <c r="V2089" s="8" t="str">
        <f>"Q"&amp;ROUNDUP(MONTH(SalesDataTable[[#This Row],[Order Date]])/3,0)</f>
        <v>Q4</v>
      </c>
      <c r="W2089" s="9">
        <f>MONTH(SalesDataTable[[#This Row],[Order Date]])</f>
        <v>10</v>
      </c>
      <c r="X2089" s="8" t="str">
        <f>TEXT(SalesDataTable[[#This Row],[Order Date]],"mmm")</f>
        <v>Oct</v>
      </c>
    </row>
    <row r="2090" spans="1:24" ht="15">
      <c r="A2090" s="2">
        <v>513</v>
      </c>
      <c r="B2090" s="3">
        <v>46307</v>
      </c>
      <c r="C2090" s="12">
        <f>MONTH(SalesDataTable[[#This Row],[Order Date]])</f>
        <v>10</v>
      </c>
      <c r="D2090" s="12" t="str">
        <f>TEXT(SalesDataTable[[#This Row],[Order Date]],"MMM")</f>
        <v>Oct</v>
      </c>
      <c r="E2090" s="15" t="str">
        <f>"Q"&amp;ROUNDUP(MONTH(SalesDataTable[[#This Row],[Order Date]])/3,0)</f>
        <v>Q4</v>
      </c>
      <c r="F2090" s="12">
        <f>YEAR(SalesDataTable[[#This Row],[Order Date]])</f>
        <v>2026</v>
      </c>
      <c r="G2090" s="4" t="s">
        <v>20</v>
      </c>
      <c r="H2090" s="4" t="s">
        <v>31</v>
      </c>
      <c r="I2090" s="4" t="s">
        <v>2</v>
      </c>
      <c r="J2090" s="4" t="s">
        <v>16</v>
      </c>
      <c r="K2090" s="4" t="s">
        <v>14</v>
      </c>
      <c r="L2090" s="4" t="s">
        <v>48</v>
      </c>
      <c r="M2090" s="9">
        <v>1</v>
      </c>
      <c r="N2090" s="6">
        <v>163.87</v>
      </c>
      <c r="O2090" s="7">
        <v>0</v>
      </c>
      <c r="P2090" s="6">
        <v>85.76</v>
      </c>
      <c r="Q2090" s="6">
        <f t="shared" si="128"/>
        <v>163.87</v>
      </c>
      <c r="R2090" s="6">
        <f t="shared" si="129"/>
        <v>85.76</v>
      </c>
      <c r="S2090" s="6">
        <f t="shared" si="130"/>
        <v>78.11</v>
      </c>
      <c r="T2090" s="8">
        <f t="shared" si="131"/>
        <v>0.47665832672240188</v>
      </c>
      <c r="U2090" s="5">
        <f>YEAR(SalesDataTable[[#This Row],[Order Date]])</f>
        <v>2026</v>
      </c>
      <c r="V2090" s="8" t="str">
        <f>"Q"&amp;ROUNDUP(MONTH(SalesDataTable[[#This Row],[Order Date]])/3,0)</f>
        <v>Q4</v>
      </c>
      <c r="W2090" s="9">
        <f>MONTH(SalesDataTable[[#This Row],[Order Date]])</f>
        <v>10</v>
      </c>
      <c r="X2090" s="8" t="str">
        <f>TEXT(SalesDataTable[[#This Row],[Order Date]],"mmm")</f>
        <v>Oct</v>
      </c>
    </row>
    <row r="2091" spans="1:24" ht="15">
      <c r="A2091" s="2">
        <v>786</v>
      </c>
      <c r="B2091" s="3">
        <v>46307</v>
      </c>
      <c r="C2091" s="12">
        <f>MONTH(SalesDataTable[[#This Row],[Order Date]])</f>
        <v>10</v>
      </c>
      <c r="D2091" s="12" t="str">
        <f>TEXT(SalesDataTable[[#This Row],[Order Date]],"MMM")</f>
        <v>Oct</v>
      </c>
      <c r="E2091" s="15" t="str">
        <f>"Q"&amp;ROUNDUP(MONTH(SalesDataTable[[#This Row],[Order Date]])/3,0)</f>
        <v>Q4</v>
      </c>
      <c r="F2091" s="12">
        <f>YEAR(SalesDataTable[[#This Row],[Order Date]])</f>
        <v>2026</v>
      </c>
      <c r="G2091" s="4" t="s">
        <v>11</v>
      </c>
      <c r="H2091" s="4" t="s">
        <v>18</v>
      </c>
      <c r="I2091" s="4" t="s">
        <v>2</v>
      </c>
      <c r="J2091" s="4" t="s">
        <v>13</v>
      </c>
      <c r="K2091" s="4" t="s">
        <v>34</v>
      </c>
      <c r="L2091" s="4" t="s">
        <v>42</v>
      </c>
      <c r="M2091" s="9">
        <v>1</v>
      </c>
      <c r="N2091" s="6">
        <v>35.39</v>
      </c>
      <c r="O2091" s="7">
        <v>0.05</v>
      </c>
      <c r="P2091" s="6">
        <v>13.68</v>
      </c>
      <c r="Q2091" s="6">
        <f t="shared" si="128"/>
        <v>33.6205</v>
      </c>
      <c r="R2091" s="6">
        <f t="shared" si="129"/>
        <v>13.68</v>
      </c>
      <c r="S2091" s="6">
        <f t="shared" si="130"/>
        <v>19.9405</v>
      </c>
      <c r="T2091" s="8">
        <f t="shared" si="131"/>
        <v>0.59310539700480358</v>
      </c>
      <c r="U2091" s="5">
        <f>YEAR(SalesDataTable[[#This Row],[Order Date]])</f>
        <v>2026</v>
      </c>
      <c r="V2091" s="8" t="str">
        <f>"Q"&amp;ROUNDUP(MONTH(SalesDataTable[[#This Row],[Order Date]])/3,0)</f>
        <v>Q4</v>
      </c>
      <c r="W2091" s="9">
        <f>MONTH(SalesDataTable[[#This Row],[Order Date]])</f>
        <v>10</v>
      </c>
      <c r="X2091" s="8" t="str">
        <f>TEXT(SalesDataTable[[#This Row],[Order Date]],"mmm")</f>
        <v>Oct</v>
      </c>
    </row>
    <row r="2092" spans="1:24" ht="15">
      <c r="A2092" s="2">
        <v>3771</v>
      </c>
      <c r="B2092" s="3">
        <v>46307</v>
      </c>
      <c r="C2092" s="12">
        <f>MONTH(SalesDataTable[[#This Row],[Order Date]])</f>
        <v>10</v>
      </c>
      <c r="D2092" s="12" t="str">
        <f>TEXT(SalesDataTable[[#This Row],[Order Date]],"MMM")</f>
        <v>Oct</v>
      </c>
      <c r="E2092" s="15" t="str">
        <f>"Q"&amp;ROUNDUP(MONTH(SalesDataTable[[#This Row],[Order Date]])/3,0)</f>
        <v>Q4</v>
      </c>
      <c r="F2092" s="12">
        <f>YEAR(SalesDataTable[[#This Row],[Order Date]])</f>
        <v>2026</v>
      </c>
      <c r="G2092" s="4" t="s">
        <v>11</v>
      </c>
      <c r="H2092" s="4" t="s">
        <v>18</v>
      </c>
      <c r="I2092" s="4" t="s">
        <v>2</v>
      </c>
      <c r="J2092" s="4" t="s">
        <v>16</v>
      </c>
      <c r="K2092" s="4" t="s">
        <v>23</v>
      </c>
      <c r="L2092" s="4" t="s">
        <v>40</v>
      </c>
      <c r="M2092" s="9">
        <v>2</v>
      </c>
      <c r="N2092" s="6">
        <v>80.2</v>
      </c>
      <c r="O2092" s="7">
        <v>0</v>
      </c>
      <c r="P2092" s="6">
        <v>39.590000000000003</v>
      </c>
      <c r="Q2092" s="6">
        <f t="shared" si="128"/>
        <v>160.4</v>
      </c>
      <c r="R2092" s="6">
        <f t="shared" si="129"/>
        <v>79.180000000000007</v>
      </c>
      <c r="S2092" s="6">
        <f t="shared" si="130"/>
        <v>81.22</v>
      </c>
      <c r="T2092" s="8">
        <f t="shared" si="131"/>
        <v>0.50635910224438896</v>
      </c>
      <c r="U2092" s="5">
        <f>YEAR(SalesDataTable[[#This Row],[Order Date]])</f>
        <v>2026</v>
      </c>
      <c r="V2092" s="8" t="str">
        <f>"Q"&amp;ROUNDUP(MONTH(SalesDataTable[[#This Row],[Order Date]])/3,0)</f>
        <v>Q4</v>
      </c>
      <c r="W2092" s="9">
        <f>MONTH(SalesDataTable[[#This Row],[Order Date]])</f>
        <v>10</v>
      </c>
      <c r="X2092" s="8" t="str">
        <f>TEXT(SalesDataTable[[#This Row],[Order Date]],"mmm")</f>
        <v>Oct</v>
      </c>
    </row>
    <row r="2093" spans="1:24" ht="15">
      <c r="A2093" s="2">
        <v>3910</v>
      </c>
      <c r="B2093" s="3">
        <v>46307</v>
      </c>
      <c r="C2093" s="12">
        <f>MONTH(SalesDataTable[[#This Row],[Order Date]])</f>
        <v>10</v>
      </c>
      <c r="D2093" s="12" t="str">
        <f>TEXT(SalesDataTable[[#This Row],[Order Date]],"MMM")</f>
        <v>Oct</v>
      </c>
      <c r="E2093" s="15" t="str">
        <f>"Q"&amp;ROUNDUP(MONTH(SalesDataTable[[#This Row],[Order Date]])/3,0)</f>
        <v>Q4</v>
      </c>
      <c r="F2093" s="12">
        <f>YEAR(SalesDataTable[[#This Row],[Order Date]])</f>
        <v>2026</v>
      </c>
      <c r="G2093" s="4" t="s">
        <v>11</v>
      </c>
      <c r="H2093" s="4" t="s">
        <v>12</v>
      </c>
      <c r="I2093" s="4" t="s">
        <v>2</v>
      </c>
      <c r="J2093" s="4" t="s">
        <v>16</v>
      </c>
      <c r="K2093" s="4" t="s">
        <v>4</v>
      </c>
      <c r="L2093" s="4" t="s">
        <v>26</v>
      </c>
      <c r="M2093" s="9">
        <v>3</v>
      </c>
      <c r="N2093" s="6">
        <v>41.09</v>
      </c>
      <c r="O2093" s="7">
        <v>0</v>
      </c>
      <c r="P2093" s="6">
        <v>17.18</v>
      </c>
      <c r="Q2093" s="6">
        <f t="shared" si="128"/>
        <v>123.27000000000001</v>
      </c>
      <c r="R2093" s="6">
        <f t="shared" si="129"/>
        <v>51.54</v>
      </c>
      <c r="S2093" s="6">
        <f t="shared" si="130"/>
        <v>71.730000000000018</v>
      </c>
      <c r="T2093" s="8">
        <f t="shared" si="131"/>
        <v>0.58189340472134354</v>
      </c>
      <c r="U2093" s="5">
        <f>YEAR(SalesDataTable[[#This Row],[Order Date]])</f>
        <v>2026</v>
      </c>
      <c r="V2093" s="8" t="str">
        <f>"Q"&amp;ROUNDUP(MONTH(SalesDataTable[[#This Row],[Order Date]])/3,0)</f>
        <v>Q4</v>
      </c>
      <c r="W2093" s="9">
        <f>MONTH(SalesDataTable[[#This Row],[Order Date]])</f>
        <v>10</v>
      </c>
      <c r="X2093" s="8" t="str">
        <f>TEXT(SalesDataTable[[#This Row],[Order Date]],"mmm")</f>
        <v>Oct</v>
      </c>
    </row>
    <row r="2094" spans="1:24" ht="15">
      <c r="A2094" s="2">
        <v>330</v>
      </c>
      <c r="B2094" s="3">
        <v>46308</v>
      </c>
      <c r="C2094" s="12">
        <f>MONTH(SalesDataTable[[#This Row],[Order Date]])</f>
        <v>10</v>
      </c>
      <c r="D2094" s="12" t="str">
        <f>TEXT(SalesDataTable[[#This Row],[Order Date]],"MMM")</f>
        <v>Oct</v>
      </c>
      <c r="E2094" s="15" t="str">
        <f>"Q"&amp;ROUNDUP(MONTH(SalesDataTable[[#This Row],[Order Date]])/3,0)</f>
        <v>Q4</v>
      </c>
      <c r="F2094" s="12">
        <f>YEAR(SalesDataTable[[#This Row],[Order Date]])</f>
        <v>2026</v>
      </c>
      <c r="G2094" s="4" t="s">
        <v>6</v>
      </c>
      <c r="H2094" s="4" t="s">
        <v>43</v>
      </c>
      <c r="I2094" s="4" t="s">
        <v>8</v>
      </c>
      <c r="J2094" s="4" t="s">
        <v>16</v>
      </c>
      <c r="K2094" s="4" t="s">
        <v>14</v>
      </c>
      <c r="L2094" s="4" t="s">
        <v>15</v>
      </c>
      <c r="M2094" s="9">
        <v>5</v>
      </c>
      <c r="N2094" s="6">
        <v>36.97</v>
      </c>
      <c r="O2094" s="7">
        <v>0.15</v>
      </c>
      <c r="P2094" s="6">
        <v>13.93</v>
      </c>
      <c r="Q2094" s="6">
        <f t="shared" si="128"/>
        <v>157.1225</v>
      </c>
      <c r="R2094" s="6">
        <f t="shared" si="129"/>
        <v>69.650000000000006</v>
      </c>
      <c r="S2094" s="6">
        <f t="shared" si="130"/>
        <v>87.472499999999997</v>
      </c>
      <c r="T2094" s="8">
        <f t="shared" si="131"/>
        <v>0.55671530175500006</v>
      </c>
      <c r="U2094" s="5">
        <f>YEAR(SalesDataTable[[#This Row],[Order Date]])</f>
        <v>2026</v>
      </c>
      <c r="V2094" s="8" t="str">
        <f>"Q"&amp;ROUNDUP(MONTH(SalesDataTable[[#This Row],[Order Date]])/3,0)</f>
        <v>Q4</v>
      </c>
      <c r="W2094" s="9">
        <f>MONTH(SalesDataTable[[#This Row],[Order Date]])</f>
        <v>10</v>
      </c>
      <c r="X2094" s="8" t="str">
        <f>TEXT(SalesDataTable[[#This Row],[Order Date]],"mmm")</f>
        <v>Oct</v>
      </c>
    </row>
    <row r="2095" spans="1:24" ht="15">
      <c r="A2095" s="2">
        <v>707</v>
      </c>
      <c r="B2095" s="3">
        <v>46308</v>
      </c>
      <c r="C2095" s="12">
        <f>MONTH(SalesDataTable[[#This Row],[Order Date]])</f>
        <v>10</v>
      </c>
      <c r="D2095" s="12" t="str">
        <f>TEXT(SalesDataTable[[#This Row],[Order Date]],"MMM")</f>
        <v>Oct</v>
      </c>
      <c r="E2095" s="15" t="str">
        <f>"Q"&amp;ROUNDUP(MONTH(SalesDataTable[[#This Row],[Order Date]])/3,0)</f>
        <v>Q4</v>
      </c>
      <c r="F2095" s="12">
        <f>YEAR(SalesDataTable[[#This Row],[Order Date]])</f>
        <v>2026</v>
      </c>
      <c r="G2095" s="4" t="s">
        <v>11</v>
      </c>
      <c r="H2095" s="4" t="s">
        <v>25</v>
      </c>
      <c r="I2095" s="4" t="s">
        <v>19</v>
      </c>
      <c r="J2095" s="4" t="s">
        <v>13</v>
      </c>
      <c r="K2095" s="4" t="s">
        <v>14</v>
      </c>
      <c r="L2095" s="4" t="s">
        <v>15</v>
      </c>
      <c r="M2095" s="9">
        <v>4</v>
      </c>
      <c r="N2095" s="6">
        <v>35.880000000000003</v>
      </c>
      <c r="O2095" s="7">
        <v>0.05</v>
      </c>
      <c r="P2095" s="6">
        <v>13.45</v>
      </c>
      <c r="Q2095" s="6">
        <f t="shared" si="128"/>
        <v>136.34399999999999</v>
      </c>
      <c r="R2095" s="6">
        <f t="shared" si="129"/>
        <v>53.8</v>
      </c>
      <c r="S2095" s="6">
        <f t="shared" si="130"/>
        <v>82.543999999999997</v>
      </c>
      <c r="T2095" s="8">
        <f t="shared" si="131"/>
        <v>0.60540984568444522</v>
      </c>
      <c r="U2095" s="5">
        <f>YEAR(SalesDataTable[[#This Row],[Order Date]])</f>
        <v>2026</v>
      </c>
      <c r="V2095" s="8" t="str">
        <f>"Q"&amp;ROUNDUP(MONTH(SalesDataTable[[#This Row],[Order Date]])/3,0)</f>
        <v>Q4</v>
      </c>
      <c r="W2095" s="9">
        <f>MONTH(SalesDataTable[[#This Row],[Order Date]])</f>
        <v>10</v>
      </c>
      <c r="X2095" s="8" t="str">
        <f>TEXT(SalesDataTable[[#This Row],[Order Date]],"mmm")</f>
        <v>Oct</v>
      </c>
    </row>
    <row r="2096" spans="1:24" ht="15">
      <c r="A2096" s="2">
        <v>989</v>
      </c>
      <c r="B2096" s="3">
        <v>46308</v>
      </c>
      <c r="C2096" s="12">
        <f>MONTH(SalesDataTable[[#This Row],[Order Date]])</f>
        <v>10</v>
      </c>
      <c r="D2096" s="12" t="str">
        <f>TEXT(SalesDataTable[[#This Row],[Order Date]],"MMM")</f>
        <v>Oct</v>
      </c>
      <c r="E2096" s="15" t="str">
        <f>"Q"&amp;ROUNDUP(MONTH(SalesDataTable[[#This Row],[Order Date]])/3,0)</f>
        <v>Q4</v>
      </c>
      <c r="F2096" s="12">
        <f>YEAR(SalesDataTable[[#This Row],[Order Date]])</f>
        <v>2026</v>
      </c>
      <c r="G2096" s="4" t="s">
        <v>6</v>
      </c>
      <c r="H2096" s="4" t="s">
        <v>41</v>
      </c>
      <c r="I2096" s="4" t="s">
        <v>2</v>
      </c>
      <c r="J2096" s="4" t="s">
        <v>3</v>
      </c>
      <c r="K2096" s="4" t="s">
        <v>4</v>
      </c>
      <c r="L2096" s="4" t="s">
        <v>26</v>
      </c>
      <c r="M2096" s="9">
        <v>3</v>
      </c>
      <c r="N2096" s="6">
        <v>40.42</v>
      </c>
      <c r="O2096" s="7">
        <v>0</v>
      </c>
      <c r="P2096" s="6">
        <v>16.79</v>
      </c>
      <c r="Q2096" s="6">
        <f t="shared" si="128"/>
        <v>121.26</v>
      </c>
      <c r="R2096" s="6">
        <f t="shared" si="129"/>
        <v>50.37</v>
      </c>
      <c r="S2096" s="6">
        <f t="shared" si="130"/>
        <v>70.890000000000015</v>
      </c>
      <c r="T2096" s="8">
        <f t="shared" si="131"/>
        <v>0.58461157842652167</v>
      </c>
      <c r="U2096" s="5">
        <f>YEAR(SalesDataTable[[#This Row],[Order Date]])</f>
        <v>2026</v>
      </c>
      <c r="V2096" s="8" t="str">
        <f>"Q"&amp;ROUNDUP(MONTH(SalesDataTable[[#This Row],[Order Date]])/3,0)</f>
        <v>Q4</v>
      </c>
      <c r="W2096" s="9">
        <f>MONTH(SalesDataTable[[#This Row],[Order Date]])</f>
        <v>10</v>
      </c>
      <c r="X2096" s="8" t="str">
        <f>TEXT(SalesDataTable[[#This Row],[Order Date]],"mmm")</f>
        <v>Oct</v>
      </c>
    </row>
    <row r="2097" spans="1:24" ht="15">
      <c r="A2097" s="2">
        <v>1904</v>
      </c>
      <c r="B2097" s="3">
        <v>46308</v>
      </c>
      <c r="C2097" s="12">
        <f>MONTH(SalesDataTable[[#This Row],[Order Date]])</f>
        <v>10</v>
      </c>
      <c r="D2097" s="12" t="str">
        <f>TEXT(SalesDataTable[[#This Row],[Order Date]],"MMM")</f>
        <v>Oct</v>
      </c>
      <c r="E2097" s="15" t="str">
        <f>"Q"&amp;ROUNDUP(MONTH(SalesDataTable[[#This Row],[Order Date]])/3,0)</f>
        <v>Q4</v>
      </c>
      <c r="F2097" s="12">
        <f>YEAR(SalesDataTable[[#This Row],[Order Date]])</f>
        <v>2026</v>
      </c>
      <c r="G2097" s="4" t="s">
        <v>20</v>
      </c>
      <c r="H2097" s="4" t="s">
        <v>33</v>
      </c>
      <c r="I2097" s="4" t="s">
        <v>19</v>
      </c>
      <c r="J2097" s="4" t="s">
        <v>3</v>
      </c>
      <c r="K2097" s="4" t="s">
        <v>4</v>
      </c>
      <c r="L2097" s="4" t="s">
        <v>22</v>
      </c>
      <c r="M2097" s="9">
        <v>1</v>
      </c>
      <c r="N2097" s="6">
        <v>50.34</v>
      </c>
      <c r="O2097" s="7">
        <v>0.15</v>
      </c>
      <c r="P2097" s="6">
        <v>22.56</v>
      </c>
      <c r="Q2097" s="6">
        <f t="shared" si="128"/>
        <v>42.789000000000001</v>
      </c>
      <c r="R2097" s="6">
        <f t="shared" si="129"/>
        <v>22.56</v>
      </c>
      <c r="S2097" s="6">
        <f t="shared" si="130"/>
        <v>20.229000000000003</v>
      </c>
      <c r="T2097" s="8">
        <f t="shared" si="131"/>
        <v>0.47276169108883132</v>
      </c>
      <c r="U2097" s="5">
        <f>YEAR(SalesDataTable[[#This Row],[Order Date]])</f>
        <v>2026</v>
      </c>
      <c r="V2097" s="8" t="str">
        <f>"Q"&amp;ROUNDUP(MONTH(SalesDataTable[[#This Row],[Order Date]])/3,0)</f>
        <v>Q4</v>
      </c>
      <c r="W2097" s="9">
        <f>MONTH(SalesDataTable[[#This Row],[Order Date]])</f>
        <v>10</v>
      </c>
      <c r="X2097" s="8" t="str">
        <f>TEXT(SalesDataTable[[#This Row],[Order Date]],"mmm")</f>
        <v>Oct</v>
      </c>
    </row>
    <row r="2098" spans="1:24" ht="15">
      <c r="A2098" s="2">
        <v>2854</v>
      </c>
      <c r="B2098" s="3">
        <v>46308</v>
      </c>
      <c r="C2098" s="12">
        <f>MONTH(SalesDataTable[[#This Row],[Order Date]])</f>
        <v>10</v>
      </c>
      <c r="D2098" s="12" t="str">
        <f>TEXT(SalesDataTable[[#This Row],[Order Date]],"MMM")</f>
        <v>Oct</v>
      </c>
      <c r="E2098" s="15" t="str">
        <f>"Q"&amp;ROUNDUP(MONTH(SalesDataTable[[#This Row],[Order Date]])/3,0)</f>
        <v>Q4</v>
      </c>
      <c r="F2098" s="12">
        <f>YEAR(SalesDataTable[[#This Row],[Order Date]])</f>
        <v>2026</v>
      </c>
      <c r="G2098" s="4" t="s">
        <v>0</v>
      </c>
      <c r="H2098" s="4" t="s">
        <v>50</v>
      </c>
      <c r="I2098" s="4" t="s">
        <v>19</v>
      </c>
      <c r="J2098" s="4" t="s">
        <v>13</v>
      </c>
      <c r="K2098" s="4" t="s">
        <v>14</v>
      </c>
      <c r="L2098" s="4" t="s">
        <v>15</v>
      </c>
      <c r="M2098" s="9">
        <v>3</v>
      </c>
      <c r="N2098" s="6">
        <v>36.049999999999997</v>
      </c>
      <c r="O2098" s="7">
        <v>0.1</v>
      </c>
      <c r="P2098" s="6">
        <v>13.87</v>
      </c>
      <c r="Q2098" s="6">
        <f t="shared" si="128"/>
        <v>97.334999999999994</v>
      </c>
      <c r="R2098" s="6">
        <f t="shared" si="129"/>
        <v>41.61</v>
      </c>
      <c r="S2098" s="6">
        <f t="shared" si="130"/>
        <v>55.724999999999994</v>
      </c>
      <c r="T2098" s="8">
        <f t="shared" si="131"/>
        <v>0.57250732008013561</v>
      </c>
      <c r="U2098" s="5">
        <f>YEAR(SalesDataTable[[#This Row],[Order Date]])</f>
        <v>2026</v>
      </c>
      <c r="V2098" s="8" t="str">
        <f>"Q"&amp;ROUNDUP(MONTH(SalesDataTable[[#This Row],[Order Date]])/3,0)</f>
        <v>Q4</v>
      </c>
      <c r="W2098" s="9">
        <f>MONTH(SalesDataTable[[#This Row],[Order Date]])</f>
        <v>10</v>
      </c>
      <c r="X2098" s="8" t="str">
        <f>TEXT(SalesDataTable[[#This Row],[Order Date]],"mmm")</f>
        <v>Oct</v>
      </c>
    </row>
    <row r="2099" spans="1:24" ht="15">
      <c r="A2099" s="2">
        <v>3212</v>
      </c>
      <c r="B2099" s="3">
        <v>46308</v>
      </c>
      <c r="C2099" s="12">
        <f>MONTH(SalesDataTable[[#This Row],[Order Date]])</f>
        <v>10</v>
      </c>
      <c r="D2099" s="12" t="str">
        <f>TEXT(SalesDataTable[[#This Row],[Order Date]],"MMM")</f>
        <v>Oct</v>
      </c>
      <c r="E2099" s="15" t="str">
        <f>"Q"&amp;ROUNDUP(MONTH(SalesDataTable[[#This Row],[Order Date]])/3,0)</f>
        <v>Q4</v>
      </c>
      <c r="F2099" s="12">
        <f>YEAR(SalesDataTable[[#This Row],[Order Date]])</f>
        <v>2026</v>
      </c>
      <c r="G2099" s="4" t="s">
        <v>11</v>
      </c>
      <c r="H2099" s="4" t="s">
        <v>12</v>
      </c>
      <c r="I2099" s="4" t="s">
        <v>8</v>
      </c>
      <c r="J2099" s="4" t="s">
        <v>3</v>
      </c>
      <c r="K2099" s="4" t="s">
        <v>4</v>
      </c>
      <c r="L2099" s="4" t="s">
        <v>26</v>
      </c>
      <c r="M2099" s="9">
        <v>15</v>
      </c>
      <c r="N2099" s="6">
        <v>40</v>
      </c>
      <c r="O2099" s="7">
        <v>0.1</v>
      </c>
      <c r="P2099" s="6">
        <v>16.420000000000002</v>
      </c>
      <c r="Q2099" s="6">
        <f t="shared" si="128"/>
        <v>540</v>
      </c>
      <c r="R2099" s="6">
        <f t="shared" si="129"/>
        <v>246.3</v>
      </c>
      <c r="S2099" s="6">
        <f t="shared" si="130"/>
        <v>293.7</v>
      </c>
      <c r="T2099" s="8">
        <f t="shared" si="131"/>
        <v>0.54388888888888887</v>
      </c>
      <c r="U2099" s="5">
        <f>YEAR(SalesDataTable[[#This Row],[Order Date]])</f>
        <v>2026</v>
      </c>
      <c r="V2099" s="8" t="str">
        <f>"Q"&amp;ROUNDUP(MONTH(SalesDataTable[[#This Row],[Order Date]])/3,0)</f>
        <v>Q4</v>
      </c>
      <c r="W2099" s="9">
        <f>MONTH(SalesDataTable[[#This Row],[Order Date]])</f>
        <v>10</v>
      </c>
      <c r="X2099" s="8" t="str">
        <f>TEXT(SalesDataTable[[#This Row],[Order Date]],"mmm")</f>
        <v>Oct</v>
      </c>
    </row>
    <row r="2100" spans="1:24" ht="15">
      <c r="A2100" s="2">
        <v>4479</v>
      </c>
      <c r="B2100" s="3">
        <v>46308</v>
      </c>
      <c r="C2100" s="12">
        <f>MONTH(SalesDataTable[[#This Row],[Order Date]])</f>
        <v>10</v>
      </c>
      <c r="D2100" s="12" t="str">
        <f>TEXT(SalesDataTable[[#This Row],[Order Date]],"MMM")</f>
        <v>Oct</v>
      </c>
      <c r="E2100" s="15" t="str">
        <f>"Q"&amp;ROUNDUP(MONTH(SalesDataTable[[#This Row],[Order Date]])/3,0)</f>
        <v>Q4</v>
      </c>
      <c r="F2100" s="12">
        <f>YEAR(SalesDataTable[[#This Row],[Order Date]])</f>
        <v>2026</v>
      </c>
      <c r="G2100" s="4" t="s">
        <v>20</v>
      </c>
      <c r="H2100" s="4" t="s">
        <v>31</v>
      </c>
      <c r="I2100" s="4" t="s">
        <v>19</v>
      </c>
      <c r="J2100" s="4" t="s">
        <v>3</v>
      </c>
      <c r="K2100" s="4" t="s">
        <v>9</v>
      </c>
      <c r="L2100" s="4" t="s">
        <v>37</v>
      </c>
      <c r="M2100" s="9">
        <v>1</v>
      </c>
      <c r="N2100" s="6">
        <v>151.68</v>
      </c>
      <c r="O2100" s="7">
        <v>0.05</v>
      </c>
      <c r="P2100" s="6">
        <v>78.98</v>
      </c>
      <c r="Q2100" s="6">
        <f t="shared" si="128"/>
        <v>144.096</v>
      </c>
      <c r="R2100" s="6">
        <f t="shared" si="129"/>
        <v>78.98</v>
      </c>
      <c r="S2100" s="6">
        <f t="shared" si="130"/>
        <v>65.116</v>
      </c>
      <c r="T2100" s="8">
        <f t="shared" si="131"/>
        <v>0.45189318232289583</v>
      </c>
      <c r="U2100" s="5">
        <f>YEAR(SalesDataTable[[#This Row],[Order Date]])</f>
        <v>2026</v>
      </c>
      <c r="V2100" s="8" t="str">
        <f>"Q"&amp;ROUNDUP(MONTH(SalesDataTable[[#This Row],[Order Date]])/3,0)</f>
        <v>Q4</v>
      </c>
      <c r="W2100" s="9">
        <f>MONTH(SalesDataTable[[#This Row],[Order Date]])</f>
        <v>10</v>
      </c>
      <c r="X2100" s="8" t="str">
        <f>TEXT(SalesDataTable[[#This Row],[Order Date]],"mmm")</f>
        <v>Oct</v>
      </c>
    </row>
    <row r="2101" spans="1:24" ht="15">
      <c r="A2101" s="2">
        <v>4574</v>
      </c>
      <c r="B2101" s="3">
        <v>46308</v>
      </c>
      <c r="C2101" s="12">
        <f>MONTH(SalesDataTable[[#This Row],[Order Date]])</f>
        <v>10</v>
      </c>
      <c r="D2101" s="12" t="str">
        <f>TEXT(SalesDataTable[[#This Row],[Order Date]],"MMM")</f>
        <v>Oct</v>
      </c>
      <c r="E2101" s="15" t="str">
        <f>"Q"&amp;ROUNDUP(MONTH(SalesDataTable[[#This Row],[Order Date]])/3,0)</f>
        <v>Q4</v>
      </c>
      <c r="F2101" s="12">
        <f>YEAR(SalesDataTable[[#This Row],[Order Date]])</f>
        <v>2026</v>
      </c>
      <c r="G2101" s="4" t="s">
        <v>6</v>
      </c>
      <c r="H2101" s="4" t="s">
        <v>49</v>
      </c>
      <c r="I2101" s="4" t="s">
        <v>2</v>
      </c>
      <c r="J2101" s="4" t="s">
        <v>16</v>
      </c>
      <c r="K2101" s="4" t="s">
        <v>34</v>
      </c>
      <c r="L2101" s="4" t="s">
        <v>42</v>
      </c>
      <c r="M2101" s="9">
        <v>1</v>
      </c>
      <c r="N2101" s="6">
        <v>36.53</v>
      </c>
      <c r="O2101" s="7">
        <v>0</v>
      </c>
      <c r="P2101" s="6">
        <v>14.01</v>
      </c>
      <c r="Q2101" s="6">
        <f t="shared" si="128"/>
        <v>36.53</v>
      </c>
      <c r="R2101" s="6">
        <f t="shared" si="129"/>
        <v>14.01</v>
      </c>
      <c r="S2101" s="6">
        <f t="shared" si="130"/>
        <v>22.520000000000003</v>
      </c>
      <c r="T2101" s="8">
        <f t="shared" si="131"/>
        <v>0.61647960580344929</v>
      </c>
      <c r="U2101" s="5">
        <f>YEAR(SalesDataTable[[#This Row],[Order Date]])</f>
        <v>2026</v>
      </c>
      <c r="V2101" s="8" t="str">
        <f>"Q"&amp;ROUNDUP(MONTH(SalesDataTable[[#This Row],[Order Date]])/3,0)</f>
        <v>Q4</v>
      </c>
      <c r="W2101" s="9">
        <f>MONTH(SalesDataTable[[#This Row],[Order Date]])</f>
        <v>10</v>
      </c>
      <c r="X2101" s="8" t="str">
        <f>TEXT(SalesDataTable[[#This Row],[Order Date]],"mmm")</f>
        <v>Oct</v>
      </c>
    </row>
    <row r="2102" spans="1:24" ht="15">
      <c r="A2102" s="2">
        <v>4815</v>
      </c>
      <c r="B2102" s="3">
        <v>46308</v>
      </c>
      <c r="C2102" s="12">
        <f>MONTH(SalesDataTable[[#This Row],[Order Date]])</f>
        <v>10</v>
      </c>
      <c r="D2102" s="12" t="str">
        <f>TEXT(SalesDataTable[[#This Row],[Order Date]],"MMM")</f>
        <v>Oct</v>
      </c>
      <c r="E2102" s="15" t="str">
        <f>"Q"&amp;ROUNDUP(MONTH(SalesDataTable[[#This Row],[Order Date]])/3,0)</f>
        <v>Q4</v>
      </c>
      <c r="F2102" s="12">
        <f>YEAR(SalesDataTable[[#This Row],[Order Date]])</f>
        <v>2026</v>
      </c>
      <c r="G2102" s="4" t="s">
        <v>0</v>
      </c>
      <c r="H2102" s="4" t="s">
        <v>1</v>
      </c>
      <c r="I2102" s="4" t="s">
        <v>19</v>
      </c>
      <c r="J2102" s="4" t="s">
        <v>16</v>
      </c>
      <c r="K2102" s="4" t="s">
        <v>4</v>
      </c>
      <c r="L2102" s="4" t="s">
        <v>26</v>
      </c>
      <c r="M2102" s="9">
        <v>1</v>
      </c>
      <c r="N2102" s="6">
        <v>39.89</v>
      </c>
      <c r="O2102" s="7">
        <v>0.05</v>
      </c>
      <c r="P2102" s="6">
        <v>16.91</v>
      </c>
      <c r="Q2102" s="6">
        <f t="shared" si="128"/>
        <v>37.895499999999998</v>
      </c>
      <c r="R2102" s="6">
        <f t="shared" si="129"/>
        <v>16.91</v>
      </c>
      <c r="S2102" s="6">
        <f t="shared" si="130"/>
        <v>20.985499999999998</v>
      </c>
      <c r="T2102" s="8">
        <f t="shared" si="131"/>
        <v>0.55377287540737019</v>
      </c>
      <c r="U2102" s="5">
        <f>YEAR(SalesDataTable[[#This Row],[Order Date]])</f>
        <v>2026</v>
      </c>
      <c r="V2102" s="8" t="str">
        <f>"Q"&amp;ROUNDUP(MONTH(SalesDataTable[[#This Row],[Order Date]])/3,0)</f>
        <v>Q4</v>
      </c>
      <c r="W2102" s="9">
        <f>MONTH(SalesDataTable[[#This Row],[Order Date]])</f>
        <v>10</v>
      </c>
      <c r="X2102" s="8" t="str">
        <f>TEXT(SalesDataTable[[#This Row],[Order Date]],"mmm")</f>
        <v>Oct</v>
      </c>
    </row>
    <row r="2103" spans="1:24" ht="15">
      <c r="A2103" s="2">
        <v>5027</v>
      </c>
      <c r="B2103" s="3">
        <v>46308</v>
      </c>
      <c r="C2103" s="12">
        <f>MONTH(SalesDataTable[[#This Row],[Order Date]])</f>
        <v>10</v>
      </c>
      <c r="D2103" s="12" t="str">
        <f>TEXT(SalesDataTable[[#This Row],[Order Date]],"MMM")</f>
        <v>Oct</v>
      </c>
      <c r="E2103" s="15" t="str">
        <f>"Q"&amp;ROUNDUP(MONTH(SalesDataTable[[#This Row],[Order Date]])/3,0)</f>
        <v>Q4</v>
      </c>
      <c r="F2103" s="12">
        <f>YEAR(SalesDataTable[[#This Row],[Order Date]])</f>
        <v>2026</v>
      </c>
      <c r="G2103" s="4" t="s">
        <v>11</v>
      </c>
      <c r="H2103" s="4" t="s">
        <v>39</v>
      </c>
      <c r="I2103" s="4" t="s">
        <v>2</v>
      </c>
      <c r="J2103" s="4" t="s">
        <v>13</v>
      </c>
      <c r="K2103" s="4" t="s">
        <v>9</v>
      </c>
      <c r="L2103" s="4" t="s">
        <v>37</v>
      </c>
      <c r="M2103" s="9">
        <v>1</v>
      </c>
      <c r="N2103" s="6">
        <v>154.53</v>
      </c>
      <c r="O2103" s="7">
        <v>0</v>
      </c>
      <c r="P2103" s="6">
        <v>77.930000000000007</v>
      </c>
      <c r="Q2103" s="6">
        <f t="shared" si="128"/>
        <v>154.53</v>
      </c>
      <c r="R2103" s="6">
        <f t="shared" si="129"/>
        <v>77.930000000000007</v>
      </c>
      <c r="S2103" s="6">
        <f t="shared" si="130"/>
        <v>76.599999999999994</v>
      </c>
      <c r="T2103" s="8">
        <f t="shared" si="131"/>
        <v>0.49569662848637802</v>
      </c>
      <c r="U2103" s="5">
        <f>YEAR(SalesDataTable[[#This Row],[Order Date]])</f>
        <v>2026</v>
      </c>
      <c r="V2103" s="8" t="str">
        <f>"Q"&amp;ROUNDUP(MONTH(SalesDataTable[[#This Row],[Order Date]])/3,0)</f>
        <v>Q4</v>
      </c>
      <c r="W2103" s="9">
        <f>MONTH(SalesDataTable[[#This Row],[Order Date]])</f>
        <v>10</v>
      </c>
      <c r="X2103" s="8" t="str">
        <f>TEXT(SalesDataTable[[#This Row],[Order Date]],"mmm")</f>
        <v>Oct</v>
      </c>
    </row>
    <row r="2104" spans="1:24" ht="15">
      <c r="A2104" s="2">
        <v>1794</v>
      </c>
      <c r="B2104" s="3">
        <v>46309</v>
      </c>
      <c r="C2104" s="12">
        <f>MONTH(SalesDataTable[[#This Row],[Order Date]])</f>
        <v>10</v>
      </c>
      <c r="D2104" s="12" t="str">
        <f>TEXT(SalesDataTable[[#This Row],[Order Date]],"MMM")</f>
        <v>Oct</v>
      </c>
      <c r="E2104" s="15" t="str">
        <f>"Q"&amp;ROUNDUP(MONTH(SalesDataTable[[#This Row],[Order Date]])/3,0)</f>
        <v>Q4</v>
      </c>
      <c r="F2104" s="12">
        <f>YEAR(SalesDataTable[[#This Row],[Order Date]])</f>
        <v>2026</v>
      </c>
      <c r="G2104" s="4" t="s">
        <v>20</v>
      </c>
      <c r="H2104" s="4" t="s">
        <v>33</v>
      </c>
      <c r="I2104" s="4" t="s">
        <v>28</v>
      </c>
      <c r="J2104" s="4" t="s">
        <v>16</v>
      </c>
      <c r="K2104" s="4" t="s">
        <v>4</v>
      </c>
      <c r="L2104" s="4" t="s">
        <v>22</v>
      </c>
      <c r="M2104" s="9">
        <v>2</v>
      </c>
      <c r="N2104" s="6">
        <v>50.64</v>
      </c>
      <c r="O2104" s="7">
        <v>0.05</v>
      </c>
      <c r="P2104" s="6">
        <v>22.28</v>
      </c>
      <c r="Q2104" s="6">
        <f t="shared" si="128"/>
        <v>96.215999999999994</v>
      </c>
      <c r="R2104" s="6">
        <f t="shared" si="129"/>
        <v>44.56</v>
      </c>
      <c r="S2104" s="6">
        <f t="shared" si="130"/>
        <v>51.655999999999992</v>
      </c>
      <c r="T2104" s="8">
        <f t="shared" si="131"/>
        <v>0.53687536376486233</v>
      </c>
      <c r="U2104" s="5">
        <f>YEAR(SalesDataTable[[#This Row],[Order Date]])</f>
        <v>2026</v>
      </c>
      <c r="V2104" s="8" t="str">
        <f>"Q"&amp;ROUNDUP(MONTH(SalesDataTable[[#This Row],[Order Date]])/3,0)</f>
        <v>Q4</v>
      </c>
      <c r="W2104" s="9">
        <f>MONTH(SalesDataTable[[#This Row],[Order Date]])</f>
        <v>10</v>
      </c>
      <c r="X2104" s="8" t="str">
        <f>TEXT(SalesDataTable[[#This Row],[Order Date]],"mmm")</f>
        <v>Oct</v>
      </c>
    </row>
    <row r="2105" spans="1:24" ht="15">
      <c r="A2105" s="2">
        <v>1867</v>
      </c>
      <c r="B2105" s="3">
        <v>46309</v>
      </c>
      <c r="C2105" s="12">
        <f>MONTH(SalesDataTable[[#This Row],[Order Date]])</f>
        <v>10</v>
      </c>
      <c r="D2105" s="12" t="str">
        <f>TEXT(SalesDataTable[[#This Row],[Order Date]],"MMM")</f>
        <v>Oct</v>
      </c>
      <c r="E2105" s="15" t="str">
        <f>"Q"&amp;ROUNDUP(MONTH(SalesDataTable[[#This Row],[Order Date]])/3,0)</f>
        <v>Q4</v>
      </c>
      <c r="F2105" s="12">
        <f>YEAR(SalesDataTable[[#This Row],[Order Date]])</f>
        <v>2026</v>
      </c>
      <c r="G2105" s="4" t="s">
        <v>0</v>
      </c>
      <c r="H2105" s="4" t="s">
        <v>1</v>
      </c>
      <c r="I2105" s="4" t="s">
        <v>2</v>
      </c>
      <c r="J2105" s="4" t="s">
        <v>13</v>
      </c>
      <c r="K2105" s="4" t="s">
        <v>34</v>
      </c>
      <c r="L2105" s="4" t="s">
        <v>35</v>
      </c>
      <c r="M2105" s="9">
        <v>3</v>
      </c>
      <c r="N2105" s="6">
        <v>40.880000000000003</v>
      </c>
      <c r="O2105" s="7">
        <v>0.05</v>
      </c>
      <c r="P2105" s="6">
        <v>14.59</v>
      </c>
      <c r="Q2105" s="6">
        <f t="shared" si="128"/>
        <v>116.50800000000001</v>
      </c>
      <c r="R2105" s="6">
        <f t="shared" si="129"/>
        <v>43.769999999999996</v>
      </c>
      <c r="S2105" s="6">
        <f t="shared" si="130"/>
        <v>72.738000000000014</v>
      </c>
      <c r="T2105" s="8">
        <f t="shared" si="131"/>
        <v>0.62431764342362761</v>
      </c>
      <c r="U2105" s="5">
        <f>YEAR(SalesDataTable[[#This Row],[Order Date]])</f>
        <v>2026</v>
      </c>
      <c r="V2105" s="8" t="str">
        <f>"Q"&amp;ROUNDUP(MONTH(SalesDataTable[[#This Row],[Order Date]])/3,0)</f>
        <v>Q4</v>
      </c>
      <c r="W2105" s="9">
        <f>MONTH(SalesDataTable[[#This Row],[Order Date]])</f>
        <v>10</v>
      </c>
      <c r="X2105" s="8" t="str">
        <f>TEXT(SalesDataTable[[#This Row],[Order Date]],"mmm")</f>
        <v>Oct</v>
      </c>
    </row>
    <row r="2106" spans="1:24" ht="15">
      <c r="A2106" s="2">
        <v>2088</v>
      </c>
      <c r="B2106" s="3">
        <v>46309</v>
      </c>
      <c r="C2106" s="12">
        <f>MONTH(SalesDataTable[[#This Row],[Order Date]])</f>
        <v>10</v>
      </c>
      <c r="D2106" s="12" t="str">
        <f>TEXT(SalesDataTable[[#This Row],[Order Date]],"MMM")</f>
        <v>Oct</v>
      </c>
      <c r="E2106" s="15" t="str">
        <f>"Q"&amp;ROUNDUP(MONTH(SalesDataTable[[#This Row],[Order Date]])/3,0)</f>
        <v>Q4</v>
      </c>
      <c r="F2106" s="12">
        <f>YEAR(SalesDataTable[[#This Row],[Order Date]])</f>
        <v>2026</v>
      </c>
      <c r="G2106" s="4" t="s">
        <v>20</v>
      </c>
      <c r="H2106" s="4" t="s">
        <v>21</v>
      </c>
      <c r="I2106" s="4" t="s">
        <v>19</v>
      </c>
      <c r="J2106" s="4" t="s">
        <v>3</v>
      </c>
      <c r="K2106" s="4" t="s">
        <v>9</v>
      </c>
      <c r="L2106" s="4" t="s">
        <v>17</v>
      </c>
      <c r="M2106" s="9">
        <v>1</v>
      </c>
      <c r="N2106" s="6">
        <v>141.77000000000001</v>
      </c>
      <c r="O2106" s="7">
        <v>0</v>
      </c>
      <c r="P2106" s="6">
        <v>78.48</v>
      </c>
      <c r="Q2106" s="6">
        <f t="shared" si="128"/>
        <v>141.77000000000001</v>
      </c>
      <c r="R2106" s="6">
        <f t="shared" si="129"/>
        <v>78.48</v>
      </c>
      <c r="S2106" s="6">
        <f t="shared" si="130"/>
        <v>63.290000000000006</v>
      </c>
      <c r="T2106" s="8">
        <f t="shared" si="131"/>
        <v>0.44642731184312623</v>
      </c>
      <c r="U2106" s="5">
        <f>YEAR(SalesDataTable[[#This Row],[Order Date]])</f>
        <v>2026</v>
      </c>
      <c r="V2106" s="8" t="str">
        <f>"Q"&amp;ROUNDUP(MONTH(SalesDataTable[[#This Row],[Order Date]])/3,0)</f>
        <v>Q4</v>
      </c>
      <c r="W2106" s="9">
        <f>MONTH(SalesDataTable[[#This Row],[Order Date]])</f>
        <v>10</v>
      </c>
      <c r="X2106" s="8" t="str">
        <f>TEXT(SalesDataTable[[#This Row],[Order Date]],"mmm")</f>
        <v>Oct</v>
      </c>
    </row>
    <row r="2107" spans="1:24" ht="15">
      <c r="A2107" s="2">
        <v>2270</v>
      </c>
      <c r="B2107" s="3">
        <v>46309</v>
      </c>
      <c r="C2107" s="12">
        <f>MONTH(SalesDataTable[[#This Row],[Order Date]])</f>
        <v>10</v>
      </c>
      <c r="D2107" s="12" t="str">
        <f>TEXT(SalesDataTable[[#This Row],[Order Date]],"MMM")</f>
        <v>Oct</v>
      </c>
      <c r="E2107" s="15" t="str">
        <f>"Q"&amp;ROUNDUP(MONTH(SalesDataTable[[#This Row],[Order Date]])/3,0)</f>
        <v>Q4</v>
      </c>
      <c r="F2107" s="12">
        <f>YEAR(SalesDataTable[[#This Row],[Order Date]])</f>
        <v>2026</v>
      </c>
      <c r="G2107" s="4" t="s">
        <v>20</v>
      </c>
      <c r="H2107" s="4" t="s">
        <v>31</v>
      </c>
      <c r="I2107" s="4" t="s">
        <v>2</v>
      </c>
      <c r="J2107" s="4" t="s">
        <v>13</v>
      </c>
      <c r="K2107" s="4" t="s">
        <v>23</v>
      </c>
      <c r="L2107" s="4" t="s">
        <v>29</v>
      </c>
      <c r="M2107" s="9">
        <v>3</v>
      </c>
      <c r="N2107" s="6">
        <v>199.99</v>
      </c>
      <c r="O2107" s="7">
        <v>0.15</v>
      </c>
      <c r="P2107" s="6">
        <v>101.86</v>
      </c>
      <c r="Q2107" s="6">
        <f t="shared" si="128"/>
        <v>509.97450000000003</v>
      </c>
      <c r="R2107" s="6">
        <f t="shared" si="129"/>
        <v>305.58</v>
      </c>
      <c r="S2107" s="6">
        <f t="shared" si="130"/>
        <v>204.39450000000005</v>
      </c>
      <c r="T2107" s="8">
        <f t="shared" si="131"/>
        <v>0.40079356909021929</v>
      </c>
      <c r="U2107" s="5">
        <f>YEAR(SalesDataTable[[#This Row],[Order Date]])</f>
        <v>2026</v>
      </c>
      <c r="V2107" s="8" t="str">
        <f>"Q"&amp;ROUNDUP(MONTH(SalesDataTable[[#This Row],[Order Date]])/3,0)</f>
        <v>Q4</v>
      </c>
      <c r="W2107" s="9">
        <f>MONTH(SalesDataTable[[#This Row],[Order Date]])</f>
        <v>10</v>
      </c>
      <c r="X2107" s="8" t="str">
        <f>TEXT(SalesDataTable[[#This Row],[Order Date]],"mmm")</f>
        <v>Oct</v>
      </c>
    </row>
    <row r="2108" spans="1:24" ht="15">
      <c r="A2108" s="2">
        <v>3789</v>
      </c>
      <c r="B2108" s="3">
        <v>46309</v>
      </c>
      <c r="C2108" s="12">
        <f>MONTH(SalesDataTable[[#This Row],[Order Date]])</f>
        <v>10</v>
      </c>
      <c r="D2108" s="12" t="str">
        <f>TEXT(SalesDataTable[[#This Row],[Order Date]],"MMM")</f>
        <v>Oct</v>
      </c>
      <c r="E2108" s="15" t="str">
        <f>"Q"&amp;ROUNDUP(MONTH(SalesDataTable[[#This Row],[Order Date]])/3,0)</f>
        <v>Q4</v>
      </c>
      <c r="F2108" s="12">
        <f>YEAR(SalesDataTable[[#This Row],[Order Date]])</f>
        <v>2026</v>
      </c>
      <c r="G2108" s="4" t="s">
        <v>20</v>
      </c>
      <c r="H2108" s="4" t="s">
        <v>21</v>
      </c>
      <c r="I2108" s="4" t="s">
        <v>28</v>
      </c>
      <c r="J2108" s="4" t="s">
        <v>13</v>
      </c>
      <c r="K2108" s="4" t="s">
        <v>4</v>
      </c>
      <c r="L2108" s="4" t="s">
        <v>22</v>
      </c>
      <c r="M2108" s="9">
        <v>2</v>
      </c>
      <c r="N2108" s="6">
        <v>50.56</v>
      </c>
      <c r="O2108" s="7">
        <v>0</v>
      </c>
      <c r="P2108" s="6">
        <v>23.04</v>
      </c>
      <c r="Q2108" s="6">
        <f t="shared" si="128"/>
        <v>101.12</v>
      </c>
      <c r="R2108" s="6">
        <f t="shared" si="129"/>
        <v>46.08</v>
      </c>
      <c r="S2108" s="6">
        <f t="shared" si="130"/>
        <v>55.040000000000006</v>
      </c>
      <c r="T2108" s="8">
        <f t="shared" si="131"/>
        <v>0.54430379746835444</v>
      </c>
      <c r="U2108" s="5">
        <f>YEAR(SalesDataTable[[#This Row],[Order Date]])</f>
        <v>2026</v>
      </c>
      <c r="V2108" s="8" t="str">
        <f>"Q"&amp;ROUNDUP(MONTH(SalesDataTable[[#This Row],[Order Date]])/3,0)</f>
        <v>Q4</v>
      </c>
      <c r="W2108" s="9">
        <f>MONTH(SalesDataTable[[#This Row],[Order Date]])</f>
        <v>10</v>
      </c>
      <c r="X2108" s="8" t="str">
        <f>TEXT(SalesDataTable[[#This Row],[Order Date]],"mmm")</f>
        <v>Oct</v>
      </c>
    </row>
    <row r="2109" spans="1:24" ht="15">
      <c r="A2109" s="2">
        <v>4323</v>
      </c>
      <c r="B2109" s="3">
        <v>46309</v>
      </c>
      <c r="C2109" s="12">
        <f>MONTH(SalesDataTable[[#This Row],[Order Date]])</f>
        <v>10</v>
      </c>
      <c r="D2109" s="12" t="str">
        <f>TEXT(SalesDataTable[[#This Row],[Order Date]],"MMM")</f>
        <v>Oct</v>
      </c>
      <c r="E2109" s="15" t="str">
        <f>"Q"&amp;ROUNDUP(MONTH(SalesDataTable[[#This Row],[Order Date]])/3,0)</f>
        <v>Q4</v>
      </c>
      <c r="F2109" s="12">
        <f>YEAR(SalesDataTable[[#This Row],[Order Date]])</f>
        <v>2026</v>
      </c>
      <c r="G2109" s="4" t="s">
        <v>20</v>
      </c>
      <c r="H2109" s="4" t="s">
        <v>31</v>
      </c>
      <c r="I2109" s="4" t="s">
        <v>2</v>
      </c>
      <c r="J2109" s="4" t="s">
        <v>13</v>
      </c>
      <c r="K2109" s="4" t="s">
        <v>14</v>
      </c>
      <c r="L2109" s="4" t="s">
        <v>32</v>
      </c>
      <c r="M2109" s="9">
        <v>1</v>
      </c>
      <c r="N2109" s="6">
        <v>47.38</v>
      </c>
      <c r="O2109" s="7">
        <v>0</v>
      </c>
      <c r="P2109" s="6">
        <v>17.86</v>
      </c>
      <c r="Q2109" s="6">
        <f t="shared" si="128"/>
        <v>47.38</v>
      </c>
      <c r="R2109" s="6">
        <f t="shared" si="129"/>
        <v>17.86</v>
      </c>
      <c r="S2109" s="6">
        <f t="shared" si="130"/>
        <v>29.520000000000003</v>
      </c>
      <c r="T2109" s="8">
        <f t="shared" si="131"/>
        <v>0.62304769945124527</v>
      </c>
      <c r="U2109" s="5">
        <f>YEAR(SalesDataTable[[#This Row],[Order Date]])</f>
        <v>2026</v>
      </c>
      <c r="V2109" s="8" t="str">
        <f>"Q"&amp;ROUNDUP(MONTH(SalesDataTable[[#This Row],[Order Date]])/3,0)</f>
        <v>Q4</v>
      </c>
      <c r="W2109" s="9">
        <f>MONTH(SalesDataTable[[#This Row],[Order Date]])</f>
        <v>10</v>
      </c>
      <c r="X2109" s="8" t="str">
        <f>TEXT(SalesDataTable[[#This Row],[Order Date]],"mmm")</f>
        <v>Oct</v>
      </c>
    </row>
    <row r="2110" spans="1:24" ht="15">
      <c r="A2110" s="2">
        <v>276</v>
      </c>
      <c r="B2110" s="3">
        <v>46310</v>
      </c>
      <c r="C2110" s="12">
        <f>MONTH(SalesDataTable[[#This Row],[Order Date]])</f>
        <v>10</v>
      </c>
      <c r="D2110" s="12" t="str">
        <f>TEXT(SalesDataTable[[#This Row],[Order Date]],"MMM")</f>
        <v>Oct</v>
      </c>
      <c r="E2110" s="15" t="str">
        <f>"Q"&amp;ROUNDUP(MONTH(SalesDataTable[[#This Row],[Order Date]])/3,0)</f>
        <v>Q4</v>
      </c>
      <c r="F2110" s="12">
        <f>YEAR(SalesDataTable[[#This Row],[Order Date]])</f>
        <v>2026</v>
      </c>
      <c r="G2110" s="4" t="s">
        <v>11</v>
      </c>
      <c r="H2110" s="4" t="s">
        <v>12</v>
      </c>
      <c r="I2110" s="4" t="s">
        <v>2</v>
      </c>
      <c r="J2110" s="4" t="s">
        <v>16</v>
      </c>
      <c r="K2110" s="4" t="s">
        <v>9</v>
      </c>
      <c r="L2110" s="4" t="s">
        <v>10</v>
      </c>
      <c r="M2110" s="9">
        <v>1</v>
      </c>
      <c r="N2110" s="6">
        <v>92.74</v>
      </c>
      <c r="O2110" s="7">
        <v>0.15</v>
      </c>
      <c r="P2110" s="6">
        <v>44.52</v>
      </c>
      <c r="Q2110" s="6">
        <f t="shared" si="128"/>
        <v>78.828999999999994</v>
      </c>
      <c r="R2110" s="6">
        <f t="shared" si="129"/>
        <v>44.52</v>
      </c>
      <c r="S2110" s="6">
        <f t="shared" si="130"/>
        <v>34.30899999999999</v>
      </c>
      <c r="T2110" s="8">
        <f t="shared" si="131"/>
        <v>0.43523322635070844</v>
      </c>
      <c r="U2110" s="5">
        <f>YEAR(SalesDataTable[[#This Row],[Order Date]])</f>
        <v>2026</v>
      </c>
      <c r="V2110" s="8" t="str">
        <f>"Q"&amp;ROUNDUP(MONTH(SalesDataTable[[#This Row],[Order Date]])/3,0)</f>
        <v>Q4</v>
      </c>
      <c r="W2110" s="9">
        <f>MONTH(SalesDataTable[[#This Row],[Order Date]])</f>
        <v>10</v>
      </c>
      <c r="X2110" s="8" t="str">
        <f>TEXT(SalesDataTable[[#This Row],[Order Date]],"mmm")</f>
        <v>Oct</v>
      </c>
    </row>
    <row r="2111" spans="1:24" ht="15">
      <c r="A2111" s="2">
        <v>791</v>
      </c>
      <c r="B2111" s="3">
        <v>46310</v>
      </c>
      <c r="C2111" s="12">
        <f>MONTH(SalesDataTable[[#This Row],[Order Date]])</f>
        <v>10</v>
      </c>
      <c r="D2111" s="12" t="str">
        <f>TEXT(SalesDataTable[[#This Row],[Order Date]],"MMM")</f>
        <v>Oct</v>
      </c>
      <c r="E2111" s="15" t="str">
        <f>"Q"&amp;ROUNDUP(MONTH(SalesDataTable[[#This Row],[Order Date]])/3,0)</f>
        <v>Q4</v>
      </c>
      <c r="F2111" s="12">
        <f>YEAR(SalesDataTable[[#This Row],[Order Date]])</f>
        <v>2026</v>
      </c>
      <c r="G2111" s="4" t="s">
        <v>20</v>
      </c>
      <c r="H2111" s="4" t="s">
        <v>47</v>
      </c>
      <c r="I2111" s="4" t="s">
        <v>19</v>
      </c>
      <c r="J2111" s="4" t="s">
        <v>3</v>
      </c>
      <c r="K2111" s="4" t="s">
        <v>4</v>
      </c>
      <c r="L2111" s="4" t="s">
        <v>22</v>
      </c>
      <c r="M2111" s="9">
        <v>3</v>
      </c>
      <c r="N2111" s="6">
        <v>51.57</v>
      </c>
      <c r="O2111" s="7">
        <v>0.1</v>
      </c>
      <c r="P2111" s="6">
        <v>21.82</v>
      </c>
      <c r="Q2111" s="6">
        <f t="shared" si="128"/>
        <v>139.239</v>
      </c>
      <c r="R2111" s="6">
        <f t="shared" si="129"/>
        <v>65.460000000000008</v>
      </c>
      <c r="S2111" s="6">
        <f t="shared" si="130"/>
        <v>73.778999999999996</v>
      </c>
      <c r="T2111" s="8">
        <f t="shared" si="131"/>
        <v>0.52987309589985565</v>
      </c>
      <c r="U2111" s="5">
        <f>YEAR(SalesDataTable[[#This Row],[Order Date]])</f>
        <v>2026</v>
      </c>
      <c r="V2111" s="8" t="str">
        <f>"Q"&amp;ROUNDUP(MONTH(SalesDataTable[[#This Row],[Order Date]])/3,0)</f>
        <v>Q4</v>
      </c>
      <c r="W2111" s="9">
        <f>MONTH(SalesDataTable[[#This Row],[Order Date]])</f>
        <v>10</v>
      </c>
      <c r="X2111" s="8" t="str">
        <f>TEXT(SalesDataTable[[#This Row],[Order Date]],"mmm")</f>
        <v>Oct</v>
      </c>
    </row>
    <row r="2112" spans="1:24" ht="15">
      <c r="A2112" s="2">
        <v>1033</v>
      </c>
      <c r="B2112" s="3">
        <v>46310</v>
      </c>
      <c r="C2112" s="12">
        <f>MONTH(SalesDataTable[[#This Row],[Order Date]])</f>
        <v>10</v>
      </c>
      <c r="D2112" s="12" t="str">
        <f>TEXT(SalesDataTable[[#This Row],[Order Date]],"MMM")</f>
        <v>Oct</v>
      </c>
      <c r="E2112" s="15" t="str">
        <f>"Q"&amp;ROUNDUP(MONTH(SalesDataTable[[#This Row],[Order Date]])/3,0)</f>
        <v>Q4</v>
      </c>
      <c r="F2112" s="12">
        <f>YEAR(SalesDataTable[[#This Row],[Order Date]])</f>
        <v>2026</v>
      </c>
      <c r="G2112" s="4" t="s">
        <v>6</v>
      </c>
      <c r="H2112" s="4" t="s">
        <v>43</v>
      </c>
      <c r="I2112" s="4" t="s">
        <v>2</v>
      </c>
      <c r="J2112" s="4" t="s">
        <v>13</v>
      </c>
      <c r="K2112" s="4" t="s">
        <v>9</v>
      </c>
      <c r="L2112" s="4" t="s">
        <v>46</v>
      </c>
      <c r="M2112" s="9">
        <v>1</v>
      </c>
      <c r="N2112" s="6">
        <v>70.47</v>
      </c>
      <c r="O2112" s="7">
        <v>0.1</v>
      </c>
      <c r="P2112" s="6">
        <v>31.52</v>
      </c>
      <c r="Q2112" s="6">
        <f t="shared" si="128"/>
        <v>63.423000000000002</v>
      </c>
      <c r="R2112" s="6">
        <f t="shared" si="129"/>
        <v>31.52</v>
      </c>
      <c r="S2112" s="6">
        <f t="shared" si="130"/>
        <v>31.903000000000002</v>
      </c>
      <c r="T2112" s="8">
        <f t="shared" si="131"/>
        <v>0.50301940936253409</v>
      </c>
      <c r="U2112" s="5">
        <f>YEAR(SalesDataTable[[#This Row],[Order Date]])</f>
        <v>2026</v>
      </c>
      <c r="V2112" s="8" t="str">
        <f>"Q"&amp;ROUNDUP(MONTH(SalesDataTable[[#This Row],[Order Date]])/3,0)</f>
        <v>Q4</v>
      </c>
      <c r="W2112" s="9">
        <f>MONTH(SalesDataTable[[#This Row],[Order Date]])</f>
        <v>10</v>
      </c>
      <c r="X2112" s="8" t="str">
        <f>TEXT(SalesDataTable[[#This Row],[Order Date]],"mmm")</f>
        <v>Oct</v>
      </c>
    </row>
    <row r="2113" spans="1:24" ht="15">
      <c r="A2113" s="2">
        <v>1247</v>
      </c>
      <c r="B2113" s="3">
        <v>46310</v>
      </c>
      <c r="C2113" s="12">
        <f>MONTH(SalesDataTable[[#This Row],[Order Date]])</f>
        <v>10</v>
      </c>
      <c r="D2113" s="12" t="str">
        <f>TEXT(SalesDataTable[[#This Row],[Order Date]],"MMM")</f>
        <v>Oct</v>
      </c>
      <c r="E2113" s="15" t="str">
        <f>"Q"&amp;ROUNDUP(MONTH(SalesDataTable[[#This Row],[Order Date]])/3,0)</f>
        <v>Q4</v>
      </c>
      <c r="F2113" s="12">
        <f>YEAR(SalesDataTable[[#This Row],[Order Date]])</f>
        <v>2026</v>
      </c>
      <c r="G2113" s="4" t="s">
        <v>0</v>
      </c>
      <c r="H2113" s="4" t="s">
        <v>1</v>
      </c>
      <c r="I2113" s="4" t="s">
        <v>2</v>
      </c>
      <c r="J2113" s="4" t="s">
        <v>13</v>
      </c>
      <c r="K2113" s="4" t="s">
        <v>9</v>
      </c>
      <c r="L2113" s="4" t="s">
        <v>46</v>
      </c>
      <c r="M2113" s="9">
        <v>1</v>
      </c>
      <c r="N2113" s="6">
        <v>71.05</v>
      </c>
      <c r="O2113" s="7">
        <v>0</v>
      </c>
      <c r="P2113" s="6">
        <v>33.32</v>
      </c>
      <c r="Q2113" s="6">
        <f t="shared" si="128"/>
        <v>71.05</v>
      </c>
      <c r="R2113" s="6">
        <f t="shared" si="129"/>
        <v>33.32</v>
      </c>
      <c r="S2113" s="6">
        <f t="shared" si="130"/>
        <v>37.729999999999997</v>
      </c>
      <c r="T2113" s="8">
        <f t="shared" si="131"/>
        <v>0.53103448275862064</v>
      </c>
      <c r="U2113" s="5">
        <f>YEAR(SalesDataTable[[#This Row],[Order Date]])</f>
        <v>2026</v>
      </c>
      <c r="V2113" s="8" t="str">
        <f>"Q"&amp;ROUNDUP(MONTH(SalesDataTable[[#This Row],[Order Date]])/3,0)</f>
        <v>Q4</v>
      </c>
      <c r="W2113" s="9">
        <f>MONTH(SalesDataTable[[#This Row],[Order Date]])</f>
        <v>10</v>
      </c>
      <c r="X2113" s="8" t="str">
        <f>TEXT(SalesDataTable[[#This Row],[Order Date]],"mmm")</f>
        <v>Oct</v>
      </c>
    </row>
    <row r="2114" spans="1:24" ht="15">
      <c r="A2114" s="2">
        <v>1321</v>
      </c>
      <c r="B2114" s="3">
        <v>46310</v>
      </c>
      <c r="C2114" s="12">
        <f>MONTH(SalesDataTable[[#This Row],[Order Date]])</f>
        <v>10</v>
      </c>
      <c r="D2114" s="12" t="str">
        <f>TEXT(SalesDataTable[[#This Row],[Order Date]],"MMM")</f>
        <v>Oct</v>
      </c>
      <c r="E2114" s="15" t="str">
        <f>"Q"&amp;ROUNDUP(MONTH(SalesDataTable[[#This Row],[Order Date]])/3,0)</f>
        <v>Q4</v>
      </c>
      <c r="F2114" s="12">
        <f>YEAR(SalesDataTable[[#This Row],[Order Date]])</f>
        <v>2026</v>
      </c>
      <c r="G2114" s="4" t="s">
        <v>20</v>
      </c>
      <c r="H2114" s="4" t="s">
        <v>47</v>
      </c>
      <c r="I2114" s="4" t="s">
        <v>19</v>
      </c>
      <c r="J2114" s="4" t="s">
        <v>3</v>
      </c>
      <c r="K2114" s="4" t="s">
        <v>4</v>
      </c>
      <c r="L2114" s="4" t="s">
        <v>26</v>
      </c>
      <c r="M2114" s="9">
        <v>3</v>
      </c>
      <c r="N2114" s="6">
        <v>39.83</v>
      </c>
      <c r="O2114" s="7">
        <v>0.1</v>
      </c>
      <c r="P2114" s="6">
        <v>16.93</v>
      </c>
      <c r="Q2114" s="6">
        <f t="shared" ref="Q2114:Q2177" si="132">M2114*N2114*(1-O2114)</f>
        <v>107.541</v>
      </c>
      <c r="R2114" s="6">
        <f t="shared" ref="R2114:R2177" si="133">M2114*P2114</f>
        <v>50.79</v>
      </c>
      <c r="S2114" s="6">
        <f t="shared" ref="S2114:S2177" si="134">Q2114-R2114</f>
        <v>56.750999999999998</v>
      </c>
      <c r="T2114" s="8">
        <f t="shared" ref="T2114:T2177" si="135">IFERROR(S2114/Q2114,0)</f>
        <v>0.52771501101905316</v>
      </c>
      <c r="U2114" s="5">
        <f>YEAR(SalesDataTable[[#This Row],[Order Date]])</f>
        <v>2026</v>
      </c>
      <c r="V2114" s="8" t="str">
        <f>"Q"&amp;ROUNDUP(MONTH(SalesDataTable[[#This Row],[Order Date]])/3,0)</f>
        <v>Q4</v>
      </c>
      <c r="W2114" s="9">
        <f>MONTH(SalesDataTable[[#This Row],[Order Date]])</f>
        <v>10</v>
      </c>
      <c r="X2114" s="8" t="str">
        <f>TEXT(SalesDataTable[[#This Row],[Order Date]],"mmm")</f>
        <v>Oct</v>
      </c>
    </row>
    <row r="2115" spans="1:24" ht="15">
      <c r="A2115" s="2">
        <v>2048</v>
      </c>
      <c r="B2115" s="3">
        <v>46310</v>
      </c>
      <c r="C2115" s="12">
        <f>MONTH(SalesDataTable[[#This Row],[Order Date]])</f>
        <v>10</v>
      </c>
      <c r="D2115" s="12" t="str">
        <f>TEXT(SalesDataTable[[#This Row],[Order Date]],"MMM")</f>
        <v>Oct</v>
      </c>
      <c r="E2115" s="15" t="str">
        <f>"Q"&amp;ROUNDUP(MONTH(SalesDataTable[[#This Row],[Order Date]])/3,0)</f>
        <v>Q4</v>
      </c>
      <c r="F2115" s="12">
        <f>YEAR(SalesDataTable[[#This Row],[Order Date]])</f>
        <v>2026</v>
      </c>
      <c r="G2115" s="4" t="s">
        <v>20</v>
      </c>
      <c r="H2115" s="4" t="s">
        <v>31</v>
      </c>
      <c r="I2115" s="4" t="s">
        <v>2</v>
      </c>
      <c r="J2115" s="4" t="s">
        <v>13</v>
      </c>
      <c r="K2115" s="4" t="s">
        <v>34</v>
      </c>
      <c r="L2115" s="4" t="s">
        <v>45</v>
      </c>
      <c r="M2115" s="9">
        <v>3</v>
      </c>
      <c r="N2115" s="6">
        <v>49.5</v>
      </c>
      <c r="O2115" s="7">
        <v>0.05</v>
      </c>
      <c r="P2115" s="6">
        <v>22</v>
      </c>
      <c r="Q2115" s="6">
        <f t="shared" si="132"/>
        <v>141.07499999999999</v>
      </c>
      <c r="R2115" s="6">
        <f t="shared" si="133"/>
        <v>66</v>
      </c>
      <c r="S2115" s="6">
        <f t="shared" si="134"/>
        <v>75.074999999999989</v>
      </c>
      <c r="T2115" s="8">
        <f t="shared" si="135"/>
        <v>0.53216374269005839</v>
      </c>
      <c r="U2115" s="5">
        <f>YEAR(SalesDataTable[[#This Row],[Order Date]])</f>
        <v>2026</v>
      </c>
      <c r="V2115" s="8" t="str">
        <f>"Q"&amp;ROUNDUP(MONTH(SalesDataTable[[#This Row],[Order Date]])/3,0)</f>
        <v>Q4</v>
      </c>
      <c r="W2115" s="9">
        <f>MONTH(SalesDataTable[[#This Row],[Order Date]])</f>
        <v>10</v>
      </c>
      <c r="X2115" s="8" t="str">
        <f>TEXT(SalesDataTable[[#This Row],[Order Date]],"mmm")</f>
        <v>Oct</v>
      </c>
    </row>
    <row r="2116" spans="1:24" ht="15">
      <c r="A2116" s="2">
        <v>2082</v>
      </c>
      <c r="B2116" s="3">
        <v>46310</v>
      </c>
      <c r="C2116" s="12">
        <f>MONTH(SalesDataTable[[#This Row],[Order Date]])</f>
        <v>10</v>
      </c>
      <c r="D2116" s="12" t="str">
        <f>TEXT(SalesDataTable[[#This Row],[Order Date]],"MMM")</f>
        <v>Oct</v>
      </c>
      <c r="E2116" s="15" t="str">
        <f>"Q"&amp;ROUNDUP(MONTH(SalesDataTable[[#This Row],[Order Date]])/3,0)</f>
        <v>Q4</v>
      </c>
      <c r="F2116" s="12">
        <f>YEAR(SalesDataTable[[#This Row],[Order Date]])</f>
        <v>2026</v>
      </c>
      <c r="G2116" s="4" t="s">
        <v>6</v>
      </c>
      <c r="H2116" s="4" t="s">
        <v>27</v>
      </c>
      <c r="I2116" s="4" t="s">
        <v>28</v>
      </c>
      <c r="J2116" s="4" t="s">
        <v>13</v>
      </c>
      <c r="K2116" s="4" t="s">
        <v>9</v>
      </c>
      <c r="L2116" s="4" t="s">
        <v>10</v>
      </c>
      <c r="M2116" s="9">
        <v>1</v>
      </c>
      <c r="N2116" s="6">
        <v>91.99</v>
      </c>
      <c r="O2116" s="7">
        <v>0</v>
      </c>
      <c r="P2116" s="6">
        <v>44.86</v>
      </c>
      <c r="Q2116" s="6">
        <f t="shared" si="132"/>
        <v>91.99</v>
      </c>
      <c r="R2116" s="6">
        <f t="shared" si="133"/>
        <v>44.86</v>
      </c>
      <c r="S2116" s="6">
        <f t="shared" si="134"/>
        <v>47.129999999999995</v>
      </c>
      <c r="T2116" s="8">
        <f t="shared" si="135"/>
        <v>0.51233829764104788</v>
      </c>
      <c r="U2116" s="5">
        <f>YEAR(SalesDataTable[[#This Row],[Order Date]])</f>
        <v>2026</v>
      </c>
      <c r="V2116" s="8" t="str">
        <f>"Q"&amp;ROUNDUP(MONTH(SalesDataTable[[#This Row],[Order Date]])/3,0)</f>
        <v>Q4</v>
      </c>
      <c r="W2116" s="9">
        <f>MONTH(SalesDataTable[[#This Row],[Order Date]])</f>
        <v>10</v>
      </c>
      <c r="X2116" s="8" t="str">
        <f>TEXT(SalesDataTable[[#This Row],[Order Date]],"mmm")</f>
        <v>Oct</v>
      </c>
    </row>
    <row r="2117" spans="1:24" ht="15">
      <c r="A2117" s="2">
        <v>2177</v>
      </c>
      <c r="B2117" s="3">
        <v>46310</v>
      </c>
      <c r="C2117" s="12">
        <f>MONTH(SalesDataTable[[#This Row],[Order Date]])</f>
        <v>10</v>
      </c>
      <c r="D2117" s="12" t="str">
        <f>TEXT(SalesDataTable[[#This Row],[Order Date]],"MMM")</f>
        <v>Oct</v>
      </c>
      <c r="E2117" s="15" t="str">
        <f>"Q"&amp;ROUNDUP(MONTH(SalesDataTable[[#This Row],[Order Date]])/3,0)</f>
        <v>Q4</v>
      </c>
      <c r="F2117" s="12">
        <f>YEAR(SalesDataTable[[#This Row],[Order Date]])</f>
        <v>2026</v>
      </c>
      <c r="G2117" s="4" t="s">
        <v>0</v>
      </c>
      <c r="H2117" s="4" t="s">
        <v>50</v>
      </c>
      <c r="I2117" s="4" t="s">
        <v>28</v>
      </c>
      <c r="J2117" s="4" t="s">
        <v>3</v>
      </c>
      <c r="K2117" s="4" t="s">
        <v>4</v>
      </c>
      <c r="L2117" s="4" t="s">
        <v>5</v>
      </c>
      <c r="M2117" s="9">
        <v>1</v>
      </c>
      <c r="N2117" s="6">
        <v>79.78</v>
      </c>
      <c r="O2117" s="7">
        <v>0.05</v>
      </c>
      <c r="P2117" s="6">
        <v>41.59</v>
      </c>
      <c r="Q2117" s="6">
        <f t="shared" si="132"/>
        <v>75.790999999999997</v>
      </c>
      <c r="R2117" s="6">
        <f t="shared" si="133"/>
        <v>41.59</v>
      </c>
      <c r="S2117" s="6">
        <f t="shared" si="134"/>
        <v>34.200999999999993</v>
      </c>
      <c r="T2117" s="8">
        <f t="shared" si="135"/>
        <v>0.45125410668812915</v>
      </c>
      <c r="U2117" s="5">
        <f>YEAR(SalesDataTable[[#This Row],[Order Date]])</f>
        <v>2026</v>
      </c>
      <c r="V2117" s="8" t="str">
        <f>"Q"&amp;ROUNDUP(MONTH(SalesDataTable[[#This Row],[Order Date]])/3,0)</f>
        <v>Q4</v>
      </c>
      <c r="W2117" s="9">
        <f>MONTH(SalesDataTable[[#This Row],[Order Date]])</f>
        <v>10</v>
      </c>
      <c r="X2117" s="8" t="str">
        <f>TEXT(SalesDataTable[[#This Row],[Order Date]],"mmm")</f>
        <v>Oct</v>
      </c>
    </row>
    <row r="2118" spans="1:24" ht="15">
      <c r="A2118" s="2">
        <v>3776</v>
      </c>
      <c r="B2118" s="3">
        <v>46310</v>
      </c>
      <c r="C2118" s="12">
        <f>MONTH(SalesDataTable[[#This Row],[Order Date]])</f>
        <v>10</v>
      </c>
      <c r="D2118" s="12" t="str">
        <f>TEXT(SalesDataTable[[#This Row],[Order Date]],"MMM")</f>
        <v>Oct</v>
      </c>
      <c r="E2118" s="15" t="str">
        <f>"Q"&amp;ROUNDUP(MONTH(SalesDataTable[[#This Row],[Order Date]])/3,0)</f>
        <v>Q4</v>
      </c>
      <c r="F2118" s="12">
        <f>YEAR(SalesDataTable[[#This Row],[Order Date]])</f>
        <v>2026</v>
      </c>
      <c r="G2118" s="4" t="s">
        <v>20</v>
      </c>
      <c r="H2118" s="4" t="s">
        <v>33</v>
      </c>
      <c r="I2118" s="4" t="s">
        <v>2</v>
      </c>
      <c r="J2118" s="4" t="s">
        <v>3</v>
      </c>
      <c r="K2118" s="4" t="s">
        <v>4</v>
      </c>
      <c r="L2118" s="4" t="s">
        <v>5</v>
      </c>
      <c r="M2118" s="9">
        <v>1</v>
      </c>
      <c r="N2118" s="6">
        <v>82.97</v>
      </c>
      <c r="O2118" s="7">
        <v>0</v>
      </c>
      <c r="P2118" s="6">
        <v>43.09</v>
      </c>
      <c r="Q2118" s="6">
        <f t="shared" si="132"/>
        <v>82.97</v>
      </c>
      <c r="R2118" s="6">
        <f t="shared" si="133"/>
        <v>43.09</v>
      </c>
      <c r="S2118" s="6">
        <f t="shared" si="134"/>
        <v>39.879999999999995</v>
      </c>
      <c r="T2118" s="8">
        <f t="shared" si="135"/>
        <v>0.48065565867180904</v>
      </c>
      <c r="U2118" s="5">
        <f>YEAR(SalesDataTable[[#This Row],[Order Date]])</f>
        <v>2026</v>
      </c>
      <c r="V2118" s="8" t="str">
        <f>"Q"&amp;ROUNDUP(MONTH(SalesDataTable[[#This Row],[Order Date]])/3,0)</f>
        <v>Q4</v>
      </c>
      <c r="W2118" s="9">
        <f>MONTH(SalesDataTable[[#This Row],[Order Date]])</f>
        <v>10</v>
      </c>
      <c r="X2118" s="8" t="str">
        <f>TEXT(SalesDataTable[[#This Row],[Order Date]],"mmm")</f>
        <v>Oct</v>
      </c>
    </row>
    <row r="2119" spans="1:24" ht="15">
      <c r="A2119" s="2">
        <v>4542</v>
      </c>
      <c r="B2119" s="3">
        <v>46310</v>
      </c>
      <c r="C2119" s="12">
        <f>MONTH(SalesDataTable[[#This Row],[Order Date]])</f>
        <v>10</v>
      </c>
      <c r="D2119" s="12" t="str">
        <f>TEXT(SalesDataTable[[#This Row],[Order Date]],"MMM")</f>
        <v>Oct</v>
      </c>
      <c r="E2119" s="15" t="str">
        <f>"Q"&amp;ROUNDUP(MONTH(SalesDataTable[[#This Row],[Order Date]])/3,0)</f>
        <v>Q4</v>
      </c>
      <c r="F2119" s="12">
        <f>YEAR(SalesDataTable[[#This Row],[Order Date]])</f>
        <v>2026</v>
      </c>
      <c r="G2119" s="4" t="s">
        <v>0</v>
      </c>
      <c r="H2119" s="4" t="s">
        <v>36</v>
      </c>
      <c r="I2119" s="4" t="s">
        <v>2</v>
      </c>
      <c r="J2119" s="4" t="s">
        <v>16</v>
      </c>
      <c r="K2119" s="4" t="s">
        <v>4</v>
      </c>
      <c r="L2119" s="4" t="s">
        <v>30</v>
      </c>
      <c r="M2119" s="9">
        <v>1</v>
      </c>
      <c r="N2119" s="6">
        <v>103.33</v>
      </c>
      <c r="O2119" s="7">
        <v>0</v>
      </c>
      <c r="P2119" s="6">
        <v>50.85</v>
      </c>
      <c r="Q2119" s="6">
        <f t="shared" si="132"/>
        <v>103.33</v>
      </c>
      <c r="R2119" s="6">
        <f t="shared" si="133"/>
        <v>50.85</v>
      </c>
      <c r="S2119" s="6">
        <f t="shared" si="134"/>
        <v>52.48</v>
      </c>
      <c r="T2119" s="8">
        <f t="shared" si="135"/>
        <v>0.5078873512048776</v>
      </c>
      <c r="U2119" s="5">
        <f>YEAR(SalesDataTable[[#This Row],[Order Date]])</f>
        <v>2026</v>
      </c>
      <c r="V2119" s="8" t="str">
        <f>"Q"&amp;ROUNDUP(MONTH(SalesDataTable[[#This Row],[Order Date]])/3,0)</f>
        <v>Q4</v>
      </c>
      <c r="W2119" s="9">
        <f>MONTH(SalesDataTable[[#This Row],[Order Date]])</f>
        <v>10</v>
      </c>
      <c r="X2119" s="8" t="str">
        <f>TEXT(SalesDataTable[[#This Row],[Order Date]],"mmm")</f>
        <v>Oct</v>
      </c>
    </row>
    <row r="2120" spans="1:24" ht="15">
      <c r="A2120" s="2">
        <v>36</v>
      </c>
      <c r="B2120" s="3">
        <v>46311</v>
      </c>
      <c r="C2120" s="12">
        <f>MONTH(SalesDataTable[[#This Row],[Order Date]])</f>
        <v>10</v>
      </c>
      <c r="D2120" s="12" t="str">
        <f>TEXT(SalesDataTable[[#This Row],[Order Date]],"MMM")</f>
        <v>Oct</v>
      </c>
      <c r="E2120" s="15" t="str">
        <f>"Q"&amp;ROUNDUP(MONTH(SalesDataTable[[#This Row],[Order Date]])/3,0)</f>
        <v>Q4</v>
      </c>
      <c r="F2120" s="12">
        <f>YEAR(SalesDataTable[[#This Row],[Order Date]])</f>
        <v>2026</v>
      </c>
      <c r="G2120" s="4" t="s">
        <v>0</v>
      </c>
      <c r="H2120" s="4" t="s">
        <v>36</v>
      </c>
      <c r="I2120" s="4" t="s">
        <v>2</v>
      </c>
      <c r="J2120" s="4" t="s">
        <v>13</v>
      </c>
      <c r="K2120" s="4" t="s">
        <v>9</v>
      </c>
      <c r="L2120" s="4" t="s">
        <v>17</v>
      </c>
      <c r="M2120" s="9">
        <v>3</v>
      </c>
      <c r="N2120" s="6">
        <v>142.54</v>
      </c>
      <c r="O2120" s="7">
        <v>0.05</v>
      </c>
      <c r="P2120" s="6">
        <v>81.599999999999994</v>
      </c>
      <c r="Q2120" s="6">
        <f t="shared" si="132"/>
        <v>406.23899999999998</v>
      </c>
      <c r="R2120" s="6">
        <f t="shared" si="133"/>
        <v>244.79999999999998</v>
      </c>
      <c r="S2120" s="6">
        <f t="shared" si="134"/>
        <v>161.43899999999999</v>
      </c>
      <c r="T2120" s="8">
        <f t="shared" si="135"/>
        <v>0.39739906803630376</v>
      </c>
      <c r="U2120" s="5">
        <f>YEAR(SalesDataTable[[#This Row],[Order Date]])</f>
        <v>2026</v>
      </c>
      <c r="V2120" s="8" t="str">
        <f>"Q"&amp;ROUNDUP(MONTH(SalesDataTable[[#This Row],[Order Date]])/3,0)</f>
        <v>Q4</v>
      </c>
      <c r="W2120" s="9">
        <f>MONTH(SalesDataTable[[#This Row],[Order Date]])</f>
        <v>10</v>
      </c>
      <c r="X2120" s="8" t="str">
        <f>TEXT(SalesDataTable[[#This Row],[Order Date]],"mmm")</f>
        <v>Oct</v>
      </c>
    </row>
    <row r="2121" spans="1:24" ht="15">
      <c r="A2121" s="2">
        <v>64</v>
      </c>
      <c r="B2121" s="3">
        <v>46311</v>
      </c>
      <c r="C2121" s="12">
        <f>MONTH(SalesDataTable[[#This Row],[Order Date]])</f>
        <v>10</v>
      </c>
      <c r="D2121" s="12" t="str">
        <f>TEXT(SalesDataTable[[#This Row],[Order Date]],"MMM")</f>
        <v>Oct</v>
      </c>
      <c r="E2121" s="15" t="str">
        <f>"Q"&amp;ROUNDUP(MONTH(SalesDataTable[[#This Row],[Order Date]])/3,0)</f>
        <v>Q4</v>
      </c>
      <c r="F2121" s="12">
        <f>YEAR(SalesDataTable[[#This Row],[Order Date]])</f>
        <v>2026</v>
      </c>
      <c r="G2121" s="4" t="s">
        <v>11</v>
      </c>
      <c r="H2121" s="4" t="s">
        <v>52</v>
      </c>
      <c r="I2121" s="4" t="s">
        <v>2</v>
      </c>
      <c r="J2121" s="4" t="s">
        <v>13</v>
      </c>
      <c r="K2121" s="4" t="s">
        <v>9</v>
      </c>
      <c r="L2121" s="4" t="s">
        <v>10</v>
      </c>
      <c r="M2121" s="9">
        <v>3</v>
      </c>
      <c r="N2121" s="6">
        <v>92.14</v>
      </c>
      <c r="O2121" s="7">
        <v>0.1</v>
      </c>
      <c r="P2121" s="6">
        <v>46.43</v>
      </c>
      <c r="Q2121" s="6">
        <f t="shared" si="132"/>
        <v>248.77800000000002</v>
      </c>
      <c r="R2121" s="6">
        <f t="shared" si="133"/>
        <v>139.29</v>
      </c>
      <c r="S2121" s="6">
        <f t="shared" si="134"/>
        <v>109.48800000000003</v>
      </c>
      <c r="T2121" s="8">
        <f t="shared" si="135"/>
        <v>0.44010322456165746</v>
      </c>
      <c r="U2121" s="5">
        <f>YEAR(SalesDataTable[[#This Row],[Order Date]])</f>
        <v>2026</v>
      </c>
      <c r="V2121" s="8" t="str">
        <f>"Q"&amp;ROUNDUP(MONTH(SalesDataTable[[#This Row],[Order Date]])/3,0)</f>
        <v>Q4</v>
      </c>
      <c r="W2121" s="9">
        <f>MONTH(SalesDataTable[[#This Row],[Order Date]])</f>
        <v>10</v>
      </c>
      <c r="X2121" s="8" t="str">
        <f>TEXT(SalesDataTable[[#This Row],[Order Date]],"mmm")</f>
        <v>Oct</v>
      </c>
    </row>
    <row r="2122" spans="1:24" ht="15">
      <c r="A2122" s="2">
        <v>529</v>
      </c>
      <c r="B2122" s="3">
        <v>46311</v>
      </c>
      <c r="C2122" s="12">
        <f>MONTH(SalesDataTable[[#This Row],[Order Date]])</f>
        <v>10</v>
      </c>
      <c r="D2122" s="12" t="str">
        <f>TEXT(SalesDataTable[[#This Row],[Order Date]],"MMM")</f>
        <v>Oct</v>
      </c>
      <c r="E2122" s="15" t="str">
        <f>"Q"&amp;ROUNDUP(MONTH(SalesDataTable[[#This Row],[Order Date]])/3,0)</f>
        <v>Q4</v>
      </c>
      <c r="F2122" s="12">
        <f>YEAR(SalesDataTable[[#This Row],[Order Date]])</f>
        <v>2026</v>
      </c>
      <c r="G2122" s="4" t="s">
        <v>20</v>
      </c>
      <c r="H2122" s="4" t="s">
        <v>31</v>
      </c>
      <c r="I2122" s="4" t="s">
        <v>19</v>
      </c>
      <c r="J2122" s="4" t="s">
        <v>16</v>
      </c>
      <c r="K2122" s="4" t="s">
        <v>14</v>
      </c>
      <c r="L2122" s="4" t="s">
        <v>48</v>
      </c>
      <c r="M2122" s="9">
        <v>2</v>
      </c>
      <c r="N2122" s="6">
        <v>165.23</v>
      </c>
      <c r="O2122" s="7">
        <v>0</v>
      </c>
      <c r="P2122" s="6">
        <v>88.87</v>
      </c>
      <c r="Q2122" s="6">
        <f t="shared" si="132"/>
        <v>330.46</v>
      </c>
      <c r="R2122" s="6">
        <f t="shared" si="133"/>
        <v>177.74</v>
      </c>
      <c r="S2122" s="6">
        <f t="shared" si="134"/>
        <v>152.71999999999997</v>
      </c>
      <c r="T2122" s="8">
        <f t="shared" si="135"/>
        <v>0.46214367850874533</v>
      </c>
      <c r="U2122" s="5">
        <f>YEAR(SalesDataTable[[#This Row],[Order Date]])</f>
        <v>2026</v>
      </c>
      <c r="V2122" s="8" t="str">
        <f>"Q"&amp;ROUNDUP(MONTH(SalesDataTable[[#This Row],[Order Date]])/3,0)</f>
        <v>Q4</v>
      </c>
      <c r="W2122" s="9">
        <f>MONTH(SalesDataTable[[#This Row],[Order Date]])</f>
        <v>10</v>
      </c>
      <c r="X2122" s="8" t="str">
        <f>TEXT(SalesDataTable[[#This Row],[Order Date]],"mmm")</f>
        <v>Oct</v>
      </c>
    </row>
    <row r="2123" spans="1:24" ht="15">
      <c r="A2123" s="2">
        <v>1815</v>
      </c>
      <c r="B2123" s="3">
        <v>46311</v>
      </c>
      <c r="C2123" s="12">
        <f>MONTH(SalesDataTable[[#This Row],[Order Date]])</f>
        <v>10</v>
      </c>
      <c r="D2123" s="12" t="str">
        <f>TEXT(SalesDataTable[[#This Row],[Order Date]],"MMM")</f>
        <v>Oct</v>
      </c>
      <c r="E2123" s="15" t="str">
        <f>"Q"&amp;ROUNDUP(MONTH(SalesDataTable[[#This Row],[Order Date]])/3,0)</f>
        <v>Q4</v>
      </c>
      <c r="F2123" s="12">
        <f>YEAR(SalesDataTable[[#This Row],[Order Date]])</f>
        <v>2026</v>
      </c>
      <c r="G2123" s="4" t="s">
        <v>20</v>
      </c>
      <c r="H2123" s="4" t="s">
        <v>21</v>
      </c>
      <c r="I2123" s="4" t="s">
        <v>2</v>
      </c>
      <c r="J2123" s="4" t="s">
        <v>16</v>
      </c>
      <c r="K2123" s="4" t="s">
        <v>34</v>
      </c>
      <c r="L2123" s="4" t="s">
        <v>38</v>
      </c>
      <c r="M2123" s="9">
        <v>1</v>
      </c>
      <c r="N2123" s="6">
        <v>121.92</v>
      </c>
      <c r="O2123" s="7">
        <v>0</v>
      </c>
      <c r="P2123" s="6">
        <v>71.02</v>
      </c>
      <c r="Q2123" s="6">
        <f t="shared" si="132"/>
        <v>121.92</v>
      </c>
      <c r="R2123" s="6">
        <f t="shared" si="133"/>
        <v>71.02</v>
      </c>
      <c r="S2123" s="6">
        <f t="shared" si="134"/>
        <v>50.900000000000006</v>
      </c>
      <c r="T2123" s="8">
        <f t="shared" si="135"/>
        <v>0.41748687664042</v>
      </c>
      <c r="U2123" s="5">
        <f>YEAR(SalesDataTable[[#This Row],[Order Date]])</f>
        <v>2026</v>
      </c>
      <c r="V2123" s="8" t="str">
        <f>"Q"&amp;ROUNDUP(MONTH(SalesDataTable[[#This Row],[Order Date]])/3,0)</f>
        <v>Q4</v>
      </c>
      <c r="W2123" s="9">
        <f>MONTH(SalesDataTable[[#This Row],[Order Date]])</f>
        <v>10</v>
      </c>
      <c r="X2123" s="8" t="str">
        <f>TEXT(SalesDataTable[[#This Row],[Order Date]],"mmm")</f>
        <v>Oct</v>
      </c>
    </row>
    <row r="2124" spans="1:24" ht="15">
      <c r="A2124" s="2">
        <v>1820</v>
      </c>
      <c r="B2124" s="3">
        <v>46311</v>
      </c>
      <c r="C2124" s="12">
        <f>MONTH(SalesDataTable[[#This Row],[Order Date]])</f>
        <v>10</v>
      </c>
      <c r="D2124" s="12" t="str">
        <f>TEXT(SalesDataTable[[#This Row],[Order Date]],"MMM")</f>
        <v>Oct</v>
      </c>
      <c r="E2124" s="15" t="str">
        <f>"Q"&amp;ROUNDUP(MONTH(SalesDataTable[[#This Row],[Order Date]])/3,0)</f>
        <v>Q4</v>
      </c>
      <c r="F2124" s="12">
        <f>YEAR(SalesDataTable[[#This Row],[Order Date]])</f>
        <v>2026</v>
      </c>
      <c r="G2124" s="4" t="s">
        <v>6</v>
      </c>
      <c r="H2124" s="4" t="s">
        <v>7</v>
      </c>
      <c r="I2124" s="4" t="s">
        <v>2</v>
      </c>
      <c r="J2124" s="4" t="s">
        <v>3</v>
      </c>
      <c r="K2124" s="4" t="s">
        <v>14</v>
      </c>
      <c r="L2124" s="4" t="s">
        <v>15</v>
      </c>
      <c r="M2124" s="9">
        <v>3</v>
      </c>
      <c r="N2124" s="6">
        <v>36.46</v>
      </c>
      <c r="O2124" s="7">
        <v>0.05</v>
      </c>
      <c r="P2124" s="6">
        <v>13.9</v>
      </c>
      <c r="Q2124" s="6">
        <f t="shared" si="132"/>
        <v>103.91099999999999</v>
      </c>
      <c r="R2124" s="6">
        <f t="shared" si="133"/>
        <v>41.7</v>
      </c>
      <c r="S2124" s="6">
        <f t="shared" si="134"/>
        <v>62.210999999999984</v>
      </c>
      <c r="T2124" s="8">
        <f t="shared" si="135"/>
        <v>0.5986950370990558</v>
      </c>
      <c r="U2124" s="5">
        <f>YEAR(SalesDataTable[[#This Row],[Order Date]])</f>
        <v>2026</v>
      </c>
      <c r="V2124" s="8" t="str">
        <f>"Q"&amp;ROUNDUP(MONTH(SalesDataTable[[#This Row],[Order Date]])/3,0)</f>
        <v>Q4</v>
      </c>
      <c r="W2124" s="9">
        <f>MONTH(SalesDataTable[[#This Row],[Order Date]])</f>
        <v>10</v>
      </c>
      <c r="X2124" s="8" t="str">
        <f>TEXT(SalesDataTable[[#This Row],[Order Date]],"mmm")</f>
        <v>Oct</v>
      </c>
    </row>
    <row r="2125" spans="1:24" ht="15">
      <c r="A2125" s="2">
        <v>2028</v>
      </c>
      <c r="B2125" s="3">
        <v>46311</v>
      </c>
      <c r="C2125" s="12">
        <f>MONTH(SalesDataTable[[#This Row],[Order Date]])</f>
        <v>10</v>
      </c>
      <c r="D2125" s="12" t="str">
        <f>TEXT(SalesDataTable[[#This Row],[Order Date]],"MMM")</f>
        <v>Oct</v>
      </c>
      <c r="E2125" s="15" t="str">
        <f>"Q"&amp;ROUNDUP(MONTH(SalesDataTable[[#This Row],[Order Date]])/3,0)</f>
        <v>Q4</v>
      </c>
      <c r="F2125" s="12">
        <f>YEAR(SalesDataTable[[#This Row],[Order Date]])</f>
        <v>2026</v>
      </c>
      <c r="G2125" s="4" t="s">
        <v>20</v>
      </c>
      <c r="H2125" s="4" t="s">
        <v>21</v>
      </c>
      <c r="I2125" s="4" t="s">
        <v>19</v>
      </c>
      <c r="J2125" s="4" t="s">
        <v>16</v>
      </c>
      <c r="K2125" s="4" t="s">
        <v>34</v>
      </c>
      <c r="L2125" s="4" t="s">
        <v>45</v>
      </c>
      <c r="M2125" s="9">
        <v>3</v>
      </c>
      <c r="N2125" s="6">
        <v>51.89</v>
      </c>
      <c r="O2125" s="7">
        <v>0.1</v>
      </c>
      <c r="P2125" s="6">
        <v>21.56</v>
      </c>
      <c r="Q2125" s="6">
        <f t="shared" si="132"/>
        <v>140.10300000000001</v>
      </c>
      <c r="R2125" s="6">
        <f t="shared" si="133"/>
        <v>64.679999999999993</v>
      </c>
      <c r="S2125" s="6">
        <f t="shared" si="134"/>
        <v>75.423000000000016</v>
      </c>
      <c r="T2125" s="8">
        <f t="shared" si="135"/>
        <v>0.53833965011455864</v>
      </c>
      <c r="U2125" s="5">
        <f>YEAR(SalesDataTable[[#This Row],[Order Date]])</f>
        <v>2026</v>
      </c>
      <c r="V2125" s="8" t="str">
        <f>"Q"&amp;ROUNDUP(MONTH(SalesDataTable[[#This Row],[Order Date]])/3,0)</f>
        <v>Q4</v>
      </c>
      <c r="W2125" s="9">
        <f>MONTH(SalesDataTable[[#This Row],[Order Date]])</f>
        <v>10</v>
      </c>
      <c r="X2125" s="8" t="str">
        <f>TEXT(SalesDataTable[[#This Row],[Order Date]],"mmm")</f>
        <v>Oct</v>
      </c>
    </row>
    <row r="2126" spans="1:24" ht="15">
      <c r="A2126" s="2">
        <v>2741</v>
      </c>
      <c r="B2126" s="3">
        <v>46311</v>
      </c>
      <c r="C2126" s="12">
        <f>MONTH(SalesDataTable[[#This Row],[Order Date]])</f>
        <v>10</v>
      </c>
      <c r="D2126" s="12" t="str">
        <f>TEXT(SalesDataTable[[#This Row],[Order Date]],"MMM")</f>
        <v>Oct</v>
      </c>
      <c r="E2126" s="15" t="str">
        <f>"Q"&amp;ROUNDUP(MONTH(SalesDataTable[[#This Row],[Order Date]])/3,0)</f>
        <v>Q4</v>
      </c>
      <c r="F2126" s="12">
        <f>YEAR(SalesDataTable[[#This Row],[Order Date]])</f>
        <v>2026</v>
      </c>
      <c r="G2126" s="4" t="s">
        <v>20</v>
      </c>
      <c r="H2126" s="4" t="s">
        <v>21</v>
      </c>
      <c r="I2126" s="4" t="s">
        <v>2</v>
      </c>
      <c r="J2126" s="4" t="s">
        <v>3</v>
      </c>
      <c r="K2126" s="4" t="s">
        <v>34</v>
      </c>
      <c r="L2126" s="4" t="s">
        <v>35</v>
      </c>
      <c r="M2126" s="9">
        <v>1</v>
      </c>
      <c r="N2126" s="6">
        <v>40.75</v>
      </c>
      <c r="O2126" s="7">
        <v>0</v>
      </c>
      <c r="P2126" s="6">
        <v>14.7</v>
      </c>
      <c r="Q2126" s="6">
        <f t="shared" si="132"/>
        <v>40.75</v>
      </c>
      <c r="R2126" s="6">
        <f t="shared" si="133"/>
        <v>14.7</v>
      </c>
      <c r="S2126" s="6">
        <f t="shared" si="134"/>
        <v>26.05</v>
      </c>
      <c r="T2126" s="8">
        <f t="shared" si="135"/>
        <v>0.63926380368098157</v>
      </c>
      <c r="U2126" s="5">
        <f>YEAR(SalesDataTable[[#This Row],[Order Date]])</f>
        <v>2026</v>
      </c>
      <c r="V2126" s="8" t="str">
        <f>"Q"&amp;ROUNDUP(MONTH(SalesDataTable[[#This Row],[Order Date]])/3,0)</f>
        <v>Q4</v>
      </c>
      <c r="W2126" s="9">
        <f>MONTH(SalesDataTable[[#This Row],[Order Date]])</f>
        <v>10</v>
      </c>
      <c r="X2126" s="8" t="str">
        <f>TEXT(SalesDataTable[[#This Row],[Order Date]],"mmm")</f>
        <v>Oct</v>
      </c>
    </row>
    <row r="2127" spans="1:24" ht="15">
      <c r="A2127" s="2">
        <v>3602</v>
      </c>
      <c r="B2127" s="3">
        <v>46311</v>
      </c>
      <c r="C2127" s="12">
        <f>MONTH(SalesDataTable[[#This Row],[Order Date]])</f>
        <v>10</v>
      </c>
      <c r="D2127" s="12" t="str">
        <f>TEXT(SalesDataTable[[#This Row],[Order Date]],"MMM")</f>
        <v>Oct</v>
      </c>
      <c r="E2127" s="15" t="str">
        <f>"Q"&amp;ROUNDUP(MONTH(SalesDataTable[[#This Row],[Order Date]])/3,0)</f>
        <v>Q4</v>
      </c>
      <c r="F2127" s="12">
        <f>YEAR(SalesDataTable[[#This Row],[Order Date]])</f>
        <v>2026</v>
      </c>
      <c r="G2127" s="4" t="s">
        <v>11</v>
      </c>
      <c r="H2127" s="4" t="s">
        <v>25</v>
      </c>
      <c r="I2127" s="4" t="s">
        <v>8</v>
      </c>
      <c r="J2127" s="4" t="s">
        <v>16</v>
      </c>
      <c r="K2127" s="4" t="s">
        <v>23</v>
      </c>
      <c r="L2127" s="4" t="s">
        <v>24</v>
      </c>
      <c r="M2127" s="9">
        <v>4</v>
      </c>
      <c r="N2127" s="6">
        <v>345.13</v>
      </c>
      <c r="O2127" s="7">
        <v>0.05</v>
      </c>
      <c r="P2127" s="6">
        <v>200.02</v>
      </c>
      <c r="Q2127" s="6">
        <f t="shared" si="132"/>
        <v>1311.4939999999999</v>
      </c>
      <c r="R2127" s="6">
        <f t="shared" si="133"/>
        <v>800.08</v>
      </c>
      <c r="S2127" s="6">
        <f t="shared" si="134"/>
        <v>511.41399999999987</v>
      </c>
      <c r="T2127" s="8">
        <f t="shared" si="135"/>
        <v>0.38994764749209671</v>
      </c>
      <c r="U2127" s="5">
        <f>YEAR(SalesDataTable[[#This Row],[Order Date]])</f>
        <v>2026</v>
      </c>
      <c r="V2127" s="8" t="str">
        <f>"Q"&amp;ROUNDUP(MONTH(SalesDataTable[[#This Row],[Order Date]])/3,0)</f>
        <v>Q4</v>
      </c>
      <c r="W2127" s="9">
        <f>MONTH(SalesDataTable[[#This Row],[Order Date]])</f>
        <v>10</v>
      </c>
      <c r="X2127" s="8" t="str">
        <f>TEXT(SalesDataTable[[#This Row],[Order Date]],"mmm")</f>
        <v>Oct</v>
      </c>
    </row>
    <row r="2128" spans="1:24" ht="15">
      <c r="A2128" s="2">
        <v>4116</v>
      </c>
      <c r="B2128" s="3">
        <v>46311</v>
      </c>
      <c r="C2128" s="12">
        <f>MONTH(SalesDataTable[[#This Row],[Order Date]])</f>
        <v>10</v>
      </c>
      <c r="D2128" s="12" t="str">
        <f>TEXT(SalesDataTable[[#This Row],[Order Date]],"MMM")</f>
        <v>Oct</v>
      </c>
      <c r="E2128" s="15" t="str">
        <f>"Q"&amp;ROUNDUP(MONTH(SalesDataTable[[#This Row],[Order Date]])/3,0)</f>
        <v>Q4</v>
      </c>
      <c r="F2128" s="12">
        <f>YEAR(SalesDataTable[[#This Row],[Order Date]])</f>
        <v>2026</v>
      </c>
      <c r="G2128" s="4" t="s">
        <v>6</v>
      </c>
      <c r="H2128" s="4" t="s">
        <v>27</v>
      </c>
      <c r="I2128" s="4" t="s">
        <v>19</v>
      </c>
      <c r="J2128" s="4" t="s">
        <v>13</v>
      </c>
      <c r="K2128" s="4" t="s">
        <v>14</v>
      </c>
      <c r="L2128" s="4" t="s">
        <v>15</v>
      </c>
      <c r="M2128" s="9">
        <v>2</v>
      </c>
      <c r="N2128" s="6">
        <v>37.1</v>
      </c>
      <c r="O2128" s="7">
        <v>0</v>
      </c>
      <c r="P2128" s="6">
        <v>13.31</v>
      </c>
      <c r="Q2128" s="6">
        <f t="shared" si="132"/>
        <v>74.2</v>
      </c>
      <c r="R2128" s="6">
        <f t="shared" si="133"/>
        <v>26.62</v>
      </c>
      <c r="S2128" s="6">
        <f t="shared" si="134"/>
        <v>47.58</v>
      </c>
      <c r="T2128" s="8">
        <f t="shared" si="135"/>
        <v>0.64123989218328836</v>
      </c>
      <c r="U2128" s="5">
        <f>YEAR(SalesDataTable[[#This Row],[Order Date]])</f>
        <v>2026</v>
      </c>
      <c r="V2128" s="8" t="str">
        <f>"Q"&amp;ROUNDUP(MONTH(SalesDataTable[[#This Row],[Order Date]])/3,0)</f>
        <v>Q4</v>
      </c>
      <c r="W2128" s="9">
        <f>MONTH(SalesDataTable[[#This Row],[Order Date]])</f>
        <v>10</v>
      </c>
      <c r="X2128" s="8" t="str">
        <f>TEXT(SalesDataTable[[#This Row],[Order Date]],"mmm")</f>
        <v>Oct</v>
      </c>
    </row>
    <row r="2129" spans="1:24" ht="15">
      <c r="A2129" s="2">
        <v>4197</v>
      </c>
      <c r="B2129" s="3">
        <v>46311</v>
      </c>
      <c r="C2129" s="12">
        <f>MONTH(SalesDataTable[[#This Row],[Order Date]])</f>
        <v>10</v>
      </c>
      <c r="D2129" s="12" t="str">
        <f>TEXT(SalesDataTable[[#This Row],[Order Date]],"MMM")</f>
        <v>Oct</v>
      </c>
      <c r="E2129" s="15" t="str">
        <f>"Q"&amp;ROUNDUP(MONTH(SalesDataTable[[#This Row],[Order Date]])/3,0)</f>
        <v>Q4</v>
      </c>
      <c r="F2129" s="12">
        <f>YEAR(SalesDataTable[[#This Row],[Order Date]])</f>
        <v>2026</v>
      </c>
      <c r="G2129" s="4" t="s">
        <v>20</v>
      </c>
      <c r="H2129" s="4" t="s">
        <v>31</v>
      </c>
      <c r="I2129" s="4" t="s">
        <v>28</v>
      </c>
      <c r="J2129" s="4" t="s">
        <v>13</v>
      </c>
      <c r="K2129" s="4" t="s">
        <v>9</v>
      </c>
      <c r="L2129" s="4" t="s">
        <v>10</v>
      </c>
      <c r="M2129" s="9">
        <v>3</v>
      </c>
      <c r="N2129" s="6">
        <v>94.19</v>
      </c>
      <c r="O2129" s="7">
        <v>0</v>
      </c>
      <c r="P2129" s="6">
        <v>44.89</v>
      </c>
      <c r="Q2129" s="6">
        <f t="shared" si="132"/>
        <v>282.57</v>
      </c>
      <c r="R2129" s="6">
        <f t="shared" si="133"/>
        <v>134.67000000000002</v>
      </c>
      <c r="S2129" s="6">
        <f t="shared" si="134"/>
        <v>147.89999999999998</v>
      </c>
      <c r="T2129" s="8">
        <f t="shared" si="135"/>
        <v>0.52341012846374346</v>
      </c>
      <c r="U2129" s="5">
        <f>YEAR(SalesDataTable[[#This Row],[Order Date]])</f>
        <v>2026</v>
      </c>
      <c r="V2129" s="8" t="str">
        <f>"Q"&amp;ROUNDUP(MONTH(SalesDataTable[[#This Row],[Order Date]])/3,0)</f>
        <v>Q4</v>
      </c>
      <c r="W2129" s="9">
        <f>MONTH(SalesDataTable[[#This Row],[Order Date]])</f>
        <v>10</v>
      </c>
      <c r="X2129" s="8" t="str">
        <f>TEXT(SalesDataTable[[#This Row],[Order Date]],"mmm")</f>
        <v>Oct</v>
      </c>
    </row>
    <row r="2130" spans="1:24" ht="15">
      <c r="A2130" s="2">
        <v>360</v>
      </c>
      <c r="B2130" s="3">
        <v>46312</v>
      </c>
      <c r="C2130" s="12">
        <f>MONTH(SalesDataTable[[#This Row],[Order Date]])</f>
        <v>10</v>
      </c>
      <c r="D2130" s="12" t="str">
        <f>TEXT(SalesDataTable[[#This Row],[Order Date]],"MMM")</f>
        <v>Oct</v>
      </c>
      <c r="E2130" s="15" t="str">
        <f>"Q"&amp;ROUNDUP(MONTH(SalesDataTable[[#This Row],[Order Date]])/3,0)</f>
        <v>Q4</v>
      </c>
      <c r="F2130" s="12">
        <f>YEAR(SalesDataTable[[#This Row],[Order Date]])</f>
        <v>2026</v>
      </c>
      <c r="G2130" s="4" t="s">
        <v>20</v>
      </c>
      <c r="H2130" s="4" t="s">
        <v>33</v>
      </c>
      <c r="I2130" s="4" t="s">
        <v>2</v>
      </c>
      <c r="J2130" s="4" t="s">
        <v>3</v>
      </c>
      <c r="K2130" s="4" t="s">
        <v>23</v>
      </c>
      <c r="L2130" s="4" t="s">
        <v>40</v>
      </c>
      <c r="M2130" s="9">
        <v>2</v>
      </c>
      <c r="N2130" s="6">
        <v>82.52</v>
      </c>
      <c r="O2130" s="7">
        <v>0.05</v>
      </c>
      <c r="P2130" s="6">
        <v>38.61</v>
      </c>
      <c r="Q2130" s="6">
        <f t="shared" si="132"/>
        <v>156.78799999999998</v>
      </c>
      <c r="R2130" s="6">
        <f t="shared" si="133"/>
        <v>77.22</v>
      </c>
      <c r="S2130" s="6">
        <f t="shared" si="134"/>
        <v>79.567999999999984</v>
      </c>
      <c r="T2130" s="8">
        <f t="shared" si="135"/>
        <v>0.50748781794525089</v>
      </c>
      <c r="U2130" s="5">
        <f>YEAR(SalesDataTable[[#This Row],[Order Date]])</f>
        <v>2026</v>
      </c>
      <c r="V2130" s="8" t="str">
        <f>"Q"&amp;ROUNDUP(MONTH(SalesDataTable[[#This Row],[Order Date]])/3,0)</f>
        <v>Q4</v>
      </c>
      <c r="W2130" s="9">
        <f>MONTH(SalesDataTable[[#This Row],[Order Date]])</f>
        <v>10</v>
      </c>
      <c r="X2130" s="8" t="str">
        <f>TEXT(SalesDataTable[[#This Row],[Order Date]],"mmm")</f>
        <v>Oct</v>
      </c>
    </row>
    <row r="2131" spans="1:24" ht="15">
      <c r="A2131" s="2">
        <v>427</v>
      </c>
      <c r="B2131" s="3">
        <v>46312</v>
      </c>
      <c r="C2131" s="12">
        <f>MONTH(SalesDataTable[[#This Row],[Order Date]])</f>
        <v>10</v>
      </c>
      <c r="D2131" s="12" t="str">
        <f>TEXT(SalesDataTable[[#This Row],[Order Date]],"MMM")</f>
        <v>Oct</v>
      </c>
      <c r="E2131" s="15" t="str">
        <f>"Q"&amp;ROUNDUP(MONTH(SalesDataTable[[#This Row],[Order Date]])/3,0)</f>
        <v>Q4</v>
      </c>
      <c r="F2131" s="12">
        <f>YEAR(SalesDataTable[[#This Row],[Order Date]])</f>
        <v>2026</v>
      </c>
      <c r="G2131" s="4" t="s">
        <v>20</v>
      </c>
      <c r="H2131" s="4" t="s">
        <v>47</v>
      </c>
      <c r="I2131" s="4" t="s">
        <v>2</v>
      </c>
      <c r="J2131" s="4" t="s">
        <v>16</v>
      </c>
      <c r="K2131" s="4" t="s">
        <v>9</v>
      </c>
      <c r="L2131" s="4" t="s">
        <v>37</v>
      </c>
      <c r="M2131" s="9">
        <v>1</v>
      </c>
      <c r="N2131" s="6">
        <v>155.16</v>
      </c>
      <c r="O2131" s="7">
        <v>0</v>
      </c>
      <c r="P2131" s="6">
        <v>78.84</v>
      </c>
      <c r="Q2131" s="6">
        <f t="shared" si="132"/>
        <v>155.16</v>
      </c>
      <c r="R2131" s="6">
        <f t="shared" si="133"/>
        <v>78.84</v>
      </c>
      <c r="S2131" s="6">
        <f t="shared" si="134"/>
        <v>76.319999999999993</v>
      </c>
      <c r="T2131" s="8">
        <f t="shared" si="135"/>
        <v>0.49187935034802782</v>
      </c>
      <c r="U2131" s="5">
        <f>YEAR(SalesDataTable[[#This Row],[Order Date]])</f>
        <v>2026</v>
      </c>
      <c r="V2131" s="8" t="str">
        <f>"Q"&amp;ROUNDUP(MONTH(SalesDataTable[[#This Row],[Order Date]])/3,0)</f>
        <v>Q4</v>
      </c>
      <c r="W2131" s="9">
        <f>MONTH(SalesDataTable[[#This Row],[Order Date]])</f>
        <v>10</v>
      </c>
      <c r="X2131" s="8" t="str">
        <f>TEXT(SalesDataTable[[#This Row],[Order Date]],"mmm")</f>
        <v>Oct</v>
      </c>
    </row>
    <row r="2132" spans="1:24" ht="15">
      <c r="A2132" s="2">
        <v>1018</v>
      </c>
      <c r="B2132" s="3">
        <v>46312</v>
      </c>
      <c r="C2132" s="12">
        <f>MONTH(SalesDataTable[[#This Row],[Order Date]])</f>
        <v>10</v>
      </c>
      <c r="D2132" s="12" t="str">
        <f>TEXT(SalesDataTable[[#This Row],[Order Date]],"MMM")</f>
        <v>Oct</v>
      </c>
      <c r="E2132" s="15" t="str">
        <f>"Q"&amp;ROUNDUP(MONTH(SalesDataTable[[#This Row],[Order Date]])/3,0)</f>
        <v>Q4</v>
      </c>
      <c r="F2132" s="12">
        <f>YEAR(SalesDataTable[[#This Row],[Order Date]])</f>
        <v>2026</v>
      </c>
      <c r="G2132" s="4" t="s">
        <v>20</v>
      </c>
      <c r="H2132" s="4" t="s">
        <v>47</v>
      </c>
      <c r="I2132" s="4" t="s">
        <v>28</v>
      </c>
      <c r="J2132" s="4" t="s">
        <v>3</v>
      </c>
      <c r="K2132" s="4" t="s">
        <v>14</v>
      </c>
      <c r="L2132" s="4" t="s">
        <v>32</v>
      </c>
      <c r="M2132" s="9">
        <v>1</v>
      </c>
      <c r="N2132" s="6">
        <v>46.36</v>
      </c>
      <c r="O2132" s="7">
        <v>0.05</v>
      </c>
      <c r="P2132" s="6">
        <v>18.399999999999999</v>
      </c>
      <c r="Q2132" s="6">
        <f t="shared" si="132"/>
        <v>44.041999999999994</v>
      </c>
      <c r="R2132" s="6">
        <f t="shared" si="133"/>
        <v>18.399999999999999</v>
      </c>
      <c r="S2132" s="6">
        <f t="shared" si="134"/>
        <v>25.641999999999996</v>
      </c>
      <c r="T2132" s="8">
        <f t="shared" si="135"/>
        <v>0.58221697470596245</v>
      </c>
      <c r="U2132" s="5">
        <f>YEAR(SalesDataTable[[#This Row],[Order Date]])</f>
        <v>2026</v>
      </c>
      <c r="V2132" s="8" t="str">
        <f>"Q"&amp;ROUNDUP(MONTH(SalesDataTable[[#This Row],[Order Date]])/3,0)</f>
        <v>Q4</v>
      </c>
      <c r="W2132" s="9">
        <f>MONTH(SalesDataTable[[#This Row],[Order Date]])</f>
        <v>10</v>
      </c>
      <c r="X2132" s="8" t="str">
        <f>TEXT(SalesDataTable[[#This Row],[Order Date]],"mmm")</f>
        <v>Oct</v>
      </c>
    </row>
    <row r="2133" spans="1:24" ht="15">
      <c r="A2133" s="2">
        <v>1179</v>
      </c>
      <c r="B2133" s="3">
        <v>46312</v>
      </c>
      <c r="C2133" s="12">
        <f>MONTH(SalesDataTable[[#This Row],[Order Date]])</f>
        <v>10</v>
      </c>
      <c r="D2133" s="12" t="str">
        <f>TEXT(SalesDataTable[[#This Row],[Order Date]],"MMM")</f>
        <v>Oct</v>
      </c>
      <c r="E2133" s="15" t="str">
        <f>"Q"&amp;ROUNDUP(MONTH(SalesDataTable[[#This Row],[Order Date]])/3,0)</f>
        <v>Q4</v>
      </c>
      <c r="F2133" s="12">
        <f>YEAR(SalesDataTable[[#This Row],[Order Date]])</f>
        <v>2026</v>
      </c>
      <c r="G2133" s="4" t="s">
        <v>11</v>
      </c>
      <c r="H2133" s="4" t="s">
        <v>52</v>
      </c>
      <c r="I2133" s="4" t="s">
        <v>2</v>
      </c>
      <c r="J2133" s="4" t="s">
        <v>16</v>
      </c>
      <c r="K2133" s="4" t="s">
        <v>4</v>
      </c>
      <c r="L2133" s="4" t="s">
        <v>5</v>
      </c>
      <c r="M2133" s="9">
        <v>1</v>
      </c>
      <c r="N2133" s="6">
        <v>81.47</v>
      </c>
      <c r="O2133" s="7">
        <v>0</v>
      </c>
      <c r="P2133" s="6">
        <v>43.67</v>
      </c>
      <c r="Q2133" s="6">
        <f t="shared" si="132"/>
        <v>81.47</v>
      </c>
      <c r="R2133" s="6">
        <f t="shared" si="133"/>
        <v>43.67</v>
      </c>
      <c r="S2133" s="6">
        <f t="shared" si="134"/>
        <v>37.799999999999997</v>
      </c>
      <c r="T2133" s="8">
        <f t="shared" si="135"/>
        <v>0.463974469129741</v>
      </c>
      <c r="U2133" s="5">
        <f>YEAR(SalesDataTable[[#This Row],[Order Date]])</f>
        <v>2026</v>
      </c>
      <c r="V2133" s="8" t="str">
        <f>"Q"&amp;ROUNDUP(MONTH(SalesDataTable[[#This Row],[Order Date]])/3,0)</f>
        <v>Q4</v>
      </c>
      <c r="W2133" s="9">
        <f>MONTH(SalesDataTable[[#This Row],[Order Date]])</f>
        <v>10</v>
      </c>
      <c r="X2133" s="8" t="str">
        <f>TEXT(SalesDataTable[[#This Row],[Order Date]],"mmm")</f>
        <v>Oct</v>
      </c>
    </row>
    <row r="2134" spans="1:24" ht="15">
      <c r="A2134" s="2">
        <v>2267</v>
      </c>
      <c r="B2134" s="3">
        <v>46312</v>
      </c>
      <c r="C2134" s="12">
        <f>MONTH(SalesDataTable[[#This Row],[Order Date]])</f>
        <v>10</v>
      </c>
      <c r="D2134" s="12" t="str">
        <f>TEXT(SalesDataTable[[#This Row],[Order Date]],"MMM")</f>
        <v>Oct</v>
      </c>
      <c r="E2134" s="15" t="str">
        <f>"Q"&amp;ROUNDUP(MONTH(SalesDataTable[[#This Row],[Order Date]])/3,0)</f>
        <v>Q4</v>
      </c>
      <c r="F2134" s="12">
        <f>YEAR(SalesDataTable[[#This Row],[Order Date]])</f>
        <v>2026</v>
      </c>
      <c r="G2134" s="4" t="s">
        <v>0</v>
      </c>
      <c r="H2134" s="4" t="s">
        <v>50</v>
      </c>
      <c r="I2134" s="4" t="s">
        <v>2</v>
      </c>
      <c r="J2134" s="4" t="s">
        <v>3</v>
      </c>
      <c r="K2134" s="4" t="s">
        <v>14</v>
      </c>
      <c r="L2134" s="4" t="s">
        <v>44</v>
      </c>
      <c r="M2134" s="9">
        <v>1</v>
      </c>
      <c r="N2134" s="6">
        <v>134.31</v>
      </c>
      <c r="O2134" s="7">
        <v>0.05</v>
      </c>
      <c r="P2134" s="6">
        <v>67.239999999999995</v>
      </c>
      <c r="Q2134" s="6">
        <f t="shared" si="132"/>
        <v>127.5945</v>
      </c>
      <c r="R2134" s="6">
        <f t="shared" si="133"/>
        <v>67.239999999999995</v>
      </c>
      <c r="S2134" s="6">
        <f t="shared" si="134"/>
        <v>60.354500000000002</v>
      </c>
      <c r="T2134" s="8">
        <f t="shared" si="135"/>
        <v>0.47301803761133909</v>
      </c>
      <c r="U2134" s="5">
        <f>YEAR(SalesDataTable[[#This Row],[Order Date]])</f>
        <v>2026</v>
      </c>
      <c r="V2134" s="8" t="str">
        <f>"Q"&amp;ROUNDUP(MONTH(SalesDataTable[[#This Row],[Order Date]])/3,0)</f>
        <v>Q4</v>
      </c>
      <c r="W2134" s="9">
        <f>MONTH(SalesDataTable[[#This Row],[Order Date]])</f>
        <v>10</v>
      </c>
      <c r="X2134" s="8" t="str">
        <f>TEXT(SalesDataTable[[#This Row],[Order Date]],"mmm")</f>
        <v>Oct</v>
      </c>
    </row>
    <row r="2135" spans="1:24" ht="15">
      <c r="A2135" s="2">
        <v>2656</v>
      </c>
      <c r="B2135" s="3">
        <v>46312</v>
      </c>
      <c r="C2135" s="12">
        <f>MONTH(SalesDataTable[[#This Row],[Order Date]])</f>
        <v>10</v>
      </c>
      <c r="D2135" s="12" t="str">
        <f>TEXT(SalesDataTable[[#This Row],[Order Date]],"MMM")</f>
        <v>Oct</v>
      </c>
      <c r="E2135" s="15" t="str">
        <f>"Q"&amp;ROUNDUP(MONTH(SalesDataTable[[#This Row],[Order Date]])/3,0)</f>
        <v>Q4</v>
      </c>
      <c r="F2135" s="12">
        <f>YEAR(SalesDataTable[[#This Row],[Order Date]])</f>
        <v>2026</v>
      </c>
      <c r="G2135" s="4" t="s">
        <v>11</v>
      </c>
      <c r="H2135" s="4" t="s">
        <v>52</v>
      </c>
      <c r="I2135" s="4" t="s">
        <v>2</v>
      </c>
      <c r="J2135" s="4" t="s">
        <v>13</v>
      </c>
      <c r="K2135" s="4" t="s">
        <v>23</v>
      </c>
      <c r="L2135" s="4" t="s">
        <v>51</v>
      </c>
      <c r="M2135" s="9">
        <v>1</v>
      </c>
      <c r="N2135" s="6">
        <v>123.11</v>
      </c>
      <c r="O2135" s="7">
        <v>0</v>
      </c>
      <c r="P2135" s="6">
        <v>58.99</v>
      </c>
      <c r="Q2135" s="6">
        <f t="shared" si="132"/>
        <v>123.11</v>
      </c>
      <c r="R2135" s="6">
        <f t="shared" si="133"/>
        <v>58.99</v>
      </c>
      <c r="S2135" s="6">
        <f t="shared" si="134"/>
        <v>64.12</v>
      </c>
      <c r="T2135" s="8">
        <f t="shared" si="135"/>
        <v>0.52083502558687356</v>
      </c>
      <c r="U2135" s="5">
        <f>YEAR(SalesDataTable[[#This Row],[Order Date]])</f>
        <v>2026</v>
      </c>
      <c r="V2135" s="8" t="str">
        <f>"Q"&amp;ROUNDUP(MONTH(SalesDataTable[[#This Row],[Order Date]])/3,0)</f>
        <v>Q4</v>
      </c>
      <c r="W2135" s="9">
        <f>MONTH(SalesDataTable[[#This Row],[Order Date]])</f>
        <v>10</v>
      </c>
      <c r="X2135" s="8" t="str">
        <f>TEXT(SalesDataTable[[#This Row],[Order Date]],"mmm")</f>
        <v>Oct</v>
      </c>
    </row>
    <row r="2136" spans="1:24" ht="15">
      <c r="A2136" s="2">
        <v>2867</v>
      </c>
      <c r="B2136" s="3">
        <v>46312</v>
      </c>
      <c r="C2136" s="12">
        <f>MONTH(SalesDataTable[[#This Row],[Order Date]])</f>
        <v>10</v>
      </c>
      <c r="D2136" s="12" t="str">
        <f>TEXT(SalesDataTable[[#This Row],[Order Date]],"MMM")</f>
        <v>Oct</v>
      </c>
      <c r="E2136" s="15" t="str">
        <f>"Q"&amp;ROUNDUP(MONTH(SalesDataTable[[#This Row],[Order Date]])/3,0)</f>
        <v>Q4</v>
      </c>
      <c r="F2136" s="12">
        <f>YEAR(SalesDataTable[[#This Row],[Order Date]])</f>
        <v>2026</v>
      </c>
      <c r="G2136" s="4" t="s">
        <v>6</v>
      </c>
      <c r="H2136" s="4" t="s">
        <v>27</v>
      </c>
      <c r="I2136" s="4" t="s">
        <v>2</v>
      </c>
      <c r="J2136" s="4" t="s">
        <v>13</v>
      </c>
      <c r="K2136" s="4" t="s">
        <v>23</v>
      </c>
      <c r="L2136" s="4" t="s">
        <v>40</v>
      </c>
      <c r="M2136" s="9">
        <v>1</v>
      </c>
      <c r="N2136" s="6">
        <v>81.239999999999995</v>
      </c>
      <c r="O2136" s="7">
        <v>0</v>
      </c>
      <c r="P2136" s="6">
        <v>38.65</v>
      </c>
      <c r="Q2136" s="6">
        <f t="shared" si="132"/>
        <v>81.239999999999995</v>
      </c>
      <c r="R2136" s="6">
        <f t="shared" si="133"/>
        <v>38.65</v>
      </c>
      <c r="S2136" s="6">
        <f t="shared" si="134"/>
        <v>42.589999999999996</v>
      </c>
      <c r="T2136" s="8">
        <f t="shared" si="135"/>
        <v>0.52424913835548992</v>
      </c>
      <c r="U2136" s="5">
        <f>YEAR(SalesDataTable[[#This Row],[Order Date]])</f>
        <v>2026</v>
      </c>
      <c r="V2136" s="8" t="str">
        <f>"Q"&amp;ROUNDUP(MONTH(SalesDataTable[[#This Row],[Order Date]])/3,0)</f>
        <v>Q4</v>
      </c>
      <c r="W2136" s="9">
        <f>MONTH(SalesDataTable[[#This Row],[Order Date]])</f>
        <v>10</v>
      </c>
      <c r="X2136" s="8" t="str">
        <f>TEXT(SalesDataTable[[#This Row],[Order Date]],"mmm")</f>
        <v>Oct</v>
      </c>
    </row>
    <row r="2137" spans="1:24" ht="15">
      <c r="A2137" s="2">
        <v>3335</v>
      </c>
      <c r="B2137" s="3">
        <v>46312</v>
      </c>
      <c r="C2137" s="12">
        <f>MONTH(SalesDataTable[[#This Row],[Order Date]])</f>
        <v>10</v>
      </c>
      <c r="D2137" s="12" t="str">
        <f>TEXT(SalesDataTable[[#This Row],[Order Date]],"MMM")</f>
        <v>Oct</v>
      </c>
      <c r="E2137" s="15" t="str">
        <f>"Q"&amp;ROUNDUP(MONTH(SalesDataTable[[#This Row],[Order Date]])/3,0)</f>
        <v>Q4</v>
      </c>
      <c r="F2137" s="12">
        <f>YEAR(SalesDataTable[[#This Row],[Order Date]])</f>
        <v>2026</v>
      </c>
      <c r="G2137" s="4" t="s">
        <v>0</v>
      </c>
      <c r="H2137" s="4" t="s">
        <v>36</v>
      </c>
      <c r="I2137" s="4" t="s">
        <v>28</v>
      </c>
      <c r="J2137" s="4" t="s">
        <v>3</v>
      </c>
      <c r="K2137" s="4" t="s">
        <v>9</v>
      </c>
      <c r="L2137" s="4" t="s">
        <v>46</v>
      </c>
      <c r="M2137" s="9">
        <v>1</v>
      </c>
      <c r="N2137" s="6">
        <v>70.81</v>
      </c>
      <c r="O2137" s="7">
        <v>0.15</v>
      </c>
      <c r="P2137" s="6">
        <v>32.93</v>
      </c>
      <c r="Q2137" s="6">
        <f t="shared" si="132"/>
        <v>60.188499999999998</v>
      </c>
      <c r="R2137" s="6">
        <f t="shared" si="133"/>
        <v>32.93</v>
      </c>
      <c r="S2137" s="6">
        <f t="shared" si="134"/>
        <v>27.258499999999998</v>
      </c>
      <c r="T2137" s="8">
        <f t="shared" si="135"/>
        <v>0.45288551799762411</v>
      </c>
      <c r="U2137" s="5">
        <f>YEAR(SalesDataTable[[#This Row],[Order Date]])</f>
        <v>2026</v>
      </c>
      <c r="V2137" s="8" t="str">
        <f>"Q"&amp;ROUNDUP(MONTH(SalesDataTable[[#This Row],[Order Date]])/3,0)</f>
        <v>Q4</v>
      </c>
      <c r="W2137" s="9">
        <f>MONTH(SalesDataTable[[#This Row],[Order Date]])</f>
        <v>10</v>
      </c>
      <c r="X2137" s="8" t="str">
        <f>TEXT(SalesDataTable[[#This Row],[Order Date]],"mmm")</f>
        <v>Oct</v>
      </c>
    </row>
    <row r="2138" spans="1:24" ht="15">
      <c r="A2138" s="2">
        <v>3770</v>
      </c>
      <c r="B2138" s="3">
        <v>46312</v>
      </c>
      <c r="C2138" s="12">
        <f>MONTH(SalesDataTable[[#This Row],[Order Date]])</f>
        <v>10</v>
      </c>
      <c r="D2138" s="12" t="str">
        <f>TEXT(SalesDataTable[[#This Row],[Order Date]],"MMM")</f>
        <v>Oct</v>
      </c>
      <c r="E2138" s="15" t="str">
        <f>"Q"&amp;ROUNDUP(MONTH(SalesDataTable[[#This Row],[Order Date]])/3,0)</f>
        <v>Q4</v>
      </c>
      <c r="F2138" s="12">
        <f>YEAR(SalesDataTable[[#This Row],[Order Date]])</f>
        <v>2026</v>
      </c>
      <c r="G2138" s="4" t="s">
        <v>20</v>
      </c>
      <c r="H2138" s="4" t="s">
        <v>47</v>
      </c>
      <c r="I2138" s="4" t="s">
        <v>2</v>
      </c>
      <c r="J2138" s="4" t="s">
        <v>16</v>
      </c>
      <c r="K2138" s="4" t="s">
        <v>23</v>
      </c>
      <c r="L2138" s="4" t="s">
        <v>29</v>
      </c>
      <c r="M2138" s="9">
        <v>6</v>
      </c>
      <c r="N2138" s="6">
        <v>200.26</v>
      </c>
      <c r="O2138" s="7">
        <v>0</v>
      </c>
      <c r="P2138" s="6">
        <v>106.71</v>
      </c>
      <c r="Q2138" s="6">
        <f t="shared" si="132"/>
        <v>1201.56</v>
      </c>
      <c r="R2138" s="6">
        <f t="shared" si="133"/>
        <v>640.26</v>
      </c>
      <c r="S2138" s="6">
        <f t="shared" si="134"/>
        <v>561.29999999999995</v>
      </c>
      <c r="T2138" s="8">
        <f t="shared" si="135"/>
        <v>0.46714271447118744</v>
      </c>
      <c r="U2138" s="5">
        <f>YEAR(SalesDataTable[[#This Row],[Order Date]])</f>
        <v>2026</v>
      </c>
      <c r="V2138" s="8" t="str">
        <f>"Q"&amp;ROUNDUP(MONTH(SalesDataTable[[#This Row],[Order Date]])/3,0)</f>
        <v>Q4</v>
      </c>
      <c r="W2138" s="9">
        <f>MONTH(SalesDataTable[[#This Row],[Order Date]])</f>
        <v>10</v>
      </c>
      <c r="X2138" s="8" t="str">
        <f>TEXT(SalesDataTable[[#This Row],[Order Date]],"mmm")</f>
        <v>Oct</v>
      </c>
    </row>
    <row r="2139" spans="1:24" ht="15">
      <c r="A2139" s="2">
        <v>4065</v>
      </c>
      <c r="B2139" s="3">
        <v>46312</v>
      </c>
      <c r="C2139" s="12">
        <f>MONTH(SalesDataTable[[#This Row],[Order Date]])</f>
        <v>10</v>
      </c>
      <c r="D2139" s="12" t="str">
        <f>TEXT(SalesDataTable[[#This Row],[Order Date]],"MMM")</f>
        <v>Oct</v>
      </c>
      <c r="E2139" s="15" t="str">
        <f>"Q"&amp;ROUNDUP(MONTH(SalesDataTable[[#This Row],[Order Date]])/3,0)</f>
        <v>Q4</v>
      </c>
      <c r="F2139" s="12">
        <f>YEAR(SalesDataTable[[#This Row],[Order Date]])</f>
        <v>2026</v>
      </c>
      <c r="G2139" s="4" t="s">
        <v>20</v>
      </c>
      <c r="H2139" s="4" t="s">
        <v>21</v>
      </c>
      <c r="I2139" s="4" t="s">
        <v>2</v>
      </c>
      <c r="J2139" s="4" t="s">
        <v>13</v>
      </c>
      <c r="K2139" s="4" t="s">
        <v>34</v>
      </c>
      <c r="L2139" s="4" t="s">
        <v>42</v>
      </c>
      <c r="M2139" s="9">
        <v>3</v>
      </c>
      <c r="N2139" s="6">
        <v>36.75</v>
      </c>
      <c r="O2139" s="7">
        <v>0.05</v>
      </c>
      <c r="P2139" s="6">
        <v>13.71</v>
      </c>
      <c r="Q2139" s="6">
        <f t="shared" si="132"/>
        <v>104.7375</v>
      </c>
      <c r="R2139" s="6">
        <f t="shared" si="133"/>
        <v>41.13</v>
      </c>
      <c r="S2139" s="6">
        <f t="shared" si="134"/>
        <v>63.607499999999995</v>
      </c>
      <c r="T2139" s="8">
        <f t="shared" si="135"/>
        <v>0.60730397422126747</v>
      </c>
      <c r="U2139" s="5">
        <f>YEAR(SalesDataTable[[#This Row],[Order Date]])</f>
        <v>2026</v>
      </c>
      <c r="V2139" s="8" t="str">
        <f>"Q"&amp;ROUNDUP(MONTH(SalesDataTable[[#This Row],[Order Date]])/3,0)</f>
        <v>Q4</v>
      </c>
      <c r="W2139" s="9">
        <f>MONTH(SalesDataTable[[#This Row],[Order Date]])</f>
        <v>10</v>
      </c>
      <c r="X2139" s="8" t="str">
        <f>TEXT(SalesDataTable[[#This Row],[Order Date]],"mmm")</f>
        <v>Oct</v>
      </c>
    </row>
    <row r="2140" spans="1:24" ht="15">
      <c r="A2140" s="2">
        <v>4222</v>
      </c>
      <c r="B2140" s="3">
        <v>46312</v>
      </c>
      <c r="C2140" s="12">
        <f>MONTH(SalesDataTable[[#This Row],[Order Date]])</f>
        <v>10</v>
      </c>
      <c r="D2140" s="12" t="str">
        <f>TEXT(SalesDataTable[[#This Row],[Order Date]],"MMM")</f>
        <v>Oct</v>
      </c>
      <c r="E2140" s="15" t="str">
        <f>"Q"&amp;ROUNDUP(MONTH(SalesDataTable[[#This Row],[Order Date]])/3,0)</f>
        <v>Q4</v>
      </c>
      <c r="F2140" s="12">
        <f>YEAR(SalesDataTable[[#This Row],[Order Date]])</f>
        <v>2026</v>
      </c>
      <c r="G2140" s="4" t="s">
        <v>11</v>
      </c>
      <c r="H2140" s="4" t="s">
        <v>52</v>
      </c>
      <c r="I2140" s="4" t="s">
        <v>2</v>
      </c>
      <c r="J2140" s="4" t="s">
        <v>3</v>
      </c>
      <c r="K2140" s="4" t="s">
        <v>9</v>
      </c>
      <c r="L2140" s="4" t="s">
        <v>10</v>
      </c>
      <c r="M2140" s="9">
        <v>2</v>
      </c>
      <c r="N2140" s="6">
        <v>92.41</v>
      </c>
      <c r="O2140" s="7">
        <v>0.1</v>
      </c>
      <c r="P2140" s="6">
        <v>45.42</v>
      </c>
      <c r="Q2140" s="6">
        <f t="shared" si="132"/>
        <v>166.33799999999999</v>
      </c>
      <c r="R2140" s="6">
        <f t="shared" si="133"/>
        <v>90.84</v>
      </c>
      <c r="S2140" s="6">
        <f t="shared" si="134"/>
        <v>75.49799999999999</v>
      </c>
      <c r="T2140" s="8">
        <f t="shared" si="135"/>
        <v>0.4538830573891714</v>
      </c>
      <c r="U2140" s="5">
        <f>YEAR(SalesDataTable[[#This Row],[Order Date]])</f>
        <v>2026</v>
      </c>
      <c r="V2140" s="8" t="str">
        <f>"Q"&amp;ROUNDUP(MONTH(SalesDataTable[[#This Row],[Order Date]])/3,0)</f>
        <v>Q4</v>
      </c>
      <c r="W2140" s="9">
        <f>MONTH(SalesDataTable[[#This Row],[Order Date]])</f>
        <v>10</v>
      </c>
      <c r="X2140" s="8" t="str">
        <f>TEXT(SalesDataTable[[#This Row],[Order Date]],"mmm")</f>
        <v>Oct</v>
      </c>
    </row>
    <row r="2141" spans="1:24" ht="15">
      <c r="A2141" s="2">
        <v>4304</v>
      </c>
      <c r="B2141" s="3">
        <v>46312</v>
      </c>
      <c r="C2141" s="12">
        <f>MONTH(SalesDataTable[[#This Row],[Order Date]])</f>
        <v>10</v>
      </c>
      <c r="D2141" s="12" t="str">
        <f>TEXT(SalesDataTable[[#This Row],[Order Date]],"MMM")</f>
        <v>Oct</v>
      </c>
      <c r="E2141" s="15" t="str">
        <f>"Q"&amp;ROUNDUP(MONTH(SalesDataTable[[#This Row],[Order Date]])/3,0)</f>
        <v>Q4</v>
      </c>
      <c r="F2141" s="12">
        <f>YEAR(SalesDataTable[[#This Row],[Order Date]])</f>
        <v>2026</v>
      </c>
      <c r="G2141" s="4" t="s">
        <v>6</v>
      </c>
      <c r="H2141" s="4" t="s">
        <v>49</v>
      </c>
      <c r="I2141" s="4" t="s">
        <v>19</v>
      </c>
      <c r="J2141" s="4" t="s">
        <v>13</v>
      </c>
      <c r="K2141" s="4" t="s">
        <v>34</v>
      </c>
      <c r="L2141" s="4" t="s">
        <v>35</v>
      </c>
      <c r="M2141" s="9">
        <v>1</v>
      </c>
      <c r="N2141" s="6">
        <v>40.67</v>
      </c>
      <c r="O2141" s="7">
        <v>0</v>
      </c>
      <c r="P2141" s="6">
        <v>15.09</v>
      </c>
      <c r="Q2141" s="6">
        <f t="shared" si="132"/>
        <v>40.67</v>
      </c>
      <c r="R2141" s="6">
        <f t="shared" si="133"/>
        <v>15.09</v>
      </c>
      <c r="S2141" s="6">
        <f t="shared" si="134"/>
        <v>25.580000000000002</v>
      </c>
      <c r="T2141" s="8">
        <f t="shared" si="135"/>
        <v>0.62896483894762722</v>
      </c>
      <c r="U2141" s="5">
        <f>YEAR(SalesDataTable[[#This Row],[Order Date]])</f>
        <v>2026</v>
      </c>
      <c r="V2141" s="8" t="str">
        <f>"Q"&amp;ROUNDUP(MONTH(SalesDataTable[[#This Row],[Order Date]])/3,0)</f>
        <v>Q4</v>
      </c>
      <c r="W2141" s="9">
        <f>MONTH(SalesDataTable[[#This Row],[Order Date]])</f>
        <v>10</v>
      </c>
      <c r="X2141" s="8" t="str">
        <f>TEXT(SalesDataTable[[#This Row],[Order Date]],"mmm")</f>
        <v>Oct</v>
      </c>
    </row>
    <row r="2142" spans="1:24" ht="15">
      <c r="A2142" s="2">
        <v>109</v>
      </c>
      <c r="B2142" s="3">
        <v>46313</v>
      </c>
      <c r="C2142" s="12">
        <f>MONTH(SalesDataTable[[#This Row],[Order Date]])</f>
        <v>10</v>
      </c>
      <c r="D2142" s="12" t="str">
        <f>TEXT(SalesDataTable[[#This Row],[Order Date]],"MMM")</f>
        <v>Oct</v>
      </c>
      <c r="E2142" s="15" t="str">
        <f>"Q"&amp;ROUNDUP(MONTH(SalesDataTable[[#This Row],[Order Date]])/3,0)</f>
        <v>Q4</v>
      </c>
      <c r="F2142" s="12">
        <f>YEAR(SalesDataTable[[#This Row],[Order Date]])</f>
        <v>2026</v>
      </c>
      <c r="G2142" s="4" t="s">
        <v>6</v>
      </c>
      <c r="H2142" s="4" t="s">
        <v>7</v>
      </c>
      <c r="I2142" s="4" t="s">
        <v>2</v>
      </c>
      <c r="J2142" s="4" t="s">
        <v>3</v>
      </c>
      <c r="K2142" s="4" t="s">
        <v>9</v>
      </c>
      <c r="L2142" s="4" t="s">
        <v>10</v>
      </c>
      <c r="M2142" s="9">
        <v>1</v>
      </c>
      <c r="N2142" s="6">
        <v>90.09</v>
      </c>
      <c r="O2142" s="7">
        <v>0</v>
      </c>
      <c r="P2142" s="6">
        <v>45.17</v>
      </c>
      <c r="Q2142" s="6">
        <f t="shared" si="132"/>
        <v>90.09</v>
      </c>
      <c r="R2142" s="6">
        <f t="shared" si="133"/>
        <v>45.17</v>
      </c>
      <c r="S2142" s="6">
        <f t="shared" si="134"/>
        <v>44.92</v>
      </c>
      <c r="T2142" s="8">
        <f t="shared" si="135"/>
        <v>0.49861249861249862</v>
      </c>
      <c r="U2142" s="5">
        <f>YEAR(SalesDataTable[[#This Row],[Order Date]])</f>
        <v>2026</v>
      </c>
      <c r="V2142" s="8" t="str">
        <f>"Q"&amp;ROUNDUP(MONTH(SalesDataTable[[#This Row],[Order Date]])/3,0)</f>
        <v>Q4</v>
      </c>
      <c r="W2142" s="9">
        <f>MONTH(SalesDataTable[[#This Row],[Order Date]])</f>
        <v>10</v>
      </c>
      <c r="X2142" s="8" t="str">
        <f>TEXT(SalesDataTable[[#This Row],[Order Date]],"mmm")</f>
        <v>Oct</v>
      </c>
    </row>
    <row r="2143" spans="1:24" ht="15">
      <c r="A2143" s="2">
        <v>744</v>
      </c>
      <c r="B2143" s="3">
        <v>46313</v>
      </c>
      <c r="C2143" s="12">
        <f>MONTH(SalesDataTable[[#This Row],[Order Date]])</f>
        <v>10</v>
      </c>
      <c r="D2143" s="12" t="str">
        <f>TEXT(SalesDataTable[[#This Row],[Order Date]],"MMM")</f>
        <v>Oct</v>
      </c>
      <c r="E2143" s="15" t="str">
        <f>"Q"&amp;ROUNDUP(MONTH(SalesDataTable[[#This Row],[Order Date]])/3,0)</f>
        <v>Q4</v>
      </c>
      <c r="F2143" s="12">
        <f>YEAR(SalesDataTable[[#This Row],[Order Date]])</f>
        <v>2026</v>
      </c>
      <c r="G2143" s="4" t="s">
        <v>11</v>
      </c>
      <c r="H2143" s="4" t="s">
        <v>39</v>
      </c>
      <c r="I2143" s="4" t="s">
        <v>2</v>
      </c>
      <c r="J2143" s="4" t="s">
        <v>3</v>
      </c>
      <c r="K2143" s="4" t="s">
        <v>14</v>
      </c>
      <c r="L2143" s="4" t="s">
        <v>15</v>
      </c>
      <c r="M2143" s="9">
        <v>1</v>
      </c>
      <c r="N2143" s="6">
        <v>36.83</v>
      </c>
      <c r="O2143" s="7">
        <v>0</v>
      </c>
      <c r="P2143" s="6">
        <v>13.64</v>
      </c>
      <c r="Q2143" s="6">
        <f t="shared" si="132"/>
        <v>36.83</v>
      </c>
      <c r="R2143" s="6">
        <f t="shared" si="133"/>
        <v>13.64</v>
      </c>
      <c r="S2143" s="6">
        <f t="shared" si="134"/>
        <v>23.189999999999998</v>
      </c>
      <c r="T2143" s="8">
        <f t="shared" si="135"/>
        <v>0.62964974205810476</v>
      </c>
      <c r="U2143" s="5">
        <f>YEAR(SalesDataTable[[#This Row],[Order Date]])</f>
        <v>2026</v>
      </c>
      <c r="V2143" s="8" t="str">
        <f>"Q"&amp;ROUNDUP(MONTH(SalesDataTable[[#This Row],[Order Date]])/3,0)</f>
        <v>Q4</v>
      </c>
      <c r="W2143" s="9">
        <f>MONTH(SalesDataTable[[#This Row],[Order Date]])</f>
        <v>10</v>
      </c>
      <c r="X2143" s="8" t="str">
        <f>TEXT(SalesDataTable[[#This Row],[Order Date]],"mmm")</f>
        <v>Oct</v>
      </c>
    </row>
    <row r="2144" spans="1:24" ht="15">
      <c r="A2144" s="2">
        <v>960</v>
      </c>
      <c r="B2144" s="3">
        <v>46313</v>
      </c>
      <c r="C2144" s="12">
        <f>MONTH(SalesDataTable[[#This Row],[Order Date]])</f>
        <v>10</v>
      </c>
      <c r="D2144" s="12" t="str">
        <f>TEXT(SalesDataTable[[#This Row],[Order Date]],"MMM")</f>
        <v>Oct</v>
      </c>
      <c r="E2144" s="15" t="str">
        <f>"Q"&amp;ROUNDUP(MONTH(SalesDataTable[[#This Row],[Order Date]])/3,0)</f>
        <v>Q4</v>
      </c>
      <c r="F2144" s="12">
        <f>YEAR(SalesDataTable[[#This Row],[Order Date]])</f>
        <v>2026</v>
      </c>
      <c r="G2144" s="4" t="s">
        <v>6</v>
      </c>
      <c r="H2144" s="4" t="s">
        <v>43</v>
      </c>
      <c r="I2144" s="4" t="s">
        <v>28</v>
      </c>
      <c r="J2144" s="4" t="s">
        <v>3</v>
      </c>
      <c r="K2144" s="4" t="s">
        <v>23</v>
      </c>
      <c r="L2144" s="4" t="s">
        <v>29</v>
      </c>
      <c r="M2144" s="9">
        <v>5</v>
      </c>
      <c r="N2144" s="6">
        <v>196.37</v>
      </c>
      <c r="O2144" s="7">
        <v>0.05</v>
      </c>
      <c r="P2144" s="6">
        <v>103.51</v>
      </c>
      <c r="Q2144" s="6">
        <f t="shared" si="132"/>
        <v>932.75749999999994</v>
      </c>
      <c r="R2144" s="6">
        <f t="shared" si="133"/>
        <v>517.55000000000007</v>
      </c>
      <c r="S2144" s="6">
        <f t="shared" si="134"/>
        <v>415.20749999999987</v>
      </c>
      <c r="T2144" s="8">
        <f t="shared" si="135"/>
        <v>0.44513981393877816</v>
      </c>
      <c r="U2144" s="5">
        <f>YEAR(SalesDataTable[[#This Row],[Order Date]])</f>
        <v>2026</v>
      </c>
      <c r="V2144" s="8" t="str">
        <f>"Q"&amp;ROUNDUP(MONTH(SalesDataTable[[#This Row],[Order Date]])/3,0)</f>
        <v>Q4</v>
      </c>
      <c r="W2144" s="9">
        <f>MONTH(SalesDataTable[[#This Row],[Order Date]])</f>
        <v>10</v>
      </c>
      <c r="X2144" s="8" t="str">
        <f>TEXT(SalesDataTable[[#This Row],[Order Date]],"mmm")</f>
        <v>Oct</v>
      </c>
    </row>
    <row r="2145" spans="1:24" ht="15">
      <c r="A2145" s="2">
        <v>1389</v>
      </c>
      <c r="B2145" s="3">
        <v>46313</v>
      </c>
      <c r="C2145" s="12">
        <f>MONTH(SalesDataTable[[#This Row],[Order Date]])</f>
        <v>10</v>
      </c>
      <c r="D2145" s="12" t="str">
        <f>TEXT(SalesDataTable[[#This Row],[Order Date]],"MMM")</f>
        <v>Oct</v>
      </c>
      <c r="E2145" s="15" t="str">
        <f>"Q"&amp;ROUNDUP(MONTH(SalesDataTable[[#This Row],[Order Date]])/3,0)</f>
        <v>Q4</v>
      </c>
      <c r="F2145" s="12">
        <f>YEAR(SalesDataTable[[#This Row],[Order Date]])</f>
        <v>2026</v>
      </c>
      <c r="G2145" s="4" t="s">
        <v>0</v>
      </c>
      <c r="H2145" s="4" t="s">
        <v>50</v>
      </c>
      <c r="I2145" s="4" t="s">
        <v>2</v>
      </c>
      <c r="J2145" s="4" t="s">
        <v>13</v>
      </c>
      <c r="K2145" s="4" t="s">
        <v>9</v>
      </c>
      <c r="L2145" s="4" t="s">
        <v>10</v>
      </c>
      <c r="M2145" s="9">
        <v>2</v>
      </c>
      <c r="N2145" s="6">
        <v>93.73</v>
      </c>
      <c r="O2145" s="7">
        <v>0</v>
      </c>
      <c r="P2145" s="6">
        <v>44.79</v>
      </c>
      <c r="Q2145" s="6">
        <f t="shared" si="132"/>
        <v>187.46</v>
      </c>
      <c r="R2145" s="6">
        <f t="shared" si="133"/>
        <v>89.58</v>
      </c>
      <c r="S2145" s="6">
        <f t="shared" si="134"/>
        <v>97.88000000000001</v>
      </c>
      <c r="T2145" s="8">
        <f t="shared" si="135"/>
        <v>0.52213805611863873</v>
      </c>
      <c r="U2145" s="5">
        <f>YEAR(SalesDataTable[[#This Row],[Order Date]])</f>
        <v>2026</v>
      </c>
      <c r="V2145" s="8" t="str">
        <f>"Q"&amp;ROUNDUP(MONTH(SalesDataTable[[#This Row],[Order Date]])/3,0)</f>
        <v>Q4</v>
      </c>
      <c r="W2145" s="9">
        <f>MONTH(SalesDataTable[[#This Row],[Order Date]])</f>
        <v>10</v>
      </c>
      <c r="X2145" s="8" t="str">
        <f>TEXT(SalesDataTable[[#This Row],[Order Date]],"mmm")</f>
        <v>Oct</v>
      </c>
    </row>
    <row r="2146" spans="1:24" ht="15">
      <c r="A2146" s="2">
        <v>1493</v>
      </c>
      <c r="B2146" s="3">
        <v>46313</v>
      </c>
      <c r="C2146" s="12">
        <f>MONTH(SalesDataTable[[#This Row],[Order Date]])</f>
        <v>10</v>
      </c>
      <c r="D2146" s="12" t="str">
        <f>TEXT(SalesDataTable[[#This Row],[Order Date]],"MMM")</f>
        <v>Oct</v>
      </c>
      <c r="E2146" s="15" t="str">
        <f>"Q"&amp;ROUNDUP(MONTH(SalesDataTable[[#This Row],[Order Date]])/3,0)</f>
        <v>Q4</v>
      </c>
      <c r="F2146" s="12">
        <f>YEAR(SalesDataTable[[#This Row],[Order Date]])</f>
        <v>2026</v>
      </c>
      <c r="G2146" s="4" t="s">
        <v>11</v>
      </c>
      <c r="H2146" s="4" t="s">
        <v>39</v>
      </c>
      <c r="I2146" s="4" t="s">
        <v>2</v>
      </c>
      <c r="J2146" s="4" t="s">
        <v>16</v>
      </c>
      <c r="K2146" s="4" t="s">
        <v>14</v>
      </c>
      <c r="L2146" s="4" t="s">
        <v>15</v>
      </c>
      <c r="M2146" s="9">
        <v>1</v>
      </c>
      <c r="N2146" s="6">
        <v>36.46</v>
      </c>
      <c r="O2146" s="7">
        <v>0.05</v>
      </c>
      <c r="P2146" s="6">
        <v>13.35</v>
      </c>
      <c r="Q2146" s="6">
        <f t="shared" si="132"/>
        <v>34.637</v>
      </c>
      <c r="R2146" s="6">
        <f t="shared" si="133"/>
        <v>13.35</v>
      </c>
      <c r="S2146" s="6">
        <f t="shared" si="134"/>
        <v>21.286999999999999</v>
      </c>
      <c r="T2146" s="8">
        <f t="shared" si="135"/>
        <v>0.61457401045125148</v>
      </c>
      <c r="U2146" s="5">
        <f>YEAR(SalesDataTable[[#This Row],[Order Date]])</f>
        <v>2026</v>
      </c>
      <c r="V2146" s="8" t="str">
        <f>"Q"&amp;ROUNDUP(MONTH(SalesDataTable[[#This Row],[Order Date]])/3,0)</f>
        <v>Q4</v>
      </c>
      <c r="W2146" s="9">
        <f>MONTH(SalesDataTable[[#This Row],[Order Date]])</f>
        <v>10</v>
      </c>
      <c r="X2146" s="8" t="str">
        <f>TEXT(SalesDataTable[[#This Row],[Order Date]],"mmm")</f>
        <v>Oct</v>
      </c>
    </row>
    <row r="2147" spans="1:24" ht="15">
      <c r="A2147" s="2">
        <v>1967</v>
      </c>
      <c r="B2147" s="3">
        <v>46313</v>
      </c>
      <c r="C2147" s="12">
        <f>MONTH(SalesDataTable[[#This Row],[Order Date]])</f>
        <v>10</v>
      </c>
      <c r="D2147" s="12" t="str">
        <f>TEXT(SalesDataTable[[#This Row],[Order Date]],"MMM")</f>
        <v>Oct</v>
      </c>
      <c r="E2147" s="15" t="str">
        <f>"Q"&amp;ROUNDUP(MONTH(SalesDataTable[[#This Row],[Order Date]])/3,0)</f>
        <v>Q4</v>
      </c>
      <c r="F2147" s="12">
        <f>YEAR(SalesDataTable[[#This Row],[Order Date]])</f>
        <v>2026</v>
      </c>
      <c r="G2147" s="4" t="s">
        <v>6</v>
      </c>
      <c r="H2147" s="4" t="s">
        <v>49</v>
      </c>
      <c r="I2147" s="4" t="s">
        <v>2</v>
      </c>
      <c r="J2147" s="4" t="s">
        <v>3</v>
      </c>
      <c r="K2147" s="4" t="s">
        <v>23</v>
      </c>
      <c r="L2147" s="4" t="s">
        <v>51</v>
      </c>
      <c r="M2147" s="9">
        <v>2</v>
      </c>
      <c r="N2147" s="6">
        <v>125.91</v>
      </c>
      <c r="O2147" s="7">
        <v>0</v>
      </c>
      <c r="P2147" s="6">
        <v>61.95</v>
      </c>
      <c r="Q2147" s="6">
        <f t="shared" si="132"/>
        <v>251.82</v>
      </c>
      <c r="R2147" s="6">
        <f t="shared" si="133"/>
        <v>123.9</v>
      </c>
      <c r="S2147" s="6">
        <f t="shared" si="134"/>
        <v>127.91999999999999</v>
      </c>
      <c r="T2147" s="8">
        <f t="shared" si="135"/>
        <v>0.50798189182749576</v>
      </c>
      <c r="U2147" s="5">
        <f>YEAR(SalesDataTable[[#This Row],[Order Date]])</f>
        <v>2026</v>
      </c>
      <c r="V2147" s="8" t="str">
        <f>"Q"&amp;ROUNDUP(MONTH(SalesDataTable[[#This Row],[Order Date]])/3,0)</f>
        <v>Q4</v>
      </c>
      <c r="W2147" s="9">
        <f>MONTH(SalesDataTable[[#This Row],[Order Date]])</f>
        <v>10</v>
      </c>
      <c r="X2147" s="8" t="str">
        <f>TEXT(SalesDataTable[[#This Row],[Order Date]],"mmm")</f>
        <v>Oct</v>
      </c>
    </row>
    <row r="2148" spans="1:24" ht="15">
      <c r="A2148" s="2">
        <v>2132</v>
      </c>
      <c r="B2148" s="3">
        <v>46313</v>
      </c>
      <c r="C2148" s="12">
        <f>MONTH(SalesDataTable[[#This Row],[Order Date]])</f>
        <v>10</v>
      </c>
      <c r="D2148" s="12" t="str">
        <f>TEXT(SalesDataTable[[#This Row],[Order Date]],"MMM")</f>
        <v>Oct</v>
      </c>
      <c r="E2148" s="15" t="str">
        <f>"Q"&amp;ROUNDUP(MONTH(SalesDataTable[[#This Row],[Order Date]])/3,0)</f>
        <v>Q4</v>
      </c>
      <c r="F2148" s="12">
        <f>YEAR(SalesDataTable[[#This Row],[Order Date]])</f>
        <v>2026</v>
      </c>
      <c r="G2148" s="4" t="s">
        <v>20</v>
      </c>
      <c r="H2148" s="4" t="s">
        <v>33</v>
      </c>
      <c r="I2148" s="4" t="s">
        <v>19</v>
      </c>
      <c r="J2148" s="4" t="s">
        <v>13</v>
      </c>
      <c r="K2148" s="4" t="s">
        <v>9</v>
      </c>
      <c r="L2148" s="4" t="s">
        <v>10</v>
      </c>
      <c r="M2148" s="9">
        <v>1</v>
      </c>
      <c r="N2148" s="6">
        <v>92.56</v>
      </c>
      <c r="O2148" s="7">
        <v>0.1</v>
      </c>
      <c r="P2148" s="6">
        <v>44.23</v>
      </c>
      <c r="Q2148" s="6">
        <f t="shared" si="132"/>
        <v>83.304000000000002</v>
      </c>
      <c r="R2148" s="6">
        <f t="shared" si="133"/>
        <v>44.23</v>
      </c>
      <c r="S2148" s="6">
        <f t="shared" si="134"/>
        <v>39.074000000000005</v>
      </c>
      <c r="T2148" s="8">
        <f t="shared" si="135"/>
        <v>0.46905310669355621</v>
      </c>
      <c r="U2148" s="5">
        <f>YEAR(SalesDataTable[[#This Row],[Order Date]])</f>
        <v>2026</v>
      </c>
      <c r="V2148" s="8" t="str">
        <f>"Q"&amp;ROUNDUP(MONTH(SalesDataTable[[#This Row],[Order Date]])/3,0)</f>
        <v>Q4</v>
      </c>
      <c r="W2148" s="9">
        <f>MONTH(SalesDataTable[[#This Row],[Order Date]])</f>
        <v>10</v>
      </c>
      <c r="X2148" s="8" t="str">
        <f>TEXT(SalesDataTable[[#This Row],[Order Date]],"mmm")</f>
        <v>Oct</v>
      </c>
    </row>
    <row r="2149" spans="1:24" ht="15">
      <c r="A2149" s="2">
        <v>2882</v>
      </c>
      <c r="B2149" s="3">
        <v>46313</v>
      </c>
      <c r="C2149" s="12">
        <f>MONTH(SalesDataTable[[#This Row],[Order Date]])</f>
        <v>10</v>
      </c>
      <c r="D2149" s="12" t="str">
        <f>TEXT(SalesDataTable[[#This Row],[Order Date]],"MMM")</f>
        <v>Oct</v>
      </c>
      <c r="E2149" s="15" t="str">
        <f>"Q"&amp;ROUNDUP(MONTH(SalesDataTable[[#This Row],[Order Date]])/3,0)</f>
        <v>Q4</v>
      </c>
      <c r="F2149" s="12">
        <f>YEAR(SalesDataTable[[#This Row],[Order Date]])</f>
        <v>2026</v>
      </c>
      <c r="G2149" s="4" t="s">
        <v>20</v>
      </c>
      <c r="H2149" s="4" t="s">
        <v>33</v>
      </c>
      <c r="I2149" s="4" t="s">
        <v>28</v>
      </c>
      <c r="J2149" s="4" t="s">
        <v>13</v>
      </c>
      <c r="K2149" s="4" t="s">
        <v>9</v>
      </c>
      <c r="L2149" s="4" t="s">
        <v>46</v>
      </c>
      <c r="M2149" s="9">
        <v>4</v>
      </c>
      <c r="N2149" s="6">
        <v>70.02</v>
      </c>
      <c r="O2149" s="7">
        <v>0</v>
      </c>
      <c r="P2149" s="6">
        <v>32.86</v>
      </c>
      <c r="Q2149" s="6">
        <f t="shared" si="132"/>
        <v>280.08</v>
      </c>
      <c r="R2149" s="6">
        <f t="shared" si="133"/>
        <v>131.44</v>
      </c>
      <c r="S2149" s="6">
        <f t="shared" si="134"/>
        <v>148.63999999999999</v>
      </c>
      <c r="T2149" s="8">
        <f t="shared" si="135"/>
        <v>0.53070551271065403</v>
      </c>
      <c r="U2149" s="5">
        <f>YEAR(SalesDataTable[[#This Row],[Order Date]])</f>
        <v>2026</v>
      </c>
      <c r="V2149" s="8" t="str">
        <f>"Q"&amp;ROUNDUP(MONTH(SalesDataTable[[#This Row],[Order Date]])/3,0)</f>
        <v>Q4</v>
      </c>
      <c r="W2149" s="9">
        <f>MONTH(SalesDataTable[[#This Row],[Order Date]])</f>
        <v>10</v>
      </c>
      <c r="X2149" s="8" t="str">
        <f>TEXT(SalesDataTable[[#This Row],[Order Date]],"mmm")</f>
        <v>Oct</v>
      </c>
    </row>
    <row r="2150" spans="1:24" ht="15">
      <c r="A2150" s="2">
        <v>3345</v>
      </c>
      <c r="B2150" s="3">
        <v>46313</v>
      </c>
      <c r="C2150" s="12">
        <f>MONTH(SalesDataTable[[#This Row],[Order Date]])</f>
        <v>10</v>
      </c>
      <c r="D2150" s="12" t="str">
        <f>TEXT(SalesDataTable[[#This Row],[Order Date]],"MMM")</f>
        <v>Oct</v>
      </c>
      <c r="E2150" s="15" t="str">
        <f>"Q"&amp;ROUNDUP(MONTH(SalesDataTable[[#This Row],[Order Date]])/3,0)</f>
        <v>Q4</v>
      </c>
      <c r="F2150" s="12">
        <f>YEAR(SalesDataTable[[#This Row],[Order Date]])</f>
        <v>2026</v>
      </c>
      <c r="G2150" s="4" t="s">
        <v>0</v>
      </c>
      <c r="H2150" s="4" t="s">
        <v>50</v>
      </c>
      <c r="I2150" s="4" t="s">
        <v>2</v>
      </c>
      <c r="J2150" s="4" t="s">
        <v>3</v>
      </c>
      <c r="K2150" s="4" t="s">
        <v>4</v>
      </c>
      <c r="L2150" s="4" t="s">
        <v>22</v>
      </c>
      <c r="M2150" s="9">
        <v>3</v>
      </c>
      <c r="N2150" s="6">
        <v>51.62</v>
      </c>
      <c r="O2150" s="7">
        <v>0.1</v>
      </c>
      <c r="P2150" s="6">
        <v>22.94</v>
      </c>
      <c r="Q2150" s="6">
        <f t="shared" si="132"/>
        <v>139.374</v>
      </c>
      <c r="R2150" s="6">
        <f t="shared" si="133"/>
        <v>68.820000000000007</v>
      </c>
      <c r="S2150" s="6">
        <f t="shared" si="134"/>
        <v>70.553999999999988</v>
      </c>
      <c r="T2150" s="8">
        <f t="shared" si="135"/>
        <v>0.50622067243531788</v>
      </c>
      <c r="U2150" s="5">
        <f>YEAR(SalesDataTable[[#This Row],[Order Date]])</f>
        <v>2026</v>
      </c>
      <c r="V2150" s="8" t="str">
        <f>"Q"&amp;ROUNDUP(MONTH(SalesDataTable[[#This Row],[Order Date]])/3,0)</f>
        <v>Q4</v>
      </c>
      <c r="W2150" s="9">
        <f>MONTH(SalesDataTable[[#This Row],[Order Date]])</f>
        <v>10</v>
      </c>
      <c r="X2150" s="8" t="str">
        <f>TEXT(SalesDataTable[[#This Row],[Order Date]],"mmm")</f>
        <v>Oct</v>
      </c>
    </row>
    <row r="2151" spans="1:24" ht="15">
      <c r="A2151" s="2">
        <v>4089</v>
      </c>
      <c r="B2151" s="3">
        <v>46313</v>
      </c>
      <c r="C2151" s="12">
        <f>MONTH(SalesDataTable[[#This Row],[Order Date]])</f>
        <v>10</v>
      </c>
      <c r="D2151" s="12" t="str">
        <f>TEXT(SalesDataTable[[#This Row],[Order Date]],"MMM")</f>
        <v>Oct</v>
      </c>
      <c r="E2151" s="15" t="str">
        <f>"Q"&amp;ROUNDUP(MONTH(SalesDataTable[[#This Row],[Order Date]])/3,0)</f>
        <v>Q4</v>
      </c>
      <c r="F2151" s="12">
        <f>YEAR(SalesDataTable[[#This Row],[Order Date]])</f>
        <v>2026</v>
      </c>
      <c r="G2151" s="4" t="s">
        <v>11</v>
      </c>
      <c r="H2151" s="4" t="s">
        <v>12</v>
      </c>
      <c r="I2151" s="4" t="s">
        <v>2</v>
      </c>
      <c r="J2151" s="4" t="s">
        <v>13</v>
      </c>
      <c r="K2151" s="4" t="s">
        <v>23</v>
      </c>
      <c r="L2151" s="4" t="s">
        <v>29</v>
      </c>
      <c r="M2151" s="9">
        <v>1</v>
      </c>
      <c r="N2151" s="6">
        <v>196.39</v>
      </c>
      <c r="O2151" s="7">
        <v>0</v>
      </c>
      <c r="P2151" s="6">
        <v>104.66</v>
      </c>
      <c r="Q2151" s="6">
        <f t="shared" si="132"/>
        <v>196.39</v>
      </c>
      <c r="R2151" s="6">
        <f t="shared" si="133"/>
        <v>104.66</v>
      </c>
      <c r="S2151" s="6">
        <f t="shared" si="134"/>
        <v>91.72999999999999</v>
      </c>
      <c r="T2151" s="8">
        <f t="shared" si="135"/>
        <v>0.46708080859514228</v>
      </c>
      <c r="U2151" s="5">
        <f>YEAR(SalesDataTable[[#This Row],[Order Date]])</f>
        <v>2026</v>
      </c>
      <c r="V2151" s="8" t="str">
        <f>"Q"&amp;ROUNDUP(MONTH(SalesDataTable[[#This Row],[Order Date]])/3,0)</f>
        <v>Q4</v>
      </c>
      <c r="W2151" s="9">
        <f>MONTH(SalesDataTable[[#This Row],[Order Date]])</f>
        <v>10</v>
      </c>
      <c r="X2151" s="8" t="str">
        <f>TEXT(SalesDataTable[[#This Row],[Order Date]],"mmm")</f>
        <v>Oct</v>
      </c>
    </row>
    <row r="2152" spans="1:24" ht="15">
      <c r="A2152" s="2">
        <v>4119</v>
      </c>
      <c r="B2152" s="3">
        <v>46313</v>
      </c>
      <c r="C2152" s="12">
        <f>MONTH(SalesDataTable[[#This Row],[Order Date]])</f>
        <v>10</v>
      </c>
      <c r="D2152" s="12" t="str">
        <f>TEXT(SalesDataTable[[#This Row],[Order Date]],"MMM")</f>
        <v>Oct</v>
      </c>
      <c r="E2152" s="15" t="str">
        <f>"Q"&amp;ROUNDUP(MONTH(SalesDataTable[[#This Row],[Order Date]])/3,0)</f>
        <v>Q4</v>
      </c>
      <c r="F2152" s="12">
        <f>YEAR(SalesDataTable[[#This Row],[Order Date]])</f>
        <v>2026</v>
      </c>
      <c r="G2152" s="4" t="s">
        <v>20</v>
      </c>
      <c r="H2152" s="4" t="s">
        <v>33</v>
      </c>
      <c r="I2152" s="4" t="s">
        <v>8</v>
      </c>
      <c r="J2152" s="4" t="s">
        <v>16</v>
      </c>
      <c r="K2152" s="4" t="s">
        <v>34</v>
      </c>
      <c r="L2152" s="4" t="s">
        <v>35</v>
      </c>
      <c r="M2152" s="9">
        <v>10</v>
      </c>
      <c r="N2152" s="6">
        <v>41.26</v>
      </c>
      <c r="O2152" s="7">
        <v>0.1</v>
      </c>
      <c r="P2152" s="6">
        <v>15.06</v>
      </c>
      <c r="Q2152" s="6">
        <f t="shared" si="132"/>
        <v>371.34</v>
      </c>
      <c r="R2152" s="6">
        <f t="shared" si="133"/>
        <v>150.6</v>
      </c>
      <c r="S2152" s="6">
        <f t="shared" si="134"/>
        <v>220.73999999999998</v>
      </c>
      <c r="T2152" s="8">
        <f t="shared" si="135"/>
        <v>0.59444175149458711</v>
      </c>
      <c r="U2152" s="5">
        <f>YEAR(SalesDataTable[[#This Row],[Order Date]])</f>
        <v>2026</v>
      </c>
      <c r="V2152" s="8" t="str">
        <f>"Q"&amp;ROUNDUP(MONTH(SalesDataTable[[#This Row],[Order Date]])/3,0)</f>
        <v>Q4</v>
      </c>
      <c r="W2152" s="9">
        <f>MONTH(SalesDataTable[[#This Row],[Order Date]])</f>
        <v>10</v>
      </c>
      <c r="X2152" s="8" t="str">
        <f>TEXT(SalesDataTable[[#This Row],[Order Date]],"mmm")</f>
        <v>Oct</v>
      </c>
    </row>
    <row r="2153" spans="1:24" ht="15">
      <c r="A2153" s="2">
        <v>4968</v>
      </c>
      <c r="B2153" s="3">
        <v>46313</v>
      </c>
      <c r="C2153" s="12">
        <f>MONTH(SalesDataTable[[#This Row],[Order Date]])</f>
        <v>10</v>
      </c>
      <c r="D2153" s="12" t="str">
        <f>TEXT(SalesDataTable[[#This Row],[Order Date]],"MMM")</f>
        <v>Oct</v>
      </c>
      <c r="E2153" s="15" t="str">
        <f>"Q"&amp;ROUNDUP(MONTH(SalesDataTable[[#This Row],[Order Date]])/3,0)</f>
        <v>Q4</v>
      </c>
      <c r="F2153" s="12">
        <f>YEAR(SalesDataTable[[#This Row],[Order Date]])</f>
        <v>2026</v>
      </c>
      <c r="G2153" s="4" t="s">
        <v>11</v>
      </c>
      <c r="H2153" s="4" t="s">
        <v>18</v>
      </c>
      <c r="I2153" s="4" t="s">
        <v>28</v>
      </c>
      <c r="J2153" s="4" t="s">
        <v>13</v>
      </c>
      <c r="K2153" s="4" t="s">
        <v>14</v>
      </c>
      <c r="L2153" s="4" t="s">
        <v>15</v>
      </c>
      <c r="M2153" s="9">
        <v>1</v>
      </c>
      <c r="N2153" s="6">
        <v>35.549999999999997</v>
      </c>
      <c r="O2153" s="7">
        <v>0.05</v>
      </c>
      <c r="P2153" s="6">
        <v>13.44</v>
      </c>
      <c r="Q2153" s="6">
        <f t="shared" si="132"/>
        <v>33.772499999999994</v>
      </c>
      <c r="R2153" s="6">
        <f t="shared" si="133"/>
        <v>13.44</v>
      </c>
      <c r="S2153" s="6">
        <f t="shared" si="134"/>
        <v>20.332499999999996</v>
      </c>
      <c r="T2153" s="8">
        <f t="shared" si="135"/>
        <v>0.60204308238951809</v>
      </c>
      <c r="U2153" s="5">
        <f>YEAR(SalesDataTable[[#This Row],[Order Date]])</f>
        <v>2026</v>
      </c>
      <c r="V2153" s="8" t="str">
        <f>"Q"&amp;ROUNDUP(MONTH(SalesDataTable[[#This Row],[Order Date]])/3,0)</f>
        <v>Q4</v>
      </c>
      <c r="W2153" s="9">
        <f>MONTH(SalesDataTable[[#This Row],[Order Date]])</f>
        <v>10</v>
      </c>
      <c r="X2153" s="8" t="str">
        <f>TEXT(SalesDataTable[[#This Row],[Order Date]],"mmm")</f>
        <v>Oct</v>
      </c>
    </row>
    <row r="2154" spans="1:24" ht="15">
      <c r="A2154" s="2">
        <v>5197</v>
      </c>
      <c r="B2154" s="3">
        <v>46313</v>
      </c>
      <c r="C2154" s="12">
        <f>MONTH(SalesDataTable[[#This Row],[Order Date]])</f>
        <v>10</v>
      </c>
      <c r="D2154" s="12" t="str">
        <f>TEXT(SalesDataTable[[#This Row],[Order Date]],"MMM")</f>
        <v>Oct</v>
      </c>
      <c r="E2154" s="15" t="str">
        <f>"Q"&amp;ROUNDUP(MONTH(SalesDataTable[[#This Row],[Order Date]])/3,0)</f>
        <v>Q4</v>
      </c>
      <c r="F2154" s="12">
        <f>YEAR(SalesDataTable[[#This Row],[Order Date]])</f>
        <v>2026</v>
      </c>
      <c r="G2154" s="4" t="s">
        <v>20</v>
      </c>
      <c r="H2154" s="4" t="s">
        <v>33</v>
      </c>
      <c r="I2154" s="4" t="s">
        <v>2</v>
      </c>
      <c r="J2154" s="4" t="s">
        <v>13</v>
      </c>
      <c r="K2154" s="4" t="s">
        <v>4</v>
      </c>
      <c r="L2154" s="4" t="s">
        <v>22</v>
      </c>
      <c r="M2154" s="9">
        <v>1</v>
      </c>
      <c r="N2154" s="6">
        <v>49.5</v>
      </c>
      <c r="O2154" s="7">
        <v>0</v>
      </c>
      <c r="P2154" s="6">
        <v>22.36</v>
      </c>
      <c r="Q2154" s="6">
        <f t="shared" si="132"/>
        <v>49.5</v>
      </c>
      <c r="R2154" s="6">
        <f t="shared" si="133"/>
        <v>22.36</v>
      </c>
      <c r="S2154" s="6">
        <f t="shared" si="134"/>
        <v>27.14</v>
      </c>
      <c r="T2154" s="8">
        <f t="shared" si="135"/>
        <v>0.54828282828282826</v>
      </c>
      <c r="U2154" s="5">
        <f>YEAR(SalesDataTable[[#This Row],[Order Date]])</f>
        <v>2026</v>
      </c>
      <c r="V2154" s="8" t="str">
        <f>"Q"&amp;ROUNDUP(MONTH(SalesDataTable[[#This Row],[Order Date]])/3,0)</f>
        <v>Q4</v>
      </c>
      <c r="W2154" s="9">
        <f>MONTH(SalesDataTable[[#This Row],[Order Date]])</f>
        <v>10</v>
      </c>
      <c r="X2154" s="8" t="str">
        <f>TEXT(SalesDataTable[[#This Row],[Order Date]],"mmm")</f>
        <v>Oct</v>
      </c>
    </row>
    <row r="2155" spans="1:24" ht="15">
      <c r="A2155" s="2">
        <v>66</v>
      </c>
      <c r="B2155" s="3">
        <v>46314</v>
      </c>
      <c r="C2155" s="12">
        <f>MONTH(SalesDataTable[[#This Row],[Order Date]])</f>
        <v>10</v>
      </c>
      <c r="D2155" s="12" t="str">
        <f>TEXT(SalesDataTable[[#This Row],[Order Date]],"MMM")</f>
        <v>Oct</v>
      </c>
      <c r="E2155" s="15" t="str">
        <f>"Q"&amp;ROUNDUP(MONTH(SalesDataTable[[#This Row],[Order Date]])/3,0)</f>
        <v>Q4</v>
      </c>
      <c r="F2155" s="12">
        <f>YEAR(SalesDataTable[[#This Row],[Order Date]])</f>
        <v>2026</v>
      </c>
      <c r="G2155" s="4" t="s">
        <v>0</v>
      </c>
      <c r="H2155" s="4" t="s">
        <v>50</v>
      </c>
      <c r="I2155" s="4" t="s">
        <v>2</v>
      </c>
      <c r="J2155" s="4" t="s">
        <v>16</v>
      </c>
      <c r="K2155" s="4" t="s">
        <v>23</v>
      </c>
      <c r="L2155" s="4" t="s">
        <v>40</v>
      </c>
      <c r="M2155" s="9">
        <v>1</v>
      </c>
      <c r="N2155" s="6">
        <v>80.58</v>
      </c>
      <c r="O2155" s="7">
        <v>0</v>
      </c>
      <c r="P2155" s="6">
        <v>40.43</v>
      </c>
      <c r="Q2155" s="6">
        <f t="shared" si="132"/>
        <v>80.58</v>
      </c>
      <c r="R2155" s="6">
        <f t="shared" si="133"/>
        <v>40.43</v>
      </c>
      <c r="S2155" s="6">
        <f t="shared" si="134"/>
        <v>40.15</v>
      </c>
      <c r="T2155" s="8">
        <f t="shared" si="135"/>
        <v>0.49826259617771157</v>
      </c>
      <c r="U2155" s="5">
        <f>YEAR(SalesDataTable[[#This Row],[Order Date]])</f>
        <v>2026</v>
      </c>
      <c r="V2155" s="8" t="str">
        <f>"Q"&amp;ROUNDUP(MONTH(SalesDataTable[[#This Row],[Order Date]])/3,0)</f>
        <v>Q4</v>
      </c>
      <c r="W2155" s="9">
        <f>MONTH(SalesDataTable[[#This Row],[Order Date]])</f>
        <v>10</v>
      </c>
      <c r="X2155" s="8" t="str">
        <f>TEXT(SalesDataTable[[#This Row],[Order Date]],"mmm")</f>
        <v>Oct</v>
      </c>
    </row>
    <row r="2156" spans="1:24" ht="15">
      <c r="A2156" s="2">
        <v>585</v>
      </c>
      <c r="B2156" s="3">
        <v>46314</v>
      </c>
      <c r="C2156" s="12">
        <f>MONTH(SalesDataTable[[#This Row],[Order Date]])</f>
        <v>10</v>
      </c>
      <c r="D2156" s="12" t="str">
        <f>TEXT(SalesDataTable[[#This Row],[Order Date]],"MMM")</f>
        <v>Oct</v>
      </c>
      <c r="E2156" s="15" t="str">
        <f>"Q"&amp;ROUNDUP(MONTH(SalesDataTable[[#This Row],[Order Date]])/3,0)</f>
        <v>Q4</v>
      </c>
      <c r="F2156" s="12">
        <f>YEAR(SalesDataTable[[#This Row],[Order Date]])</f>
        <v>2026</v>
      </c>
      <c r="G2156" s="4" t="s">
        <v>11</v>
      </c>
      <c r="H2156" s="4" t="s">
        <v>25</v>
      </c>
      <c r="I2156" s="4" t="s">
        <v>19</v>
      </c>
      <c r="J2156" s="4" t="s">
        <v>16</v>
      </c>
      <c r="K2156" s="4" t="s">
        <v>14</v>
      </c>
      <c r="L2156" s="4" t="s">
        <v>48</v>
      </c>
      <c r="M2156" s="9">
        <v>2</v>
      </c>
      <c r="N2156" s="6">
        <v>161.59</v>
      </c>
      <c r="O2156" s="7">
        <v>0.05</v>
      </c>
      <c r="P2156" s="6">
        <v>89.57</v>
      </c>
      <c r="Q2156" s="6">
        <f t="shared" si="132"/>
        <v>307.02100000000002</v>
      </c>
      <c r="R2156" s="6">
        <f t="shared" si="133"/>
        <v>179.14</v>
      </c>
      <c r="S2156" s="6">
        <f t="shared" si="134"/>
        <v>127.88100000000003</v>
      </c>
      <c r="T2156" s="8">
        <f t="shared" si="135"/>
        <v>0.41652199686666391</v>
      </c>
      <c r="U2156" s="5">
        <f>YEAR(SalesDataTable[[#This Row],[Order Date]])</f>
        <v>2026</v>
      </c>
      <c r="V2156" s="8" t="str">
        <f>"Q"&amp;ROUNDUP(MONTH(SalesDataTable[[#This Row],[Order Date]])/3,0)</f>
        <v>Q4</v>
      </c>
      <c r="W2156" s="9">
        <f>MONTH(SalesDataTable[[#This Row],[Order Date]])</f>
        <v>10</v>
      </c>
      <c r="X2156" s="8" t="str">
        <f>TEXT(SalesDataTable[[#This Row],[Order Date]],"mmm")</f>
        <v>Oct</v>
      </c>
    </row>
    <row r="2157" spans="1:24" ht="15">
      <c r="A2157" s="2">
        <v>856</v>
      </c>
      <c r="B2157" s="3">
        <v>46314</v>
      </c>
      <c r="C2157" s="12">
        <f>MONTH(SalesDataTable[[#This Row],[Order Date]])</f>
        <v>10</v>
      </c>
      <c r="D2157" s="12" t="str">
        <f>TEXT(SalesDataTable[[#This Row],[Order Date]],"MMM")</f>
        <v>Oct</v>
      </c>
      <c r="E2157" s="15" t="str">
        <f>"Q"&amp;ROUNDUP(MONTH(SalesDataTable[[#This Row],[Order Date]])/3,0)</f>
        <v>Q4</v>
      </c>
      <c r="F2157" s="12">
        <f>YEAR(SalesDataTable[[#This Row],[Order Date]])</f>
        <v>2026</v>
      </c>
      <c r="G2157" s="4" t="s">
        <v>20</v>
      </c>
      <c r="H2157" s="4" t="s">
        <v>33</v>
      </c>
      <c r="I2157" s="4" t="s">
        <v>2</v>
      </c>
      <c r="J2157" s="4" t="s">
        <v>16</v>
      </c>
      <c r="K2157" s="4" t="s">
        <v>23</v>
      </c>
      <c r="L2157" s="4" t="s">
        <v>40</v>
      </c>
      <c r="M2157" s="9">
        <v>1</v>
      </c>
      <c r="N2157" s="6">
        <v>80.319999999999993</v>
      </c>
      <c r="O2157" s="7">
        <v>0</v>
      </c>
      <c r="P2157" s="6">
        <v>39.729999999999997</v>
      </c>
      <c r="Q2157" s="6">
        <f t="shared" si="132"/>
        <v>80.319999999999993</v>
      </c>
      <c r="R2157" s="6">
        <f t="shared" si="133"/>
        <v>39.729999999999997</v>
      </c>
      <c r="S2157" s="6">
        <f t="shared" si="134"/>
        <v>40.589999999999996</v>
      </c>
      <c r="T2157" s="8">
        <f t="shared" si="135"/>
        <v>0.50535358565737054</v>
      </c>
      <c r="U2157" s="5">
        <f>YEAR(SalesDataTable[[#This Row],[Order Date]])</f>
        <v>2026</v>
      </c>
      <c r="V2157" s="8" t="str">
        <f>"Q"&amp;ROUNDUP(MONTH(SalesDataTable[[#This Row],[Order Date]])/3,0)</f>
        <v>Q4</v>
      </c>
      <c r="W2157" s="9">
        <f>MONTH(SalesDataTable[[#This Row],[Order Date]])</f>
        <v>10</v>
      </c>
      <c r="X2157" s="8" t="str">
        <f>TEXT(SalesDataTable[[#This Row],[Order Date]],"mmm")</f>
        <v>Oct</v>
      </c>
    </row>
    <row r="2158" spans="1:24" ht="15">
      <c r="A2158" s="2">
        <v>1793</v>
      </c>
      <c r="B2158" s="3">
        <v>46314</v>
      </c>
      <c r="C2158" s="12">
        <f>MONTH(SalesDataTable[[#This Row],[Order Date]])</f>
        <v>10</v>
      </c>
      <c r="D2158" s="12" t="str">
        <f>TEXT(SalesDataTable[[#This Row],[Order Date]],"MMM")</f>
        <v>Oct</v>
      </c>
      <c r="E2158" s="15" t="str">
        <f>"Q"&amp;ROUNDUP(MONTH(SalesDataTable[[#This Row],[Order Date]])/3,0)</f>
        <v>Q4</v>
      </c>
      <c r="F2158" s="12">
        <f>YEAR(SalesDataTable[[#This Row],[Order Date]])</f>
        <v>2026</v>
      </c>
      <c r="G2158" s="4" t="s">
        <v>0</v>
      </c>
      <c r="H2158" s="4" t="s">
        <v>36</v>
      </c>
      <c r="I2158" s="4" t="s">
        <v>28</v>
      </c>
      <c r="J2158" s="4" t="s">
        <v>13</v>
      </c>
      <c r="K2158" s="4" t="s">
        <v>14</v>
      </c>
      <c r="L2158" s="4" t="s">
        <v>48</v>
      </c>
      <c r="M2158" s="9">
        <v>1</v>
      </c>
      <c r="N2158" s="6">
        <v>164.25</v>
      </c>
      <c r="O2158" s="7">
        <v>0</v>
      </c>
      <c r="P2158" s="6">
        <v>86.6</v>
      </c>
      <c r="Q2158" s="6">
        <f t="shared" si="132"/>
        <v>164.25</v>
      </c>
      <c r="R2158" s="6">
        <f t="shared" si="133"/>
        <v>86.6</v>
      </c>
      <c r="S2158" s="6">
        <f t="shared" si="134"/>
        <v>77.650000000000006</v>
      </c>
      <c r="T2158" s="8">
        <f t="shared" si="135"/>
        <v>0.47275494672754947</v>
      </c>
      <c r="U2158" s="5">
        <f>YEAR(SalesDataTable[[#This Row],[Order Date]])</f>
        <v>2026</v>
      </c>
      <c r="V2158" s="8" t="str">
        <f>"Q"&amp;ROUNDUP(MONTH(SalesDataTable[[#This Row],[Order Date]])/3,0)</f>
        <v>Q4</v>
      </c>
      <c r="W2158" s="9">
        <f>MONTH(SalesDataTable[[#This Row],[Order Date]])</f>
        <v>10</v>
      </c>
      <c r="X2158" s="8" t="str">
        <f>TEXT(SalesDataTable[[#This Row],[Order Date]],"mmm")</f>
        <v>Oct</v>
      </c>
    </row>
    <row r="2159" spans="1:24" ht="15">
      <c r="A2159" s="2">
        <v>4763</v>
      </c>
      <c r="B2159" s="3">
        <v>46314</v>
      </c>
      <c r="C2159" s="12">
        <f>MONTH(SalesDataTable[[#This Row],[Order Date]])</f>
        <v>10</v>
      </c>
      <c r="D2159" s="12" t="str">
        <f>TEXT(SalesDataTable[[#This Row],[Order Date]],"MMM")</f>
        <v>Oct</v>
      </c>
      <c r="E2159" s="15" t="str">
        <f>"Q"&amp;ROUNDUP(MONTH(SalesDataTable[[#This Row],[Order Date]])/3,0)</f>
        <v>Q4</v>
      </c>
      <c r="F2159" s="12">
        <f>YEAR(SalesDataTable[[#This Row],[Order Date]])</f>
        <v>2026</v>
      </c>
      <c r="G2159" s="4" t="s">
        <v>20</v>
      </c>
      <c r="H2159" s="4" t="s">
        <v>33</v>
      </c>
      <c r="I2159" s="4" t="s">
        <v>28</v>
      </c>
      <c r="J2159" s="4" t="s">
        <v>13</v>
      </c>
      <c r="K2159" s="4" t="s">
        <v>4</v>
      </c>
      <c r="L2159" s="4" t="s">
        <v>30</v>
      </c>
      <c r="M2159" s="9">
        <v>6</v>
      </c>
      <c r="N2159" s="6">
        <v>101.6</v>
      </c>
      <c r="O2159" s="7">
        <v>0</v>
      </c>
      <c r="P2159" s="6">
        <v>50.17</v>
      </c>
      <c r="Q2159" s="6">
        <f t="shared" si="132"/>
        <v>609.59999999999991</v>
      </c>
      <c r="R2159" s="6">
        <f t="shared" si="133"/>
        <v>301.02</v>
      </c>
      <c r="S2159" s="6">
        <f t="shared" si="134"/>
        <v>308.57999999999993</v>
      </c>
      <c r="T2159" s="8">
        <f t="shared" si="135"/>
        <v>0.50620078740157481</v>
      </c>
      <c r="U2159" s="5">
        <f>YEAR(SalesDataTable[[#This Row],[Order Date]])</f>
        <v>2026</v>
      </c>
      <c r="V2159" s="8" t="str">
        <f>"Q"&amp;ROUNDUP(MONTH(SalesDataTable[[#This Row],[Order Date]])/3,0)</f>
        <v>Q4</v>
      </c>
      <c r="W2159" s="9">
        <f>MONTH(SalesDataTable[[#This Row],[Order Date]])</f>
        <v>10</v>
      </c>
      <c r="X2159" s="8" t="str">
        <f>TEXT(SalesDataTable[[#This Row],[Order Date]],"mmm")</f>
        <v>Oct</v>
      </c>
    </row>
    <row r="2160" spans="1:24" ht="15">
      <c r="A2160" s="2">
        <v>1716</v>
      </c>
      <c r="B2160" s="3">
        <v>46315</v>
      </c>
      <c r="C2160" s="12">
        <f>MONTH(SalesDataTable[[#This Row],[Order Date]])</f>
        <v>10</v>
      </c>
      <c r="D2160" s="12" t="str">
        <f>TEXT(SalesDataTable[[#This Row],[Order Date]],"MMM")</f>
        <v>Oct</v>
      </c>
      <c r="E2160" s="15" t="str">
        <f>"Q"&amp;ROUNDUP(MONTH(SalesDataTable[[#This Row],[Order Date]])/3,0)</f>
        <v>Q4</v>
      </c>
      <c r="F2160" s="12">
        <f>YEAR(SalesDataTable[[#This Row],[Order Date]])</f>
        <v>2026</v>
      </c>
      <c r="G2160" s="4" t="s">
        <v>0</v>
      </c>
      <c r="H2160" s="4" t="s">
        <v>1</v>
      </c>
      <c r="I2160" s="4" t="s">
        <v>19</v>
      </c>
      <c r="J2160" s="4" t="s">
        <v>3</v>
      </c>
      <c r="K2160" s="4" t="s">
        <v>34</v>
      </c>
      <c r="L2160" s="4" t="s">
        <v>42</v>
      </c>
      <c r="M2160" s="9">
        <v>5</v>
      </c>
      <c r="N2160" s="6">
        <v>35.99</v>
      </c>
      <c r="O2160" s="7">
        <v>0</v>
      </c>
      <c r="P2160" s="6">
        <v>14.19</v>
      </c>
      <c r="Q2160" s="6">
        <f t="shared" si="132"/>
        <v>179.95000000000002</v>
      </c>
      <c r="R2160" s="6">
        <f t="shared" si="133"/>
        <v>70.95</v>
      </c>
      <c r="S2160" s="6">
        <f t="shared" si="134"/>
        <v>109.00000000000001</v>
      </c>
      <c r="T2160" s="8">
        <f t="shared" si="135"/>
        <v>0.60572381217004723</v>
      </c>
      <c r="U2160" s="5">
        <f>YEAR(SalesDataTable[[#This Row],[Order Date]])</f>
        <v>2026</v>
      </c>
      <c r="V2160" s="8" t="str">
        <f>"Q"&amp;ROUNDUP(MONTH(SalesDataTable[[#This Row],[Order Date]])/3,0)</f>
        <v>Q4</v>
      </c>
      <c r="W2160" s="9">
        <f>MONTH(SalesDataTable[[#This Row],[Order Date]])</f>
        <v>10</v>
      </c>
      <c r="X2160" s="8" t="str">
        <f>TEXT(SalesDataTable[[#This Row],[Order Date]],"mmm")</f>
        <v>Oct</v>
      </c>
    </row>
    <row r="2161" spans="1:24" ht="15">
      <c r="A2161" s="2">
        <v>1759</v>
      </c>
      <c r="B2161" s="3">
        <v>46315</v>
      </c>
      <c r="C2161" s="12">
        <f>MONTH(SalesDataTable[[#This Row],[Order Date]])</f>
        <v>10</v>
      </c>
      <c r="D2161" s="12" t="str">
        <f>TEXT(SalesDataTable[[#This Row],[Order Date]],"MMM")</f>
        <v>Oct</v>
      </c>
      <c r="E2161" s="15" t="str">
        <f>"Q"&amp;ROUNDUP(MONTH(SalesDataTable[[#This Row],[Order Date]])/3,0)</f>
        <v>Q4</v>
      </c>
      <c r="F2161" s="12">
        <f>YEAR(SalesDataTable[[#This Row],[Order Date]])</f>
        <v>2026</v>
      </c>
      <c r="G2161" s="4" t="s">
        <v>20</v>
      </c>
      <c r="H2161" s="4" t="s">
        <v>33</v>
      </c>
      <c r="I2161" s="4" t="s">
        <v>2</v>
      </c>
      <c r="J2161" s="4" t="s">
        <v>3</v>
      </c>
      <c r="K2161" s="4" t="s">
        <v>34</v>
      </c>
      <c r="L2161" s="4" t="s">
        <v>42</v>
      </c>
      <c r="M2161" s="9">
        <v>2</v>
      </c>
      <c r="N2161" s="6">
        <v>36.57</v>
      </c>
      <c r="O2161" s="7">
        <v>0.1</v>
      </c>
      <c r="P2161" s="6">
        <v>13.79</v>
      </c>
      <c r="Q2161" s="6">
        <f t="shared" si="132"/>
        <v>65.826000000000008</v>
      </c>
      <c r="R2161" s="6">
        <f t="shared" si="133"/>
        <v>27.58</v>
      </c>
      <c r="S2161" s="6">
        <f t="shared" si="134"/>
        <v>38.246000000000009</v>
      </c>
      <c r="T2161" s="8">
        <f t="shared" si="135"/>
        <v>0.58101661957281325</v>
      </c>
      <c r="U2161" s="5">
        <f>YEAR(SalesDataTable[[#This Row],[Order Date]])</f>
        <v>2026</v>
      </c>
      <c r="V2161" s="8" t="str">
        <f>"Q"&amp;ROUNDUP(MONTH(SalesDataTable[[#This Row],[Order Date]])/3,0)</f>
        <v>Q4</v>
      </c>
      <c r="W2161" s="9">
        <f>MONTH(SalesDataTable[[#This Row],[Order Date]])</f>
        <v>10</v>
      </c>
      <c r="X2161" s="8" t="str">
        <f>TEXT(SalesDataTable[[#This Row],[Order Date]],"mmm")</f>
        <v>Oct</v>
      </c>
    </row>
    <row r="2162" spans="1:24" ht="15">
      <c r="A2162" s="2">
        <v>1811</v>
      </c>
      <c r="B2162" s="3">
        <v>46315</v>
      </c>
      <c r="C2162" s="12">
        <f>MONTH(SalesDataTable[[#This Row],[Order Date]])</f>
        <v>10</v>
      </c>
      <c r="D2162" s="12" t="str">
        <f>TEXT(SalesDataTable[[#This Row],[Order Date]],"MMM")</f>
        <v>Oct</v>
      </c>
      <c r="E2162" s="15" t="str">
        <f>"Q"&amp;ROUNDUP(MONTH(SalesDataTable[[#This Row],[Order Date]])/3,0)</f>
        <v>Q4</v>
      </c>
      <c r="F2162" s="12">
        <f>YEAR(SalesDataTable[[#This Row],[Order Date]])</f>
        <v>2026</v>
      </c>
      <c r="G2162" s="4" t="s">
        <v>6</v>
      </c>
      <c r="H2162" s="4" t="s">
        <v>27</v>
      </c>
      <c r="I2162" s="4" t="s">
        <v>2</v>
      </c>
      <c r="J2162" s="4" t="s">
        <v>13</v>
      </c>
      <c r="K2162" s="4" t="s">
        <v>4</v>
      </c>
      <c r="L2162" s="4" t="s">
        <v>26</v>
      </c>
      <c r="M2162" s="9">
        <v>1</v>
      </c>
      <c r="N2162" s="6">
        <v>40.99</v>
      </c>
      <c r="O2162" s="7">
        <v>0.1</v>
      </c>
      <c r="P2162" s="6">
        <v>17.16</v>
      </c>
      <c r="Q2162" s="6">
        <f t="shared" si="132"/>
        <v>36.891000000000005</v>
      </c>
      <c r="R2162" s="6">
        <f t="shared" si="133"/>
        <v>17.16</v>
      </c>
      <c r="S2162" s="6">
        <f t="shared" si="134"/>
        <v>19.731000000000005</v>
      </c>
      <c r="T2162" s="8">
        <f t="shared" si="135"/>
        <v>0.5348458973733432</v>
      </c>
      <c r="U2162" s="5">
        <f>YEAR(SalesDataTable[[#This Row],[Order Date]])</f>
        <v>2026</v>
      </c>
      <c r="V2162" s="8" t="str">
        <f>"Q"&amp;ROUNDUP(MONTH(SalesDataTable[[#This Row],[Order Date]])/3,0)</f>
        <v>Q4</v>
      </c>
      <c r="W2162" s="9">
        <f>MONTH(SalesDataTable[[#This Row],[Order Date]])</f>
        <v>10</v>
      </c>
      <c r="X2162" s="8" t="str">
        <f>TEXT(SalesDataTable[[#This Row],[Order Date]],"mmm")</f>
        <v>Oct</v>
      </c>
    </row>
    <row r="2163" spans="1:24" ht="15">
      <c r="A2163" s="2">
        <v>2918</v>
      </c>
      <c r="B2163" s="3">
        <v>46315</v>
      </c>
      <c r="C2163" s="12">
        <f>MONTH(SalesDataTable[[#This Row],[Order Date]])</f>
        <v>10</v>
      </c>
      <c r="D2163" s="12" t="str">
        <f>TEXT(SalesDataTable[[#This Row],[Order Date]],"MMM")</f>
        <v>Oct</v>
      </c>
      <c r="E2163" s="15" t="str">
        <f>"Q"&amp;ROUNDUP(MONTH(SalesDataTable[[#This Row],[Order Date]])/3,0)</f>
        <v>Q4</v>
      </c>
      <c r="F2163" s="12">
        <f>YEAR(SalesDataTable[[#This Row],[Order Date]])</f>
        <v>2026</v>
      </c>
      <c r="G2163" s="4" t="s">
        <v>20</v>
      </c>
      <c r="H2163" s="4" t="s">
        <v>33</v>
      </c>
      <c r="I2163" s="4" t="s">
        <v>19</v>
      </c>
      <c r="J2163" s="4" t="s">
        <v>3</v>
      </c>
      <c r="K2163" s="4" t="s">
        <v>23</v>
      </c>
      <c r="L2163" s="4" t="s">
        <v>40</v>
      </c>
      <c r="M2163" s="9">
        <v>3</v>
      </c>
      <c r="N2163" s="6">
        <v>80.47</v>
      </c>
      <c r="O2163" s="7">
        <v>0</v>
      </c>
      <c r="P2163" s="6">
        <v>40.090000000000003</v>
      </c>
      <c r="Q2163" s="6">
        <f t="shared" si="132"/>
        <v>241.41</v>
      </c>
      <c r="R2163" s="6">
        <f t="shared" si="133"/>
        <v>120.27000000000001</v>
      </c>
      <c r="S2163" s="6">
        <f t="shared" si="134"/>
        <v>121.13999999999999</v>
      </c>
      <c r="T2163" s="8">
        <f t="shared" si="135"/>
        <v>0.50180191375667949</v>
      </c>
      <c r="U2163" s="5">
        <f>YEAR(SalesDataTable[[#This Row],[Order Date]])</f>
        <v>2026</v>
      </c>
      <c r="V2163" s="8" t="str">
        <f>"Q"&amp;ROUNDUP(MONTH(SalesDataTable[[#This Row],[Order Date]])/3,0)</f>
        <v>Q4</v>
      </c>
      <c r="W2163" s="9">
        <f>MONTH(SalesDataTable[[#This Row],[Order Date]])</f>
        <v>10</v>
      </c>
      <c r="X2163" s="8" t="str">
        <f>TEXT(SalesDataTable[[#This Row],[Order Date]],"mmm")</f>
        <v>Oct</v>
      </c>
    </row>
    <row r="2164" spans="1:24" ht="15">
      <c r="A2164" s="2">
        <v>4150</v>
      </c>
      <c r="B2164" s="3">
        <v>46315</v>
      </c>
      <c r="C2164" s="12">
        <f>MONTH(SalesDataTable[[#This Row],[Order Date]])</f>
        <v>10</v>
      </c>
      <c r="D2164" s="12" t="str">
        <f>TEXT(SalesDataTable[[#This Row],[Order Date]],"MMM")</f>
        <v>Oct</v>
      </c>
      <c r="E2164" s="15" t="str">
        <f>"Q"&amp;ROUNDUP(MONTH(SalesDataTable[[#This Row],[Order Date]])/3,0)</f>
        <v>Q4</v>
      </c>
      <c r="F2164" s="12">
        <f>YEAR(SalesDataTable[[#This Row],[Order Date]])</f>
        <v>2026</v>
      </c>
      <c r="G2164" s="4" t="s">
        <v>20</v>
      </c>
      <c r="H2164" s="4" t="s">
        <v>47</v>
      </c>
      <c r="I2164" s="4" t="s">
        <v>19</v>
      </c>
      <c r="J2164" s="4" t="s">
        <v>16</v>
      </c>
      <c r="K2164" s="4" t="s">
        <v>9</v>
      </c>
      <c r="L2164" s="4" t="s">
        <v>17</v>
      </c>
      <c r="M2164" s="9">
        <v>5</v>
      </c>
      <c r="N2164" s="6">
        <v>140.32</v>
      </c>
      <c r="O2164" s="7">
        <v>0</v>
      </c>
      <c r="P2164" s="6">
        <v>80.08</v>
      </c>
      <c r="Q2164" s="6">
        <f t="shared" si="132"/>
        <v>701.59999999999991</v>
      </c>
      <c r="R2164" s="6">
        <f t="shared" si="133"/>
        <v>400.4</v>
      </c>
      <c r="S2164" s="6">
        <f t="shared" si="134"/>
        <v>301.19999999999993</v>
      </c>
      <c r="T2164" s="8">
        <f t="shared" si="135"/>
        <v>0.4293044469783352</v>
      </c>
      <c r="U2164" s="5">
        <f>YEAR(SalesDataTable[[#This Row],[Order Date]])</f>
        <v>2026</v>
      </c>
      <c r="V2164" s="8" t="str">
        <f>"Q"&amp;ROUNDUP(MONTH(SalesDataTable[[#This Row],[Order Date]])/3,0)</f>
        <v>Q4</v>
      </c>
      <c r="W2164" s="9">
        <f>MONTH(SalesDataTable[[#This Row],[Order Date]])</f>
        <v>10</v>
      </c>
      <c r="X2164" s="8" t="str">
        <f>TEXT(SalesDataTable[[#This Row],[Order Date]],"mmm")</f>
        <v>Oct</v>
      </c>
    </row>
    <row r="2165" spans="1:24" ht="15">
      <c r="A2165" s="2">
        <v>4830</v>
      </c>
      <c r="B2165" s="3">
        <v>46315</v>
      </c>
      <c r="C2165" s="12">
        <f>MONTH(SalesDataTable[[#This Row],[Order Date]])</f>
        <v>10</v>
      </c>
      <c r="D2165" s="12" t="str">
        <f>TEXT(SalesDataTable[[#This Row],[Order Date]],"MMM")</f>
        <v>Oct</v>
      </c>
      <c r="E2165" s="15" t="str">
        <f>"Q"&amp;ROUNDUP(MONTH(SalesDataTable[[#This Row],[Order Date]])/3,0)</f>
        <v>Q4</v>
      </c>
      <c r="F2165" s="12">
        <f>YEAR(SalesDataTable[[#This Row],[Order Date]])</f>
        <v>2026</v>
      </c>
      <c r="G2165" s="4" t="s">
        <v>6</v>
      </c>
      <c r="H2165" s="4" t="s">
        <v>41</v>
      </c>
      <c r="I2165" s="4" t="s">
        <v>2</v>
      </c>
      <c r="J2165" s="4" t="s">
        <v>13</v>
      </c>
      <c r="K2165" s="4" t="s">
        <v>34</v>
      </c>
      <c r="L2165" s="4" t="s">
        <v>38</v>
      </c>
      <c r="M2165" s="9">
        <v>3</v>
      </c>
      <c r="N2165" s="6">
        <v>125.93</v>
      </c>
      <c r="O2165" s="7">
        <v>0.1</v>
      </c>
      <c r="P2165" s="6">
        <v>68.45</v>
      </c>
      <c r="Q2165" s="6">
        <f t="shared" si="132"/>
        <v>340.01100000000002</v>
      </c>
      <c r="R2165" s="6">
        <f t="shared" si="133"/>
        <v>205.35000000000002</v>
      </c>
      <c r="S2165" s="6">
        <f t="shared" si="134"/>
        <v>134.661</v>
      </c>
      <c r="T2165" s="8">
        <f t="shared" si="135"/>
        <v>0.39604895135745605</v>
      </c>
      <c r="U2165" s="5">
        <f>YEAR(SalesDataTable[[#This Row],[Order Date]])</f>
        <v>2026</v>
      </c>
      <c r="V2165" s="8" t="str">
        <f>"Q"&amp;ROUNDUP(MONTH(SalesDataTable[[#This Row],[Order Date]])/3,0)</f>
        <v>Q4</v>
      </c>
      <c r="W2165" s="9">
        <f>MONTH(SalesDataTable[[#This Row],[Order Date]])</f>
        <v>10</v>
      </c>
      <c r="X2165" s="8" t="str">
        <f>TEXT(SalesDataTable[[#This Row],[Order Date]],"mmm")</f>
        <v>Oct</v>
      </c>
    </row>
    <row r="2166" spans="1:24" ht="15">
      <c r="A2166" s="2">
        <v>4698</v>
      </c>
      <c r="B2166" s="3">
        <v>46316</v>
      </c>
      <c r="C2166" s="12">
        <f>MONTH(SalesDataTable[[#This Row],[Order Date]])</f>
        <v>10</v>
      </c>
      <c r="D2166" s="12" t="str">
        <f>TEXT(SalesDataTable[[#This Row],[Order Date]],"MMM")</f>
        <v>Oct</v>
      </c>
      <c r="E2166" s="15" t="str">
        <f>"Q"&amp;ROUNDUP(MONTH(SalesDataTable[[#This Row],[Order Date]])/3,0)</f>
        <v>Q4</v>
      </c>
      <c r="F2166" s="12">
        <f>YEAR(SalesDataTable[[#This Row],[Order Date]])</f>
        <v>2026</v>
      </c>
      <c r="G2166" s="4" t="s">
        <v>20</v>
      </c>
      <c r="H2166" s="4" t="s">
        <v>33</v>
      </c>
      <c r="I2166" s="4" t="s">
        <v>2</v>
      </c>
      <c r="J2166" s="4" t="s">
        <v>3</v>
      </c>
      <c r="K2166" s="4" t="s">
        <v>9</v>
      </c>
      <c r="L2166" s="4" t="s">
        <v>17</v>
      </c>
      <c r="M2166" s="9">
        <v>2</v>
      </c>
      <c r="N2166" s="6">
        <v>141.4</v>
      </c>
      <c r="O2166" s="7">
        <v>0.05</v>
      </c>
      <c r="P2166" s="6">
        <v>77.48</v>
      </c>
      <c r="Q2166" s="6">
        <f t="shared" si="132"/>
        <v>268.66000000000003</v>
      </c>
      <c r="R2166" s="6">
        <f t="shared" si="133"/>
        <v>154.96</v>
      </c>
      <c r="S2166" s="6">
        <f t="shared" si="134"/>
        <v>113.70000000000002</v>
      </c>
      <c r="T2166" s="8">
        <f t="shared" si="135"/>
        <v>0.42321149408173903</v>
      </c>
      <c r="U2166" s="5">
        <f>YEAR(SalesDataTable[[#This Row],[Order Date]])</f>
        <v>2026</v>
      </c>
      <c r="V2166" s="8" t="str">
        <f>"Q"&amp;ROUNDUP(MONTH(SalesDataTable[[#This Row],[Order Date]])/3,0)</f>
        <v>Q4</v>
      </c>
      <c r="W2166" s="9">
        <f>MONTH(SalesDataTable[[#This Row],[Order Date]])</f>
        <v>10</v>
      </c>
      <c r="X2166" s="8" t="str">
        <f>TEXT(SalesDataTable[[#This Row],[Order Date]],"mmm")</f>
        <v>Oct</v>
      </c>
    </row>
    <row r="2167" spans="1:24" ht="15">
      <c r="A2167" s="2">
        <v>4846</v>
      </c>
      <c r="B2167" s="3">
        <v>46316</v>
      </c>
      <c r="C2167" s="12">
        <f>MONTH(SalesDataTable[[#This Row],[Order Date]])</f>
        <v>10</v>
      </c>
      <c r="D2167" s="12" t="str">
        <f>TEXT(SalesDataTable[[#This Row],[Order Date]],"MMM")</f>
        <v>Oct</v>
      </c>
      <c r="E2167" s="15" t="str">
        <f>"Q"&amp;ROUNDUP(MONTH(SalesDataTable[[#This Row],[Order Date]])/3,0)</f>
        <v>Q4</v>
      </c>
      <c r="F2167" s="12">
        <f>YEAR(SalesDataTable[[#This Row],[Order Date]])</f>
        <v>2026</v>
      </c>
      <c r="G2167" s="4" t="s">
        <v>0</v>
      </c>
      <c r="H2167" s="4" t="s">
        <v>1</v>
      </c>
      <c r="I2167" s="4" t="s">
        <v>8</v>
      </c>
      <c r="J2167" s="4" t="s">
        <v>16</v>
      </c>
      <c r="K2167" s="4" t="s">
        <v>4</v>
      </c>
      <c r="L2167" s="4" t="s">
        <v>22</v>
      </c>
      <c r="M2167" s="9">
        <v>8</v>
      </c>
      <c r="N2167" s="6">
        <v>51.91</v>
      </c>
      <c r="O2167" s="7">
        <v>0.05</v>
      </c>
      <c r="P2167" s="6">
        <v>22.99</v>
      </c>
      <c r="Q2167" s="6">
        <f t="shared" si="132"/>
        <v>394.51599999999996</v>
      </c>
      <c r="R2167" s="6">
        <f t="shared" si="133"/>
        <v>183.92</v>
      </c>
      <c r="S2167" s="6">
        <f t="shared" si="134"/>
        <v>210.59599999999998</v>
      </c>
      <c r="T2167" s="8">
        <f t="shared" si="135"/>
        <v>0.53380851473704483</v>
      </c>
      <c r="U2167" s="5">
        <f>YEAR(SalesDataTable[[#This Row],[Order Date]])</f>
        <v>2026</v>
      </c>
      <c r="V2167" s="8" t="str">
        <f>"Q"&amp;ROUNDUP(MONTH(SalesDataTable[[#This Row],[Order Date]])/3,0)</f>
        <v>Q4</v>
      </c>
      <c r="W2167" s="9">
        <f>MONTH(SalesDataTable[[#This Row],[Order Date]])</f>
        <v>10</v>
      </c>
      <c r="X2167" s="8" t="str">
        <f>TEXT(SalesDataTable[[#This Row],[Order Date]],"mmm")</f>
        <v>Oct</v>
      </c>
    </row>
    <row r="2168" spans="1:24" ht="15">
      <c r="A2168" s="2">
        <v>5024</v>
      </c>
      <c r="B2168" s="3">
        <v>46316</v>
      </c>
      <c r="C2168" s="12">
        <f>MONTH(SalesDataTable[[#This Row],[Order Date]])</f>
        <v>10</v>
      </c>
      <c r="D2168" s="12" t="str">
        <f>TEXT(SalesDataTable[[#This Row],[Order Date]],"MMM")</f>
        <v>Oct</v>
      </c>
      <c r="E2168" s="15" t="str">
        <f>"Q"&amp;ROUNDUP(MONTH(SalesDataTable[[#This Row],[Order Date]])/3,0)</f>
        <v>Q4</v>
      </c>
      <c r="F2168" s="12">
        <f>YEAR(SalesDataTable[[#This Row],[Order Date]])</f>
        <v>2026</v>
      </c>
      <c r="G2168" s="4" t="s">
        <v>20</v>
      </c>
      <c r="H2168" s="4" t="s">
        <v>31</v>
      </c>
      <c r="I2168" s="4" t="s">
        <v>28</v>
      </c>
      <c r="J2168" s="4" t="s">
        <v>3</v>
      </c>
      <c r="K2168" s="4" t="s">
        <v>23</v>
      </c>
      <c r="L2168" s="4" t="s">
        <v>29</v>
      </c>
      <c r="M2168" s="9">
        <v>1</v>
      </c>
      <c r="N2168" s="6">
        <v>192.62</v>
      </c>
      <c r="O2168" s="7">
        <v>0</v>
      </c>
      <c r="P2168" s="6">
        <v>102.51</v>
      </c>
      <c r="Q2168" s="6">
        <f t="shared" si="132"/>
        <v>192.62</v>
      </c>
      <c r="R2168" s="6">
        <f t="shared" si="133"/>
        <v>102.51</v>
      </c>
      <c r="S2168" s="6">
        <f t="shared" si="134"/>
        <v>90.11</v>
      </c>
      <c r="T2168" s="8">
        <f t="shared" si="135"/>
        <v>0.46781227286886096</v>
      </c>
      <c r="U2168" s="5">
        <f>YEAR(SalesDataTable[[#This Row],[Order Date]])</f>
        <v>2026</v>
      </c>
      <c r="V2168" s="8" t="str">
        <f>"Q"&amp;ROUNDUP(MONTH(SalesDataTable[[#This Row],[Order Date]])/3,0)</f>
        <v>Q4</v>
      </c>
      <c r="W2168" s="9">
        <f>MONTH(SalesDataTable[[#This Row],[Order Date]])</f>
        <v>10</v>
      </c>
      <c r="X2168" s="8" t="str">
        <f>TEXT(SalesDataTable[[#This Row],[Order Date]],"mmm")</f>
        <v>Oct</v>
      </c>
    </row>
    <row r="2169" spans="1:24" ht="15">
      <c r="A2169" s="2">
        <v>1157</v>
      </c>
      <c r="B2169" s="3">
        <v>46317</v>
      </c>
      <c r="C2169" s="12">
        <f>MONTH(SalesDataTable[[#This Row],[Order Date]])</f>
        <v>10</v>
      </c>
      <c r="D2169" s="12" t="str">
        <f>TEXT(SalesDataTable[[#This Row],[Order Date]],"MMM")</f>
        <v>Oct</v>
      </c>
      <c r="E2169" s="15" t="str">
        <f>"Q"&amp;ROUNDUP(MONTH(SalesDataTable[[#This Row],[Order Date]])/3,0)</f>
        <v>Q4</v>
      </c>
      <c r="F2169" s="12">
        <f>YEAR(SalesDataTable[[#This Row],[Order Date]])</f>
        <v>2026</v>
      </c>
      <c r="G2169" s="4" t="s">
        <v>20</v>
      </c>
      <c r="H2169" s="4" t="s">
        <v>21</v>
      </c>
      <c r="I2169" s="4" t="s">
        <v>2</v>
      </c>
      <c r="J2169" s="4" t="s">
        <v>13</v>
      </c>
      <c r="K2169" s="4" t="s">
        <v>4</v>
      </c>
      <c r="L2169" s="4" t="s">
        <v>22</v>
      </c>
      <c r="M2169" s="9">
        <v>1</v>
      </c>
      <c r="N2169" s="6">
        <v>51.25</v>
      </c>
      <c r="O2169" s="7">
        <v>0</v>
      </c>
      <c r="P2169" s="6">
        <v>22.58</v>
      </c>
      <c r="Q2169" s="6">
        <f t="shared" si="132"/>
        <v>51.25</v>
      </c>
      <c r="R2169" s="6">
        <f t="shared" si="133"/>
        <v>22.58</v>
      </c>
      <c r="S2169" s="6">
        <f t="shared" si="134"/>
        <v>28.67</v>
      </c>
      <c r="T2169" s="8">
        <f t="shared" si="135"/>
        <v>0.55941463414634152</v>
      </c>
      <c r="U2169" s="5">
        <f>YEAR(SalesDataTable[[#This Row],[Order Date]])</f>
        <v>2026</v>
      </c>
      <c r="V2169" s="8" t="str">
        <f>"Q"&amp;ROUNDUP(MONTH(SalesDataTable[[#This Row],[Order Date]])/3,0)</f>
        <v>Q4</v>
      </c>
      <c r="W2169" s="9">
        <f>MONTH(SalesDataTable[[#This Row],[Order Date]])</f>
        <v>10</v>
      </c>
      <c r="X2169" s="8" t="str">
        <f>TEXT(SalesDataTable[[#This Row],[Order Date]],"mmm")</f>
        <v>Oct</v>
      </c>
    </row>
    <row r="2170" spans="1:24" ht="15">
      <c r="A2170" s="2">
        <v>1427</v>
      </c>
      <c r="B2170" s="3">
        <v>46317</v>
      </c>
      <c r="C2170" s="12">
        <f>MONTH(SalesDataTable[[#This Row],[Order Date]])</f>
        <v>10</v>
      </c>
      <c r="D2170" s="12" t="str">
        <f>TEXT(SalesDataTable[[#This Row],[Order Date]],"MMM")</f>
        <v>Oct</v>
      </c>
      <c r="E2170" s="15" t="str">
        <f>"Q"&amp;ROUNDUP(MONTH(SalesDataTable[[#This Row],[Order Date]])/3,0)</f>
        <v>Q4</v>
      </c>
      <c r="F2170" s="12">
        <f>YEAR(SalesDataTable[[#This Row],[Order Date]])</f>
        <v>2026</v>
      </c>
      <c r="G2170" s="4" t="s">
        <v>20</v>
      </c>
      <c r="H2170" s="4" t="s">
        <v>21</v>
      </c>
      <c r="I2170" s="4" t="s">
        <v>19</v>
      </c>
      <c r="J2170" s="4" t="s">
        <v>13</v>
      </c>
      <c r="K2170" s="4" t="s">
        <v>14</v>
      </c>
      <c r="L2170" s="4" t="s">
        <v>32</v>
      </c>
      <c r="M2170" s="9">
        <v>1</v>
      </c>
      <c r="N2170" s="6">
        <v>45.97</v>
      </c>
      <c r="O2170" s="7">
        <v>0.05</v>
      </c>
      <c r="P2170" s="6">
        <v>18.760000000000002</v>
      </c>
      <c r="Q2170" s="6">
        <f t="shared" si="132"/>
        <v>43.671499999999995</v>
      </c>
      <c r="R2170" s="6">
        <f t="shared" si="133"/>
        <v>18.760000000000002</v>
      </c>
      <c r="S2170" s="6">
        <f t="shared" si="134"/>
        <v>24.911499999999993</v>
      </c>
      <c r="T2170" s="8">
        <f t="shared" si="135"/>
        <v>0.57042922729926826</v>
      </c>
      <c r="U2170" s="5">
        <f>YEAR(SalesDataTable[[#This Row],[Order Date]])</f>
        <v>2026</v>
      </c>
      <c r="V2170" s="8" t="str">
        <f>"Q"&amp;ROUNDUP(MONTH(SalesDataTable[[#This Row],[Order Date]])/3,0)</f>
        <v>Q4</v>
      </c>
      <c r="W2170" s="9">
        <f>MONTH(SalesDataTable[[#This Row],[Order Date]])</f>
        <v>10</v>
      </c>
      <c r="X2170" s="8" t="str">
        <f>TEXT(SalesDataTable[[#This Row],[Order Date]],"mmm")</f>
        <v>Oct</v>
      </c>
    </row>
    <row r="2171" spans="1:24" ht="15">
      <c r="A2171" s="2">
        <v>1622</v>
      </c>
      <c r="B2171" s="3">
        <v>46317</v>
      </c>
      <c r="C2171" s="12">
        <f>MONTH(SalesDataTable[[#This Row],[Order Date]])</f>
        <v>10</v>
      </c>
      <c r="D2171" s="12" t="str">
        <f>TEXT(SalesDataTable[[#This Row],[Order Date]],"MMM")</f>
        <v>Oct</v>
      </c>
      <c r="E2171" s="15" t="str">
        <f>"Q"&amp;ROUNDUP(MONTH(SalesDataTable[[#This Row],[Order Date]])/3,0)</f>
        <v>Q4</v>
      </c>
      <c r="F2171" s="12">
        <f>YEAR(SalesDataTable[[#This Row],[Order Date]])</f>
        <v>2026</v>
      </c>
      <c r="G2171" s="4" t="s">
        <v>11</v>
      </c>
      <c r="H2171" s="4" t="s">
        <v>12</v>
      </c>
      <c r="I2171" s="4" t="s">
        <v>28</v>
      </c>
      <c r="J2171" s="4" t="s">
        <v>3</v>
      </c>
      <c r="K2171" s="4" t="s">
        <v>23</v>
      </c>
      <c r="L2171" s="4" t="s">
        <v>51</v>
      </c>
      <c r="M2171" s="9">
        <v>1</v>
      </c>
      <c r="N2171" s="6">
        <v>123.29</v>
      </c>
      <c r="O2171" s="7">
        <v>0</v>
      </c>
      <c r="P2171" s="6">
        <v>59.48</v>
      </c>
      <c r="Q2171" s="6">
        <f t="shared" si="132"/>
        <v>123.29</v>
      </c>
      <c r="R2171" s="6">
        <f t="shared" si="133"/>
        <v>59.48</v>
      </c>
      <c r="S2171" s="6">
        <f t="shared" si="134"/>
        <v>63.810000000000009</v>
      </c>
      <c r="T2171" s="8">
        <f t="shared" si="135"/>
        <v>0.51756022386243816</v>
      </c>
      <c r="U2171" s="5">
        <f>YEAR(SalesDataTable[[#This Row],[Order Date]])</f>
        <v>2026</v>
      </c>
      <c r="V2171" s="8" t="str">
        <f>"Q"&amp;ROUNDUP(MONTH(SalesDataTable[[#This Row],[Order Date]])/3,0)</f>
        <v>Q4</v>
      </c>
      <c r="W2171" s="9">
        <f>MONTH(SalesDataTable[[#This Row],[Order Date]])</f>
        <v>10</v>
      </c>
      <c r="X2171" s="8" t="str">
        <f>TEXT(SalesDataTable[[#This Row],[Order Date]],"mmm")</f>
        <v>Oct</v>
      </c>
    </row>
    <row r="2172" spans="1:24" ht="15">
      <c r="A2172" s="2">
        <v>1879</v>
      </c>
      <c r="B2172" s="3">
        <v>46317</v>
      </c>
      <c r="C2172" s="12">
        <f>MONTH(SalesDataTable[[#This Row],[Order Date]])</f>
        <v>10</v>
      </c>
      <c r="D2172" s="12" t="str">
        <f>TEXT(SalesDataTable[[#This Row],[Order Date]],"MMM")</f>
        <v>Oct</v>
      </c>
      <c r="E2172" s="15" t="str">
        <f>"Q"&amp;ROUNDUP(MONTH(SalesDataTable[[#This Row],[Order Date]])/3,0)</f>
        <v>Q4</v>
      </c>
      <c r="F2172" s="12">
        <f>YEAR(SalesDataTable[[#This Row],[Order Date]])</f>
        <v>2026</v>
      </c>
      <c r="G2172" s="4" t="s">
        <v>20</v>
      </c>
      <c r="H2172" s="4" t="s">
        <v>33</v>
      </c>
      <c r="I2172" s="4" t="s">
        <v>8</v>
      </c>
      <c r="J2172" s="4" t="s">
        <v>16</v>
      </c>
      <c r="K2172" s="4" t="s">
        <v>14</v>
      </c>
      <c r="L2172" s="4" t="s">
        <v>15</v>
      </c>
      <c r="M2172" s="9">
        <v>8</v>
      </c>
      <c r="N2172" s="6">
        <v>35.83</v>
      </c>
      <c r="O2172" s="7">
        <v>0.05</v>
      </c>
      <c r="P2172" s="6">
        <v>13.89</v>
      </c>
      <c r="Q2172" s="6">
        <f t="shared" si="132"/>
        <v>272.30799999999999</v>
      </c>
      <c r="R2172" s="6">
        <f t="shared" si="133"/>
        <v>111.12</v>
      </c>
      <c r="S2172" s="6">
        <f t="shared" si="134"/>
        <v>161.18799999999999</v>
      </c>
      <c r="T2172" s="8">
        <f t="shared" si="135"/>
        <v>0.59193266448286497</v>
      </c>
      <c r="U2172" s="5">
        <f>YEAR(SalesDataTable[[#This Row],[Order Date]])</f>
        <v>2026</v>
      </c>
      <c r="V2172" s="8" t="str">
        <f>"Q"&amp;ROUNDUP(MONTH(SalesDataTable[[#This Row],[Order Date]])/3,0)</f>
        <v>Q4</v>
      </c>
      <c r="W2172" s="9">
        <f>MONTH(SalesDataTable[[#This Row],[Order Date]])</f>
        <v>10</v>
      </c>
      <c r="X2172" s="8" t="str">
        <f>TEXT(SalesDataTable[[#This Row],[Order Date]],"mmm")</f>
        <v>Oct</v>
      </c>
    </row>
    <row r="2173" spans="1:24" ht="15">
      <c r="A2173" s="2">
        <v>2483</v>
      </c>
      <c r="B2173" s="3">
        <v>46317</v>
      </c>
      <c r="C2173" s="12">
        <f>MONTH(SalesDataTable[[#This Row],[Order Date]])</f>
        <v>10</v>
      </c>
      <c r="D2173" s="12" t="str">
        <f>TEXT(SalesDataTable[[#This Row],[Order Date]],"MMM")</f>
        <v>Oct</v>
      </c>
      <c r="E2173" s="15" t="str">
        <f>"Q"&amp;ROUNDUP(MONTH(SalesDataTable[[#This Row],[Order Date]])/3,0)</f>
        <v>Q4</v>
      </c>
      <c r="F2173" s="12">
        <f>YEAR(SalesDataTable[[#This Row],[Order Date]])</f>
        <v>2026</v>
      </c>
      <c r="G2173" s="4" t="s">
        <v>0</v>
      </c>
      <c r="H2173" s="4" t="s">
        <v>1</v>
      </c>
      <c r="I2173" s="4" t="s">
        <v>2</v>
      </c>
      <c r="J2173" s="4" t="s">
        <v>13</v>
      </c>
      <c r="K2173" s="4" t="s">
        <v>23</v>
      </c>
      <c r="L2173" s="4" t="s">
        <v>40</v>
      </c>
      <c r="M2173" s="9">
        <v>1</v>
      </c>
      <c r="N2173" s="6">
        <v>80.56</v>
      </c>
      <c r="O2173" s="7">
        <v>0</v>
      </c>
      <c r="P2173" s="6">
        <v>39.53</v>
      </c>
      <c r="Q2173" s="6">
        <f t="shared" si="132"/>
        <v>80.56</v>
      </c>
      <c r="R2173" s="6">
        <f t="shared" si="133"/>
        <v>39.53</v>
      </c>
      <c r="S2173" s="6">
        <f t="shared" si="134"/>
        <v>41.03</v>
      </c>
      <c r="T2173" s="8">
        <f t="shared" si="135"/>
        <v>0.5093098311817279</v>
      </c>
      <c r="U2173" s="5">
        <f>YEAR(SalesDataTable[[#This Row],[Order Date]])</f>
        <v>2026</v>
      </c>
      <c r="V2173" s="8" t="str">
        <f>"Q"&amp;ROUNDUP(MONTH(SalesDataTable[[#This Row],[Order Date]])/3,0)</f>
        <v>Q4</v>
      </c>
      <c r="W2173" s="9">
        <f>MONTH(SalesDataTable[[#This Row],[Order Date]])</f>
        <v>10</v>
      </c>
      <c r="X2173" s="8" t="str">
        <f>TEXT(SalesDataTable[[#This Row],[Order Date]],"mmm")</f>
        <v>Oct</v>
      </c>
    </row>
    <row r="2174" spans="1:24" ht="15">
      <c r="A2174" s="2">
        <v>4451</v>
      </c>
      <c r="B2174" s="3">
        <v>46317</v>
      </c>
      <c r="C2174" s="12">
        <f>MONTH(SalesDataTable[[#This Row],[Order Date]])</f>
        <v>10</v>
      </c>
      <c r="D2174" s="12" t="str">
        <f>TEXT(SalesDataTable[[#This Row],[Order Date]],"MMM")</f>
        <v>Oct</v>
      </c>
      <c r="E2174" s="15" t="str">
        <f>"Q"&amp;ROUNDUP(MONTH(SalesDataTable[[#This Row],[Order Date]])/3,0)</f>
        <v>Q4</v>
      </c>
      <c r="F2174" s="12">
        <f>YEAR(SalesDataTable[[#This Row],[Order Date]])</f>
        <v>2026</v>
      </c>
      <c r="G2174" s="4" t="s">
        <v>20</v>
      </c>
      <c r="H2174" s="4" t="s">
        <v>31</v>
      </c>
      <c r="I2174" s="4" t="s">
        <v>2</v>
      </c>
      <c r="J2174" s="4" t="s">
        <v>13</v>
      </c>
      <c r="K2174" s="4" t="s">
        <v>4</v>
      </c>
      <c r="L2174" s="4" t="s">
        <v>26</v>
      </c>
      <c r="M2174" s="9">
        <v>1</v>
      </c>
      <c r="N2174" s="6">
        <v>40.47</v>
      </c>
      <c r="O2174" s="7">
        <v>0.05</v>
      </c>
      <c r="P2174" s="6">
        <v>16.73</v>
      </c>
      <c r="Q2174" s="6">
        <f t="shared" si="132"/>
        <v>38.4465</v>
      </c>
      <c r="R2174" s="6">
        <f t="shared" si="133"/>
        <v>16.73</v>
      </c>
      <c r="S2174" s="6">
        <f t="shared" si="134"/>
        <v>21.7165</v>
      </c>
      <c r="T2174" s="8">
        <f t="shared" si="135"/>
        <v>0.5648498562938109</v>
      </c>
      <c r="U2174" s="5">
        <f>YEAR(SalesDataTable[[#This Row],[Order Date]])</f>
        <v>2026</v>
      </c>
      <c r="V2174" s="8" t="str">
        <f>"Q"&amp;ROUNDUP(MONTH(SalesDataTable[[#This Row],[Order Date]])/3,0)</f>
        <v>Q4</v>
      </c>
      <c r="W2174" s="9">
        <f>MONTH(SalesDataTable[[#This Row],[Order Date]])</f>
        <v>10</v>
      </c>
      <c r="X2174" s="8" t="str">
        <f>TEXT(SalesDataTable[[#This Row],[Order Date]],"mmm")</f>
        <v>Oct</v>
      </c>
    </row>
    <row r="2175" spans="1:24" ht="15">
      <c r="A2175" s="2">
        <v>93</v>
      </c>
      <c r="B2175" s="3">
        <v>46318</v>
      </c>
      <c r="C2175" s="12">
        <f>MONTH(SalesDataTable[[#This Row],[Order Date]])</f>
        <v>10</v>
      </c>
      <c r="D2175" s="12" t="str">
        <f>TEXT(SalesDataTable[[#This Row],[Order Date]],"MMM")</f>
        <v>Oct</v>
      </c>
      <c r="E2175" s="15" t="str">
        <f>"Q"&amp;ROUNDUP(MONTH(SalesDataTable[[#This Row],[Order Date]])/3,0)</f>
        <v>Q4</v>
      </c>
      <c r="F2175" s="12">
        <f>YEAR(SalesDataTable[[#This Row],[Order Date]])</f>
        <v>2026</v>
      </c>
      <c r="G2175" s="4" t="s">
        <v>6</v>
      </c>
      <c r="H2175" s="4" t="s">
        <v>43</v>
      </c>
      <c r="I2175" s="4" t="s">
        <v>8</v>
      </c>
      <c r="J2175" s="4" t="s">
        <v>16</v>
      </c>
      <c r="K2175" s="4" t="s">
        <v>14</v>
      </c>
      <c r="L2175" s="4" t="s">
        <v>44</v>
      </c>
      <c r="M2175" s="9">
        <v>15</v>
      </c>
      <c r="N2175" s="6">
        <v>133.52000000000001</v>
      </c>
      <c r="O2175" s="7">
        <v>0.2</v>
      </c>
      <c r="P2175" s="6">
        <v>66</v>
      </c>
      <c r="Q2175" s="6">
        <f t="shared" si="132"/>
        <v>1602.2400000000002</v>
      </c>
      <c r="R2175" s="6">
        <f t="shared" si="133"/>
        <v>990</v>
      </c>
      <c r="S2175" s="6">
        <f t="shared" si="134"/>
        <v>612.24000000000024</v>
      </c>
      <c r="T2175" s="8">
        <f t="shared" si="135"/>
        <v>0.38211503894547644</v>
      </c>
      <c r="U2175" s="5">
        <f>YEAR(SalesDataTable[[#This Row],[Order Date]])</f>
        <v>2026</v>
      </c>
      <c r="V2175" s="8" t="str">
        <f>"Q"&amp;ROUNDUP(MONTH(SalesDataTable[[#This Row],[Order Date]])/3,0)</f>
        <v>Q4</v>
      </c>
      <c r="W2175" s="9">
        <f>MONTH(SalesDataTable[[#This Row],[Order Date]])</f>
        <v>10</v>
      </c>
      <c r="X2175" s="8" t="str">
        <f>TEXT(SalesDataTable[[#This Row],[Order Date]],"mmm")</f>
        <v>Oct</v>
      </c>
    </row>
    <row r="2176" spans="1:24" ht="15">
      <c r="A2176" s="2">
        <v>265</v>
      </c>
      <c r="B2176" s="3">
        <v>46318</v>
      </c>
      <c r="C2176" s="12">
        <f>MONTH(SalesDataTable[[#This Row],[Order Date]])</f>
        <v>10</v>
      </c>
      <c r="D2176" s="12" t="str">
        <f>TEXT(SalesDataTable[[#This Row],[Order Date]],"MMM")</f>
        <v>Oct</v>
      </c>
      <c r="E2176" s="15" t="str">
        <f>"Q"&amp;ROUNDUP(MONTH(SalesDataTable[[#This Row],[Order Date]])/3,0)</f>
        <v>Q4</v>
      </c>
      <c r="F2176" s="12">
        <f>YEAR(SalesDataTable[[#This Row],[Order Date]])</f>
        <v>2026</v>
      </c>
      <c r="G2176" s="4" t="s">
        <v>6</v>
      </c>
      <c r="H2176" s="4" t="s">
        <v>27</v>
      </c>
      <c r="I2176" s="4" t="s">
        <v>2</v>
      </c>
      <c r="J2176" s="4" t="s">
        <v>3</v>
      </c>
      <c r="K2176" s="4" t="s">
        <v>4</v>
      </c>
      <c r="L2176" s="4" t="s">
        <v>5</v>
      </c>
      <c r="M2176" s="9">
        <v>1</v>
      </c>
      <c r="N2176" s="6">
        <v>82.28</v>
      </c>
      <c r="O2176" s="7">
        <v>0</v>
      </c>
      <c r="P2176" s="6">
        <v>42.08</v>
      </c>
      <c r="Q2176" s="6">
        <f t="shared" si="132"/>
        <v>82.28</v>
      </c>
      <c r="R2176" s="6">
        <f t="shared" si="133"/>
        <v>42.08</v>
      </c>
      <c r="S2176" s="6">
        <f t="shared" si="134"/>
        <v>40.200000000000003</v>
      </c>
      <c r="T2176" s="8">
        <f t="shared" si="135"/>
        <v>0.48857559552746721</v>
      </c>
      <c r="U2176" s="5">
        <f>YEAR(SalesDataTable[[#This Row],[Order Date]])</f>
        <v>2026</v>
      </c>
      <c r="V2176" s="8" t="str">
        <f>"Q"&amp;ROUNDUP(MONTH(SalesDataTable[[#This Row],[Order Date]])/3,0)</f>
        <v>Q4</v>
      </c>
      <c r="W2176" s="9">
        <f>MONTH(SalesDataTable[[#This Row],[Order Date]])</f>
        <v>10</v>
      </c>
      <c r="X2176" s="8" t="str">
        <f>TEXT(SalesDataTable[[#This Row],[Order Date]],"mmm")</f>
        <v>Oct</v>
      </c>
    </row>
    <row r="2177" spans="1:24" ht="15">
      <c r="A2177" s="2">
        <v>555</v>
      </c>
      <c r="B2177" s="3">
        <v>46318</v>
      </c>
      <c r="C2177" s="12">
        <f>MONTH(SalesDataTable[[#This Row],[Order Date]])</f>
        <v>10</v>
      </c>
      <c r="D2177" s="12" t="str">
        <f>TEXT(SalesDataTable[[#This Row],[Order Date]],"MMM")</f>
        <v>Oct</v>
      </c>
      <c r="E2177" s="15" t="str">
        <f>"Q"&amp;ROUNDUP(MONTH(SalesDataTable[[#This Row],[Order Date]])/3,0)</f>
        <v>Q4</v>
      </c>
      <c r="F2177" s="12">
        <f>YEAR(SalesDataTable[[#This Row],[Order Date]])</f>
        <v>2026</v>
      </c>
      <c r="G2177" s="4" t="s">
        <v>6</v>
      </c>
      <c r="H2177" s="4" t="s">
        <v>41</v>
      </c>
      <c r="I2177" s="4" t="s">
        <v>2</v>
      </c>
      <c r="J2177" s="4" t="s">
        <v>13</v>
      </c>
      <c r="K2177" s="4" t="s">
        <v>14</v>
      </c>
      <c r="L2177" s="4" t="s">
        <v>15</v>
      </c>
      <c r="M2177" s="9">
        <v>6</v>
      </c>
      <c r="N2177" s="6">
        <v>35.479999999999997</v>
      </c>
      <c r="O2177" s="7">
        <v>0</v>
      </c>
      <c r="P2177" s="6">
        <v>13.37</v>
      </c>
      <c r="Q2177" s="6">
        <f t="shared" si="132"/>
        <v>212.88</v>
      </c>
      <c r="R2177" s="6">
        <f t="shared" si="133"/>
        <v>80.22</v>
      </c>
      <c r="S2177" s="6">
        <f t="shared" si="134"/>
        <v>132.66</v>
      </c>
      <c r="T2177" s="8">
        <f t="shared" si="135"/>
        <v>0.62316798196166856</v>
      </c>
      <c r="U2177" s="5">
        <f>YEAR(SalesDataTable[[#This Row],[Order Date]])</f>
        <v>2026</v>
      </c>
      <c r="V2177" s="8" t="str">
        <f>"Q"&amp;ROUNDUP(MONTH(SalesDataTable[[#This Row],[Order Date]])/3,0)</f>
        <v>Q4</v>
      </c>
      <c r="W2177" s="9">
        <f>MONTH(SalesDataTable[[#This Row],[Order Date]])</f>
        <v>10</v>
      </c>
      <c r="X2177" s="8" t="str">
        <f>TEXT(SalesDataTable[[#This Row],[Order Date]],"mmm")</f>
        <v>Oct</v>
      </c>
    </row>
    <row r="2178" spans="1:24" ht="15">
      <c r="A2178" s="2">
        <v>1993</v>
      </c>
      <c r="B2178" s="3">
        <v>46318</v>
      </c>
      <c r="C2178" s="12">
        <f>MONTH(SalesDataTable[[#This Row],[Order Date]])</f>
        <v>10</v>
      </c>
      <c r="D2178" s="12" t="str">
        <f>TEXT(SalesDataTable[[#This Row],[Order Date]],"MMM")</f>
        <v>Oct</v>
      </c>
      <c r="E2178" s="15" t="str">
        <f>"Q"&amp;ROUNDUP(MONTH(SalesDataTable[[#This Row],[Order Date]])/3,0)</f>
        <v>Q4</v>
      </c>
      <c r="F2178" s="12">
        <f>YEAR(SalesDataTable[[#This Row],[Order Date]])</f>
        <v>2026</v>
      </c>
      <c r="G2178" s="4" t="s">
        <v>11</v>
      </c>
      <c r="H2178" s="4" t="s">
        <v>18</v>
      </c>
      <c r="I2178" s="4" t="s">
        <v>19</v>
      </c>
      <c r="J2178" s="4" t="s">
        <v>13</v>
      </c>
      <c r="K2178" s="4" t="s">
        <v>9</v>
      </c>
      <c r="L2178" s="4" t="s">
        <v>37</v>
      </c>
      <c r="M2178" s="9">
        <v>1</v>
      </c>
      <c r="N2178" s="6">
        <v>152.38</v>
      </c>
      <c r="O2178" s="7">
        <v>0.15</v>
      </c>
      <c r="P2178" s="6">
        <v>78.92</v>
      </c>
      <c r="Q2178" s="6">
        <f t="shared" ref="Q2178:Q2241" si="136">M2178*N2178*(1-O2178)</f>
        <v>129.523</v>
      </c>
      <c r="R2178" s="6">
        <f t="shared" ref="R2178:R2241" si="137">M2178*P2178</f>
        <v>78.92</v>
      </c>
      <c r="S2178" s="6">
        <f t="shared" ref="S2178:S2241" si="138">Q2178-R2178</f>
        <v>50.602999999999994</v>
      </c>
      <c r="T2178" s="8">
        <f t="shared" ref="T2178:T2241" si="139">IFERROR(S2178/Q2178,0)</f>
        <v>0.39068736826663986</v>
      </c>
      <c r="U2178" s="5">
        <f>YEAR(SalesDataTable[[#This Row],[Order Date]])</f>
        <v>2026</v>
      </c>
      <c r="V2178" s="8" t="str">
        <f>"Q"&amp;ROUNDUP(MONTH(SalesDataTable[[#This Row],[Order Date]])/3,0)</f>
        <v>Q4</v>
      </c>
      <c r="W2178" s="9">
        <f>MONTH(SalesDataTable[[#This Row],[Order Date]])</f>
        <v>10</v>
      </c>
      <c r="X2178" s="8" t="str">
        <f>TEXT(SalesDataTable[[#This Row],[Order Date]],"mmm")</f>
        <v>Oct</v>
      </c>
    </row>
    <row r="2179" spans="1:24" ht="15">
      <c r="A2179" s="2">
        <v>3116</v>
      </c>
      <c r="B2179" s="3">
        <v>46318</v>
      </c>
      <c r="C2179" s="12">
        <f>MONTH(SalesDataTable[[#This Row],[Order Date]])</f>
        <v>10</v>
      </c>
      <c r="D2179" s="12" t="str">
        <f>TEXT(SalesDataTable[[#This Row],[Order Date]],"MMM")</f>
        <v>Oct</v>
      </c>
      <c r="E2179" s="15" t="str">
        <f>"Q"&amp;ROUNDUP(MONTH(SalesDataTable[[#This Row],[Order Date]])/3,0)</f>
        <v>Q4</v>
      </c>
      <c r="F2179" s="12">
        <f>YEAR(SalesDataTable[[#This Row],[Order Date]])</f>
        <v>2026</v>
      </c>
      <c r="G2179" s="4" t="s">
        <v>6</v>
      </c>
      <c r="H2179" s="4" t="s">
        <v>7</v>
      </c>
      <c r="I2179" s="4" t="s">
        <v>28</v>
      </c>
      <c r="J2179" s="4" t="s">
        <v>13</v>
      </c>
      <c r="K2179" s="4" t="s">
        <v>9</v>
      </c>
      <c r="L2179" s="4" t="s">
        <v>10</v>
      </c>
      <c r="M2179" s="9">
        <v>1</v>
      </c>
      <c r="N2179" s="6">
        <v>93.64</v>
      </c>
      <c r="O2179" s="7">
        <v>0</v>
      </c>
      <c r="P2179" s="6">
        <v>44.34</v>
      </c>
      <c r="Q2179" s="6">
        <f t="shared" si="136"/>
        <v>93.64</v>
      </c>
      <c r="R2179" s="6">
        <f t="shared" si="137"/>
        <v>44.34</v>
      </c>
      <c r="S2179" s="6">
        <f t="shared" si="138"/>
        <v>49.3</v>
      </c>
      <c r="T2179" s="8">
        <f t="shared" si="139"/>
        <v>0.52648440837249033</v>
      </c>
      <c r="U2179" s="5">
        <f>YEAR(SalesDataTable[[#This Row],[Order Date]])</f>
        <v>2026</v>
      </c>
      <c r="V2179" s="8" t="str">
        <f>"Q"&amp;ROUNDUP(MONTH(SalesDataTable[[#This Row],[Order Date]])/3,0)</f>
        <v>Q4</v>
      </c>
      <c r="W2179" s="9">
        <f>MONTH(SalesDataTable[[#This Row],[Order Date]])</f>
        <v>10</v>
      </c>
      <c r="X2179" s="8" t="str">
        <f>TEXT(SalesDataTable[[#This Row],[Order Date]],"mmm")</f>
        <v>Oct</v>
      </c>
    </row>
    <row r="2180" spans="1:24" ht="15">
      <c r="A2180" s="2">
        <v>3631</v>
      </c>
      <c r="B2180" s="3">
        <v>46318</v>
      </c>
      <c r="C2180" s="12">
        <f>MONTH(SalesDataTable[[#This Row],[Order Date]])</f>
        <v>10</v>
      </c>
      <c r="D2180" s="12" t="str">
        <f>TEXT(SalesDataTable[[#This Row],[Order Date]],"MMM")</f>
        <v>Oct</v>
      </c>
      <c r="E2180" s="15" t="str">
        <f>"Q"&amp;ROUNDUP(MONTH(SalesDataTable[[#This Row],[Order Date]])/3,0)</f>
        <v>Q4</v>
      </c>
      <c r="F2180" s="12">
        <f>YEAR(SalesDataTable[[#This Row],[Order Date]])</f>
        <v>2026</v>
      </c>
      <c r="G2180" s="4" t="s">
        <v>20</v>
      </c>
      <c r="H2180" s="4" t="s">
        <v>31</v>
      </c>
      <c r="I2180" s="4" t="s">
        <v>19</v>
      </c>
      <c r="J2180" s="4" t="s">
        <v>3</v>
      </c>
      <c r="K2180" s="4" t="s">
        <v>34</v>
      </c>
      <c r="L2180" s="4" t="s">
        <v>38</v>
      </c>
      <c r="M2180" s="9">
        <v>1</v>
      </c>
      <c r="N2180" s="6">
        <v>123.6</v>
      </c>
      <c r="O2180" s="7">
        <v>0</v>
      </c>
      <c r="P2180" s="6">
        <v>67.3</v>
      </c>
      <c r="Q2180" s="6">
        <f t="shared" si="136"/>
        <v>123.6</v>
      </c>
      <c r="R2180" s="6">
        <f t="shared" si="137"/>
        <v>67.3</v>
      </c>
      <c r="S2180" s="6">
        <f t="shared" si="138"/>
        <v>56.3</v>
      </c>
      <c r="T2180" s="8">
        <f t="shared" si="139"/>
        <v>0.45550161812297735</v>
      </c>
      <c r="U2180" s="5">
        <f>YEAR(SalesDataTable[[#This Row],[Order Date]])</f>
        <v>2026</v>
      </c>
      <c r="V2180" s="8" t="str">
        <f>"Q"&amp;ROUNDUP(MONTH(SalesDataTable[[#This Row],[Order Date]])/3,0)</f>
        <v>Q4</v>
      </c>
      <c r="W2180" s="9">
        <f>MONTH(SalesDataTable[[#This Row],[Order Date]])</f>
        <v>10</v>
      </c>
      <c r="X2180" s="8" t="str">
        <f>TEXT(SalesDataTable[[#This Row],[Order Date]],"mmm")</f>
        <v>Oct</v>
      </c>
    </row>
    <row r="2181" spans="1:24" ht="15">
      <c r="A2181" s="2">
        <v>4216</v>
      </c>
      <c r="B2181" s="3">
        <v>46318</v>
      </c>
      <c r="C2181" s="12">
        <f>MONTH(SalesDataTable[[#This Row],[Order Date]])</f>
        <v>10</v>
      </c>
      <c r="D2181" s="12" t="str">
        <f>TEXT(SalesDataTable[[#This Row],[Order Date]],"MMM")</f>
        <v>Oct</v>
      </c>
      <c r="E2181" s="15" t="str">
        <f>"Q"&amp;ROUNDUP(MONTH(SalesDataTable[[#This Row],[Order Date]])/3,0)</f>
        <v>Q4</v>
      </c>
      <c r="F2181" s="12">
        <f>YEAR(SalesDataTable[[#This Row],[Order Date]])</f>
        <v>2026</v>
      </c>
      <c r="G2181" s="4" t="s">
        <v>6</v>
      </c>
      <c r="H2181" s="4" t="s">
        <v>7</v>
      </c>
      <c r="I2181" s="4" t="s">
        <v>2</v>
      </c>
      <c r="J2181" s="4" t="s">
        <v>13</v>
      </c>
      <c r="K2181" s="4" t="s">
        <v>34</v>
      </c>
      <c r="L2181" s="4" t="s">
        <v>38</v>
      </c>
      <c r="M2181" s="9">
        <v>3</v>
      </c>
      <c r="N2181" s="6">
        <v>124.6</v>
      </c>
      <c r="O2181" s="7">
        <v>0.05</v>
      </c>
      <c r="P2181" s="6">
        <v>69.12</v>
      </c>
      <c r="Q2181" s="6">
        <f t="shared" si="136"/>
        <v>355.10999999999996</v>
      </c>
      <c r="R2181" s="6">
        <f t="shared" si="137"/>
        <v>207.36</v>
      </c>
      <c r="S2181" s="6">
        <f t="shared" si="138"/>
        <v>147.74999999999994</v>
      </c>
      <c r="T2181" s="8">
        <f t="shared" si="139"/>
        <v>0.41606826053898782</v>
      </c>
      <c r="U2181" s="5">
        <f>YEAR(SalesDataTable[[#This Row],[Order Date]])</f>
        <v>2026</v>
      </c>
      <c r="V2181" s="8" t="str">
        <f>"Q"&amp;ROUNDUP(MONTH(SalesDataTable[[#This Row],[Order Date]])/3,0)</f>
        <v>Q4</v>
      </c>
      <c r="W2181" s="9">
        <f>MONTH(SalesDataTable[[#This Row],[Order Date]])</f>
        <v>10</v>
      </c>
      <c r="X2181" s="8" t="str">
        <f>TEXT(SalesDataTable[[#This Row],[Order Date]],"mmm")</f>
        <v>Oct</v>
      </c>
    </row>
    <row r="2182" spans="1:24" ht="15">
      <c r="A2182" s="2">
        <v>4956</v>
      </c>
      <c r="B2182" s="3">
        <v>46318</v>
      </c>
      <c r="C2182" s="12">
        <f>MONTH(SalesDataTable[[#This Row],[Order Date]])</f>
        <v>10</v>
      </c>
      <c r="D2182" s="12" t="str">
        <f>TEXT(SalesDataTable[[#This Row],[Order Date]],"MMM")</f>
        <v>Oct</v>
      </c>
      <c r="E2182" s="15" t="str">
        <f>"Q"&amp;ROUNDUP(MONTH(SalesDataTable[[#This Row],[Order Date]])/3,0)</f>
        <v>Q4</v>
      </c>
      <c r="F2182" s="12">
        <f>YEAR(SalesDataTable[[#This Row],[Order Date]])</f>
        <v>2026</v>
      </c>
      <c r="G2182" s="4" t="s">
        <v>20</v>
      </c>
      <c r="H2182" s="4" t="s">
        <v>47</v>
      </c>
      <c r="I2182" s="4" t="s">
        <v>19</v>
      </c>
      <c r="J2182" s="4" t="s">
        <v>16</v>
      </c>
      <c r="K2182" s="4" t="s">
        <v>9</v>
      </c>
      <c r="L2182" s="4" t="s">
        <v>37</v>
      </c>
      <c r="M2182" s="9">
        <v>2</v>
      </c>
      <c r="N2182" s="6">
        <v>151.66</v>
      </c>
      <c r="O2182" s="7">
        <v>0</v>
      </c>
      <c r="P2182" s="6">
        <v>77.17</v>
      </c>
      <c r="Q2182" s="6">
        <f t="shared" si="136"/>
        <v>303.32</v>
      </c>
      <c r="R2182" s="6">
        <f t="shared" si="137"/>
        <v>154.34</v>
      </c>
      <c r="S2182" s="6">
        <f t="shared" si="138"/>
        <v>148.97999999999999</v>
      </c>
      <c r="T2182" s="8">
        <f t="shared" si="139"/>
        <v>0.49116444678886984</v>
      </c>
      <c r="U2182" s="5">
        <f>YEAR(SalesDataTable[[#This Row],[Order Date]])</f>
        <v>2026</v>
      </c>
      <c r="V2182" s="8" t="str">
        <f>"Q"&amp;ROUNDUP(MONTH(SalesDataTable[[#This Row],[Order Date]])/3,0)</f>
        <v>Q4</v>
      </c>
      <c r="W2182" s="9">
        <f>MONTH(SalesDataTable[[#This Row],[Order Date]])</f>
        <v>10</v>
      </c>
      <c r="X2182" s="8" t="str">
        <f>TEXT(SalesDataTable[[#This Row],[Order Date]],"mmm")</f>
        <v>Oct</v>
      </c>
    </row>
    <row r="2183" spans="1:24" ht="15">
      <c r="A2183" s="2">
        <v>439</v>
      </c>
      <c r="B2183" s="3">
        <v>46319</v>
      </c>
      <c r="C2183" s="12">
        <f>MONTH(SalesDataTable[[#This Row],[Order Date]])</f>
        <v>10</v>
      </c>
      <c r="D2183" s="12" t="str">
        <f>TEXT(SalesDataTable[[#This Row],[Order Date]],"MMM")</f>
        <v>Oct</v>
      </c>
      <c r="E2183" s="15" t="str">
        <f>"Q"&amp;ROUNDUP(MONTH(SalesDataTable[[#This Row],[Order Date]])/3,0)</f>
        <v>Q4</v>
      </c>
      <c r="F2183" s="12">
        <f>YEAR(SalesDataTable[[#This Row],[Order Date]])</f>
        <v>2026</v>
      </c>
      <c r="G2183" s="4" t="s">
        <v>11</v>
      </c>
      <c r="H2183" s="4" t="s">
        <v>25</v>
      </c>
      <c r="I2183" s="4" t="s">
        <v>19</v>
      </c>
      <c r="J2183" s="4" t="s">
        <v>13</v>
      </c>
      <c r="K2183" s="4" t="s">
        <v>14</v>
      </c>
      <c r="L2183" s="4" t="s">
        <v>15</v>
      </c>
      <c r="M2183" s="9">
        <v>1</v>
      </c>
      <c r="N2183" s="6">
        <v>36.76</v>
      </c>
      <c r="O2183" s="7">
        <v>0</v>
      </c>
      <c r="P2183" s="6">
        <v>13.18</v>
      </c>
      <c r="Q2183" s="6">
        <f t="shared" si="136"/>
        <v>36.76</v>
      </c>
      <c r="R2183" s="6">
        <f t="shared" si="137"/>
        <v>13.18</v>
      </c>
      <c r="S2183" s="6">
        <f t="shared" si="138"/>
        <v>23.58</v>
      </c>
      <c r="T2183" s="8">
        <f t="shared" si="139"/>
        <v>0.64145810663764957</v>
      </c>
      <c r="U2183" s="5">
        <f>YEAR(SalesDataTable[[#This Row],[Order Date]])</f>
        <v>2026</v>
      </c>
      <c r="V2183" s="8" t="str">
        <f>"Q"&amp;ROUNDUP(MONTH(SalesDataTable[[#This Row],[Order Date]])/3,0)</f>
        <v>Q4</v>
      </c>
      <c r="W2183" s="9">
        <f>MONTH(SalesDataTable[[#This Row],[Order Date]])</f>
        <v>10</v>
      </c>
      <c r="X2183" s="8" t="str">
        <f>TEXT(SalesDataTable[[#This Row],[Order Date]],"mmm")</f>
        <v>Oct</v>
      </c>
    </row>
    <row r="2184" spans="1:24" ht="15">
      <c r="A2184" s="2">
        <v>1076</v>
      </c>
      <c r="B2184" s="3">
        <v>46319</v>
      </c>
      <c r="C2184" s="12">
        <f>MONTH(SalesDataTable[[#This Row],[Order Date]])</f>
        <v>10</v>
      </c>
      <c r="D2184" s="12" t="str">
        <f>TEXT(SalesDataTable[[#This Row],[Order Date]],"MMM")</f>
        <v>Oct</v>
      </c>
      <c r="E2184" s="15" t="str">
        <f>"Q"&amp;ROUNDUP(MONTH(SalesDataTable[[#This Row],[Order Date]])/3,0)</f>
        <v>Q4</v>
      </c>
      <c r="F2184" s="12">
        <f>YEAR(SalesDataTable[[#This Row],[Order Date]])</f>
        <v>2026</v>
      </c>
      <c r="G2184" s="4" t="s">
        <v>0</v>
      </c>
      <c r="H2184" s="4" t="s">
        <v>36</v>
      </c>
      <c r="I2184" s="4" t="s">
        <v>28</v>
      </c>
      <c r="J2184" s="4" t="s">
        <v>3</v>
      </c>
      <c r="K2184" s="4" t="s">
        <v>23</v>
      </c>
      <c r="L2184" s="4" t="s">
        <v>29</v>
      </c>
      <c r="M2184" s="9">
        <v>1</v>
      </c>
      <c r="N2184" s="6">
        <v>195.67</v>
      </c>
      <c r="O2184" s="7">
        <v>0</v>
      </c>
      <c r="P2184" s="6">
        <v>105.88</v>
      </c>
      <c r="Q2184" s="6">
        <f t="shared" si="136"/>
        <v>195.67</v>
      </c>
      <c r="R2184" s="6">
        <f t="shared" si="137"/>
        <v>105.88</v>
      </c>
      <c r="S2184" s="6">
        <f t="shared" si="138"/>
        <v>89.789999999999992</v>
      </c>
      <c r="T2184" s="8">
        <f t="shared" si="139"/>
        <v>0.45888485715745897</v>
      </c>
      <c r="U2184" s="5">
        <f>YEAR(SalesDataTable[[#This Row],[Order Date]])</f>
        <v>2026</v>
      </c>
      <c r="V2184" s="8" t="str">
        <f>"Q"&amp;ROUNDUP(MONTH(SalesDataTable[[#This Row],[Order Date]])/3,0)</f>
        <v>Q4</v>
      </c>
      <c r="W2184" s="9">
        <f>MONTH(SalesDataTable[[#This Row],[Order Date]])</f>
        <v>10</v>
      </c>
      <c r="X2184" s="8" t="str">
        <f>TEXT(SalesDataTable[[#This Row],[Order Date]],"mmm")</f>
        <v>Oct</v>
      </c>
    </row>
    <row r="2185" spans="1:24" ht="15">
      <c r="A2185" s="2">
        <v>1130</v>
      </c>
      <c r="B2185" s="3">
        <v>46319</v>
      </c>
      <c r="C2185" s="12">
        <f>MONTH(SalesDataTable[[#This Row],[Order Date]])</f>
        <v>10</v>
      </c>
      <c r="D2185" s="12" t="str">
        <f>TEXT(SalesDataTable[[#This Row],[Order Date]],"MMM")</f>
        <v>Oct</v>
      </c>
      <c r="E2185" s="15" t="str">
        <f>"Q"&amp;ROUNDUP(MONTH(SalesDataTable[[#This Row],[Order Date]])/3,0)</f>
        <v>Q4</v>
      </c>
      <c r="F2185" s="12">
        <f>YEAR(SalesDataTable[[#This Row],[Order Date]])</f>
        <v>2026</v>
      </c>
      <c r="G2185" s="4" t="s">
        <v>0</v>
      </c>
      <c r="H2185" s="4" t="s">
        <v>50</v>
      </c>
      <c r="I2185" s="4" t="s">
        <v>19</v>
      </c>
      <c r="J2185" s="4" t="s">
        <v>3</v>
      </c>
      <c r="K2185" s="4" t="s">
        <v>4</v>
      </c>
      <c r="L2185" s="4" t="s">
        <v>26</v>
      </c>
      <c r="M2185" s="9">
        <v>1</v>
      </c>
      <c r="N2185" s="6">
        <v>40.83</v>
      </c>
      <c r="O2185" s="7">
        <v>0.1</v>
      </c>
      <c r="P2185" s="6">
        <v>16.54</v>
      </c>
      <c r="Q2185" s="6">
        <f t="shared" si="136"/>
        <v>36.747</v>
      </c>
      <c r="R2185" s="6">
        <f t="shared" si="137"/>
        <v>16.54</v>
      </c>
      <c r="S2185" s="6">
        <f t="shared" si="138"/>
        <v>20.207000000000001</v>
      </c>
      <c r="T2185" s="8">
        <f t="shared" si="139"/>
        <v>0.54989522954254766</v>
      </c>
      <c r="U2185" s="5">
        <f>YEAR(SalesDataTable[[#This Row],[Order Date]])</f>
        <v>2026</v>
      </c>
      <c r="V2185" s="8" t="str">
        <f>"Q"&amp;ROUNDUP(MONTH(SalesDataTable[[#This Row],[Order Date]])/3,0)</f>
        <v>Q4</v>
      </c>
      <c r="W2185" s="9">
        <f>MONTH(SalesDataTable[[#This Row],[Order Date]])</f>
        <v>10</v>
      </c>
      <c r="X2185" s="8" t="str">
        <f>TEXT(SalesDataTable[[#This Row],[Order Date]],"mmm")</f>
        <v>Oct</v>
      </c>
    </row>
    <row r="2186" spans="1:24" ht="15">
      <c r="A2186" s="2">
        <v>2820</v>
      </c>
      <c r="B2186" s="3">
        <v>46319</v>
      </c>
      <c r="C2186" s="12">
        <f>MONTH(SalesDataTable[[#This Row],[Order Date]])</f>
        <v>10</v>
      </c>
      <c r="D2186" s="12" t="str">
        <f>TEXT(SalesDataTable[[#This Row],[Order Date]],"MMM")</f>
        <v>Oct</v>
      </c>
      <c r="E2186" s="15" t="str">
        <f>"Q"&amp;ROUNDUP(MONTH(SalesDataTable[[#This Row],[Order Date]])/3,0)</f>
        <v>Q4</v>
      </c>
      <c r="F2186" s="12">
        <f>YEAR(SalesDataTable[[#This Row],[Order Date]])</f>
        <v>2026</v>
      </c>
      <c r="G2186" s="4" t="s">
        <v>20</v>
      </c>
      <c r="H2186" s="4" t="s">
        <v>31</v>
      </c>
      <c r="I2186" s="4" t="s">
        <v>8</v>
      </c>
      <c r="J2186" s="4" t="s">
        <v>16</v>
      </c>
      <c r="K2186" s="4" t="s">
        <v>9</v>
      </c>
      <c r="L2186" s="4" t="s">
        <v>46</v>
      </c>
      <c r="M2186" s="9">
        <v>6</v>
      </c>
      <c r="N2186" s="6">
        <v>72.73</v>
      </c>
      <c r="O2186" s="7">
        <v>0.05</v>
      </c>
      <c r="P2186" s="6">
        <v>32.700000000000003</v>
      </c>
      <c r="Q2186" s="6">
        <f t="shared" si="136"/>
        <v>414.56099999999998</v>
      </c>
      <c r="R2186" s="6">
        <f t="shared" si="137"/>
        <v>196.20000000000002</v>
      </c>
      <c r="S2186" s="6">
        <f t="shared" si="138"/>
        <v>218.36099999999996</v>
      </c>
      <c r="T2186" s="8">
        <f t="shared" si="139"/>
        <v>0.52672827400551425</v>
      </c>
      <c r="U2186" s="5">
        <f>YEAR(SalesDataTable[[#This Row],[Order Date]])</f>
        <v>2026</v>
      </c>
      <c r="V2186" s="8" t="str">
        <f>"Q"&amp;ROUNDUP(MONTH(SalesDataTable[[#This Row],[Order Date]])/3,0)</f>
        <v>Q4</v>
      </c>
      <c r="W2186" s="9">
        <f>MONTH(SalesDataTable[[#This Row],[Order Date]])</f>
        <v>10</v>
      </c>
      <c r="X2186" s="8" t="str">
        <f>TEXT(SalesDataTable[[#This Row],[Order Date]],"mmm")</f>
        <v>Oct</v>
      </c>
    </row>
    <row r="2187" spans="1:24" ht="15">
      <c r="A2187" s="2">
        <v>4213</v>
      </c>
      <c r="B2187" s="3">
        <v>46319</v>
      </c>
      <c r="C2187" s="12">
        <f>MONTH(SalesDataTable[[#This Row],[Order Date]])</f>
        <v>10</v>
      </c>
      <c r="D2187" s="12" t="str">
        <f>TEXT(SalesDataTable[[#This Row],[Order Date]],"MMM")</f>
        <v>Oct</v>
      </c>
      <c r="E2187" s="15" t="str">
        <f>"Q"&amp;ROUNDUP(MONTH(SalesDataTable[[#This Row],[Order Date]])/3,0)</f>
        <v>Q4</v>
      </c>
      <c r="F2187" s="12">
        <f>YEAR(SalesDataTable[[#This Row],[Order Date]])</f>
        <v>2026</v>
      </c>
      <c r="G2187" s="4" t="s">
        <v>6</v>
      </c>
      <c r="H2187" s="4" t="s">
        <v>49</v>
      </c>
      <c r="I2187" s="4" t="s">
        <v>8</v>
      </c>
      <c r="J2187" s="4" t="s">
        <v>16</v>
      </c>
      <c r="K2187" s="4" t="s">
        <v>23</v>
      </c>
      <c r="L2187" s="4" t="s">
        <v>40</v>
      </c>
      <c r="M2187" s="9">
        <v>4</v>
      </c>
      <c r="N2187" s="6">
        <v>81.23</v>
      </c>
      <c r="O2187" s="7">
        <v>0.1</v>
      </c>
      <c r="P2187" s="6">
        <v>38.96</v>
      </c>
      <c r="Q2187" s="6">
        <f t="shared" si="136"/>
        <v>292.428</v>
      </c>
      <c r="R2187" s="6">
        <f t="shared" si="137"/>
        <v>155.84</v>
      </c>
      <c r="S2187" s="6">
        <f t="shared" si="138"/>
        <v>136.58799999999999</v>
      </c>
      <c r="T2187" s="8">
        <f t="shared" si="139"/>
        <v>0.46708249552026482</v>
      </c>
      <c r="U2187" s="5">
        <f>YEAR(SalesDataTable[[#This Row],[Order Date]])</f>
        <v>2026</v>
      </c>
      <c r="V2187" s="8" t="str">
        <f>"Q"&amp;ROUNDUP(MONTH(SalesDataTable[[#This Row],[Order Date]])/3,0)</f>
        <v>Q4</v>
      </c>
      <c r="W2187" s="9">
        <f>MONTH(SalesDataTable[[#This Row],[Order Date]])</f>
        <v>10</v>
      </c>
      <c r="X2187" s="8" t="str">
        <f>TEXT(SalesDataTable[[#This Row],[Order Date]],"mmm")</f>
        <v>Oct</v>
      </c>
    </row>
    <row r="2188" spans="1:24" ht="15">
      <c r="A2188" s="2">
        <v>4375</v>
      </c>
      <c r="B2188" s="3">
        <v>46319</v>
      </c>
      <c r="C2188" s="12">
        <f>MONTH(SalesDataTable[[#This Row],[Order Date]])</f>
        <v>10</v>
      </c>
      <c r="D2188" s="12" t="str">
        <f>TEXT(SalesDataTable[[#This Row],[Order Date]],"MMM")</f>
        <v>Oct</v>
      </c>
      <c r="E2188" s="15" t="str">
        <f>"Q"&amp;ROUNDUP(MONTH(SalesDataTable[[#This Row],[Order Date]])/3,0)</f>
        <v>Q4</v>
      </c>
      <c r="F2188" s="12">
        <f>YEAR(SalesDataTable[[#This Row],[Order Date]])</f>
        <v>2026</v>
      </c>
      <c r="G2188" s="4" t="s">
        <v>6</v>
      </c>
      <c r="H2188" s="4" t="s">
        <v>7</v>
      </c>
      <c r="I2188" s="4" t="s">
        <v>2</v>
      </c>
      <c r="J2188" s="4" t="s">
        <v>16</v>
      </c>
      <c r="K2188" s="4" t="s">
        <v>14</v>
      </c>
      <c r="L2188" s="4" t="s">
        <v>32</v>
      </c>
      <c r="M2188" s="9">
        <v>1</v>
      </c>
      <c r="N2188" s="6">
        <v>46.38</v>
      </c>
      <c r="O2188" s="7">
        <v>0.15</v>
      </c>
      <c r="P2188" s="6">
        <v>17.87</v>
      </c>
      <c r="Q2188" s="6">
        <f t="shared" si="136"/>
        <v>39.423000000000002</v>
      </c>
      <c r="R2188" s="6">
        <f t="shared" si="137"/>
        <v>17.87</v>
      </c>
      <c r="S2188" s="6">
        <f t="shared" si="138"/>
        <v>21.553000000000001</v>
      </c>
      <c r="T2188" s="8">
        <f t="shared" si="139"/>
        <v>0.54671131065621592</v>
      </c>
      <c r="U2188" s="5">
        <f>YEAR(SalesDataTable[[#This Row],[Order Date]])</f>
        <v>2026</v>
      </c>
      <c r="V2188" s="8" t="str">
        <f>"Q"&amp;ROUNDUP(MONTH(SalesDataTable[[#This Row],[Order Date]])/3,0)</f>
        <v>Q4</v>
      </c>
      <c r="W2188" s="9">
        <f>MONTH(SalesDataTable[[#This Row],[Order Date]])</f>
        <v>10</v>
      </c>
      <c r="X2188" s="8" t="str">
        <f>TEXT(SalesDataTable[[#This Row],[Order Date]],"mmm")</f>
        <v>Oct</v>
      </c>
    </row>
    <row r="2189" spans="1:24" ht="15">
      <c r="A2189" s="2">
        <v>5072</v>
      </c>
      <c r="B2189" s="3">
        <v>46319</v>
      </c>
      <c r="C2189" s="12">
        <f>MONTH(SalesDataTable[[#This Row],[Order Date]])</f>
        <v>10</v>
      </c>
      <c r="D2189" s="12" t="str">
        <f>TEXT(SalesDataTable[[#This Row],[Order Date]],"MMM")</f>
        <v>Oct</v>
      </c>
      <c r="E2189" s="15" t="str">
        <f>"Q"&amp;ROUNDUP(MONTH(SalesDataTable[[#This Row],[Order Date]])/3,0)</f>
        <v>Q4</v>
      </c>
      <c r="F2189" s="12">
        <f>YEAR(SalesDataTable[[#This Row],[Order Date]])</f>
        <v>2026</v>
      </c>
      <c r="G2189" s="4" t="s">
        <v>20</v>
      </c>
      <c r="H2189" s="4" t="s">
        <v>31</v>
      </c>
      <c r="I2189" s="4" t="s">
        <v>8</v>
      </c>
      <c r="J2189" s="4" t="s">
        <v>16</v>
      </c>
      <c r="K2189" s="4" t="s">
        <v>14</v>
      </c>
      <c r="L2189" s="4" t="s">
        <v>32</v>
      </c>
      <c r="M2189" s="9">
        <v>5</v>
      </c>
      <c r="N2189" s="6">
        <v>45.9</v>
      </c>
      <c r="O2189" s="7">
        <v>0.1</v>
      </c>
      <c r="P2189" s="6">
        <v>17.940000000000001</v>
      </c>
      <c r="Q2189" s="6">
        <f t="shared" si="136"/>
        <v>206.55</v>
      </c>
      <c r="R2189" s="6">
        <f t="shared" si="137"/>
        <v>89.7</v>
      </c>
      <c r="S2189" s="6">
        <f t="shared" si="138"/>
        <v>116.85000000000001</v>
      </c>
      <c r="T2189" s="8">
        <f t="shared" si="139"/>
        <v>0.56572258533042852</v>
      </c>
      <c r="U2189" s="5">
        <f>YEAR(SalesDataTable[[#This Row],[Order Date]])</f>
        <v>2026</v>
      </c>
      <c r="V2189" s="8" t="str">
        <f>"Q"&amp;ROUNDUP(MONTH(SalesDataTable[[#This Row],[Order Date]])/3,0)</f>
        <v>Q4</v>
      </c>
      <c r="W2189" s="9">
        <f>MONTH(SalesDataTable[[#This Row],[Order Date]])</f>
        <v>10</v>
      </c>
      <c r="X2189" s="8" t="str">
        <f>TEXT(SalesDataTable[[#This Row],[Order Date]],"mmm")</f>
        <v>Oct</v>
      </c>
    </row>
    <row r="2190" spans="1:24" ht="15">
      <c r="A2190" s="2">
        <v>310</v>
      </c>
      <c r="B2190" s="3">
        <v>46320</v>
      </c>
      <c r="C2190" s="12">
        <f>MONTH(SalesDataTable[[#This Row],[Order Date]])</f>
        <v>10</v>
      </c>
      <c r="D2190" s="12" t="str">
        <f>TEXT(SalesDataTable[[#This Row],[Order Date]],"MMM")</f>
        <v>Oct</v>
      </c>
      <c r="E2190" s="15" t="str">
        <f>"Q"&amp;ROUNDUP(MONTH(SalesDataTable[[#This Row],[Order Date]])/3,0)</f>
        <v>Q4</v>
      </c>
      <c r="F2190" s="12">
        <f>YEAR(SalesDataTable[[#This Row],[Order Date]])</f>
        <v>2026</v>
      </c>
      <c r="G2190" s="4" t="s">
        <v>6</v>
      </c>
      <c r="H2190" s="4" t="s">
        <v>43</v>
      </c>
      <c r="I2190" s="4" t="s">
        <v>2</v>
      </c>
      <c r="J2190" s="4" t="s">
        <v>16</v>
      </c>
      <c r="K2190" s="4" t="s">
        <v>9</v>
      </c>
      <c r="L2190" s="4" t="s">
        <v>17</v>
      </c>
      <c r="M2190" s="9">
        <v>5</v>
      </c>
      <c r="N2190" s="6">
        <v>144.04</v>
      </c>
      <c r="O2190" s="7">
        <v>0.1</v>
      </c>
      <c r="P2190" s="6">
        <v>78.069999999999993</v>
      </c>
      <c r="Q2190" s="6">
        <f t="shared" si="136"/>
        <v>648.17999999999995</v>
      </c>
      <c r="R2190" s="6">
        <f t="shared" si="137"/>
        <v>390.34999999999997</v>
      </c>
      <c r="S2190" s="6">
        <f t="shared" si="138"/>
        <v>257.83</v>
      </c>
      <c r="T2190" s="8">
        <f t="shared" si="139"/>
        <v>0.39777530932765592</v>
      </c>
      <c r="U2190" s="5">
        <f>YEAR(SalesDataTable[[#This Row],[Order Date]])</f>
        <v>2026</v>
      </c>
      <c r="V2190" s="8" t="str">
        <f>"Q"&amp;ROUNDUP(MONTH(SalesDataTable[[#This Row],[Order Date]])/3,0)</f>
        <v>Q4</v>
      </c>
      <c r="W2190" s="9">
        <f>MONTH(SalesDataTable[[#This Row],[Order Date]])</f>
        <v>10</v>
      </c>
      <c r="X2190" s="8" t="str">
        <f>TEXT(SalesDataTable[[#This Row],[Order Date]],"mmm")</f>
        <v>Oct</v>
      </c>
    </row>
    <row r="2191" spans="1:24" ht="15">
      <c r="A2191" s="2">
        <v>317</v>
      </c>
      <c r="B2191" s="3">
        <v>46320</v>
      </c>
      <c r="C2191" s="12">
        <f>MONTH(SalesDataTable[[#This Row],[Order Date]])</f>
        <v>10</v>
      </c>
      <c r="D2191" s="12" t="str">
        <f>TEXT(SalesDataTable[[#This Row],[Order Date]],"MMM")</f>
        <v>Oct</v>
      </c>
      <c r="E2191" s="15" t="str">
        <f>"Q"&amp;ROUNDUP(MONTH(SalesDataTable[[#This Row],[Order Date]])/3,0)</f>
        <v>Q4</v>
      </c>
      <c r="F2191" s="12">
        <f>YEAR(SalesDataTable[[#This Row],[Order Date]])</f>
        <v>2026</v>
      </c>
      <c r="G2191" s="4" t="s">
        <v>11</v>
      </c>
      <c r="H2191" s="4" t="s">
        <v>39</v>
      </c>
      <c r="I2191" s="4" t="s">
        <v>28</v>
      </c>
      <c r="J2191" s="4" t="s">
        <v>13</v>
      </c>
      <c r="K2191" s="4" t="s">
        <v>4</v>
      </c>
      <c r="L2191" s="4" t="s">
        <v>5</v>
      </c>
      <c r="M2191" s="9">
        <v>2</v>
      </c>
      <c r="N2191" s="6">
        <v>80.69</v>
      </c>
      <c r="O2191" s="7">
        <v>0.05</v>
      </c>
      <c r="P2191" s="6">
        <v>43.81</v>
      </c>
      <c r="Q2191" s="6">
        <f t="shared" si="136"/>
        <v>153.31099999999998</v>
      </c>
      <c r="R2191" s="6">
        <f t="shared" si="137"/>
        <v>87.62</v>
      </c>
      <c r="S2191" s="6">
        <f t="shared" si="138"/>
        <v>65.690999999999974</v>
      </c>
      <c r="T2191" s="8">
        <f t="shared" si="139"/>
        <v>0.42848197454846676</v>
      </c>
      <c r="U2191" s="5">
        <f>YEAR(SalesDataTable[[#This Row],[Order Date]])</f>
        <v>2026</v>
      </c>
      <c r="V2191" s="8" t="str">
        <f>"Q"&amp;ROUNDUP(MONTH(SalesDataTable[[#This Row],[Order Date]])/3,0)</f>
        <v>Q4</v>
      </c>
      <c r="W2191" s="9">
        <f>MONTH(SalesDataTable[[#This Row],[Order Date]])</f>
        <v>10</v>
      </c>
      <c r="X2191" s="8" t="str">
        <f>TEXT(SalesDataTable[[#This Row],[Order Date]],"mmm")</f>
        <v>Oct</v>
      </c>
    </row>
    <row r="2192" spans="1:24" ht="15">
      <c r="A2192" s="2">
        <v>684</v>
      </c>
      <c r="B2192" s="3">
        <v>46320</v>
      </c>
      <c r="C2192" s="12">
        <f>MONTH(SalesDataTable[[#This Row],[Order Date]])</f>
        <v>10</v>
      </c>
      <c r="D2192" s="12" t="str">
        <f>TEXT(SalesDataTable[[#This Row],[Order Date]],"MMM")</f>
        <v>Oct</v>
      </c>
      <c r="E2192" s="15" t="str">
        <f>"Q"&amp;ROUNDUP(MONTH(SalesDataTable[[#This Row],[Order Date]])/3,0)</f>
        <v>Q4</v>
      </c>
      <c r="F2192" s="12">
        <f>YEAR(SalesDataTable[[#This Row],[Order Date]])</f>
        <v>2026</v>
      </c>
      <c r="G2192" s="4" t="s">
        <v>20</v>
      </c>
      <c r="H2192" s="4" t="s">
        <v>21</v>
      </c>
      <c r="I2192" s="4" t="s">
        <v>2</v>
      </c>
      <c r="J2192" s="4" t="s">
        <v>16</v>
      </c>
      <c r="K2192" s="4" t="s">
        <v>23</v>
      </c>
      <c r="L2192" s="4" t="s">
        <v>29</v>
      </c>
      <c r="M2192" s="9">
        <v>1</v>
      </c>
      <c r="N2192" s="6">
        <v>191.91</v>
      </c>
      <c r="O2192" s="7">
        <v>0</v>
      </c>
      <c r="P2192" s="6">
        <v>101.89</v>
      </c>
      <c r="Q2192" s="6">
        <f t="shared" si="136"/>
        <v>191.91</v>
      </c>
      <c r="R2192" s="6">
        <f t="shared" si="137"/>
        <v>101.89</v>
      </c>
      <c r="S2192" s="6">
        <f t="shared" si="138"/>
        <v>90.02</v>
      </c>
      <c r="T2192" s="8">
        <f t="shared" si="139"/>
        <v>0.46907404512531914</v>
      </c>
      <c r="U2192" s="5">
        <f>YEAR(SalesDataTable[[#This Row],[Order Date]])</f>
        <v>2026</v>
      </c>
      <c r="V2192" s="8" t="str">
        <f>"Q"&amp;ROUNDUP(MONTH(SalesDataTable[[#This Row],[Order Date]])/3,0)</f>
        <v>Q4</v>
      </c>
      <c r="W2192" s="9">
        <f>MONTH(SalesDataTable[[#This Row],[Order Date]])</f>
        <v>10</v>
      </c>
      <c r="X2192" s="8" t="str">
        <f>TEXT(SalesDataTable[[#This Row],[Order Date]],"mmm")</f>
        <v>Oct</v>
      </c>
    </row>
    <row r="2193" spans="1:24" ht="15">
      <c r="A2193" s="2">
        <v>1430</v>
      </c>
      <c r="B2193" s="3">
        <v>46320</v>
      </c>
      <c r="C2193" s="12">
        <f>MONTH(SalesDataTable[[#This Row],[Order Date]])</f>
        <v>10</v>
      </c>
      <c r="D2193" s="12" t="str">
        <f>TEXT(SalesDataTable[[#This Row],[Order Date]],"MMM")</f>
        <v>Oct</v>
      </c>
      <c r="E2193" s="15" t="str">
        <f>"Q"&amp;ROUNDUP(MONTH(SalesDataTable[[#This Row],[Order Date]])/3,0)</f>
        <v>Q4</v>
      </c>
      <c r="F2193" s="12">
        <f>YEAR(SalesDataTable[[#This Row],[Order Date]])</f>
        <v>2026</v>
      </c>
      <c r="G2193" s="4" t="s">
        <v>20</v>
      </c>
      <c r="H2193" s="4" t="s">
        <v>47</v>
      </c>
      <c r="I2193" s="4" t="s">
        <v>19</v>
      </c>
      <c r="J2193" s="4" t="s">
        <v>13</v>
      </c>
      <c r="K2193" s="4" t="s">
        <v>34</v>
      </c>
      <c r="L2193" s="4" t="s">
        <v>42</v>
      </c>
      <c r="M2193" s="9">
        <v>1</v>
      </c>
      <c r="N2193" s="6">
        <v>36.630000000000003</v>
      </c>
      <c r="O2193" s="7">
        <v>0.05</v>
      </c>
      <c r="P2193" s="6">
        <v>13.97</v>
      </c>
      <c r="Q2193" s="6">
        <f t="shared" si="136"/>
        <v>34.798500000000004</v>
      </c>
      <c r="R2193" s="6">
        <f t="shared" si="137"/>
        <v>13.97</v>
      </c>
      <c r="S2193" s="6">
        <f t="shared" si="138"/>
        <v>20.828500000000005</v>
      </c>
      <c r="T2193" s="8">
        <f t="shared" si="139"/>
        <v>0.59854591433538806</v>
      </c>
      <c r="U2193" s="5">
        <f>YEAR(SalesDataTable[[#This Row],[Order Date]])</f>
        <v>2026</v>
      </c>
      <c r="V2193" s="8" t="str">
        <f>"Q"&amp;ROUNDUP(MONTH(SalesDataTable[[#This Row],[Order Date]])/3,0)</f>
        <v>Q4</v>
      </c>
      <c r="W2193" s="9">
        <f>MONTH(SalesDataTable[[#This Row],[Order Date]])</f>
        <v>10</v>
      </c>
      <c r="X2193" s="8" t="str">
        <f>TEXT(SalesDataTable[[#This Row],[Order Date]],"mmm")</f>
        <v>Oct</v>
      </c>
    </row>
    <row r="2194" spans="1:24" ht="15">
      <c r="A2194" s="2">
        <v>2049</v>
      </c>
      <c r="B2194" s="3">
        <v>46320</v>
      </c>
      <c r="C2194" s="12">
        <f>MONTH(SalesDataTable[[#This Row],[Order Date]])</f>
        <v>10</v>
      </c>
      <c r="D2194" s="12" t="str">
        <f>TEXT(SalesDataTable[[#This Row],[Order Date]],"MMM")</f>
        <v>Oct</v>
      </c>
      <c r="E2194" s="15" t="str">
        <f>"Q"&amp;ROUNDUP(MONTH(SalesDataTable[[#This Row],[Order Date]])/3,0)</f>
        <v>Q4</v>
      </c>
      <c r="F2194" s="12">
        <f>YEAR(SalesDataTable[[#This Row],[Order Date]])</f>
        <v>2026</v>
      </c>
      <c r="G2194" s="4" t="s">
        <v>20</v>
      </c>
      <c r="H2194" s="4" t="s">
        <v>21</v>
      </c>
      <c r="I2194" s="4" t="s">
        <v>8</v>
      </c>
      <c r="J2194" s="4" t="s">
        <v>16</v>
      </c>
      <c r="K2194" s="4" t="s">
        <v>14</v>
      </c>
      <c r="L2194" s="4" t="s">
        <v>15</v>
      </c>
      <c r="M2194" s="9">
        <v>6</v>
      </c>
      <c r="N2194" s="6">
        <v>35.380000000000003</v>
      </c>
      <c r="O2194" s="7">
        <v>0.05</v>
      </c>
      <c r="P2194" s="6">
        <v>13.9</v>
      </c>
      <c r="Q2194" s="6">
        <f t="shared" si="136"/>
        <v>201.66600000000003</v>
      </c>
      <c r="R2194" s="6">
        <f t="shared" si="137"/>
        <v>83.4</v>
      </c>
      <c r="S2194" s="6">
        <f t="shared" si="138"/>
        <v>118.26600000000002</v>
      </c>
      <c r="T2194" s="8">
        <f t="shared" si="139"/>
        <v>0.58644491386748387</v>
      </c>
      <c r="U2194" s="5">
        <f>YEAR(SalesDataTable[[#This Row],[Order Date]])</f>
        <v>2026</v>
      </c>
      <c r="V2194" s="8" t="str">
        <f>"Q"&amp;ROUNDUP(MONTH(SalesDataTable[[#This Row],[Order Date]])/3,0)</f>
        <v>Q4</v>
      </c>
      <c r="W2194" s="9">
        <f>MONTH(SalesDataTable[[#This Row],[Order Date]])</f>
        <v>10</v>
      </c>
      <c r="X2194" s="8" t="str">
        <f>TEXT(SalesDataTable[[#This Row],[Order Date]],"mmm")</f>
        <v>Oct</v>
      </c>
    </row>
    <row r="2195" spans="1:24" ht="15">
      <c r="A2195" s="2">
        <v>2199</v>
      </c>
      <c r="B2195" s="3">
        <v>46320</v>
      </c>
      <c r="C2195" s="12">
        <f>MONTH(SalesDataTable[[#This Row],[Order Date]])</f>
        <v>10</v>
      </c>
      <c r="D2195" s="12" t="str">
        <f>TEXT(SalesDataTable[[#This Row],[Order Date]],"MMM")</f>
        <v>Oct</v>
      </c>
      <c r="E2195" s="15" t="str">
        <f>"Q"&amp;ROUNDUP(MONTH(SalesDataTable[[#This Row],[Order Date]])/3,0)</f>
        <v>Q4</v>
      </c>
      <c r="F2195" s="12">
        <f>YEAR(SalesDataTable[[#This Row],[Order Date]])</f>
        <v>2026</v>
      </c>
      <c r="G2195" s="4" t="s">
        <v>6</v>
      </c>
      <c r="H2195" s="4" t="s">
        <v>43</v>
      </c>
      <c r="I2195" s="4" t="s">
        <v>28</v>
      </c>
      <c r="J2195" s="4" t="s">
        <v>3</v>
      </c>
      <c r="K2195" s="4" t="s">
        <v>14</v>
      </c>
      <c r="L2195" s="4" t="s">
        <v>44</v>
      </c>
      <c r="M2195" s="9">
        <v>1</v>
      </c>
      <c r="N2195" s="6">
        <v>132.63</v>
      </c>
      <c r="O2195" s="7">
        <v>0.05</v>
      </c>
      <c r="P2195" s="6">
        <v>67.489999999999995</v>
      </c>
      <c r="Q2195" s="6">
        <f t="shared" si="136"/>
        <v>125.99849999999999</v>
      </c>
      <c r="R2195" s="6">
        <f t="shared" si="137"/>
        <v>67.489999999999995</v>
      </c>
      <c r="S2195" s="6">
        <f t="shared" si="138"/>
        <v>58.508499999999998</v>
      </c>
      <c r="T2195" s="8">
        <f t="shared" si="139"/>
        <v>0.46435870268296847</v>
      </c>
      <c r="U2195" s="5">
        <f>YEAR(SalesDataTable[[#This Row],[Order Date]])</f>
        <v>2026</v>
      </c>
      <c r="V2195" s="8" t="str">
        <f>"Q"&amp;ROUNDUP(MONTH(SalesDataTable[[#This Row],[Order Date]])/3,0)</f>
        <v>Q4</v>
      </c>
      <c r="W2195" s="9">
        <f>MONTH(SalesDataTable[[#This Row],[Order Date]])</f>
        <v>10</v>
      </c>
      <c r="X2195" s="8" t="str">
        <f>TEXT(SalesDataTable[[#This Row],[Order Date]],"mmm")</f>
        <v>Oct</v>
      </c>
    </row>
    <row r="2196" spans="1:24" ht="15">
      <c r="A2196" s="2">
        <v>2954</v>
      </c>
      <c r="B2196" s="3">
        <v>46320</v>
      </c>
      <c r="C2196" s="12">
        <f>MONTH(SalesDataTable[[#This Row],[Order Date]])</f>
        <v>10</v>
      </c>
      <c r="D2196" s="12" t="str">
        <f>TEXT(SalesDataTable[[#This Row],[Order Date]],"MMM")</f>
        <v>Oct</v>
      </c>
      <c r="E2196" s="15" t="str">
        <f>"Q"&amp;ROUNDUP(MONTH(SalesDataTable[[#This Row],[Order Date]])/3,0)</f>
        <v>Q4</v>
      </c>
      <c r="F2196" s="12">
        <f>YEAR(SalesDataTable[[#This Row],[Order Date]])</f>
        <v>2026</v>
      </c>
      <c r="G2196" s="4" t="s">
        <v>20</v>
      </c>
      <c r="H2196" s="4" t="s">
        <v>21</v>
      </c>
      <c r="I2196" s="4" t="s">
        <v>2</v>
      </c>
      <c r="J2196" s="4" t="s">
        <v>13</v>
      </c>
      <c r="K2196" s="4" t="s">
        <v>9</v>
      </c>
      <c r="L2196" s="4" t="s">
        <v>46</v>
      </c>
      <c r="M2196" s="9">
        <v>1</v>
      </c>
      <c r="N2196" s="6">
        <v>71.17</v>
      </c>
      <c r="O2196" s="7">
        <v>0</v>
      </c>
      <c r="P2196" s="6">
        <v>32.57</v>
      </c>
      <c r="Q2196" s="6">
        <f t="shared" si="136"/>
        <v>71.17</v>
      </c>
      <c r="R2196" s="6">
        <f t="shared" si="137"/>
        <v>32.57</v>
      </c>
      <c r="S2196" s="6">
        <f t="shared" si="138"/>
        <v>38.6</v>
      </c>
      <c r="T2196" s="8">
        <f t="shared" si="139"/>
        <v>0.54236335534635383</v>
      </c>
      <c r="U2196" s="5">
        <f>YEAR(SalesDataTable[[#This Row],[Order Date]])</f>
        <v>2026</v>
      </c>
      <c r="V2196" s="8" t="str">
        <f>"Q"&amp;ROUNDUP(MONTH(SalesDataTable[[#This Row],[Order Date]])/3,0)</f>
        <v>Q4</v>
      </c>
      <c r="W2196" s="9">
        <f>MONTH(SalesDataTable[[#This Row],[Order Date]])</f>
        <v>10</v>
      </c>
      <c r="X2196" s="8" t="str">
        <f>TEXT(SalesDataTable[[#This Row],[Order Date]],"mmm")</f>
        <v>Oct</v>
      </c>
    </row>
    <row r="2197" spans="1:24" ht="15">
      <c r="A2197" s="2">
        <v>3218</v>
      </c>
      <c r="B2197" s="3">
        <v>46320</v>
      </c>
      <c r="C2197" s="12">
        <f>MONTH(SalesDataTable[[#This Row],[Order Date]])</f>
        <v>10</v>
      </c>
      <c r="D2197" s="12" t="str">
        <f>TEXT(SalesDataTable[[#This Row],[Order Date]],"MMM")</f>
        <v>Oct</v>
      </c>
      <c r="E2197" s="15" t="str">
        <f>"Q"&amp;ROUNDUP(MONTH(SalesDataTable[[#This Row],[Order Date]])/3,0)</f>
        <v>Q4</v>
      </c>
      <c r="F2197" s="12">
        <f>YEAR(SalesDataTable[[#This Row],[Order Date]])</f>
        <v>2026</v>
      </c>
      <c r="G2197" s="4" t="s">
        <v>0</v>
      </c>
      <c r="H2197" s="4" t="s">
        <v>50</v>
      </c>
      <c r="I2197" s="4" t="s">
        <v>8</v>
      </c>
      <c r="J2197" s="4" t="s">
        <v>16</v>
      </c>
      <c r="K2197" s="4" t="s">
        <v>14</v>
      </c>
      <c r="L2197" s="4" t="s">
        <v>44</v>
      </c>
      <c r="M2197" s="9">
        <v>6</v>
      </c>
      <c r="N2197" s="6">
        <v>132.08000000000001</v>
      </c>
      <c r="O2197" s="7">
        <v>0.1</v>
      </c>
      <c r="P2197" s="6">
        <v>67.61</v>
      </c>
      <c r="Q2197" s="6">
        <f t="shared" si="136"/>
        <v>713.23200000000008</v>
      </c>
      <c r="R2197" s="6">
        <f t="shared" si="137"/>
        <v>405.65999999999997</v>
      </c>
      <c r="S2197" s="6">
        <f t="shared" si="138"/>
        <v>307.57200000000012</v>
      </c>
      <c r="T2197" s="8">
        <f t="shared" si="139"/>
        <v>0.43123696076451995</v>
      </c>
      <c r="U2197" s="5">
        <f>YEAR(SalesDataTable[[#This Row],[Order Date]])</f>
        <v>2026</v>
      </c>
      <c r="V2197" s="8" t="str">
        <f>"Q"&amp;ROUNDUP(MONTH(SalesDataTable[[#This Row],[Order Date]])/3,0)</f>
        <v>Q4</v>
      </c>
      <c r="W2197" s="9">
        <f>MONTH(SalesDataTable[[#This Row],[Order Date]])</f>
        <v>10</v>
      </c>
      <c r="X2197" s="8" t="str">
        <f>TEXT(SalesDataTable[[#This Row],[Order Date]],"mmm")</f>
        <v>Oct</v>
      </c>
    </row>
    <row r="2198" spans="1:24" ht="15">
      <c r="A2198" s="2">
        <v>3965</v>
      </c>
      <c r="B2198" s="3">
        <v>46320</v>
      </c>
      <c r="C2198" s="12">
        <f>MONTH(SalesDataTable[[#This Row],[Order Date]])</f>
        <v>10</v>
      </c>
      <c r="D2198" s="12" t="str">
        <f>TEXT(SalesDataTable[[#This Row],[Order Date]],"MMM")</f>
        <v>Oct</v>
      </c>
      <c r="E2198" s="15" t="str">
        <f>"Q"&amp;ROUNDUP(MONTH(SalesDataTable[[#This Row],[Order Date]])/3,0)</f>
        <v>Q4</v>
      </c>
      <c r="F2198" s="12">
        <f>YEAR(SalesDataTable[[#This Row],[Order Date]])</f>
        <v>2026</v>
      </c>
      <c r="G2198" s="4" t="s">
        <v>6</v>
      </c>
      <c r="H2198" s="4" t="s">
        <v>41</v>
      </c>
      <c r="I2198" s="4" t="s">
        <v>19</v>
      </c>
      <c r="J2198" s="4" t="s">
        <v>3</v>
      </c>
      <c r="K2198" s="4" t="s">
        <v>23</v>
      </c>
      <c r="L2198" s="4" t="s">
        <v>40</v>
      </c>
      <c r="M2198" s="9">
        <v>3</v>
      </c>
      <c r="N2198" s="6">
        <v>82.75</v>
      </c>
      <c r="O2198" s="7">
        <v>0.05</v>
      </c>
      <c r="P2198" s="6">
        <v>38.53</v>
      </c>
      <c r="Q2198" s="6">
        <f t="shared" si="136"/>
        <v>235.83749999999998</v>
      </c>
      <c r="R2198" s="6">
        <f t="shared" si="137"/>
        <v>115.59</v>
      </c>
      <c r="S2198" s="6">
        <f t="shared" si="138"/>
        <v>120.24749999999997</v>
      </c>
      <c r="T2198" s="8">
        <f t="shared" si="139"/>
        <v>0.50987438384480832</v>
      </c>
      <c r="U2198" s="5">
        <f>YEAR(SalesDataTable[[#This Row],[Order Date]])</f>
        <v>2026</v>
      </c>
      <c r="V2198" s="8" t="str">
        <f>"Q"&amp;ROUNDUP(MONTH(SalesDataTable[[#This Row],[Order Date]])/3,0)</f>
        <v>Q4</v>
      </c>
      <c r="W2198" s="9">
        <f>MONTH(SalesDataTable[[#This Row],[Order Date]])</f>
        <v>10</v>
      </c>
      <c r="X2198" s="8" t="str">
        <f>TEXT(SalesDataTable[[#This Row],[Order Date]],"mmm")</f>
        <v>Oct</v>
      </c>
    </row>
    <row r="2199" spans="1:24" ht="15">
      <c r="A2199" s="2">
        <v>2278</v>
      </c>
      <c r="B2199" s="3">
        <v>46321</v>
      </c>
      <c r="C2199" s="12">
        <f>MONTH(SalesDataTable[[#This Row],[Order Date]])</f>
        <v>10</v>
      </c>
      <c r="D2199" s="12" t="str">
        <f>TEXT(SalesDataTable[[#This Row],[Order Date]],"MMM")</f>
        <v>Oct</v>
      </c>
      <c r="E2199" s="15" t="str">
        <f>"Q"&amp;ROUNDUP(MONTH(SalesDataTable[[#This Row],[Order Date]])/3,0)</f>
        <v>Q4</v>
      </c>
      <c r="F2199" s="12">
        <f>YEAR(SalesDataTable[[#This Row],[Order Date]])</f>
        <v>2026</v>
      </c>
      <c r="G2199" s="4" t="s">
        <v>0</v>
      </c>
      <c r="H2199" s="4" t="s">
        <v>50</v>
      </c>
      <c r="I2199" s="4" t="s">
        <v>2</v>
      </c>
      <c r="J2199" s="4" t="s">
        <v>3</v>
      </c>
      <c r="K2199" s="4" t="s">
        <v>34</v>
      </c>
      <c r="L2199" s="4" t="s">
        <v>45</v>
      </c>
      <c r="M2199" s="9">
        <v>5</v>
      </c>
      <c r="N2199" s="6">
        <v>51.5</v>
      </c>
      <c r="O2199" s="7">
        <v>0.1</v>
      </c>
      <c r="P2199" s="6">
        <v>21.38</v>
      </c>
      <c r="Q2199" s="6">
        <f t="shared" si="136"/>
        <v>231.75</v>
      </c>
      <c r="R2199" s="6">
        <f t="shared" si="137"/>
        <v>106.89999999999999</v>
      </c>
      <c r="S2199" s="6">
        <f t="shared" si="138"/>
        <v>124.85000000000001</v>
      </c>
      <c r="T2199" s="8">
        <f t="shared" si="139"/>
        <v>0.53872707659115426</v>
      </c>
      <c r="U2199" s="5">
        <f>YEAR(SalesDataTable[[#This Row],[Order Date]])</f>
        <v>2026</v>
      </c>
      <c r="V2199" s="8" t="str">
        <f>"Q"&amp;ROUNDUP(MONTH(SalesDataTable[[#This Row],[Order Date]])/3,0)</f>
        <v>Q4</v>
      </c>
      <c r="W2199" s="9">
        <f>MONTH(SalesDataTable[[#This Row],[Order Date]])</f>
        <v>10</v>
      </c>
      <c r="X2199" s="8" t="str">
        <f>TEXT(SalesDataTable[[#This Row],[Order Date]],"mmm")</f>
        <v>Oct</v>
      </c>
    </row>
    <row r="2200" spans="1:24" ht="15">
      <c r="A2200" s="2">
        <v>3132</v>
      </c>
      <c r="B2200" s="3">
        <v>46321</v>
      </c>
      <c r="C2200" s="12">
        <f>MONTH(SalesDataTable[[#This Row],[Order Date]])</f>
        <v>10</v>
      </c>
      <c r="D2200" s="12" t="str">
        <f>TEXT(SalesDataTable[[#This Row],[Order Date]],"MMM")</f>
        <v>Oct</v>
      </c>
      <c r="E2200" s="15" t="str">
        <f>"Q"&amp;ROUNDUP(MONTH(SalesDataTable[[#This Row],[Order Date]])/3,0)</f>
        <v>Q4</v>
      </c>
      <c r="F2200" s="12">
        <f>YEAR(SalesDataTable[[#This Row],[Order Date]])</f>
        <v>2026</v>
      </c>
      <c r="G2200" s="4" t="s">
        <v>11</v>
      </c>
      <c r="H2200" s="4" t="s">
        <v>25</v>
      </c>
      <c r="I2200" s="4" t="s">
        <v>2</v>
      </c>
      <c r="J2200" s="4" t="s">
        <v>13</v>
      </c>
      <c r="K2200" s="4" t="s">
        <v>9</v>
      </c>
      <c r="L2200" s="4" t="s">
        <v>17</v>
      </c>
      <c r="M2200" s="9">
        <v>3</v>
      </c>
      <c r="N2200" s="6">
        <v>140.49</v>
      </c>
      <c r="O2200" s="7">
        <v>0.05</v>
      </c>
      <c r="P2200" s="6">
        <v>77.45</v>
      </c>
      <c r="Q2200" s="6">
        <f t="shared" si="136"/>
        <v>400.3965</v>
      </c>
      <c r="R2200" s="6">
        <f t="shared" si="137"/>
        <v>232.35000000000002</v>
      </c>
      <c r="S2200" s="6">
        <f t="shared" si="138"/>
        <v>168.04649999999998</v>
      </c>
      <c r="T2200" s="8">
        <f t="shared" si="139"/>
        <v>0.41970022215478903</v>
      </c>
      <c r="U2200" s="5">
        <f>YEAR(SalesDataTable[[#This Row],[Order Date]])</f>
        <v>2026</v>
      </c>
      <c r="V2200" s="8" t="str">
        <f>"Q"&amp;ROUNDUP(MONTH(SalesDataTable[[#This Row],[Order Date]])/3,0)</f>
        <v>Q4</v>
      </c>
      <c r="W2200" s="9">
        <f>MONTH(SalesDataTable[[#This Row],[Order Date]])</f>
        <v>10</v>
      </c>
      <c r="X2200" s="8" t="str">
        <f>TEXT(SalesDataTable[[#This Row],[Order Date]],"mmm")</f>
        <v>Oct</v>
      </c>
    </row>
    <row r="2201" spans="1:24" ht="15">
      <c r="A2201" s="2">
        <v>3144</v>
      </c>
      <c r="B2201" s="3">
        <v>46321</v>
      </c>
      <c r="C2201" s="12">
        <f>MONTH(SalesDataTable[[#This Row],[Order Date]])</f>
        <v>10</v>
      </c>
      <c r="D2201" s="12" t="str">
        <f>TEXT(SalesDataTable[[#This Row],[Order Date]],"MMM")</f>
        <v>Oct</v>
      </c>
      <c r="E2201" s="15" t="str">
        <f>"Q"&amp;ROUNDUP(MONTH(SalesDataTable[[#This Row],[Order Date]])/3,0)</f>
        <v>Q4</v>
      </c>
      <c r="F2201" s="12">
        <f>YEAR(SalesDataTable[[#This Row],[Order Date]])</f>
        <v>2026</v>
      </c>
      <c r="G2201" s="4" t="s">
        <v>11</v>
      </c>
      <c r="H2201" s="4" t="s">
        <v>12</v>
      </c>
      <c r="I2201" s="4" t="s">
        <v>28</v>
      </c>
      <c r="J2201" s="4" t="s">
        <v>13</v>
      </c>
      <c r="K2201" s="4" t="s">
        <v>34</v>
      </c>
      <c r="L2201" s="4" t="s">
        <v>42</v>
      </c>
      <c r="M2201" s="9">
        <v>4</v>
      </c>
      <c r="N2201" s="6">
        <v>36.200000000000003</v>
      </c>
      <c r="O2201" s="7">
        <v>0.15</v>
      </c>
      <c r="P2201" s="6">
        <v>13.53</v>
      </c>
      <c r="Q2201" s="6">
        <f t="shared" si="136"/>
        <v>123.08000000000001</v>
      </c>
      <c r="R2201" s="6">
        <f t="shared" si="137"/>
        <v>54.12</v>
      </c>
      <c r="S2201" s="6">
        <f t="shared" si="138"/>
        <v>68.960000000000008</v>
      </c>
      <c r="T2201" s="8">
        <f t="shared" si="139"/>
        <v>0.56028599285017877</v>
      </c>
      <c r="U2201" s="5">
        <f>YEAR(SalesDataTable[[#This Row],[Order Date]])</f>
        <v>2026</v>
      </c>
      <c r="V2201" s="8" t="str">
        <f>"Q"&amp;ROUNDUP(MONTH(SalesDataTable[[#This Row],[Order Date]])/3,0)</f>
        <v>Q4</v>
      </c>
      <c r="W2201" s="9">
        <f>MONTH(SalesDataTable[[#This Row],[Order Date]])</f>
        <v>10</v>
      </c>
      <c r="X2201" s="8" t="str">
        <f>TEXT(SalesDataTable[[#This Row],[Order Date]],"mmm")</f>
        <v>Oct</v>
      </c>
    </row>
    <row r="2202" spans="1:24" ht="15">
      <c r="A2202" s="2">
        <v>3501</v>
      </c>
      <c r="B2202" s="3">
        <v>46321</v>
      </c>
      <c r="C2202" s="12">
        <f>MONTH(SalesDataTable[[#This Row],[Order Date]])</f>
        <v>10</v>
      </c>
      <c r="D2202" s="12" t="str">
        <f>TEXT(SalesDataTable[[#This Row],[Order Date]],"MMM")</f>
        <v>Oct</v>
      </c>
      <c r="E2202" s="15" t="str">
        <f>"Q"&amp;ROUNDUP(MONTH(SalesDataTable[[#This Row],[Order Date]])/3,0)</f>
        <v>Q4</v>
      </c>
      <c r="F2202" s="12">
        <f>YEAR(SalesDataTable[[#This Row],[Order Date]])</f>
        <v>2026</v>
      </c>
      <c r="G2202" s="4" t="s">
        <v>20</v>
      </c>
      <c r="H2202" s="4" t="s">
        <v>31</v>
      </c>
      <c r="I2202" s="4" t="s">
        <v>19</v>
      </c>
      <c r="J2202" s="4" t="s">
        <v>13</v>
      </c>
      <c r="K2202" s="4" t="s">
        <v>23</v>
      </c>
      <c r="L2202" s="4" t="s">
        <v>51</v>
      </c>
      <c r="M2202" s="9">
        <v>1</v>
      </c>
      <c r="N2202" s="6">
        <v>120.5</v>
      </c>
      <c r="O2202" s="7">
        <v>0.05</v>
      </c>
      <c r="P2202" s="6">
        <v>61.71</v>
      </c>
      <c r="Q2202" s="6">
        <f t="shared" si="136"/>
        <v>114.47499999999999</v>
      </c>
      <c r="R2202" s="6">
        <f t="shared" si="137"/>
        <v>61.71</v>
      </c>
      <c r="S2202" s="6">
        <f t="shared" si="138"/>
        <v>52.764999999999993</v>
      </c>
      <c r="T2202" s="8">
        <f t="shared" si="139"/>
        <v>0.4609303341340904</v>
      </c>
      <c r="U2202" s="5">
        <f>YEAR(SalesDataTable[[#This Row],[Order Date]])</f>
        <v>2026</v>
      </c>
      <c r="V2202" s="8" t="str">
        <f>"Q"&amp;ROUNDUP(MONTH(SalesDataTable[[#This Row],[Order Date]])/3,0)</f>
        <v>Q4</v>
      </c>
      <c r="W2202" s="9">
        <f>MONTH(SalesDataTable[[#This Row],[Order Date]])</f>
        <v>10</v>
      </c>
      <c r="X2202" s="8" t="str">
        <f>TEXT(SalesDataTable[[#This Row],[Order Date]],"mmm")</f>
        <v>Oct</v>
      </c>
    </row>
    <row r="2203" spans="1:24" ht="15">
      <c r="A2203" s="2">
        <v>458</v>
      </c>
      <c r="B2203" s="3">
        <v>46322</v>
      </c>
      <c r="C2203" s="12">
        <f>MONTH(SalesDataTable[[#This Row],[Order Date]])</f>
        <v>10</v>
      </c>
      <c r="D2203" s="12" t="str">
        <f>TEXT(SalesDataTable[[#This Row],[Order Date]],"MMM")</f>
        <v>Oct</v>
      </c>
      <c r="E2203" s="15" t="str">
        <f>"Q"&amp;ROUNDUP(MONTH(SalesDataTable[[#This Row],[Order Date]])/3,0)</f>
        <v>Q4</v>
      </c>
      <c r="F2203" s="12">
        <f>YEAR(SalesDataTable[[#This Row],[Order Date]])</f>
        <v>2026</v>
      </c>
      <c r="G2203" s="4" t="s">
        <v>11</v>
      </c>
      <c r="H2203" s="4" t="s">
        <v>12</v>
      </c>
      <c r="I2203" s="4" t="s">
        <v>19</v>
      </c>
      <c r="J2203" s="4" t="s">
        <v>16</v>
      </c>
      <c r="K2203" s="4" t="s">
        <v>4</v>
      </c>
      <c r="L2203" s="4" t="s">
        <v>30</v>
      </c>
      <c r="M2203" s="9">
        <v>1</v>
      </c>
      <c r="N2203" s="6">
        <v>102.44</v>
      </c>
      <c r="O2203" s="7">
        <v>0.05</v>
      </c>
      <c r="P2203" s="6">
        <v>49.14</v>
      </c>
      <c r="Q2203" s="6">
        <f t="shared" si="136"/>
        <v>97.317999999999998</v>
      </c>
      <c r="R2203" s="6">
        <f t="shared" si="137"/>
        <v>49.14</v>
      </c>
      <c r="S2203" s="6">
        <f t="shared" si="138"/>
        <v>48.177999999999997</v>
      </c>
      <c r="T2203" s="8">
        <f t="shared" si="139"/>
        <v>0.49505744055570394</v>
      </c>
      <c r="U2203" s="5">
        <f>YEAR(SalesDataTable[[#This Row],[Order Date]])</f>
        <v>2026</v>
      </c>
      <c r="V2203" s="8" t="str">
        <f>"Q"&amp;ROUNDUP(MONTH(SalesDataTable[[#This Row],[Order Date]])/3,0)</f>
        <v>Q4</v>
      </c>
      <c r="W2203" s="9">
        <f>MONTH(SalesDataTable[[#This Row],[Order Date]])</f>
        <v>10</v>
      </c>
      <c r="X2203" s="8" t="str">
        <f>TEXT(SalesDataTable[[#This Row],[Order Date]],"mmm")</f>
        <v>Oct</v>
      </c>
    </row>
    <row r="2204" spans="1:24" ht="15">
      <c r="A2204" s="2">
        <v>1065</v>
      </c>
      <c r="B2204" s="3">
        <v>46322</v>
      </c>
      <c r="C2204" s="12">
        <f>MONTH(SalesDataTable[[#This Row],[Order Date]])</f>
        <v>10</v>
      </c>
      <c r="D2204" s="12" t="str">
        <f>TEXT(SalesDataTable[[#This Row],[Order Date]],"MMM")</f>
        <v>Oct</v>
      </c>
      <c r="E2204" s="15" t="str">
        <f>"Q"&amp;ROUNDUP(MONTH(SalesDataTable[[#This Row],[Order Date]])/3,0)</f>
        <v>Q4</v>
      </c>
      <c r="F2204" s="12">
        <f>YEAR(SalesDataTable[[#This Row],[Order Date]])</f>
        <v>2026</v>
      </c>
      <c r="G2204" s="4" t="s">
        <v>11</v>
      </c>
      <c r="H2204" s="4" t="s">
        <v>25</v>
      </c>
      <c r="I2204" s="4" t="s">
        <v>2</v>
      </c>
      <c r="J2204" s="4" t="s">
        <v>13</v>
      </c>
      <c r="K2204" s="4" t="s">
        <v>34</v>
      </c>
      <c r="L2204" s="4" t="s">
        <v>38</v>
      </c>
      <c r="M2204" s="9">
        <v>6</v>
      </c>
      <c r="N2204" s="6">
        <v>121.58</v>
      </c>
      <c r="O2204" s="7">
        <v>0.15</v>
      </c>
      <c r="P2204" s="6">
        <v>68.86</v>
      </c>
      <c r="Q2204" s="6">
        <f t="shared" si="136"/>
        <v>620.05799999999999</v>
      </c>
      <c r="R2204" s="6">
        <f t="shared" si="137"/>
        <v>413.15999999999997</v>
      </c>
      <c r="S2204" s="6">
        <f t="shared" si="138"/>
        <v>206.89800000000002</v>
      </c>
      <c r="T2204" s="8">
        <f t="shared" si="139"/>
        <v>0.33367523683268346</v>
      </c>
      <c r="U2204" s="5">
        <f>YEAR(SalesDataTable[[#This Row],[Order Date]])</f>
        <v>2026</v>
      </c>
      <c r="V2204" s="8" t="str">
        <f>"Q"&amp;ROUNDUP(MONTH(SalesDataTable[[#This Row],[Order Date]])/3,0)</f>
        <v>Q4</v>
      </c>
      <c r="W2204" s="9">
        <f>MONTH(SalesDataTable[[#This Row],[Order Date]])</f>
        <v>10</v>
      </c>
      <c r="X2204" s="8" t="str">
        <f>TEXT(SalesDataTable[[#This Row],[Order Date]],"mmm")</f>
        <v>Oct</v>
      </c>
    </row>
    <row r="2205" spans="1:24" ht="15">
      <c r="A2205" s="2">
        <v>1707</v>
      </c>
      <c r="B2205" s="3">
        <v>46322</v>
      </c>
      <c r="C2205" s="12">
        <f>MONTH(SalesDataTable[[#This Row],[Order Date]])</f>
        <v>10</v>
      </c>
      <c r="D2205" s="12" t="str">
        <f>TEXT(SalesDataTable[[#This Row],[Order Date]],"MMM")</f>
        <v>Oct</v>
      </c>
      <c r="E2205" s="15" t="str">
        <f>"Q"&amp;ROUNDUP(MONTH(SalesDataTable[[#This Row],[Order Date]])/3,0)</f>
        <v>Q4</v>
      </c>
      <c r="F2205" s="12">
        <f>YEAR(SalesDataTable[[#This Row],[Order Date]])</f>
        <v>2026</v>
      </c>
      <c r="G2205" s="4" t="s">
        <v>11</v>
      </c>
      <c r="H2205" s="4" t="s">
        <v>52</v>
      </c>
      <c r="I2205" s="4" t="s">
        <v>2</v>
      </c>
      <c r="J2205" s="4" t="s">
        <v>13</v>
      </c>
      <c r="K2205" s="4" t="s">
        <v>14</v>
      </c>
      <c r="L2205" s="4" t="s">
        <v>15</v>
      </c>
      <c r="M2205" s="9">
        <v>2</v>
      </c>
      <c r="N2205" s="6">
        <v>35.36</v>
      </c>
      <c r="O2205" s="7">
        <v>0</v>
      </c>
      <c r="P2205" s="6">
        <v>13.33</v>
      </c>
      <c r="Q2205" s="6">
        <f t="shared" si="136"/>
        <v>70.72</v>
      </c>
      <c r="R2205" s="6">
        <f t="shared" si="137"/>
        <v>26.66</v>
      </c>
      <c r="S2205" s="6">
        <f t="shared" si="138"/>
        <v>44.06</v>
      </c>
      <c r="T2205" s="8">
        <f t="shared" si="139"/>
        <v>0.62302036199095023</v>
      </c>
      <c r="U2205" s="5">
        <f>YEAR(SalesDataTable[[#This Row],[Order Date]])</f>
        <v>2026</v>
      </c>
      <c r="V2205" s="8" t="str">
        <f>"Q"&amp;ROUNDUP(MONTH(SalesDataTable[[#This Row],[Order Date]])/3,0)</f>
        <v>Q4</v>
      </c>
      <c r="W2205" s="9">
        <f>MONTH(SalesDataTable[[#This Row],[Order Date]])</f>
        <v>10</v>
      </c>
      <c r="X2205" s="8" t="str">
        <f>TEXT(SalesDataTable[[#This Row],[Order Date]],"mmm")</f>
        <v>Oct</v>
      </c>
    </row>
    <row r="2206" spans="1:24" ht="15">
      <c r="A2206" s="2">
        <v>1989</v>
      </c>
      <c r="B2206" s="3">
        <v>46322</v>
      </c>
      <c r="C2206" s="12">
        <f>MONTH(SalesDataTable[[#This Row],[Order Date]])</f>
        <v>10</v>
      </c>
      <c r="D2206" s="12" t="str">
        <f>TEXT(SalesDataTable[[#This Row],[Order Date]],"MMM")</f>
        <v>Oct</v>
      </c>
      <c r="E2206" s="15" t="str">
        <f>"Q"&amp;ROUNDUP(MONTH(SalesDataTable[[#This Row],[Order Date]])/3,0)</f>
        <v>Q4</v>
      </c>
      <c r="F2206" s="12">
        <f>YEAR(SalesDataTable[[#This Row],[Order Date]])</f>
        <v>2026</v>
      </c>
      <c r="G2206" s="4" t="s">
        <v>20</v>
      </c>
      <c r="H2206" s="4" t="s">
        <v>21</v>
      </c>
      <c r="I2206" s="4" t="s">
        <v>2</v>
      </c>
      <c r="J2206" s="4" t="s">
        <v>13</v>
      </c>
      <c r="K2206" s="4" t="s">
        <v>23</v>
      </c>
      <c r="L2206" s="4" t="s">
        <v>24</v>
      </c>
      <c r="M2206" s="9">
        <v>2</v>
      </c>
      <c r="N2206" s="6">
        <v>335.73</v>
      </c>
      <c r="O2206" s="7">
        <v>0</v>
      </c>
      <c r="P2206" s="6">
        <v>199.44</v>
      </c>
      <c r="Q2206" s="6">
        <f t="shared" si="136"/>
        <v>671.46</v>
      </c>
      <c r="R2206" s="6">
        <f t="shared" si="137"/>
        <v>398.88</v>
      </c>
      <c r="S2206" s="6">
        <f t="shared" si="138"/>
        <v>272.58000000000004</v>
      </c>
      <c r="T2206" s="8">
        <f t="shared" si="139"/>
        <v>0.4059512107943884</v>
      </c>
      <c r="U2206" s="5">
        <f>YEAR(SalesDataTable[[#This Row],[Order Date]])</f>
        <v>2026</v>
      </c>
      <c r="V2206" s="8" t="str">
        <f>"Q"&amp;ROUNDUP(MONTH(SalesDataTable[[#This Row],[Order Date]])/3,0)</f>
        <v>Q4</v>
      </c>
      <c r="W2206" s="9">
        <f>MONTH(SalesDataTable[[#This Row],[Order Date]])</f>
        <v>10</v>
      </c>
      <c r="X2206" s="8" t="str">
        <f>TEXT(SalesDataTable[[#This Row],[Order Date]],"mmm")</f>
        <v>Oct</v>
      </c>
    </row>
    <row r="2207" spans="1:24" ht="15">
      <c r="A2207" s="2">
        <v>2852</v>
      </c>
      <c r="B2207" s="3">
        <v>46322</v>
      </c>
      <c r="C2207" s="12">
        <f>MONTH(SalesDataTable[[#This Row],[Order Date]])</f>
        <v>10</v>
      </c>
      <c r="D2207" s="12" t="str">
        <f>TEXT(SalesDataTable[[#This Row],[Order Date]],"MMM")</f>
        <v>Oct</v>
      </c>
      <c r="E2207" s="15" t="str">
        <f>"Q"&amp;ROUNDUP(MONTH(SalesDataTable[[#This Row],[Order Date]])/3,0)</f>
        <v>Q4</v>
      </c>
      <c r="F2207" s="12">
        <f>YEAR(SalesDataTable[[#This Row],[Order Date]])</f>
        <v>2026</v>
      </c>
      <c r="G2207" s="4" t="s">
        <v>6</v>
      </c>
      <c r="H2207" s="4" t="s">
        <v>43</v>
      </c>
      <c r="I2207" s="4" t="s">
        <v>8</v>
      </c>
      <c r="J2207" s="4" t="s">
        <v>16</v>
      </c>
      <c r="K2207" s="4" t="s">
        <v>9</v>
      </c>
      <c r="L2207" s="4" t="s">
        <v>17</v>
      </c>
      <c r="M2207" s="9">
        <v>3</v>
      </c>
      <c r="N2207" s="6">
        <v>141.96</v>
      </c>
      <c r="O2207" s="7">
        <v>0.1</v>
      </c>
      <c r="P2207" s="6">
        <v>77.42</v>
      </c>
      <c r="Q2207" s="6">
        <f t="shared" si="136"/>
        <v>383.29200000000003</v>
      </c>
      <c r="R2207" s="6">
        <f t="shared" si="137"/>
        <v>232.26</v>
      </c>
      <c r="S2207" s="6">
        <f t="shared" si="138"/>
        <v>151.03200000000004</v>
      </c>
      <c r="T2207" s="8">
        <f t="shared" si="139"/>
        <v>0.39403900942362485</v>
      </c>
      <c r="U2207" s="5">
        <f>YEAR(SalesDataTable[[#This Row],[Order Date]])</f>
        <v>2026</v>
      </c>
      <c r="V2207" s="8" t="str">
        <f>"Q"&amp;ROUNDUP(MONTH(SalesDataTable[[#This Row],[Order Date]])/3,0)</f>
        <v>Q4</v>
      </c>
      <c r="W2207" s="9">
        <f>MONTH(SalesDataTable[[#This Row],[Order Date]])</f>
        <v>10</v>
      </c>
      <c r="X2207" s="8" t="str">
        <f>TEXT(SalesDataTable[[#This Row],[Order Date]],"mmm")</f>
        <v>Oct</v>
      </c>
    </row>
    <row r="2208" spans="1:24" ht="15">
      <c r="A2208" s="2">
        <v>4762</v>
      </c>
      <c r="B2208" s="3">
        <v>46322</v>
      </c>
      <c r="C2208" s="12">
        <f>MONTH(SalesDataTable[[#This Row],[Order Date]])</f>
        <v>10</v>
      </c>
      <c r="D2208" s="12" t="str">
        <f>TEXT(SalesDataTable[[#This Row],[Order Date]],"MMM")</f>
        <v>Oct</v>
      </c>
      <c r="E2208" s="15" t="str">
        <f>"Q"&amp;ROUNDUP(MONTH(SalesDataTable[[#This Row],[Order Date]])/3,0)</f>
        <v>Q4</v>
      </c>
      <c r="F2208" s="12">
        <f>YEAR(SalesDataTable[[#This Row],[Order Date]])</f>
        <v>2026</v>
      </c>
      <c r="G2208" s="4" t="s">
        <v>6</v>
      </c>
      <c r="H2208" s="4" t="s">
        <v>43</v>
      </c>
      <c r="I2208" s="4" t="s">
        <v>28</v>
      </c>
      <c r="J2208" s="4" t="s">
        <v>13</v>
      </c>
      <c r="K2208" s="4" t="s">
        <v>34</v>
      </c>
      <c r="L2208" s="4" t="s">
        <v>45</v>
      </c>
      <c r="M2208" s="9">
        <v>2</v>
      </c>
      <c r="N2208" s="6">
        <v>51.76</v>
      </c>
      <c r="O2208" s="7">
        <v>0</v>
      </c>
      <c r="P2208" s="6">
        <v>21.64</v>
      </c>
      <c r="Q2208" s="6">
        <f t="shared" si="136"/>
        <v>103.52</v>
      </c>
      <c r="R2208" s="6">
        <f t="shared" si="137"/>
        <v>43.28</v>
      </c>
      <c r="S2208" s="6">
        <f t="shared" si="138"/>
        <v>60.239999999999995</v>
      </c>
      <c r="T2208" s="8">
        <f t="shared" si="139"/>
        <v>0.58191653786707875</v>
      </c>
      <c r="U2208" s="5">
        <f>YEAR(SalesDataTable[[#This Row],[Order Date]])</f>
        <v>2026</v>
      </c>
      <c r="V2208" s="8" t="str">
        <f>"Q"&amp;ROUNDUP(MONTH(SalesDataTable[[#This Row],[Order Date]])/3,0)</f>
        <v>Q4</v>
      </c>
      <c r="W2208" s="9">
        <f>MONTH(SalesDataTable[[#This Row],[Order Date]])</f>
        <v>10</v>
      </c>
      <c r="X2208" s="8" t="str">
        <f>TEXT(SalesDataTable[[#This Row],[Order Date]],"mmm")</f>
        <v>Oct</v>
      </c>
    </row>
    <row r="2209" spans="1:24" ht="15">
      <c r="A2209" s="2">
        <v>4997</v>
      </c>
      <c r="B2209" s="3">
        <v>46322</v>
      </c>
      <c r="C2209" s="12">
        <f>MONTH(SalesDataTable[[#This Row],[Order Date]])</f>
        <v>10</v>
      </c>
      <c r="D2209" s="12" t="str">
        <f>TEXT(SalesDataTable[[#This Row],[Order Date]],"MMM")</f>
        <v>Oct</v>
      </c>
      <c r="E2209" s="15" t="str">
        <f>"Q"&amp;ROUNDUP(MONTH(SalesDataTable[[#This Row],[Order Date]])/3,0)</f>
        <v>Q4</v>
      </c>
      <c r="F2209" s="12">
        <f>YEAR(SalesDataTable[[#This Row],[Order Date]])</f>
        <v>2026</v>
      </c>
      <c r="G2209" s="4" t="s">
        <v>20</v>
      </c>
      <c r="H2209" s="4" t="s">
        <v>31</v>
      </c>
      <c r="I2209" s="4" t="s">
        <v>2</v>
      </c>
      <c r="J2209" s="4" t="s">
        <v>3</v>
      </c>
      <c r="K2209" s="4" t="s">
        <v>23</v>
      </c>
      <c r="L2209" s="4" t="s">
        <v>29</v>
      </c>
      <c r="M2209" s="9">
        <v>3</v>
      </c>
      <c r="N2209" s="6">
        <v>194.09</v>
      </c>
      <c r="O2209" s="7">
        <v>0.1</v>
      </c>
      <c r="P2209" s="6">
        <v>105.84</v>
      </c>
      <c r="Q2209" s="6">
        <f t="shared" si="136"/>
        <v>524.04300000000001</v>
      </c>
      <c r="R2209" s="6">
        <f t="shared" si="137"/>
        <v>317.52</v>
      </c>
      <c r="S2209" s="6">
        <f t="shared" si="138"/>
        <v>206.52300000000002</v>
      </c>
      <c r="T2209" s="8">
        <f t="shared" si="139"/>
        <v>0.39409552269565667</v>
      </c>
      <c r="U2209" s="5">
        <f>YEAR(SalesDataTable[[#This Row],[Order Date]])</f>
        <v>2026</v>
      </c>
      <c r="V2209" s="8" t="str">
        <f>"Q"&amp;ROUNDUP(MONTH(SalesDataTable[[#This Row],[Order Date]])/3,0)</f>
        <v>Q4</v>
      </c>
      <c r="W2209" s="9">
        <f>MONTH(SalesDataTable[[#This Row],[Order Date]])</f>
        <v>10</v>
      </c>
      <c r="X2209" s="8" t="str">
        <f>TEXT(SalesDataTable[[#This Row],[Order Date]],"mmm")</f>
        <v>Oct</v>
      </c>
    </row>
    <row r="2210" spans="1:24" ht="15">
      <c r="A2210" s="2">
        <v>1238</v>
      </c>
      <c r="B2210" s="3">
        <v>46323</v>
      </c>
      <c r="C2210" s="12">
        <f>MONTH(SalesDataTable[[#This Row],[Order Date]])</f>
        <v>10</v>
      </c>
      <c r="D2210" s="12" t="str">
        <f>TEXT(SalesDataTable[[#This Row],[Order Date]],"MMM")</f>
        <v>Oct</v>
      </c>
      <c r="E2210" s="15" t="str">
        <f>"Q"&amp;ROUNDUP(MONTH(SalesDataTable[[#This Row],[Order Date]])/3,0)</f>
        <v>Q4</v>
      </c>
      <c r="F2210" s="12">
        <f>YEAR(SalesDataTable[[#This Row],[Order Date]])</f>
        <v>2026</v>
      </c>
      <c r="G2210" s="4" t="s">
        <v>6</v>
      </c>
      <c r="H2210" s="4" t="s">
        <v>43</v>
      </c>
      <c r="I2210" s="4" t="s">
        <v>2</v>
      </c>
      <c r="J2210" s="4" t="s">
        <v>3</v>
      </c>
      <c r="K2210" s="4" t="s">
        <v>23</v>
      </c>
      <c r="L2210" s="4" t="s">
        <v>51</v>
      </c>
      <c r="M2210" s="9">
        <v>1</v>
      </c>
      <c r="N2210" s="6">
        <v>125.39</v>
      </c>
      <c r="O2210" s="7">
        <v>0.05</v>
      </c>
      <c r="P2210" s="6">
        <v>61.19</v>
      </c>
      <c r="Q2210" s="6">
        <f t="shared" si="136"/>
        <v>119.12049999999999</v>
      </c>
      <c r="R2210" s="6">
        <f t="shared" si="137"/>
        <v>61.19</v>
      </c>
      <c r="S2210" s="6">
        <f t="shared" si="138"/>
        <v>57.930499999999995</v>
      </c>
      <c r="T2210" s="8">
        <f t="shared" si="139"/>
        <v>0.48631847582909743</v>
      </c>
      <c r="U2210" s="5">
        <f>YEAR(SalesDataTable[[#This Row],[Order Date]])</f>
        <v>2026</v>
      </c>
      <c r="V2210" s="8" t="str">
        <f>"Q"&amp;ROUNDUP(MONTH(SalesDataTable[[#This Row],[Order Date]])/3,0)</f>
        <v>Q4</v>
      </c>
      <c r="W2210" s="9">
        <f>MONTH(SalesDataTable[[#This Row],[Order Date]])</f>
        <v>10</v>
      </c>
      <c r="X2210" s="8" t="str">
        <f>TEXT(SalesDataTable[[#This Row],[Order Date]],"mmm")</f>
        <v>Oct</v>
      </c>
    </row>
    <row r="2211" spans="1:24" ht="15">
      <c r="A2211" s="2">
        <v>2622</v>
      </c>
      <c r="B2211" s="3">
        <v>46323</v>
      </c>
      <c r="C2211" s="12">
        <f>MONTH(SalesDataTable[[#This Row],[Order Date]])</f>
        <v>10</v>
      </c>
      <c r="D2211" s="12" t="str">
        <f>TEXT(SalesDataTable[[#This Row],[Order Date]],"MMM")</f>
        <v>Oct</v>
      </c>
      <c r="E2211" s="15" t="str">
        <f>"Q"&amp;ROUNDUP(MONTH(SalesDataTable[[#This Row],[Order Date]])/3,0)</f>
        <v>Q4</v>
      </c>
      <c r="F2211" s="12">
        <f>YEAR(SalesDataTable[[#This Row],[Order Date]])</f>
        <v>2026</v>
      </c>
      <c r="G2211" s="4" t="s">
        <v>0</v>
      </c>
      <c r="H2211" s="4" t="s">
        <v>50</v>
      </c>
      <c r="I2211" s="4" t="s">
        <v>28</v>
      </c>
      <c r="J2211" s="4" t="s">
        <v>13</v>
      </c>
      <c r="K2211" s="4" t="s">
        <v>23</v>
      </c>
      <c r="L2211" s="4" t="s">
        <v>40</v>
      </c>
      <c r="M2211" s="9">
        <v>3</v>
      </c>
      <c r="N2211" s="6">
        <v>83.73</v>
      </c>
      <c r="O2211" s="7">
        <v>0.15</v>
      </c>
      <c r="P2211" s="6">
        <v>39.43</v>
      </c>
      <c r="Q2211" s="6">
        <f t="shared" si="136"/>
        <v>213.51149999999998</v>
      </c>
      <c r="R2211" s="6">
        <f t="shared" si="137"/>
        <v>118.28999999999999</v>
      </c>
      <c r="S2211" s="6">
        <f t="shared" si="138"/>
        <v>95.221499999999992</v>
      </c>
      <c r="T2211" s="8">
        <f t="shared" si="139"/>
        <v>0.44597831966896395</v>
      </c>
      <c r="U2211" s="5">
        <f>YEAR(SalesDataTable[[#This Row],[Order Date]])</f>
        <v>2026</v>
      </c>
      <c r="V2211" s="8" t="str">
        <f>"Q"&amp;ROUNDUP(MONTH(SalesDataTable[[#This Row],[Order Date]])/3,0)</f>
        <v>Q4</v>
      </c>
      <c r="W2211" s="9">
        <f>MONTH(SalesDataTable[[#This Row],[Order Date]])</f>
        <v>10</v>
      </c>
      <c r="X2211" s="8" t="str">
        <f>TEXT(SalesDataTable[[#This Row],[Order Date]],"mmm")</f>
        <v>Oct</v>
      </c>
    </row>
    <row r="2212" spans="1:24" ht="15">
      <c r="A2212" s="2">
        <v>3106</v>
      </c>
      <c r="B2212" s="3">
        <v>46323</v>
      </c>
      <c r="C2212" s="12">
        <f>MONTH(SalesDataTable[[#This Row],[Order Date]])</f>
        <v>10</v>
      </c>
      <c r="D2212" s="12" t="str">
        <f>TEXT(SalesDataTable[[#This Row],[Order Date]],"MMM")</f>
        <v>Oct</v>
      </c>
      <c r="E2212" s="15" t="str">
        <f>"Q"&amp;ROUNDUP(MONTH(SalesDataTable[[#This Row],[Order Date]])/3,0)</f>
        <v>Q4</v>
      </c>
      <c r="F2212" s="12">
        <f>YEAR(SalesDataTable[[#This Row],[Order Date]])</f>
        <v>2026</v>
      </c>
      <c r="G2212" s="4" t="s">
        <v>20</v>
      </c>
      <c r="H2212" s="4" t="s">
        <v>33</v>
      </c>
      <c r="I2212" s="4" t="s">
        <v>28</v>
      </c>
      <c r="J2212" s="4" t="s">
        <v>16</v>
      </c>
      <c r="K2212" s="4" t="s">
        <v>34</v>
      </c>
      <c r="L2212" s="4" t="s">
        <v>42</v>
      </c>
      <c r="M2212" s="9">
        <v>3</v>
      </c>
      <c r="N2212" s="6">
        <v>36.99</v>
      </c>
      <c r="O2212" s="7">
        <v>0.05</v>
      </c>
      <c r="P2212" s="6">
        <v>14.14</v>
      </c>
      <c r="Q2212" s="6">
        <f t="shared" si="136"/>
        <v>105.42149999999999</v>
      </c>
      <c r="R2212" s="6">
        <f t="shared" si="137"/>
        <v>42.42</v>
      </c>
      <c r="S2212" s="6">
        <f t="shared" si="138"/>
        <v>63.001499999999993</v>
      </c>
      <c r="T2212" s="8">
        <f t="shared" si="139"/>
        <v>0.59761528720422297</v>
      </c>
      <c r="U2212" s="5">
        <f>YEAR(SalesDataTable[[#This Row],[Order Date]])</f>
        <v>2026</v>
      </c>
      <c r="V2212" s="8" t="str">
        <f>"Q"&amp;ROUNDUP(MONTH(SalesDataTable[[#This Row],[Order Date]])/3,0)</f>
        <v>Q4</v>
      </c>
      <c r="W2212" s="9">
        <f>MONTH(SalesDataTable[[#This Row],[Order Date]])</f>
        <v>10</v>
      </c>
      <c r="X2212" s="8" t="str">
        <f>TEXT(SalesDataTable[[#This Row],[Order Date]],"mmm")</f>
        <v>Oct</v>
      </c>
    </row>
    <row r="2213" spans="1:24" ht="15">
      <c r="A2213" s="2">
        <v>3274</v>
      </c>
      <c r="B2213" s="3">
        <v>46323</v>
      </c>
      <c r="C2213" s="12">
        <f>MONTH(SalesDataTable[[#This Row],[Order Date]])</f>
        <v>10</v>
      </c>
      <c r="D2213" s="12" t="str">
        <f>TEXT(SalesDataTable[[#This Row],[Order Date]],"MMM")</f>
        <v>Oct</v>
      </c>
      <c r="E2213" s="15" t="str">
        <f>"Q"&amp;ROUNDUP(MONTH(SalesDataTable[[#This Row],[Order Date]])/3,0)</f>
        <v>Q4</v>
      </c>
      <c r="F2213" s="12">
        <f>YEAR(SalesDataTable[[#This Row],[Order Date]])</f>
        <v>2026</v>
      </c>
      <c r="G2213" s="4" t="s">
        <v>20</v>
      </c>
      <c r="H2213" s="4" t="s">
        <v>31</v>
      </c>
      <c r="I2213" s="4" t="s">
        <v>28</v>
      </c>
      <c r="J2213" s="4" t="s">
        <v>13</v>
      </c>
      <c r="K2213" s="4" t="s">
        <v>34</v>
      </c>
      <c r="L2213" s="4" t="s">
        <v>35</v>
      </c>
      <c r="M2213" s="9">
        <v>1</v>
      </c>
      <c r="N2213" s="6">
        <v>39.42</v>
      </c>
      <c r="O2213" s="7">
        <v>0</v>
      </c>
      <c r="P2213" s="6">
        <v>14.58</v>
      </c>
      <c r="Q2213" s="6">
        <f t="shared" si="136"/>
        <v>39.42</v>
      </c>
      <c r="R2213" s="6">
        <f t="shared" si="137"/>
        <v>14.58</v>
      </c>
      <c r="S2213" s="6">
        <f t="shared" si="138"/>
        <v>24.840000000000003</v>
      </c>
      <c r="T2213" s="8">
        <f t="shared" si="139"/>
        <v>0.63013698630136994</v>
      </c>
      <c r="U2213" s="5">
        <f>YEAR(SalesDataTable[[#This Row],[Order Date]])</f>
        <v>2026</v>
      </c>
      <c r="V2213" s="8" t="str">
        <f>"Q"&amp;ROUNDUP(MONTH(SalesDataTable[[#This Row],[Order Date]])/3,0)</f>
        <v>Q4</v>
      </c>
      <c r="W2213" s="9">
        <f>MONTH(SalesDataTable[[#This Row],[Order Date]])</f>
        <v>10</v>
      </c>
      <c r="X2213" s="8" t="str">
        <f>TEXT(SalesDataTable[[#This Row],[Order Date]],"mmm")</f>
        <v>Oct</v>
      </c>
    </row>
    <row r="2214" spans="1:24" ht="15">
      <c r="A2214" s="2">
        <v>3542</v>
      </c>
      <c r="B2214" s="3">
        <v>46323</v>
      </c>
      <c r="C2214" s="12">
        <f>MONTH(SalesDataTable[[#This Row],[Order Date]])</f>
        <v>10</v>
      </c>
      <c r="D2214" s="12" t="str">
        <f>TEXT(SalesDataTable[[#This Row],[Order Date]],"MMM")</f>
        <v>Oct</v>
      </c>
      <c r="E2214" s="15" t="str">
        <f>"Q"&amp;ROUNDUP(MONTH(SalesDataTable[[#This Row],[Order Date]])/3,0)</f>
        <v>Q4</v>
      </c>
      <c r="F2214" s="12">
        <f>YEAR(SalesDataTable[[#This Row],[Order Date]])</f>
        <v>2026</v>
      </c>
      <c r="G2214" s="4" t="s">
        <v>20</v>
      </c>
      <c r="H2214" s="4" t="s">
        <v>21</v>
      </c>
      <c r="I2214" s="4" t="s">
        <v>2</v>
      </c>
      <c r="J2214" s="4" t="s">
        <v>13</v>
      </c>
      <c r="K2214" s="4" t="s">
        <v>4</v>
      </c>
      <c r="L2214" s="4" t="s">
        <v>22</v>
      </c>
      <c r="M2214" s="9">
        <v>2</v>
      </c>
      <c r="N2214" s="6">
        <v>50.66</v>
      </c>
      <c r="O2214" s="7">
        <v>0</v>
      </c>
      <c r="P2214" s="6">
        <v>22.02</v>
      </c>
      <c r="Q2214" s="6">
        <f t="shared" si="136"/>
        <v>101.32</v>
      </c>
      <c r="R2214" s="6">
        <f t="shared" si="137"/>
        <v>44.04</v>
      </c>
      <c r="S2214" s="6">
        <f t="shared" si="138"/>
        <v>57.279999999999994</v>
      </c>
      <c r="T2214" s="8">
        <f t="shared" si="139"/>
        <v>0.56533754441373862</v>
      </c>
      <c r="U2214" s="5">
        <f>YEAR(SalesDataTable[[#This Row],[Order Date]])</f>
        <v>2026</v>
      </c>
      <c r="V2214" s="8" t="str">
        <f>"Q"&amp;ROUNDUP(MONTH(SalesDataTable[[#This Row],[Order Date]])/3,0)</f>
        <v>Q4</v>
      </c>
      <c r="W2214" s="9">
        <f>MONTH(SalesDataTable[[#This Row],[Order Date]])</f>
        <v>10</v>
      </c>
      <c r="X2214" s="8" t="str">
        <f>TEXT(SalesDataTable[[#This Row],[Order Date]],"mmm")</f>
        <v>Oct</v>
      </c>
    </row>
    <row r="2215" spans="1:24" ht="15">
      <c r="A2215" s="2">
        <v>3704</v>
      </c>
      <c r="B2215" s="3">
        <v>46323</v>
      </c>
      <c r="C2215" s="12">
        <f>MONTH(SalesDataTable[[#This Row],[Order Date]])</f>
        <v>10</v>
      </c>
      <c r="D2215" s="12" t="str">
        <f>TEXT(SalesDataTable[[#This Row],[Order Date]],"MMM")</f>
        <v>Oct</v>
      </c>
      <c r="E2215" s="15" t="str">
        <f>"Q"&amp;ROUNDUP(MONTH(SalesDataTable[[#This Row],[Order Date]])/3,0)</f>
        <v>Q4</v>
      </c>
      <c r="F2215" s="12">
        <f>YEAR(SalesDataTable[[#This Row],[Order Date]])</f>
        <v>2026</v>
      </c>
      <c r="G2215" s="4" t="s">
        <v>6</v>
      </c>
      <c r="H2215" s="4" t="s">
        <v>43</v>
      </c>
      <c r="I2215" s="4" t="s">
        <v>2</v>
      </c>
      <c r="J2215" s="4" t="s">
        <v>3</v>
      </c>
      <c r="K2215" s="4" t="s">
        <v>9</v>
      </c>
      <c r="L2215" s="4" t="s">
        <v>46</v>
      </c>
      <c r="M2215" s="9">
        <v>4</v>
      </c>
      <c r="N2215" s="6">
        <v>71.959999999999994</v>
      </c>
      <c r="O2215" s="7">
        <v>0.1</v>
      </c>
      <c r="P2215" s="6">
        <v>31.51</v>
      </c>
      <c r="Q2215" s="6">
        <f t="shared" si="136"/>
        <v>259.05599999999998</v>
      </c>
      <c r="R2215" s="6">
        <f t="shared" si="137"/>
        <v>126.04</v>
      </c>
      <c r="S2215" s="6">
        <f t="shared" si="138"/>
        <v>133.01599999999996</v>
      </c>
      <c r="T2215" s="8">
        <f t="shared" si="139"/>
        <v>0.51346427027360864</v>
      </c>
      <c r="U2215" s="5">
        <f>YEAR(SalesDataTable[[#This Row],[Order Date]])</f>
        <v>2026</v>
      </c>
      <c r="V2215" s="8" t="str">
        <f>"Q"&amp;ROUNDUP(MONTH(SalesDataTable[[#This Row],[Order Date]])/3,0)</f>
        <v>Q4</v>
      </c>
      <c r="W2215" s="9">
        <f>MONTH(SalesDataTable[[#This Row],[Order Date]])</f>
        <v>10</v>
      </c>
      <c r="X2215" s="8" t="str">
        <f>TEXT(SalesDataTable[[#This Row],[Order Date]],"mmm")</f>
        <v>Oct</v>
      </c>
    </row>
    <row r="2216" spans="1:24" ht="15">
      <c r="A2216" s="2">
        <v>4699</v>
      </c>
      <c r="B2216" s="3">
        <v>46323</v>
      </c>
      <c r="C2216" s="12">
        <f>MONTH(SalesDataTable[[#This Row],[Order Date]])</f>
        <v>10</v>
      </c>
      <c r="D2216" s="12" t="str">
        <f>TEXT(SalesDataTable[[#This Row],[Order Date]],"MMM")</f>
        <v>Oct</v>
      </c>
      <c r="E2216" s="15" t="str">
        <f>"Q"&amp;ROUNDUP(MONTH(SalesDataTable[[#This Row],[Order Date]])/3,0)</f>
        <v>Q4</v>
      </c>
      <c r="F2216" s="12">
        <f>YEAR(SalesDataTable[[#This Row],[Order Date]])</f>
        <v>2026</v>
      </c>
      <c r="G2216" s="4" t="s">
        <v>11</v>
      </c>
      <c r="H2216" s="4" t="s">
        <v>25</v>
      </c>
      <c r="I2216" s="4" t="s">
        <v>19</v>
      </c>
      <c r="J2216" s="4" t="s">
        <v>3</v>
      </c>
      <c r="K2216" s="4" t="s">
        <v>4</v>
      </c>
      <c r="L2216" s="4" t="s">
        <v>22</v>
      </c>
      <c r="M2216" s="9">
        <v>1</v>
      </c>
      <c r="N2216" s="6">
        <v>49.72</v>
      </c>
      <c r="O2216" s="7">
        <v>0.05</v>
      </c>
      <c r="P2216" s="6">
        <v>22.5</v>
      </c>
      <c r="Q2216" s="6">
        <f t="shared" si="136"/>
        <v>47.233999999999995</v>
      </c>
      <c r="R2216" s="6">
        <f t="shared" si="137"/>
        <v>22.5</v>
      </c>
      <c r="S2216" s="6">
        <f t="shared" si="138"/>
        <v>24.733999999999995</v>
      </c>
      <c r="T2216" s="8">
        <f t="shared" si="139"/>
        <v>0.52364821950290041</v>
      </c>
      <c r="U2216" s="5">
        <f>YEAR(SalesDataTable[[#This Row],[Order Date]])</f>
        <v>2026</v>
      </c>
      <c r="V2216" s="8" t="str">
        <f>"Q"&amp;ROUNDUP(MONTH(SalesDataTable[[#This Row],[Order Date]])/3,0)</f>
        <v>Q4</v>
      </c>
      <c r="W2216" s="9">
        <f>MONTH(SalesDataTable[[#This Row],[Order Date]])</f>
        <v>10</v>
      </c>
      <c r="X2216" s="8" t="str">
        <f>TEXT(SalesDataTable[[#This Row],[Order Date]],"mmm")</f>
        <v>Oct</v>
      </c>
    </row>
    <row r="2217" spans="1:24" ht="15">
      <c r="A2217" s="2">
        <v>1226</v>
      </c>
      <c r="B2217" s="3">
        <v>46324</v>
      </c>
      <c r="C2217" s="12">
        <f>MONTH(SalesDataTable[[#This Row],[Order Date]])</f>
        <v>10</v>
      </c>
      <c r="D2217" s="12" t="str">
        <f>TEXT(SalesDataTable[[#This Row],[Order Date]],"MMM")</f>
        <v>Oct</v>
      </c>
      <c r="E2217" s="15" t="str">
        <f>"Q"&amp;ROUNDUP(MONTH(SalesDataTable[[#This Row],[Order Date]])/3,0)</f>
        <v>Q4</v>
      </c>
      <c r="F2217" s="12">
        <f>YEAR(SalesDataTable[[#This Row],[Order Date]])</f>
        <v>2026</v>
      </c>
      <c r="G2217" s="4" t="s">
        <v>0</v>
      </c>
      <c r="H2217" s="4" t="s">
        <v>1</v>
      </c>
      <c r="I2217" s="4" t="s">
        <v>28</v>
      </c>
      <c r="J2217" s="4" t="s">
        <v>3</v>
      </c>
      <c r="K2217" s="4" t="s">
        <v>14</v>
      </c>
      <c r="L2217" s="4" t="s">
        <v>15</v>
      </c>
      <c r="M2217" s="9">
        <v>1</v>
      </c>
      <c r="N2217" s="6">
        <v>36.58</v>
      </c>
      <c r="O2217" s="7">
        <v>0</v>
      </c>
      <c r="P2217" s="6">
        <v>13.5</v>
      </c>
      <c r="Q2217" s="6">
        <f t="shared" si="136"/>
        <v>36.58</v>
      </c>
      <c r="R2217" s="6">
        <f t="shared" si="137"/>
        <v>13.5</v>
      </c>
      <c r="S2217" s="6">
        <f t="shared" si="138"/>
        <v>23.08</v>
      </c>
      <c r="T2217" s="8">
        <f t="shared" si="139"/>
        <v>0.63094587206123565</v>
      </c>
      <c r="U2217" s="5">
        <f>YEAR(SalesDataTable[[#This Row],[Order Date]])</f>
        <v>2026</v>
      </c>
      <c r="V2217" s="8" t="str">
        <f>"Q"&amp;ROUNDUP(MONTH(SalesDataTable[[#This Row],[Order Date]])/3,0)</f>
        <v>Q4</v>
      </c>
      <c r="W2217" s="9">
        <f>MONTH(SalesDataTable[[#This Row],[Order Date]])</f>
        <v>10</v>
      </c>
      <c r="X2217" s="8" t="str">
        <f>TEXT(SalesDataTable[[#This Row],[Order Date]],"mmm")</f>
        <v>Oct</v>
      </c>
    </row>
    <row r="2218" spans="1:24" ht="15">
      <c r="A2218" s="2">
        <v>1245</v>
      </c>
      <c r="B2218" s="3">
        <v>46324</v>
      </c>
      <c r="C2218" s="12">
        <f>MONTH(SalesDataTable[[#This Row],[Order Date]])</f>
        <v>10</v>
      </c>
      <c r="D2218" s="12" t="str">
        <f>TEXT(SalesDataTable[[#This Row],[Order Date]],"MMM")</f>
        <v>Oct</v>
      </c>
      <c r="E2218" s="15" t="str">
        <f>"Q"&amp;ROUNDUP(MONTH(SalesDataTable[[#This Row],[Order Date]])/3,0)</f>
        <v>Q4</v>
      </c>
      <c r="F2218" s="12">
        <f>YEAR(SalesDataTable[[#This Row],[Order Date]])</f>
        <v>2026</v>
      </c>
      <c r="G2218" s="4" t="s">
        <v>6</v>
      </c>
      <c r="H2218" s="4" t="s">
        <v>27</v>
      </c>
      <c r="I2218" s="4" t="s">
        <v>28</v>
      </c>
      <c r="J2218" s="4" t="s">
        <v>3</v>
      </c>
      <c r="K2218" s="4" t="s">
        <v>34</v>
      </c>
      <c r="L2218" s="4" t="s">
        <v>35</v>
      </c>
      <c r="M2218" s="9">
        <v>2</v>
      </c>
      <c r="N2218" s="6">
        <v>41.06</v>
      </c>
      <c r="O2218" s="7">
        <v>0.05</v>
      </c>
      <c r="P2218" s="6">
        <v>15.07</v>
      </c>
      <c r="Q2218" s="6">
        <f t="shared" si="136"/>
        <v>78.013999999999996</v>
      </c>
      <c r="R2218" s="6">
        <f t="shared" si="137"/>
        <v>30.14</v>
      </c>
      <c r="S2218" s="6">
        <f t="shared" si="138"/>
        <v>47.873999999999995</v>
      </c>
      <c r="T2218" s="8">
        <f t="shared" si="139"/>
        <v>0.6136590868305688</v>
      </c>
      <c r="U2218" s="5">
        <f>YEAR(SalesDataTable[[#This Row],[Order Date]])</f>
        <v>2026</v>
      </c>
      <c r="V2218" s="8" t="str">
        <f>"Q"&amp;ROUNDUP(MONTH(SalesDataTable[[#This Row],[Order Date]])/3,0)</f>
        <v>Q4</v>
      </c>
      <c r="W2218" s="9">
        <f>MONTH(SalesDataTable[[#This Row],[Order Date]])</f>
        <v>10</v>
      </c>
      <c r="X2218" s="8" t="str">
        <f>TEXT(SalesDataTable[[#This Row],[Order Date]],"mmm")</f>
        <v>Oct</v>
      </c>
    </row>
    <row r="2219" spans="1:24" ht="15">
      <c r="A2219" s="2">
        <v>1477</v>
      </c>
      <c r="B2219" s="3">
        <v>46324</v>
      </c>
      <c r="C2219" s="12">
        <f>MONTH(SalesDataTable[[#This Row],[Order Date]])</f>
        <v>10</v>
      </c>
      <c r="D2219" s="12" t="str">
        <f>TEXT(SalesDataTable[[#This Row],[Order Date]],"MMM")</f>
        <v>Oct</v>
      </c>
      <c r="E2219" s="15" t="str">
        <f>"Q"&amp;ROUNDUP(MONTH(SalesDataTable[[#This Row],[Order Date]])/3,0)</f>
        <v>Q4</v>
      </c>
      <c r="F2219" s="12">
        <f>YEAR(SalesDataTable[[#This Row],[Order Date]])</f>
        <v>2026</v>
      </c>
      <c r="G2219" s="4" t="s">
        <v>6</v>
      </c>
      <c r="H2219" s="4" t="s">
        <v>49</v>
      </c>
      <c r="I2219" s="4" t="s">
        <v>28</v>
      </c>
      <c r="J2219" s="4" t="s">
        <v>3</v>
      </c>
      <c r="K2219" s="4" t="s">
        <v>23</v>
      </c>
      <c r="L2219" s="4" t="s">
        <v>51</v>
      </c>
      <c r="M2219" s="9">
        <v>1</v>
      </c>
      <c r="N2219" s="6">
        <v>121.78</v>
      </c>
      <c r="O2219" s="7">
        <v>0.15</v>
      </c>
      <c r="P2219" s="6">
        <v>61.55</v>
      </c>
      <c r="Q2219" s="6">
        <f t="shared" si="136"/>
        <v>103.51300000000001</v>
      </c>
      <c r="R2219" s="6">
        <f t="shared" si="137"/>
        <v>61.55</v>
      </c>
      <c r="S2219" s="6">
        <f t="shared" si="138"/>
        <v>41.963000000000008</v>
      </c>
      <c r="T2219" s="8">
        <f t="shared" si="139"/>
        <v>0.40538869513974096</v>
      </c>
      <c r="U2219" s="5">
        <f>YEAR(SalesDataTable[[#This Row],[Order Date]])</f>
        <v>2026</v>
      </c>
      <c r="V2219" s="8" t="str">
        <f>"Q"&amp;ROUNDUP(MONTH(SalesDataTable[[#This Row],[Order Date]])/3,0)</f>
        <v>Q4</v>
      </c>
      <c r="W2219" s="9">
        <f>MONTH(SalesDataTable[[#This Row],[Order Date]])</f>
        <v>10</v>
      </c>
      <c r="X2219" s="8" t="str">
        <f>TEXT(SalesDataTable[[#This Row],[Order Date]],"mmm")</f>
        <v>Oct</v>
      </c>
    </row>
    <row r="2220" spans="1:24" ht="15">
      <c r="A2220" s="2">
        <v>1575</v>
      </c>
      <c r="B2220" s="3">
        <v>46324</v>
      </c>
      <c r="C2220" s="12">
        <f>MONTH(SalesDataTable[[#This Row],[Order Date]])</f>
        <v>10</v>
      </c>
      <c r="D2220" s="12" t="str">
        <f>TEXT(SalesDataTable[[#This Row],[Order Date]],"MMM")</f>
        <v>Oct</v>
      </c>
      <c r="E2220" s="15" t="str">
        <f>"Q"&amp;ROUNDUP(MONTH(SalesDataTable[[#This Row],[Order Date]])/3,0)</f>
        <v>Q4</v>
      </c>
      <c r="F2220" s="12">
        <f>YEAR(SalesDataTable[[#This Row],[Order Date]])</f>
        <v>2026</v>
      </c>
      <c r="G2220" s="4" t="s">
        <v>20</v>
      </c>
      <c r="H2220" s="4" t="s">
        <v>31</v>
      </c>
      <c r="I2220" s="4" t="s">
        <v>8</v>
      </c>
      <c r="J2220" s="4" t="s">
        <v>3</v>
      </c>
      <c r="K2220" s="4" t="s">
        <v>14</v>
      </c>
      <c r="L2220" s="4" t="s">
        <v>44</v>
      </c>
      <c r="M2220" s="9">
        <v>5</v>
      </c>
      <c r="N2220" s="6">
        <v>130.68</v>
      </c>
      <c r="O2220" s="7">
        <v>0.2</v>
      </c>
      <c r="P2220" s="6">
        <v>67.209999999999994</v>
      </c>
      <c r="Q2220" s="6">
        <f t="shared" si="136"/>
        <v>522.72000000000014</v>
      </c>
      <c r="R2220" s="6">
        <f t="shared" si="137"/>
        <v>336.04999999999995</v>
      </c>
      <c r="S2220" s="6">
        <f t="shared" si="138"/>
        <v>186.67000000000019</v>
      </c>
      <c r="T2220" s="8">
        <f t="shared" si="139"/>
        <v>0.35711279461279488</v>
      </c>
      <c r="U2220" s="5">
        <f>YEAR(SalesDataTable[[#This Row],[Order Date]])</f>
        <v>2026</v>
      </c>
      <c r="V2220" s="8" t="str">
        <f>"Q"&amp;ROUNDUP(MONTH(SalesDataTable[[#This Row],[Order Date]])/3,0)</f>
        <v>Q4</v>
      </c>
      <c r="W2220" s="9">
        <f>MONTH(SalesDataTable[[#This Row],[Order Date]])</f>
        <v>10</v>
      </c>
      <c r="X2220" s="8" t="str">
        <f>TEXT(SalesDataTable[[#This Row],[Order Date]],"mmm")</f>
        <v>Oct</v>
      </c>
    </row>
    <row r="2221" spans="1:24" ht="15">
      <c r="A2221" s="2">
        <v>2830</v>
      </c>
      <c r="B2221" s="3">
        <v>46324</v>
      </c>
      <c r="C2221" s="12">
        <f>MONTH(SalesDataTable[[#This Row],[Order Date]])</f>
        <v>10</v>
      </c>
      <c r="D2221" s="12" t="str">
        <f>TEXT(SalesDataTable[[#This Row],[Order Date]],"MMM")</f>
        <v>Oct</v>
      </c>
      <c r="E2221" s="15" t="str">
        <f>"Q"&amp;ROUNDUP(MONTH(SalesDataTable[[#This Row],[Order Date]])/3,0)</f>
        <v>Q4</v>
      </c>
      <c r="F2221" s="12">
        <f>YEAR(SalesDataTable[[#This Row],[Order Date]])</f>
        <v>2026</v>
      </c>
      <c r="G2221" s="4" t="s">
        <v>11</v>
      </c>
      <c r="H2221" s="4" t="s">
        <v>12</v>
      </c>
      <c r="I2221" s="4" t="s">
        <v>2</v>
      </c>
      <c r="J2221" s="4" t="s">
        <v>13</v>
      </c>
      <c r="K2221" s="4" t="s">
        <v>14</v>
      </c>
      <c r="L2221" s="4" t="s">
        <v>48</v>
      </c>
      <c r="M2221" s="9">
        <v>1</v>
      </c>
      <c r="N2221" s="6">
        <v>161.94999999999999</v>
      </c>
      <c r="O2221" s="7">
        <v>0</v>
      </c>
      <c r="P2221" s="6">
        <v>86.61</v>
      </c>
      <c r="Q2221" s="6">
        <f t="shared" si="136"/>
        <v>161.94999999999999</v>
      </c>
      <c r="R2221" s="6">
        <f t="shared" si="137"/>
        <v>86.61</v>
      </c>
      <c r="S2221" s="6">
        <f t="shared" si="138"/>
        <v>75.339999999999989</v>
      </c>
      <c r="T2221" s="8">
        <f t="shared" si="139"/>
        <v>0.46520531028095086</v>
      </c>
      <c r="U2221" s="5">
        <f>YEAR(SalesDataTable[[#This Row],[Order Date]])</f>
        <v>2026</v>
      </c>
      <c r="V2221" s="8" t="str">
        <f>"Q"&amp;ROUNDUP(MONTH(SalesDataTable[[#This Row],[Order Date]])/3,0)</f>
        <v>Q4</v>
      </c>
      <c r="W2221" s="9">
        <f>MONTH(SalesDataTable[[#This Row],[Order Date]])</f>
        <v>10</v>
      </c>
      <c r="X2221" s="8" t="str">
        <f>TEXT(SalesDataTable[[#This Row],[Order Date]],"mmm")</f>
        <v>Oct</v>
      </c>
    </row>
    <row r="2222" spans="1:24" ht="15">
      <c r="A2222" s="2">
        <v>2884</v>
      </c>
      <c r="B2222" s="3">
        <v>46324</v>
      </c>
      <c r="C2222" s="12">
        <f>MONTH(SalesDataTable[[#This Row],[Order Date]])</f>
        <v>10</v>
      </c>
      <c r="D2222" s="12" t="str">
        <f>TEXT(SalesDataTable[[#This Row],[Order Date]],"MMM")</f>
        <v>Oct</v>
      </c>
      <c r="E2222" s="15" t="str">
        <f>"Q"&amp;ROUNDUP(MONTH(SalesDataTable[[#This Row],[Order Date]])/3,0)</f>
        <v>Q4</v>
      </c>
      <c r="F2222" s="12">
        <f>YEAR(SalesDataTable[[#This Row],[Order Date]])</f>
        <v>2026</v>
      </c>
      <c r="G2222" s="4" t="s">
        <v>0</v>
      </c>
      <c r="H2222" s="4" t="s">
        <v>50</v>
      </c>
      <c r="I2222" s="4" t="s">
        <v>19</v>
      </c>
      <c r="J2222" s="4" t="s">
        <v>3</v>
      </c>
      <c r="K2222" s="4" t="s">
        <v>4</v>
      </c>
      <c r="L2222" s="4" t="s">
        <v>5</v>
      </c>
      <c r="M2222" s="9">
        <v>2</v>
      </c>
      <c r="N2222" s="6">
        <v>83.6</v>
      </c>
      <c r="O2222" s="7">
        <v>0</v>
      </c>
      <c r="P2222" s="6">
        <v>43.01</v>
      </c>
      <c r="Q2222" s="6">
        <f t="shared" si="136"/>
        <v>167.2</v>
      </c>
      <c r="R2222" s="6">
        <f t="shared" si="137"/>
        <v>86.02</v>
      </c>
      <c r="S2222" s="6">
        <f t="shared" si="138"/>
        <v>81.179999999999993</v>
      </c>
      <c r="T2222" s="8">
        <f t="shared" si="139"/>
        <v>0.48552631578947369</v>
      </c>
      <c r="U2222" s="5">
        <f>YEAR(SalesDataTable[[#This Row],[Order Date]])</f>
        <v>2026</v>
      </c>
      <c r="V2222" s="8" t="str">
        <f>"Q"&amp;ROUNDUP(MONTH(SalesDataTable[[#This Row],[Order Date]])/3,0)</f>
        <v>Q4</v>
      </c>
      <c r="W2222" s="9">
        <f>MONTH(SalesDataTable[[#This Row],[Order Date]])</f>
        <v>10</v>
      </c>
      <c r="X2222" s="8" t="str">
        <f>TEXT(SalesDataTable[[#This Row],[Order Date]],"mmm")</f>
        <v>Oct</v>
      </c>
    </row>
    <row r="2223" spans="1:24" ht="15">
      <c r="A2223" s="2">
        <v>3093</v>
      </c>
      <c r="B2223" s="3">
        <v>46324</v>
      </c>
      <c r="C2223" s="12">
        <f>MONTH(SalesDataTable[[#This Row],[Order Date]])</f>
        <v>10</v>
      </c>
      <c r="D2223" s="12" t="str">
        <f>TEXT(SalesDataTable[[#This Row],[Order Date]],"MMM")</f>
        <v>Oct</v>
      </c>
      <c r="E2223" s="15" t="str">
        <f>"Q"&amp;ROUNDUP(MONTH(SalesDataTable[[#This Row],[Order Date]])/3,0)</f>
        <v>Q4</v>
      </c>
      <c r="F2223" s="12">
        <f>YEAR(SalesDataTable[[#This Row],[Order Date]])</f>
        <v>2026</v>
      </c>
      <c r="G2223" s="4" t="s">
        <v>20</v>
      </c>
      <c r="H2223" s="4" t="s">
        <v>21</v>
      </c>
      <c r="I2223" s="4" t="s">
        <v>8</v>
      </c>
      <c r="J2223" s="4" t="s">
        <v>16</v>
      </c>
      <c r="K2223" s="4" t="s">
        <v>23</v>
      </c>
      <c r="L2223" s="4" t="s">
        <v>29</v>
      </c>
      <c r="M2223" s="9">
        <v>3</v>
      </c>
      <c r="N2223" s="6">
        <v>194.19</v>
      </c>
      <c r="O2223" s="7">
        <v>0.15</v>
      </c>
      <c r="P2223" s="6">
        <v>104.22</v>
      </c>
      <c r="Q2223" s="6">
        <f t="shared" si="136"/>
        <v>495.18449999999996</v>
      </c>
      <c r="R2223" s="6">
        <f t="shared" si="137"/>
        <v>312.65999999999997</v>
      </c>
      <c r="S2223" s="6">
        <f t="shared" si="138"/>
        <v>182.52449999999999</v>
      </c>
      <c r="T2223" s="8">
        <f t="shared" si="139"/>
        <v>0.36859897674503139</v>
      </c>
      <c r="U2223" s="5">
        <f>YEAR(SalesDataTable[[#This Row],[Order Date]])</f>
        <v>2026</v>
      </c>
      <c r="V2223" s="8" t="str">
        <f>"Q"&amp;ROUNDUP(MONTH(SalesDataTable[[#This Row],[Order Date]])/3,0)</f>
        <v>Q4</v>
      </c>
      <c r="W2223" s="9">
        <f>MONTH(SalesDataTable[[#This Row],[Order Date]])</f>
        <v>10</v>
      </c>
      <c r="X2223" s="8" t="str">
        <f>TEXT(SalesDataTable[[#This Row],[Order Date]],"mmm")</f>
        <v>Oct</v>
      </c>
    </row>
    <row r="2224" spans="1:24" ht="15">
      <c r="A2224" s="2">
        <v>3613</v>
      </c>
      <c r="B2224" s="3">
        <v>46324</v>
      </c>
      <c r="C2224" s="12">
        <f>MONTH(SalesDataTable[[#This Row],[Order Date]])</f>
        <v>10</v>
      </c>
      <c r="D2224" s="12" t="str">
        <f>TEXT(SalesDataTable[[#This Row],[Order Date]],"MMM")</f>
        <v>Oct</v>
      </c>
      <c r="E2224" s="15" t="str">
        <f>"Q"&amp;ROUNDUP(MONTH(SalesDataTable[[#This Row],[Order Date]])/3,0)</f>
        <v>Q4</v>
      </c>
      <c r="F2224" s="12">
        <f>YEAR(SalesDataTable[[#This Row],[Order Date]])</f>
        <v>2026</v>
      </c>
      <c r="G2224" s="4" t="s">
        <v>6</v>
      </c>
      <c r="H2224" s="4" t="s">
        <v>43</v>
      </c>
      <c r="I2224" s="4" t="s">
        <v>2</v>
      </c>
      <c r="J2224" s="4" t="s">
        <v>3</v>
      </c>
      <c r="K2224" s="4" t="s">
        <v>14</v>
      </c>
      <c r="L2224" s="4" t="s">
        <v>48</v>
      </c>
      <c r="M2224" s="9">
        <v>3</v>
      </c>
      <c r="N2224" s="6">
        <v>167.41</v>
      </c>
      <c r="O2224" s="7">
        <v>0</v>
      </c>
      <c r="P2224" s="6">
        <v>85.33</v>
      </c>
      <c r="Q2224" s="6">
        <f t="shared" si="136"/>
        <v>502.23</v>
      </c>
      <c r="R2224" s="6">
        <f t="shared" si="137"/>
        <v>255.99</v>
      </c>
      <c r="S2224" s="6">
        <f t="shared" si="138"/>
        <v>246.24</v>
      </c>
      <c r="T2224" s="8">
        <f t="shared" si="139"/>
        <v>0.49029329191804549</v>
      </c>
      <c r="U2224" s="5">
        <f>YEAR(SalesDataTable[[#This Row],[Order Date]])</f>
        <v>2026</v>
      </c>
      <c r="V2224" s="8" t="str">
        <f>"Q"&amp;ROUNDUP(MONTH(SalesDataTable[[#This Row],[Order Date]])/3,0)</f>
        <v>Q4</v>
      </c>
      <c r="W2224" s="9">
        <f>MONTH(SalesDataTable[[#This Row],[Order Date]])</f>
        <v>10</v>
      </c>
      <c r="X2224" s="8" t="str">
        <f>TEXT(SalesDataTable[[#This Row],[Order Date]],"mmm")</f>
        <v>Oct</v>
      </c>
    </row>
    <row r="2225" spans="1:24" ht="15">
      <c r="A2225" s="2">
        <v>4496</v>
      </c>
      <c r="B2225" s="3">
        <v>46324</v>
      </c>
      <c r="C2225" s="12">
        <f>MONTH(SalesDataTable[[#This Row],[Order Date]])</f>
        <v>10</v>
      </c>
      <c r="D2225" s="12" t="str">
        <f>TEXT(SalesDataTable[[#This Row],[Order Date]],"MMM")</f>
        <v>Oct</v>
      </c>
      <c r="E2225" s="15" t="str">
        <f>"Q"&amp;ROUNDUP(MONTH(SalesDataTable[[#This Row],[Order Date]])/3,0)</f>
        <v>Q4</v>
      </c>
      <c r="F2225" s="12">
        <f>YEAR(SalesDataTable[[#This Row],[Order Date]])</f>
        <v>2026</v>
      </c>
      <c r="G2225" s="4" t="s">
        <v>20</v>
      </c>
      <c r="H2225" s="4" t="s">
        <v>33</v>
      </c>
      <c r="I2225" s="4" t="s">
        <v>2</v>
      </c>
      <c r="J2225" s="4" t="s">
        <v>3</v>
      </c>
      <c r="K2225" s="4" t="s">
        <v>34</v>
      </c>
      <c r="L2225" s="4" t="s">
        <v>35</v>
      </c>
      <c r="M2225" s="9">
        <v>2</v>
      </c>
      <c r="N2225" s="6">
        <v>40.83</v>
      </c>
      <c r="O2225" s="7">
        <v>0.1</v>
      </c>
      <c r="P2225" s="6">
        <v>14.91</v>
      </c>
      <c r="Q2225" s="6">
        <f t="shared" si="136"/>
        <v>73.494</v>
      </c>
      <c r="R2225" s="6">
        <f t="shared" si="137"/>
        <v>29.82</v>
      </c>
      <c r="S2225" s="6">
        <f t="shared" si="138"/>
        <v>43.673999999999999</v>
      </c>
      <c r="T2225" s="8">
        <f t="shared" si="139"/>
        <v>0.59425259204833047</v>
      </c>
      <c r="U2225" s="5">
        <f>YEAR(SalesDataTable[[#This Row],[Order Date]])</f>
        <v>2026</v>
      </c>
      <c r="V2225" s="8" t="str">
        <f>"Q"&amp;ROUNDUP(MONTH(SalesDataTable[[#This Row],[Order Date]])/3,0)</f>
        <v>Q4</v>
      </c>
      <c r="W2225" s="9">
        <f>MONTH(SalesDataTable[[#This Row],[Order Date]])</f>
        <v>10</v>
      </c>
      <c r="X2225" s="8" t="str">
        <f>TEXT(SalesDataTable[[#This Row],[Order Date]],"mmm")</f>
        <v>Oct</v>
      </c>
    </row>
    <row r="2226" spans="1:24" ht="15">
      <c r="A2226" s="2">
        <v>5194</v>
      </c>
      <c r="B2226" s="3">
        <v>46324</v>
      </c>
      <c r="C2226" s="12">
        <f>MONTH(SalesDataTable[[#This Row],[Order Date]])</f>
        <v>10</v>
      </c>
      <c r="D2226" s="12" t="str">
        <f>TEXT(SalesDataTable[[#This Row],[Order Date]],"MMM")</f>
        <v>Oct</v>
      </c>
      <c r="E2226" s="15" t="str">
        <f>"Q"&amp;ROUNDUP(MONTH(SalesDataTable[[#This Row],[Order Date]])/3,0)</f>
        <v>Q4</v>
      </c>
      <c r="F2226" s="12">
        <f>YEAR(SalesDataTable[[#This Row],[Order Date]])</f>
        <v>2026</v>
      </c>
      <c r="G2226" s="4" t="s">
        <v>0</v>
      </c>
      <c r="H2226" s="4" t="s">
        <v>36</v>
      </c>
      <c r="I2226" s="4" t="s">
        <v>8</v>
      </c>
      <c r="J2226" s="4" t="s">
        <v>16</v>
      </c>
      <c r="K2226" s="4" t="s">
        <v>23</v>
      </c>
      <c r="L2226" s="4" t="s">
        <v>40</v>
      </c>
      <c r="M2226" s="9">
        <v>12</v>
      </c>
      <c r="N2226" s="6">
        <v>80.84</v>
      </c>
      <c r="O2226" s="7">
        <v>0.1</v>
      </c>
      <c r="P2226" s="6">
        <v>38.39</v>
      </c>
      <c r="Q2226" s="6">
        <f t="shared" si="136"/>
        <v>873.072</v>
      </c>
      <c r="R2226" s="6">
        <f t="shared" si="137"/>
        <v>460.68</v>
      </c>
      <c r="S2226" s="6">
        <f t="shared" si="138"/>
        <v>412.392</v>
      </c>
      <c r="T2226" s="8">
        <f t="shared" si="139"/>
        <v>0.4723459233602727</v>
      </c>
      <c r="U2226" s="5">
        <f>YEAR(SalesDataTable[[#This Row],[Order Date]])</f>
        <v>2026</v>
      </c>
      <c r="V2226" s="8" t="str">
        <f>"Q"&amp;ROUNDUP(MONTH(SalesDataTable[[#This Row],[Order Date]])/3,0)</f>
        <v>Q4</v>
      </c>
      <c r="W2226" s="9">
        <f>MONTH(SalesDataTable[[#This Row],[Order Date]])</f>
        <v>10</v>
      </c>
      <c r="X2226" s="8" t="str">
        <f>TEXT(SalesDataTable[[#This Row],[Order Date]],"mmm")</f>
        <v>Oct</v>
      </c>
    </row>
    <row r="2227" spans="1:24" ht="15">
      <c r="A2227" s="2">
        <v>339</v>
      </c>
      <c r="B2227" s="3">
        <v>46325</v>
      </c>
      <c r="C2227" s="12">
        <f>MONTH(SalesDataTable[[#This Row],[Order Date]])</f>
        <v>10</v>
      </c>
      <c r="D2227" s="12" t="str">
        <f>TEXT(SalesDataTable[[#This Row],[Order Date]],"MMM")</f>
        <v>Oct</v>
      </c>
      <c r="E2227" s="15" t="str">
        <f>"Q"&amp;ROUNDUP(MONTH(SalesDataTable[[#This Row],[Order Date]])/3,0)</f>
        <v>Q4</v>
      </c>
      <c r="F2227" s="12">
        <f>YEAR(SalesDataTable[[#This Row],[Order Date]])</f>
        <v>2026</v>
      </c>
      <c r="G2227" s="4" t="s">
        <v>20</v>
      </c>
      <c r="H2227" s="4" t="s">
        <v>47</v>
      </c>
      <c r="I2227" s="4" t="s">
        <v>2</v>
      </c>
      <c r="J2227" s="4" t="s">
        <v>3</v>
      </c>
      <c r="K2227" s="4" t="s">
        <v>4</v>
      </c>
      <c r="L2227" s="4" t="s">
        <v>26</v>
      </c>
      <c r="M2227" s="9">
        <v>1</v>
      </c>
      <c r="N2227" s="6">
        <v>39.65</v>
      </c>
      <c r="O2227" s="7">
        <v>0</v>
      </c>
      <c r="P2227" s="6">
        <v>16.38</v>
      </c>
      <c r="Q2227" s="6">
        <f t="shared" si="136"/>
        <v>39.65</v>
      </c>
      <c r="R2227" s="6">
        <f t="shared" si="137"/>
        <v>16.38</v>
      </c>
      <c r="S2227" s="6">
        <f t="shared" si="138"/>
        <v>23.27</v>
      </c>
      <c r="T2227" s="8">
        <f t="shared" si="139"/>
        <v>0.58688524590163937</v>
      </c>
      <c r="U2227" s="5">
        <f>YEAR(SalesDataTable[[#This Row],[Order Date]])</f>
        <v>2026</v>
      </c>
      <c r="V2227" s="8" t="str">
        <f>"Q"&amp;ROUNDUP(MONTH(SalesDataTable[[#This Row],[Order Date]])/3,0)</f>
        <v>Q4</v>
      </c>
      <c r="W2227" s="9">
        <f>MONTH(SalesDataTable[[#This Row],[Order Date]])</f>
        <v>10</v>
      </c>
      <c r="X2227" s="8" t="str">
        <f>TEXT(SalesDataTable[[#This Row],[Order Date]],"mmm")</f>
        <v>Oct</v>
      </c>
    </row>
    <row r="2228" spans="1:24" ht="15">
      <c r="A2228" s="2">
        <v>1199</v>
      </c>
      <c r="B2228" s="3">
        <v>46325</v>
      </c>
      <c r="C2228" s="12">
        <f>MONTH(SalesDataTable[[#This Row],[Order Date]])</f>
        <v>10</v>
      </c>
      <c r="D2228" s="12" t="str">
        <f>TEXT(SalesDataTable[[#This Row],[Order Date]],"MMM")</f>
        <v>Oct</v>
      </c>
      <c r="E2228" s="15" t="str">
        <f>"Q"&amp;ROUNDUP(MONTH(SalesDataTable[[#This Row],[Order Date]])/3,0)</f>
        <v>Q4</v>
      </c>
      <c r="F2228" s="12">
        <f>YEAR(SalesDataTable[[#This Row],[Order Date]])</f>
        <v>2026</v>
      </c>
      <c r="G2228" s="4" t="s">
        <v>6</v>
      </c>
      <c r="H2228" s="4" t="s">
        <v>43</v>
      </c>
      <c r="I2228" s="4" t="s">
        <v>2</v>
      </c>
      <c r="J2228" s="4" t="s">
        <v>13</v>
      </c>
      <c r="K2228" s="4" t="s">
        <v>4</v>
      </c>
      <c r="L2228" s="4" t="s">
        <v>30</v>
      </c>
      <c r="M2228" s="9">
        <v>1</v>
      </c>
      <c r="N2228" s="6">
        <v>102.47</v>
      </c>
      <c r="O2228" s="7">
        <v>0.1</v>
      </c>
      <c r="P2228" s="6">
        <v>49.75</v>
      </c>
      <c r="Q2228" s="6">
        <f t="shared" si="136"/>
        <v>92.222999999999999</v>
      </c>
      <c r="R2228" s="6">
        <f t="shared" si="137"/>
        <v>49.75</v>
      </c>
      <c r="S2228" s="6">
        <f t="shared" si="138"/>
        <v>42.472999999999999</v>
      </c>
      <c r="T2228" s="8">
        <f t="shared" si="139"/>
        <v>0.46054671828068922</v>
      </c>
      <c r="U2228" s="5">
        <f>YEAR(SalesDataTable[[#This Row],[Order Date]])</f>
        <v>2026</v>
      </c>
      <c r="V2228" s="8" t="str">
        <f>"Q"&amp;ROUNDUP(MONTH(SalesDataTable[[#This Row],[Order Date]])/3,0)</f>
        <v>Q4</v>
      </c>
      <c r="W2228" s="9">
        <f>MONTH(SalesDataTable[[#This Row],[Order Date]])</f>
        <v>10</v>
      </c>
      <c r="X2228" s="8" t="str">
        <f>TEXT(SalesDataTable[[#This Row],[Order Date]],"mmm")</f>
        <v>Oct</v>
      </c>
    </row>
    <row r="2229" spans="1:24" ht="15">
      <c r="A2229" s="2">
        <v>1253</v>
      </c>
      <c r="B2229" s="3">
        <v>46325</v>
      </c>
      <c r="C2229" s="12">
        <f>MONTH(SalesDataTable[[#This Row],[Order Date]])</f>
        <v>10</v>
      </c>
      <c r="D2229" s="12" t="str">
        <f>TEXT(SalesDataTable[[#This Row],[Order Date]],"MMM")</f>
        <v>Oct</v>
      </c>
      <c r="E2229" s="15" t="str">
        <f>"Q"&amp;ROUNDUP(MONTH(SalesDataTable[[#This Row],[Order Date]])/3,0)</f>
        <v>Q4</v>
      </c>
      <c r="F2229" s="12">
        <f>YEAR(SalesDataTable[[#This Row],[Order Date]])</f>
        <v>2026</v>
      </c>
      <c r="G2229" s="4" t="s">
        <v>20</v>
      </c>
      <c r="H2229" s="4" t="s">
        <v>47</v>
      </c>
      <c r="I2229" s="4" t="s">
        <v>19</v>
      </c>
      <c r="J2229" s="4" t="s">
        <v>16</v>
      </c>
      <c r="K2229" s="4" t="s">
        <v>34</v>
      </c>
      <c r="L2229" s="4" t="s">
        <v>35</v>
      </c>
      <c r="M2229" s="9">
        <v>2</v>
      </c>
      <c r="N2229" s="6">
        <v>40.43</v>
      </c>
      <c r="O2229" s="7">
        <v>0</v>
      </c>
      <c r="P2229" s="6">
        <v>14.88</v>
      </c>
      <c r="Q2229" s="6">
        <f t="shared" si="136"/>
        <v>80.86</v>
      </c>
      <c r="R2229" s="6">
        <f t="shared" si="137"/>
        <v>29.76</v>
      </c>
      <c r="S2229" s="6">
        <f t="shared" si="138"/>
        <v>51.099999999999994</v>
      </c>
      <c r="T2229" s="8">
        <f t="shared" si="139"/>
        <v>0.63195646796932969</v>
      </c>
      <c r="U2229" s="5">
        <f>YEAR(SalesDataTable[[#This Row],[Order Date]])</f>
        <v>2026</v>
      </c>
      <c r="V2229" s="8" t="str">
        <f>"Q"&amp;ROUNDUP(MONTH(SalesDataTable[[#This Row],[Order Date]])/3,0)</f>
        <v>Q4</v>
      </c>
      <c r="W2229" s="9">
        <f>MONTH(SalesDataTable[[#This Row],[Order Date]])</f>
        <v>10</v>
      </c>
      <c r="X2229" s="8" t="str">
        <f>TEXT(SalesDataTable[[#This Row],[Order Date]],"mmm")</f>
        <v>Oct</v>
      </c>
    </row>
    <row r="2230" spans="1:24" ht="15">
      <c r="A2230" s="2">
        <v>1407</v>
      </c>
      <c r="B2230" s="3">
        <v>46325</v>
      </c>
      <c r="C2230" s="12">
        <f>MONTH(SalesDataTable[[#This Row],[Order Date]])</f>
        <v>10</v>
      </c>
      <c r="D2230" s="12" t="str">
        <f>TEXT(SalesDataTable[[#This Row],[Order Date]],"MMM")</f>
        <v>Oct</v>
      </c>
      <c r="E2230" s="15" t="str">
        <f>"Q"&amp;ROUNDUP(MONTH(SalesDataTable[[#This Row],[Order Date]])/3,0)</f>
        <v>Q4</v>
      </c>
      <c r="F2230" s="12">
        <f>YEAR(SalesDataTable[[#This Row],[Order Date]])</f>
        <v>2026</v>
      </c>
      <c r="G2230" s="4" t="s">
        <v>20</v>
      </c>
      <c r="H2230" s="4" t="s">
        <v>33</v>
      </c>
      <c r="I2230" s="4" t="s">
        <v>19</v>
      </c>
      <c r="J2230" s="4" t="s">
        <v>16</v>
      </c>
      <c r="K2230" s="4" t="s">
        <v>14</v>
      </c>
      <c r="L2230" s="4" t="s">
        <v>15</v>
      </c>
      <c r="M2230" s="9">
        <v>2</v>
      </c>
      <c r="N2230" s="6">
        <v>35.880000000000003</v>
      </c>
      <c r="O2230" s="7">
        <v>0.05</v>
      </c>
      <c r="P2230" s="6">
        <v>13.52</v>
      </c>
      <c r="Q2230" s="6">
        <f t="shared" si="136"/>
        <v>68.171999999999997</v>
      </c>
      <c r="R2230" s="6">
        <f t="shared" si="137"/>
        <v>27.04</v>
      </c>
      <c r="S2230" s="6">
        <f t="shared" si="138"/>
        <v>41.131999999999998</v>
      </c>
      <c r="T2230" s="8">
        <f t="shared" si="139"/>
        <v>0.60335621662852779</v>
      </c>
      <c r="U2230" s="5">
        <f>YEAR(SalesDataTable[[#This Row],[Order Date]])</f>
        <v>2026</v>
      </c>
      <c r="V2230" s="8" t="str">
        <f>"Q"&amp;ROUNDUP(MONTH(SalesDataTable[[#This Row],[Order Date]])/3,0)</f>
        <v>Q4</v>
      </c>
      <c r="W2230" s="9">
        <f>MONTH(SalesDataTable[[#This Row],[Order Date]])</f>
        <v>10</v>
      </c>
      <c r="X2230" s="8" t="str">
        <f>TEXT(SalesDataTable[[#This Row],[Order Date]],"mmm")</f>
        <v>Oct</v>
      </c>
    </row>
    <row r="2231" spans="1:24" ht="15">
      <c r="A2231" s="2">
        <v>2532</v>
      </c>
      <c r="B2231" s="3">
        <v>46325</v>
      </c>
      <c r="C2231" s="12">
        <f>MONTH(SalesDataTable[[#This Row],[Order Date]])</f>
        <v>10</v>
      </c>
      <c r="D2231" s="12" t="str">
        <f>TEXT(SalesDataTable[[#This Row],[Order Date]],"MMM")</f>
        <v>Oct</v>
      </c>
      <c r="E2231" s="15" t="str">
        <f>"Q"&amp;ROUNDUP(MONTH(SalesDataTable[[#This Row],[Order Date]])/3,0)</f>
        <v>Q4</v>
      </c>
      <c r="F2231" s="12">
        <f>YEAR(SalesDataTable[[#This Row],[Order Date]])</f>
        <v>2026</v>
      </c>
      <c r="G2231" s="4" t="s">
        <v>0</v>
      </c>
      <c r="H2231" s="4" t="s">
        <v>50</v>
      </c>
      <c r="I2231" s="4" t="s">
        <v>28</v>
      </c>
      <c r="J2231" s="4" t="s">
        <v>13</v>
      </c>
      <c r="K2231" s="4" t="s">
        <v>4</v>
      </c>
      <c r="L2231" s="4" t="s">
        <v>5</v>
      </c>
      <c r="M2231" s="9">
        <v>1</v>
      </c>
      <c r="N2231" s="6">
        <v>80.400000000000006</v>
      </c>
      <c r="O2231" s="7">
        <v>0</v>
      </c>
      <c r="P2231" s="6">
        <v>43.34</v>
      </c>
      <c r="Q2231" s="6">
        <f t="shared" si="136"/>
        <v>80.400000000000006</v>
      </c>
      <c r="R2231" s="6">
        <f t="shared" si="137"/>
        <v>43.34</v>
      </c>
      <c r="S2231" s="6">
        <f t="shared" si="138"/>
        <v>37.06</v>
      </c>
      <c r="T2231" s="8">
        <f t="shared" si="139"/>
        <v>0.46094527363184079</v>
      </c>
      <c r="U2231" s="5">
        <f>YEAR(SalesDataTable[[#This Row],[Order Date]])</f>
        <v>2026</v>
      </c>
      <c r="V2231" s="8" t="str">
        <f>"Q"&amp;ROUNDUP(MONTH(SalesDataTable[[#This Row],[Order Date]])/3,0)</f>
        <v>Q4</v>
      </c>
      <c r="W2231" s="9">
        <f>MONTH(SalesDataTable[[#This Row],[Order Date]])</f>
        <v>10</v>
      </c>
      <c r="X2231" s="8" t="str">
        <f>TEXT(SalesDataTable[[#This Row],[Order Date]],"mmm")</f>
        <v>Oct</v>
      </c>
    </row>
    <row r="2232" spans="1:24" ht="15">
      <c r="A2232" s="2">
        <v>307</v>
      </c>
      <c r="B2232" s="3">
        <v>46326</v>
      </c>
      <c r="C2232" s="12">
        <f>MONTH(SalesDataTable[[#This Row],[Order Date]])</f>
        <v>10</v>
      </c>
      <c r="D2232" s="12" t="str">
        <f>TEXT(SalesDataTable[[#This Row],[Order Date]],"MMM")</f>
        <v>Oct</v>
      </c>
      <c r="E2232" s="15" t="str">
        <f>"Q"&amp;ROUNDUP(MONTH(SalesDataTable[[#This Row],[Order Date]])/3,0)</f>
        <v>Q4</v>
      </c>
      <c r="F2232" s="12">
        <f>YEAR(SalesDataTable[[#This Row],[Order Date]])</f>
        <v>2026</v>
      </c>
      <c r="G2232" s="4" t="s">
        <v>20</v>
      </c>
      <c r="H2232" s="4" t="s">
        <v>33</v>
      </c>
      <c r="I2232" s="4" t="s">
        <v>2</v>
      </c>
      <c r="J2232" s="4" t="s">
        <v>3</v>
      </c>
      <c r="K2232" s="4" t="s">
        <v>34</v>
      </c>
      <c r="L2232" s="4" t="s">
        <v>42</v>
      </c>
      <c r="M2232" s="9">
        <v>1</v>
      </c>
      <c r="N2232" s="6">
        <v>37.08</v>
      </c>
      <c r="O2232" s="7">
        <v>0</v>
      </c>
      <c r="P2232" s="6">
        <v>13.62</v>
      </c>
      <c r="Q2232" s="6">
        <f t="shared" si="136"/>
        <v>37.08</v>
      </c>
      <c r="R2232" s="6">
        <f t="shared" si="137"/>
        <v>13.62</v>
      </c>
      <c r="S2232" s="6">
        <f t="shared" si="138"/>
        <v>23.46</v>
      </c>
      <c r="T2232" s="8">
        <f t="shared" si="139"/>
        <v>0.63268608414239491</v>
      </c>
      <c r="U2232" s="5">
        <f>YEAR(SalesDataTable[[#This Row],[Order Date]])</f>
        <v>2026</v>
      </c>
      <c r="V2232" s="8" t="str">
        <f>"Q"&amp;ROUNDUP(MONTH(SalesDataTable[[#This Row],[Order Date]])/3,0)</f>
        <v>Q4</v>
      </c>
      <c r="W2232" s="9">
        <f>MONTH(SalesDataTable[[#This Row],[Order Date]])</f>
        <v>10</v>
      </c>
      <c r="X2232" s="8" t="str">
        <f>TEXT(SalesDataTable[[#This Row],[Order Date]],"mmm")</f>
        <v>Oct</v>
      </c>
    </row>
    <row r="2233" spans="1:24" ht="15">
      <c r="A2233" s="2">
        <v>3257</v>
      </c>
      <c r="B2233" s="3">
        <v>46326</v>
      </c>
      <c r="C2233" s="12">
        <f>MONTH(SalesDataTable[[#This Row],[Order Date]])</f>
        <v>10</v>
      </c>
      <c r="D2233" s="12" t="str">
        <f>TEXT(SalesDataTable[[#This Row],[Order Date]],"MMM")</f>
        <v>Oct</v>
      </c>
      <c r="E2233" s="15" t="str">
        <f>"Q"&amp;ROUNDUP(MONTH(SalesDataTable[[#This Row],[Order Date]])/3,0)</f>
        <v>Q4</v>
      </c>
      <c r="F2233" s="12">
        <f>YEAR(SalesDataTable[[#This Row],[Order Date]])</f>
        <v>2026</v>
      </c>
      <c r="G2233" s="4" t="s">
        <v>20</v>
      </c>
      <c r="H2233" s="4" t="s">
        <v>21</v>
      </c>
      <c r="I2233" s="4" t="s">
        <v>19</v>
      </c>
      <c r="J2233" s="4" t="s">
        <v>13</v>
      </c>
      <c r="K2233" s="4" t="s">
        <v>14</v>
      </c>
      <c r="L2233" s="4" t="s">
        <v>48</v>
      </c>
      <c r="M2233" s="9">
        <v>6</v>
      </c>
      <c r="N2233" s="6">
        <v>165.92</v>
      </c>
      <c r="O2233" s="7">
        <v>0</v>
      </c>
      <c r="P2233" s="6">
        <v>87.55</v>
      </c>
      <c r="Q2233" s="6">
        <f t="shared" si="136"/>
        <v>995.52</v>
      </c>
      <c r="R2233" s="6">
        <f t="shared" si="137"/>
        <v>525.29999999999995</v>
      </c>
      <c r="S2233" s="6">
        <f t="shared" si="138"/>
        <v>470.22</v>
      </c>
      <c r="T2233" s="8">
        <f t="shared" si="139"/>
        <v>0.4723360655737705</v>
      </c>
      <c r="U2233" s="5">
        <f>YEAR(SalesDataTable[[#This Row],[Order Date]])</f>
        <v>2026</v>
      </c>
      <c r="V2233" s="8" t="str">
        <f>"Q"&amp;ROUNDUP(MONTH(SalesDataTable[[#This Row],[Order Date]])/3,0)</f>
        <v>Q4</v>
      </c>
      <c r="W2233" s="9">
        <f>MONTH(SalesDataTable[[#This Row],[Order Date]])</f>
        <v>10</v>
      </c>
      <c r="X2233" s="8" t="str">
        <f>TEXT(SalesDataTable[[#This Row],[Order Date]],"mmm")</f>
        <v>Oct</v>
      </c>
    </row>
    <row r="2234" spans="1:24" ht="15">
      <c r="A2234" s="2">
        <v>3739</v>
      </c>
      <c r="B2234" s="3">
        <v>46326</v>
      </c>
      <c r="C2234" s="12">
        <f>MONTH(SalesDataTable[[#This Row],[Order Date]])</f>
        <v>10</v>
      </c>
      <c r="D2234" s="12" t="str">
        <f>TEXT(SalesDataTable[[#This Row],[Order Date]],"MMM")</f>
        <v>Oct</v>
      </c>
      <c r="E2234" s="15" t="str">
        <f>"Q"&amp;ROUNDUP(MONTH(SalesDataTable[[#This Row],[Order Date]])/3,0)</f>
        <v>Q4</v>
      </c>
      <c r="F2234" s="12">
        <f>YEAR(SalesDataTable[[#This Row],[Order Date]])</f>
        <v>2026</v>
      </c>
      <c r="G2234" s="4" t="s">
        <v>6</v>
      </c>
      <c r="H2234" s="4" t="s">
        <v>43</v>
      </c>
      <c r="I2234" s="4" t="s">
        <v>28</v>
      </c>
      <c r="J2234" s="4" t="s">
        <v>13</v>
      </c>
      <c r="K2234" s="4" t="s">
        <v>14</v>
      </c>
      <c r="L2234" s="4" t="s">
        <v>44</v>
      </c>
      <c r="M2234" s="9">
        <v>1</v>
      </c>
      <c r="N2234" s="6">
        <v>135.19</v>
      </c>
      <c r="O2234" s="7">
        <v>0</v>
      </c>
      <c r="P2234" s="6">
        <v>68.319999999999993</v>
      </c>
      <c r="Q2234" s="6">
        <f t="shared" si="136"/>
        <v>135.19</v>
      </c>
      <c r="R2234" s="6">
        <f t="shared" si="137"/>
        <v>68.319999999999993</v>
      </c>
      <c r="S2234" s="6">
        <f t="shared" si="138"/>
        <v>66.87</v>
      </c>
      <c r="T2234" s="8">
        <f t="shared" si="139"/>
        <v>0.49463717730601381</v>
      </c>
      <c r="U2234" s="5">
        <f>YEAR(SalesDataTable[[#This Row],[Order Date]])</f>
        <v>2026</v>
      </c>
      <c r="V2234" s="8" t="str">
        <f>"Q"&amp;ROUNDUP(MONTH(SalesDataTable[[#This Row],[Order Date]])/3,0)</f>
        <v>Q4</v>
      </c>
      <c r="W2234" s="9">
        <f>MONTH(SalesDataTable[[#This Row],[Order Date]])</f>
        <v>10</v>
      </c>
      <c r="X2234" s="8" t="str">
        <f>TEXT(SalesDataTable[[#This Row],[Order Date]],"mmm")</f>
        <v>Oct</v>
      </c>
    </row>
    <row r="2235" spans="1:24" ht="15">
      <c r="A2235" s="2">
        <v>77</v>
      </c>
      <c r="B2235" s="3">
        <v>46327</v>
      </c>
      <c r="C2235" s="12">
        <f>MONTH(SalesDataTable[[#This Row],[Order Date]])</f>
        <v>11</v>
      </c>
      <c r="D2235" s="12" t="str">
        <f>TEXT(SalesDataTable[[#This Row],[Order Date]],"MMM")</f>
        <v>Nov</v>
      </c>
      <c r="E2235" s="15" t="str">
        <f>"Q"&amp;ROUNDUP(MONTH(SalesDataTable[[#This Row],[Order Date]])/3,0)</f>
        <v>Q4</v>
      </c>
      <c r="F2235" s="12">
        <f>YEAR(SalesDataTable[[#This Row],[Order Date]])</f>
        <v>2026</v>
      </c>
      <c r="G2235" s="4" t="s">
        <v>6</v>
      </c>
      <c r="H2235" s="4" t="s">
        <v>41</v>
      </c>
      <c r="I2235" s="4" t="s">
        <v>2</v>
      </c>
      <c r="J2235" s="4" t="s">
        <v>13</v>
      </c>
      <c r="K2235" s="4" t="s">
        <v>14</v>
      </c>
      <c r="L2235" s="4" t="s">
        <v>44</v>
      </c>
      <c r="M2235" s="9">
        <v>2</v>
      </c>
      <c r="N2235" s="6">
        <v>133.96</v>
      </c>
      <c r="O2235" s="7">
        <v>0.1</v>
      </c>
      <c r="P2235" s="6">
        <v>65.44</v>
      </c>
      <c r="Q2235" s="6">
        <f t="shared" si="136"/>
        <v>241.12800000000001</v>
      </c>
      <c r="R2235" s="6">
        <f t="shared" si="137"/>
        <v>130.88</v>
      </c>
      <c r="S2235" s="6">
        <f t="shared" si="138"/>
        <v>110.24800000000002</v>
      </c>
      <c r="T2235" s="8">
        <f t="shared" si="139"/>
        <v>0.4572177432732823</v>
      </c>
      <c r="U2235" s="5">
        <f>YEAR(SalesDataTable[[#This Row],[Order Date]])</f>
        <v>2026</v>
      </c>
      <c r="V2235" s="8" t="str">
        <f>"Q"&amp;ROUNDUP(MONTH(SalesDataTable[[#This Row],[Order Date]])/3,0)</f>
        <v>Q4</v>
      </c>
      <c r="W2235" s="9">
        <f>MONTH(SalesDataTable[[#This Row],[Order Date]])</f>
        <v>11</v>
      </c>
      <c r="X2235" s="8" t="str">
        <f>TEXT(SalesDataTable[[#This Row],[Order Date]],"mmm")</f>
        <v>Nov</v>
      </c>
    </row>
    <row r="2236" spans="1:24" ht="15">
      <c r="A2236" s="2">
        <v>461</v>
      </c>
      <c r="B2236" s="3">
        <v>46327</v>
      </c>
      <c r="C2236" s="12">
        <f>MONTH(SalesDataTable[[#This Row],[Order Date]])</f>
        <v>11</v>
      </c>
      <c r="D2236" s="12" t="str">
        <f>TEXT(SalesDataTable[[#This Row],[Order Date]],"MMM")</f>
        <v>Nov</v>
      </c>
      <c r="E2236" s="15" t="str">
        <f>"Q"&amp;ROUNDUP(MONTH(SalesDataTable[[#This Row],[Order Date]])/3,0)</f>
        <v>Q4</v>
      </c>
      <c r="F2236" s="12">
        <f>YEAR(SalesDataTable[[#This Row],[Order Date]])</f>
        <v>2026</v>
      </c>
      <c r="G2236" s="4" t="s">
        <v>6</v>
      </c>
      <c r="H2236" s="4" t="s">
        <v>41</v>
      </c>
      <c r="I2236" s="4" t="s">
        <v>28</v>
      </c>
      <c r="J2236" s="4" t="s">
        <v>16</v>
      </c>
      <c r="K2236" s="4" t="s">
        <v>4</v>
      </c>
      <c r="L2236" s="4" t="s">
        <v>22</v>
      </c>
      <c r="M2236" s="9">
        <v>3</v>
      </c>
      <c r="N2236" s="6">
        <v>51.67</v>
      </c>
      <c r="O2236" s="7">
        <v>0.05</v>
      </c>
      <c r="P2236" s="6">
        <v>22.8</v>
      </c>
      <c r="Q2236" s="6">
        <f t="shared" si="136"/>
        <v>147.25949999999997</v>
      </c>
      <c r="R2236" s="6">
        <f t="shared" si="137"/>
        <v>68.400000000000006</v>
      </c>
      <c r="S2236" s="6">
        <f t="shared" si="138"/>
        <v>78.859499999999969</v>
      </c>
      <c r="T2236" s="8">
        <f t="shared" si="139"/>
        <v>0.53551383781691497</v>
      </c>
      <c r="U2236" s="5">
        <f>YEAR(SalesDataTable[[#This Row],[Order Date]])</f>
        <v>2026</v>
      </c>
      <c r="V2236" s="8" t="str">
        <f>"Q"&amp;ROUNDUP(MONTH(SalesDataTable[[#This Row],[Order Date]])/3,0)</f>
        <v>Q4</v>
      </c>
      <c r="W2236" s="9">
        <f>MONTH(SalesDataTable[[#This Row],[Order Date]])</f>
        <v>11</v>
      </c>
      <c r="X2236" s="8" t="str">
        <f>TEXT(SalesDataTable[[#This Row],[Order Date]],"mmm")</f>
        <v>Nov</v>
      </c>
    </row>
    <row r="2237" spans="1:24" ht="15">
      <c r="A2237" s="2">
        <v>732</v>
      </c>
      <c r="B2237" s="3">
        <v>46327</v>
      </c>
      <c r="C2237" s="12">
        <f>MONTH(SalesDataTable[[#This Row],[Order Date]])</f>
        <v>11</v>
      </c>
      <c r="D2237" s="12" t="str">
        <f>TEXT(SalesDataTable[[#This Row],[Order Date]],"MMM")</f>
        <v>Nov</v>
      </c>
      <c r="E2237" s="15" t="str">
        <f>"Q"&amp;ROUNDUP(MONTH(SalesDataTable[[#This Row],[Order Date]])/3,0)</f>
        <v>Q4</v>
      </c>
      <c r="F2237" s="12">
        <f>YEAR(SalesDataTable[[#This Row],[Order Date]])</f>
        <v>2026</v>
      </c>
      <c r="G2237" s="4" t="s">
        <v>6</v>
      </c>
      <c r="H2237" s="4" t="s">
        <v>7</v>
      </c>
      <c r="I2237" s="4" t="s">
        <v>28</v>
      </c>
      <c r="J2237" s="4" t="s">
        <v>3</v>
      </c>
      <c r="K2237" s="4" t="s">
        <v>9</v>
      </c>
      <c r="L2237" s="4" t="s">
        <v>37</v>
      </c>
      <c r="M2237" s="9">
        <v>1</v>
      </c>
      <c r="N2237" s="6">
        <v>150.46</v>
      </c>
      <c r="O2237" s="7">
        <v>0.15</v>
      </c>
      <c r="P2237" s="6">
        <v>78.39</v>
      </c>
      <c r="Q2237" s="6">
        <f t="shared" si="136"/>
        <v>127.89100000000001</v>
      </c>
      <c r="R2237" s="6">
        <f t="shared" si="137"/>
        <v>78.39</v>
      </c>
      <c r="S2237" s="6">
        <f t="shared" si="138"/>
        <v>49.501000000000005</v>
      </c>
      <c r="T2237" s="8">
        <f t="shared" si="139"/>
        <v>0.38705616501552104</v>
      </c>
      <c r="U2237" s="5">
        <f>YEAR(SalesDataTable[[#This Row],[Order Date]])</f>
        <v>2026</v>
      </c>
      <c r="V2237" s="8" t="str">
        <f>"Q"&amp;ROUNDUP(MONTH(SalesDataTable[[#This Row],[Order Date]])/3,0)</f>
        <v>Q4</v>
      </c>
      <c r="W2237" s="9">
        <f>MONTH(SalesDataTable[[#This Row],[Order Date]])</f>
        <v>11</v>
      </c>
      <c r="X2237" s="8" t="str">
        <f>TEXT(SalesDataTable[[#This Row],[Order Date]],"mmm")</f>
        <v>Nov</v>
      </c>
    </row>
    <row r="2238" spans="1:24" ht="15">
      <c r="A2238" s="2">
        <v>919</v>
      </c>
      <c r="B2238" s="3">
        <v>46327</v>
      </c>
      <c r="C2238" s="12">
        <f>MONTH(SalesDataTable[[#This Row],[Order Date]])</f>
        <v>11</v>
      </c>
      <c r="D2238" s="12" t="str">
        <f>TEXT(SalesDataTable[[#This Row],[Order Date]],"MMM")</f>
        <v>Nov</v>
      </c>
      <c r="E2238" s="15" t="str">
        <f>"Q"&amp;ROUNDUP(MONTH(SalesDataTable[[#This Row],[Order Date]])/3,0)</f>
        <v>Q4</v>
      </c>
      <c r="F2238" s="12">
        <f>YEAR(SalesDataTable[[#This Row],[Order Date]])</f>
        <v>2026</v>
      </c>
      <c r="G2238" s="4" t="s">
        <v>20</v>
      </c>
      <c r="H2238" s="4" t="s">
        <v>47</v>
      </c>
      <c r="I2238" s="4" t="s">
        <v>2</v>
      </c>
      <c r="J2238" s="4" t="s">
        <v>13</v>
      </c>
      <c r="K2238" s="4" t="s">
        <v>4</v>
      </c>
      <c r="L2238" s="4" t="s">
        <v>30</v>
      </c>
      <c r="M2238" s="9">
        <v>1</v>
      </c>
      <c r="N2238" s="6">
        <v>103.53</v>
      </c>
      <c r="O2238" s="7">
        <v>0.1</v>
      </c>
      <c r="P2238" s="6">
        <v>51.75</v>
      </c>
      <c r="Q2238" s="6">
        <f t="shared" si="136"/>
        <v>93.177000000000007</v>
      </c>
      <c r="R2238" s="6">
        <f t="shared" si="137"/>
        <v>51.75</v>
      </c>
      <c r="S2238" s="6">
        <f t="shared" si="138"/>
        <v>41.427000000000007</v>
      </c>
      <c r="T2238" s="8">
        <f t="shared" si="139"/>
        <v>0.4446054283782479</v>
      </c>
      <c r="U2238" s="5">
        <f>YEAR(SalesDataTable[[#This Row],[Order Date]])</f>
        <v>2026</v>
      </c>
      <c r="V2238" s="8" t="str">
        <f>"Q"&amp;ROUNDUP(MONTH(SalesDataTable[[#This Row],[Order Date]])/3,0)</f>
        <v>Q4</v>
      </c>
      <c r="W2238" s="9">
        <f>MONTH(SalesDataTable[[#This Row],[Order Date]])</f>
        <v>11</v>
      </c>
      <c r="X2238" s="8" t="str">
        <f>TEXT(SalesDataTable[[#This Row],[Order Date]],"mmm")</f>
        <v>Nov</v>
      </c>
    </row>
    <row r="2239" spans="1:24" ht="15">
      <c r="A2239" s="2">
        <v>949</v>
      </c>
      <c r="B2239" s="3">
        <v>46327</v>
      </c>
      <c r="C2239" s="12">
        <f>MONTH(SalesDataTable[[#This Row],[Order Date]])</f>
        <v>11</v>
      </c>
      <c r="D2239" s="12" t="str">
        <f>TEXT(SalesDataTable[[#This Row],[Order Date]],"MMM")</f>
        <v>Nov</v>
      </c>
      <c r="E2239" s="15" t="str">
        <f>"Q"&amp;ROUNDUP(MONTH(SalesDataTable[[#This Row],[Order Date]])/3,0)</f>
        <v>Q4</v>
      </c>
      <c r="F2239" s="12">
        <f>YEAR(SalesDataTable[[#This Row],[Order Date]])</f>
        <v>2026</v>
      </c>
      <c r="G2239" s="4" t="s">
        <v>11</v>
      </c>
      <c r="H2239" s="4" t="s">
        <v>12</v>
      </c>
      <c r="I2239" s="4" t="s">
        <v>2</v>
      </c>
      <c r="J2239" s="4" t="s">
        <v>3</v>
      </c>
      <c r="K2239" s="4" t="s">
        <v>4</v>
      </c>
      <c r="L2239" s="4" t="s">
        <v>30</v>
      </c>
      <c r="M2239" s="9">
        <v>4</v>
      </c>
      <c r="N2239" s="6">
        <v>103.33</v>
      </c>
      <c r="O2239" s="7">
        <v>0</v>
      </c>
      <c r="P2239" s="6">
        <v>49.15</v>
      </c>
      <c r="Q2239" s="6">
        <f t="shared" si="136"/>
        <v>413.32</v>
      </c>
      <c r="R2239" s="6">
        <f t="shared" si="137"/>
        <v>196.6</v>
      </c>
      <c r="S2239" s="6">
        <f t="shared" si="138"/>
        <v>216.72</v>
      </c>
      <c r="T2239" s="8">
        <f t="shared" si="139"/>
        <v>0.5243394948224136</v>
      </c>
      <c r="U2239" s="5">
        <f>YEAR(SalesDataTable[[#This Row],[Order Date]])</f>
        <v>2026</v>
      </c>
      <c r="V2239" s="8" t="str">
        <f>"Q"&amp;ROUNDUP(MONTH(SalesDataTable[[#This Row],[Order Date]])/3,0)</f>
        <v>Q4</v>
      </c>
      <c r="W2239" s="9">
        <f>MONTH(SalesDataTable[[#This Row],[Order Date]])</f>
        <v>11</v>
      </c>
      <c r="X2239" s="8" t="str">
        <f>TEXT(SalesDataTable[[#This Row],[Order Date]],"mmm")</f>
        <v>Nov</v>
      </c>
    </row>
    <row r="2240" spans="1:24" ht="15">
      <c r="A2240" s="2">
        <v>1185</v>
      </c>
      <c r="B2240" s="3">
        <v>46327</v>
      </c>
      <c r="C2240" s="12">
        <f>MONTH(SalesDataTable[[#This Row],[Order Date]])</f>
        <v>11</v>
      </c>
      <c r="D2240" s="12" t="str">
        <f>TEXT(SalesDataTable[[#This Row],[Order Date]],"MMM")</f>
        <v>Nov</v>
      </c>
      <c r="E2240" s="15" t="str">
        <f>"Q"&amp;ROUNDUP(MONTH(SalesDataTable[[#This Row],[Order Date]])/3,0)</f>
        <v>Q4</v>
      </c>
      <c r="F2240" s="12">
        <f>YEAR(SalesDataTable[[#This Row],[Order Date]])</f>
        <v>2026</v>
      </c>
      <c r="G2240" s="4" t="s">
        <v>20</v>
      </c>
      <c r="H2240" s="4" t="s">
        <v>33</v>
      </c>
      <c r="I2240" s="4" t="s">
        <v>8</v>
      </c>
      <c r="J2240" s="4" t="s">
        <v>16</v>
      </c>
      <c r="K2240" s="4" t="s">
        <v>14</v>
      </c>
      <c r="L2240" s="4" t="s">
        <v>15</v>
      </c>
      <c r="M2240" s="9">
        <v>5</v>
      </c>
      <c r="N2240" s="6">
        <v>37.08</v>
      </c>
      <c r="O2240" s="7">
        <v>0.15</v>
      </c>
      <c r="P2240" s="6">
        <v>13.27</v>
      </c>
      <c r="Q2240" s="6">
        <f t="shared" si="136"/>
        <v>157.58999999999997</v>
      </c>
      <c r="R2240" s="6">
        <f t="shared" si="137"/>
        <v>66.349999999999994</v>
      </c>
      <c r="S2240" s="6">
        <f t="shared" si="138"/>
        <v>91.239999999999981</v>
      </c>
      <c r="T2240" s="8">
        <f t="shared" si="139"/>
        <v>0.57897074687480166</v>
      </c>
      <c r="U2240" s="5">
        <f>YEAR(SalesDataTable[[#This Row],[Order Date]])</f>
        <v>2026</v>
      </c>
      <c r="V2240" s="8" t="str">
        <f>"Q"&amp;ROUNDUP(MONTH(SalesDataTable[[#This Row],[Order Date]])/3,0)</f>
        <v>Q4</v>
      </c>
      <c r="W2240" s="9">
        <f>MONTH(SalesDataTable[[#This Row],[Order Date]])</f>
        <v>11</v>
      </c>
      <c r="X2240" s="8" t="str">
        <f>TEXT(SalesDataTable[[#This Row],[Order Date]],"mmm")</f>
        <v>Nov</v>
      </c>
    </row>
    <row r="2241" spans="1:24" ht="15">
      <c r="A2241" s="2">
        <v>1248</v>
      </c>
      <c r="B2241" s="3">
        <v>46327</v>
      </c>
      <c r="C2241" s="12">
        <f>MONTH(SalesDataTable[[#This Row],[Order Date]])</f>
        <v>11</v>
      </c>
      <c r="D2241" s="12" t="str">
        <f>TEXT(SalesDataTable[[#This Row],[Order Date]],"MMM")</f>
        <v>Nov</v>
      </c>
      <c r="E2241" s="15" t="str">
        <f>"Q"&amp;ROUNDUP(MONTH(SalesDataTable[[#This Row],[Order Date]])/3,0)</f>
        <v>Q4</v>
      </c>
      <c r="F2241" s="12">
        <f>YEAR(SalesDataTable[[#This Row],[Order Date]])</f>
        <v>2026</v>
      </c>
      <c r="G2241" s="4" t="s">
        <v>0</v>
      </c>
      <c r="H2241" s="4" t="s">
        <v>1</v>
      </c>
      <c r="I2241" s="4" t="s">
        <v>8</v>
      </c>
      <c r="J2241" s="4" t="s">
        <v>16</v>
      </c>
      <c r="K2241" s="4" t="s">
        <v>14</v>
      </c>
      <c r="L2241" s="4" t="s">
        <v>44</v>
      </c>
      <c r="M2241" s="9">
        <v>5</v>
      </c>
      <c r="N2241" s="6">
        <v>132.33000000000001</v>
      </c>
      <c r="O2241" s="7">
        <v>0.2</v>
      </c>
      <c r="P2241" s="6">
        <v>65.2</v>
      </c>
      <c r="Q2241" s="6">
        <f t="shared" si="136"/>
        <v>529.32000000000005</v>
      </c>
      <c r="R2241" s="6">
        <f t="shared" si="137"/>
        <v>326</v>
      </c>
      <c r="S2241" s="6">
        <f t="shared" si="138"/>
        <v>203.32000000000005</v>
      </c>
      <c r="T2241" s="8">
        <f t="shared" si="139"/>
        <v>0.3841154689034989</v>
      </c>
      <c r="U2241" s="5">
        <f>YEAR(SalesDataTable[[#This Row],[Order Date]])</f>
        <v>2026</v>
      </c>
      <c r="V2241" s="8" t="str">
        <f>"Q"&amp;ROUNDUP(MONTH(SalesDataTable[[#This Row],[Order Date]])/3,0)</f>
        <v>Q4</v>
      </c>
      <c r="W2241" s="9">
        <f>MONTH(SalesDataTable[[#This Row],[Order Date]])</f>
        <v>11</v>
      </c>
      <c r="X2241" s="8" t="str">
        <f>TEXT(SalesDataTable[[#This Row],[Order Date]],"mmm")</f>
        <v>Nov</v>
      </c>
    </row>
    <row r="2242" spans="1:24" ht="15">
      <c r="A2242" s="2">
        <v>2129</v>
      </c>
      <c r="B2242" s="3">
        <v>46327</v>
      </c>
      <c r="C2242" s="12">
        <f>MONTH(SalesDataTable[[#This Row],[Order Date]])</f>
        <v>11</v>
      </c>
      <c r="D2242" s="12" t="str">
        <f>TEXT(SalesDataTable[[#This Row],[Order Date]],"MMM")</f>
        <v>Nov</v>
      </c>
      <c r="E2242" s="15" t="str">
        <f>"Q"&amp;ROUNDUP(MONTH(SalesDataTable[[#This Row],[Order Date]])/3,0)</f>
        <v>Q4</v>
      </c>
      <c r="F2242" s="12">
        <f>YEAR(SalesDataTable[[#This Row],[Order Date]])</f>
        <v>2026</v>
      </c>
      <c r="G2242" s="4" t="s">
        <v>20</v>
      </c>
      <c r="H2242" s="4" t="s">
        <v>47</v>
      </c>
      <c r="I2242" s="4" t="s">
        <v>19</v>
      </c>
      <c r="J2242" s="4" t="s">
        <v>13</v>
      </c>
      <c r="K2242" s="4" t="s">
        <v>4</v>
      </c>
      <c r="L2242" s="4" t="s">
        <v>22</v>
      </c>
      <c r="M2242" s="9">
        <v>2</v>
      </c>
      <c r="N2242" s="6">
        <v>50.43</v>
      </c>
      <c r="O2242" s="7">
        <v>0</v>
      </c>
      <c r="P2242" s="6">
        <v>22.54</v>
      </c>
      <c r="Q2242" s="6">
        <f t="shared" ref="Q2242:Q2305" si="140">M2242*N2242*(1-O2242)</f>
        <v>100.86</v>
      </c>
      <c r="R2242" s="6">
        <f t="shared" ref="R2242:R2305" si="141">M2242*P2242</f>
        <v>45.08</v>
      </c>
      <c r="S2242" s="6">
        <f t="shared" ref="S2242:S2305" si="142">Q2242-R2242</f>
        <v>55.78</v>
      </c>
      <c r="T2242" s="8">
        <f t="shared" ref="T2242:T2305" si="143">IFERROR(S2242/Q2242,0)</f>
        <v>0.55304382312115807</v>
      </c>
      <c r="U2242" s="5">
        <f>YEAR(SalesDataTable[[#This Row],[Order Date]])</f>
        <v>2026</v>
      </c>
      <c r="V2242" s="8" t="str">
        <f>"Q"&amp;ROUNDUP(MONTH(SalesDataTable[[#This Row],[Order Date]])/3,0)</f>
        <v>Q4</v>
      </c>
      <c r="W2242" s="9">
        <f>MONTH(SalesDataTable[[#This Row],[Order Date]])</f>
        <v>11</v>
      </c>
      <c r="X2242" s="8" t="str">
        <f>TEXT(SalesDataTable[[#This Row],[Order Date]],"mmm")</f>
        <v>Nov</v>
      </c>
    </row>
    <row r="2243" spans="1:24" ht="15">
      <c r="A2243" s="2">
        <v>2850</v>
      </c>
      <c r="B2243" s="3">
        <v>46327</v>
      </c>
      <c r="C2243" s="12">
        <f>MONTH(SalesDataTable[[#This Row],[Order Date]])</f>
        <v>11</v>
      </c>
      <c r="D2243" s="12" t="str">
        <f>TEXT(SalesDataTable[[#This Row],[Order Date]],"MMM")</f>
        <v>Nov</v>
      </c>
      <c r="E2243" s="15" t="str">
        <f>"Q"&amp;ROUNDUP(MONTH(SalesDataTable[[#This Row],[Order Date]])/3,0)</f>
        <v>Q4</v>
      </c>
      <c r="F2243" s="12">
        <f>YEAR(SalesDataTable[[#This Row],[Order Date]])</f>
        <v>2026</v>
      </c>
      <c r="G2243" s="4" t="s">
        <v>11</v>
      </c>
      <c r="H2243" s="4" t="s">
        <v>12</v>
      </c>
      <c r="I2243" s="4" t="s">
        <v>8</v>
      </c>
      <c r="J2243" s="4" t="s">
        <v>3</v>
      </c>
      <c r="K2243" s="4" t="s">
        <v>34</v>
      </c>
      <c r="L2243" s="4" t="s">
        <v>45</v>
      </c>
      <c r="M2243" s="9">
        <v>3</v>
      </c>
      <c r="N2243" s="6">
        <v>50.05</v>
      </c>
      <c r="O2243" s="7">
        <v>0.15</v>
      </c>
      <c r="P2243" s="6">
        <v>22.36</v>
      </c>
      <c r="Q2243" s="6">
        <f t="shared" si="140"/>
        <v>127.62749999999998</v>
      </c>
      <c r="R2243" s="6">
        <f t="shared" si="141"/>
        <v>67.08</v>
      </c>
      <c r="S2243" s="6">
        <f t="shared" si="142"/>
        <v>60.547499999999985</v>
      </c>
      <c r="T2243" s="8">
        <f t="shared" si="143"/>
        <v>0.47440794499618022</v>
      </c>
      <c r="U2243" s="5">
        <f>YEAR(SalesDataTable[[#This Row],[Order Date]])</f>
        <v>2026</v>
      </c>
      <c r="V2243" s="8" t="str">
        <f>"Q"&amp;ROUNDUP(MONTH(SalesDataTable[[#This Row],[Order Date]])/3,0)</f>
        <v>Q4</v>
      </c>
      <c r="W2243" s="9">
        <f>MONTH(SalesDataTable[[#This Row],[Order Date]])</f>
        <v>11</v>
      </c>
      <c r="X2243" s="8" t="str">
        <f>TEXT(SalesDataTable[[#This Row],[Order Date]],"mmm")</f>
        <v>Nov</v>
      </c>
    </row>
    <row r="2244" spans="1:24" ht="15">
      <c r="A2244" s="2">
        <v>3477</v>
      </c>
      <c r="B2244" s="3">
        <v>46327</v>
      </c>
      <c r="C2244" s="12">
        <f>MONTH(SalesDataTable[[#This Row],[Order Date]])</f>
        <v>11</v>
      </c>
      <c r="D2244" s="12" t="str">
        <f>TEXT(SalesDataTable[[#This Row],[Order Date]],"MMM")</f>
        <v>Nov</v>
      </c>
      <c r="E2244" s="15" t="str">
        <f>"Q"&amp;ROUNDUP(MONTH(SalesDataTable[[#This Row],[Order Date]])/3,0)</f>
        <v>Q4</v>
      </c>
      <c r="F2244" s="12">
        <f>YEAR(SalesDataTable[[#This Row],[Order Date]])</f>
        <v>2026</v>
      </c>
      <c r="G2244" s="4" t="s">
        <v>20</v>
      </c>
      <c r="H2244" s="4" t="s">
        <v>47</v>
      </c>
      <c r="I2244" s="4" t="s">
        <v>2</v>
      </c>
      <c r="J2244" s="4" t="s">
        <v>3</v>
      </c>
      <c r="K2244" s="4" t="s">
        <v>23</v>
      </c>
      <c r="L2244" s="4" t="s">
        <v>29</v>
      </c>
      <c r="M2244" s="9">
        <v>1</v>
      </c>
      <c r="N2244" s="6">
        <v>197.14</v>
      </c>
      <c r="O2244" s="7">
        <v>0.05</v>
      </c>
      <c r="P2244" s="6">
        <v>102.87</v>
      </c>
      <c r="Q2244" s="6">
        <f t="shared" si="140"/>
        <v>187.28299999999999</v>
      </c>
      <c r="R2244" s="6">
        <f t="shared" si="141"/>
        <v>102.87</v>
      </c>
      <c r="S2244" s="6">
        <f t="shared" si="142"/>
        <v>84.412999999999982</v>
      </c>
      <c r="T2244" s="8">
        <f t="shared" si="143"/>
        <v>0.45072430492890431</v>
      </c>
      <c r="U2244" s="5">
        <f>YEAR(SalesDataTable[[#This Row],[Order Date]])</f>
        <v>2026</v>
      </c>
      <c r="V2244" s="8" t="str">
        <f>"Q"&amp;ROUNDUP(MONTH(SalesDataTable[[#This Row],[Order Date]])/3,0)</f>
        <v>Q4</v>
      </c>
      <c r="W2244" s="9">
        <f>MONTH(SalesDataTable[[#This Row],[Order Date]])</f>
        <v>11</v>
      </c>
      <c r="X2244" s="8" t="str">
        <f>TEXT(SalesDataTable[[#This Row],[Order Date]],"mmm")</f>
        <v>Nov</v>
      </c>
    </row>
    <row r="2245" spans="1:24" ht="15">
      <c r="A2245" s="2">
        <v>4673</v>
      </c>
      <c r="B2245" s="3">
        <v>46327</v>
      </c>
      <c r="C2245" s="12">
        <f>MONTH(SalesDataTable[[#This Row],[Order Date]])</f>
        <v>11</v>
      </c>
      <c r="D2245" s="12" t="str">
        <f>TEXT(SalesDataTable[[#This Row],[Order Date]],"MMM")</f>
        <v>Nov</v>
      </c>
      <c r="E2245" s="15" t="str">
        <f>"Q"&amp;ROUNDUP(MONTH(SalesDataTable[[#This Row],[Order Date]])/3,0)</f>
        <v>Q4</v>
      </c>
      <c r="F2245" s="12">
        <f>YEAR(SalesDataTable[[#This Row],[Order Date]])</f>
        <v>2026</v>
      </c>
      <c r="G2245" s="4" t="s">
        <v>0</v>
      </c>
      <c r="H2245" s="4" t="s">
        <v>1</v>
      </c>
      <c r="I2245" s="4" t="s">
        <v>8</v>
      </c>
      <c r="J2245" s="4" t="s">
        <v>16</v>
      </c>
      <c r="K2245" s="4" t="s">
        <v>9</v>
      </c>
      <c r="L2245" s="4" t="s">
        <v>46</v>
      </c>
      <c r="M2245" s="9">
        <v>5</v>
      </c>
      <c r="N2245" s="6">
        <v>72.13</v>
      </c>
      <c r="O2245" s="7">
        <v>0.1</v>
      </c>
      <c r="P2245" s="6">
        <v>31.41</v>
      </c>
      <c r="Q2245" s="6">
        <f t="shared" si="140"/>
        <v>324.58499999999998</v>
      </c>
      <c r="R2245" s="6">
        <f t="shared" si="141"/>
        <v>157.05000000000001</v>
      </c>
      <c r="S2245" s="6">
        <f t="shared" si="142"/>
        <v>167.53499999999997</v>
      </c>
      <c r="T2245" s="8">
        <f t="shared" si="143"/>
        <v>0.51615139331762094</v>
      </c>
      <c r="U2245" s="5">
        <f>YEAR(SalesDataTable[[#This Row],[Order Date]])</f>
        <v>2026</v>
      </c>
      <c r="V2245" s="8" t="str">
        <f>"Q"&amp;ROUNDUP(MONTH(SalesDataTable[[#This Row],[Order Date]])/3,0)</f>
        <v>Q4</v>
      </c>
      <c r="W2245" s="9">
        <f>MONTH(SalesDataTable[[#This Row],[Order Date]])</f>
        <v>11</v>
      </c>
      <c r="X2245" s="8" t="str">
        <f>TEXT(SalesDataTable[[#This Row],[Order Date]],"mmm")</f>
        <v>Nov</v>
      </c>
    </row>
    <row r="2246" spans="1:24" ht="15">
      <c r="A2246" s="2">
        <v>4679</v>
      </c>
      <c r="B2246" s="3">
        <v>46327</v>
      </c>
      <c r="C2246" s="12">
        <f>MONTH(SalesDataTable[[#This Row],[Order Date]])</f>
        <v>11</v>
      </c>
      <c r="D2246" s="12" t="str">
        <f>TEXT(SalesDataTable[[#This Row],[Order Date]],"MMM")</f>
        <v>Nov</v>
      </c>
      <c r="E2246" s="15" t="str">
        <f>"Q"&amp;ROUNDUP(MONTH(SalesDataTable[[#This Row],[Order Date]])/3,0)</f>
        <v>Q4</v>
      </c>
      <c r="F2246" s="12">
        <f>YEAR(SalesDataTable[[#This Row],[Order Date]])</f>
        <v>2026</v>
      </c>
      <c r="G2246" s="4" t="s">
        <v>6</v>
      </c>
      <c r="H2246" s="4" t="s">
        <v>43</v>
      </c>
      <c r="I2246" s="4" t="s">
        <v>8</v>
      </c>
      <c r="J2246" s="4" t="s">
        <v>3</v>
      </c>
      <c r="K2246" s="4" t="s">
        <v>23</v>
      </c>
      <c r="L2246" s="4" t="s">
        <v>24</v>
      </c>
      <c r="M2246" s="9">
        <v>8</v>
      </c>
      <c r="N2246" s="6">
        <v>341.51</v>
      </c>
      <c r="O2246" s="7">
        <v>0.1</v>
      </c>
      <c r="P2246" s="6">
        <v>200.1</v>
      </c>
      <c r="Q2246" s="6">
        <f t="shared" si="140"/>
        <v>2458.8719999999998</v>
      </c>
      <c r="R2246" s="6">
        <f t="shared" si="141"/>
        <v>1600.8</v>
      </c>
      <c r="S2246" s="6">
        <f t="shared" si="142"/>
        <v>858.07199999999989</v>
      </c>
      <c r="T2246" s="8">
        <f t="shared" si="143"/>
        <v>0.34896977150498276</v>
      </c>
      <c r="U2246" s="5">
        <f>YEAR(SalesDataTable[[#This Row],[Order Date]])</f>
        <v>2026</v>
      </c>
      <c r="V2246" s="8" t="str">
        <f>"Q"&amp;ROUNDUP(MONTH(SalesDataTable[[#This Row],[Order Date]])/3,0)</f>
        <v>Q4</v>
      </c>
      <c r="W2246" s="9">
        <f>MONTH(SalesDataTable[[#This Row],[Order Date]])</f>
        <v>11</v>
      </c>
      <c r="X2246" s="8" t="str">
        <f>TEXT(SalesDataTable[[#This Row],[Order Date]],"mmm")</f>
        <v>Nov</v>
      </c>
    </row>
    <row r="2247" spans="1:24" ht="15">
      <c r="A2247" s="2">
        <v>4809</v>
      </c>
      <c r="B2247" s="3">
        <v>46327</v>
      </c>
      <c r="C2247" s="12">
        <f>MONTH(SalesDataTable[[#This Row],[Order Date]])</f>
        <v>11</v>
      </c>
      <c r="D2247" s="12" t="str">
        <f>TEXT(SalesDataTable[[#This Row],[Order Date]],"MMM")</f>
        <v>Nov</v>
      </c>
      <c r="E2247" s="15" t="str">
        <f>"Q"&amp;ROUNDUP(MONTH(SalesDataTable[[#This Row],[Order Date]])/3,0)</f>
        <v>Q4</v>
      </c>
      <c r="F2247" s="12">
        <f>YEAR(SalesDataTable[[#This Row],[Order Date]])</f>
        <v>2026</v>
      </c>
      <c r="G2247" s="4" t="s">
        <v>6</v>
      </c>
      <c r="H2247" s="4" t="s">
        <v>41</v>
      </c>
      <c r="I2247" s="4" t="s">
        <v>2</v>
      </c>
      <c r="J2247" s="4" t="s">
        <v>13</v>
      </c>
      <c r="K2247" s="4" t="s">
        <v>14</v>
      </c>
      <c r="L2247" s="4" t="s">
        <v>15</v>
      </c>
      <c r="M2247" s="9">
        <v>1</v>
      </c>
      <c r="N2247" s="6">
        <v>36.47</v>
      </c>
      <c r="O2247" s="7">
        <v>0.05</v>
      </c>
      <c r="P2247" s="6">
        <v>13.88</v>
      </c>
      <c r="Q2247" s="6">
        <f t="shared" si="140"/>
        <v>34.646499999999996</v>
      </c>
      <c r="R2247" s="6">
        <f t="shared" si="141"/>
        <v>13.88</v>
      </c>
      <c r="S2247" s="6">
        <f t="shared" si="142"/>
        <v>20.766499999999994</v>
      </c>
      <c r="T2247" s="8">
        <f t="shared" si="143"/>
        <v>0.59938233299178834</v>
      </c>
      <c r="U2247" s="5">
        <f>YEAR(SalesDataTable[[#This Row],[Order Date]])</f>
        <v>2026</v>
      </c>
      <c r="V2247" s="8" t="str">
        <f>"Q"&amp;ROUNDUP(MONTH(SalesDataTable[[#This Row],[Order Date]])/3,0)</f>
        <v>Q4</v>
      </c>
      <c r="W2247" s="9">
        <f>MONTH(SalesDataTable[[#This Row],[Order Date]])</f>
        <v>11</v>
      </c>
      <c r="X2247" s="8" t="str">
        <f>TEXT(SalesDataTable[[#This Row],[Order Date]],"mmm")</f>
        <v>Nov</v>
      </c>
    </row>
    <row r="2248" spans="1:24" ht="15">
      <c r="A2248" s="2">
        <v>4849</v>
      </c>
      <c r="B2248" s="3">
        <v>46327</v>
      </c>
      <c r="C2248" s="12">
        <f>MONTH(SalesDataTable[[#This Row],[Order Date]])</f>
        <v>11</v>
      </c>
      <c r="D2248" s="12" t="str">
        <f>TEXT(SalesDataTable[[#This Row],[Order Date]],"MMM")</f>
        <v>Nov</v>
      </c>
      <c r="E2248" s="15" t="str">
        <f>"Q"&amp;ROUNDUP(MONTH(SalesDataTable[[#This Row],[Order Date]])/3,0)</f>
        <v>Q4</v>
      </c>
      <c r="F2248" s="12">
        <f>YEAR(SalesDataTable[[#This Row],[Order Date]])</f>
        <v>2026</v>
      </c>
      <c r="G2248" s="4" t="s">
        <v>0</v>
      </c>
      <c r="H2248" s="4" t="s">
        <v>1</v>
      </c>
      <c r="I2248" s="4" t="s">
        <v>2</v>
      </c>
      <c r="J2248" s="4" t="s">
        <v>13</v>
      </c>
      <c r="K2248" s="4" t="s">
        <v>14</v>
      </c>
      <c r="L2248" s="4" t="s">
        <v>15</v>
      </c>
      <c r="M2248" s="9">
        <v>4</v>
      </c>
      <c r="N2248" s="6">
        <v>35.69</v>
      </c>
      <c r="O2248" s="7">
        <v>0.15</v>
      </c>
      <c r="P2248" s="6">
        <v>13.52</v>
      </c>
      <c r="Q2248" s="6">
        <f t="shared" si="140"/>
        <v>121.34599999999999</v>
      </c>
      <c r="R2248" s="6">
        <f t="shared" si="141"/>
        <v>54.08</v>
      </c>
      <c r="S2248" s="6">
        <f t="shared" si="142"/>
        <v>67.265999999999991</v>
      </c>
      <c r="T2248" s="8">
        <f t="shared" si="143"/>
        <v>0.55433224004087478</v>
      </c>
      <c r="U2248" s="5">
        <f>YEAR(SalesDataTable[[#This Row],[Order Date]])</f>
        <v>2026</v>
      </c>
      <c r="V2248" s="8" t="str">
        <f>"Q"&amp;ROUNDUP(MONTH(SalesDataTable[[#This Row],[Order Date]])/3,0)</f>
        <v>Q4</v>
      </c>
      <c r="W2248" s="9">
        <f>MONTH(SalesDataTable[[#This Row],[Order Date]])</f>
        <v>11</v>
      </c>
      <c r="X2248" s="8" t="str">
        <f>TEXT(SalesDataTable[[#This Row],[Order Date]],"mmm")</f>
        <v>Nov</v>
      </c>
    </row>
    <row r="2249" spans="1:24" ht="15">
      <c r="A2249" s="2">
        <v>436</v>
      </c>
      <c r="B2249" s="3">
        <v>46328</v>
      </c>
      <c r="C2249" s="12">
        <f>MONTH(SalesDataTable[[#This Row],[Order Date]])</f>
        <v>11</v>
      </c>
      <c r="D2249" s="12" t="str">
        <f>TEXT(SalesDataTable[[#This Row],[Order Date]],"MMM")</f>
        <v>Nov</v>
      </c>
      <c r="E2249" s="15" t="str">
        <f>"Q"&amp;ROUNDUP(MONTH(SalesDataTable[[#This Row],[Order Date]])/3,0)</f>
        <v>Q4</v>
      </c>
      <c r="F2249" s="12">
        <f>YEAR(SalesDataTable[[#This Row],[Order Date]])</f>
        <v>2026</v>
      </c>
      <c r="G2249" s="4" t="s">
        <v>11</v>
      </c>
      <c r="H2249" s="4" t="s">
        <v>39</v>
      </c>
      <c r="I2249" s="4" t="s">
        <v>2</v>
      </c>
      <c r="J2249" s="4" t="s">
        <v>13</v>
      </c>
      <c r="K2249" s="4" t="s">
        <v>14</v>
      </c>
      <c r="L2249" s="4" t="s">
        <v>15</v>
      </c>
      <c r="M2249" s="9">
        <v>2</v>
      </c>
      <c r="N2249" s="6">
        <v>35.340000000000003</v>
      </c>
      <c r="O2249" s="7">
        <v>0.1</v>
      </c>
      <c r="P2249" s="6">
        <v>13.82</v>
      </c>
      <c r="Q2249" s="6">
        <f t="shared" si="140"/>
        <v>63.612000000000009</v>
      </c>
      <c r="R2249" s="6">
        <f t="shared" si="141"/>
        <v>27.64</v>
      </c>
      <c r="S2249" s="6">
        <f t="shared" si="142"/>
        <v>35.972000000000008</v>
      </c>
      <c r="T2249" s="8">
        <f t="shared" si="143"/>
        <v>0.56549078790165386</v>
      </c>
      <c r="U2249" s="5">
        <f>YEAR(SalesDataTable[[#This Row],[Order Date]])</f>
        <v>2026</v>
      </c>
      <c r="V2249" s="8" t="str">
        <f>"Q"&amp;ROUNDUP(MONTH(SalesDataTable[[#This Row],[Order Date]])/3,0)</f>
        <v>Q4</v>
      </c>
      <c r="W2249" s="9">
        <f>MONTH(SalesDataTable[[#This Row],[Order Date]])</f>
        <v>11</v>
      </c>
      <c r="X2249" s="8" t="str">
        <f>TEXT(SalesDataTable[[#This Row],[Order Date]],"mmm")</f>
        <v>Nov</v>
      </c>
    </row>
    <row r="2250" spans="1:24" ht="15">
      <c r="A2250" s="2">
        <v>879</v>
      </c>
      <c r="B2250" s="3">
        <v>46328</v>
      </c>
      <c r="C2250" s="12">
        <f>MONTH(SalesDataTable[[#This Row],[Order Date]])</f>
        <v>11</v>
      </c>
      <c r="D2250" s="12" t="str">
        <f>TEXT(SalesDataTable[[#This Row],[Order Date]],"MMM")</f>
        <v>Nov</v>
      </c>
      <c r="E2250" s="15" t="str">
        <f>"Q"&amp;ROUNDUP(MONTH(SalesDataTable[[#This Row],[Order Date]])/3,0)</f>
        <v>Q4</v>
      </c>
      <c r="F2250" s="12">
        <f>YEAR(SalesDataTable[[#This Row],[Order Date]])</f>
        <v>2026</v>
      </c>
      <c r="G2250" s="4" t="s">
        <v>11</v>
      </c>
      <c r="H2250" s="4" t="s">
        <v>39</v>
      </c>
      <c r="I2250" s="4" t="s">
        <v>2</v>
      </c>
      <c r="J2250" s="4" t="s">
        <v>13</v>
      </c>
      <c r="K2250" s="4" t="s">
        <v>14</v>
      </c>
      <c r="L2250" s="4" t="s">
        <v>32</v>
      </c>
      <c r="M2250" s="9">
        <v>4</v>
      </c>
      <c r="N2250" s="6">
        <v>46.8</v>
      </c>
      <c r="O2250" s="7">
        <v>0.05</v>
      </c>
      <c r="P2250" s="6">
        <v>18.52</v>
      </c>
      <c r="Q2250" s="6">
        <f t="shared" si="140"/>
        <v>177.83999999999997</v>
      </c>
      <c r="R2250" s="6">
        <f t="shared" si="141"/>
        <v>74.08</v>
      </c>
      <c r="S2250" s="6">
        <f t="shared" si="142"/>
        <v>103.75999999999998</v>
      </c>
      <c r="T2250" s="8">
        <f t="shared" si="143"/>
        <v>0.58344579397210972</v>
      </c>
      <c r="U2250" s="5">
        <f>YEAR(SalesDataTable[[#This Row],[Order Date]])</f>
        <v>2026</v>
      </c>
      <c r="V2250" s="8" t="str">
        <f>"Q"&amp;ROUNDUP(MONTH(SalesDataTable[[#This Row],[Order Date]])/3,0)</f>
        <v>Q4</v>
      </c>
      <c r="W2250" s="9">
        <f>MONTH(SalesDataTable[[#This Row],[Order Date]])</f>
        <v>11</v>
      </c>
      <c r="X2250" s="8" t="str">
        <f>TEXT(SalesDataTable[[#This Row],[Order Date]],"mmm")</f>
        <v>Nov</v>
      </c>
    </row>
    <row r="2251" spans="1:24" ht="15">
      <c r="A2251" s="2">
        <v>955</v>
      </c>
      <c r="B2251" s="3">
        <v>46328</v>
      </c>
      <c r="C2251" s="12">
        <f>MONTH(SalesDataTable[[#This Row],[Order Date]])</f>
        <v>11</v>
      </c>
      <c r="D2251" s="12" t="str">
        <f>TEXT(SalesDataTable[[#This Row],[Order Date]],"MMM")</f>
        <v>Nov</v>
      </c>
      <c r="E2251" s="15" t="str">
        <f>"Q"&amp;ROUNDUP(MONTH(SalesDataTable[[#This Row],[Order Date]])/3,0)</f>
        <v>Q4</v>
      </c>
      <c r="F2251" s="12">
        <f>YEAR(SalesDataTable[[#This Row],[Order Date]])</f>
        <v>2026</v>
      </c>
      <c r="G2251" s="4" t="s">
        <v>20</v>
      </c>
      <c r="H2251" s="4" t="s">
        <v>47</v>
      </c>
      <c r="I2251" s="4" t="s">
        <v>19</v>
      </c>
      <c r="J2251" s="4" t="s">
        <v>13</v>
      </c>
      <c r="K2251" s="4" t="s">
        <v>23</v>
      </c>
      <c r="L2251" s="4" t="s">
        <v>29</v>
      </c>
      <c r="M2251" s="9">
        <v>1</v>
      </c>
      <c r="N2251" s="6">
        <v>198.34</v>
      </c>
      <c r="O2251" s="7">
        <v>0.05</v>
      </c>
      <c r="P2251" s="6">
        <v>103.2</v>
      </c>
      <c r="Q2251" s="6">
        <f t="shared" si="140"/>
        <v>188.423</v>
      </c>
      <c r="R2251" s="6">
        <f t="shared" si="141"/>
        <v>103.2</v>
      </c>
      <c r="S2251" s="6">
        <f t="shared" si="142"/>
        <v>85.222999999999999</v>
      </c>
      <c r="T2251" s="8">
        <f t="shared" si="143"/>
        <v>0.45229616341954004</v>
      </c>
      <c r="U2251" s="5">
        <f>YEAR(SalesDataTable[[#This Row],[Order Date]])</f>
        <v>2026</v>
      </c>
      <c r="V2251" s="8" t="str">
        <f>"Q"&amp;ROUNDUP(MONTH(SalesDataTable[[#This Row],[Order Date]])/3,0)</f>
        <v>Q4</v>
      </c>
      <c r="W2251" s="9">
        <f>MONTH(SalesDataTable[[#This Row],[Order Date]])</f>
        <v>11</v>
      </c>
      <c r="X2251" s="8" t="str">
        <f>TEXT(SalesDataTable[[#This Row],[Order Date]],"mmm")</f>
        <v>Nov</v>
      </c>
    </row>
    <row r="2252" spans="1:24" ht="15">
      <c r="A2252" s="2">
        <v>1068</v>
      </c>
      <c r="B2252" s="3">
        <v>46328</v>
      </c>
      <c r="C2252" s="12">
        <f>MONTH(SalesDataTable[[#This Row],[Order Date]])</f>
        <v>11</v>
      </c>
      <c r="D2252" s="12" t="str">
        <f>TEXT(SalesDataTable[[#This Row],[Order Date]],"MMM")</f>
        <v>Nov</v>
      </c>
      <c r="E2252" s="15" t="str">
        <f>"Q"&amp;ROUNDUP(MONTH(SalesDataTable[[#This Row],[Order Date]])/3,0)</f>
        <v>Q4</v>
      </c>
      <c r="F2252" s="12">
        <f>YEAR(SalesDataTable[[#This Row],[Order Date]])</f>
        <v>2026</v>
      </c>
      <c r="G2252" s="4" t="s">
        <v>6</v>
      </c>
      <c r="H2252" s="4" t="s">
        <v>27</v>
      </c>
      <c r="I2252" s="4" t="s">
        <v>2</v>
      </c>
      <c r="J2252" s="4" t="s">
        <v>3</v>
      </c>
      <c r="K2252" s="4" t="s">
        <v>34</v>
      </c>
      <c r="L2252" s="4" t="s">
        <v>38</v>
      </c>
      <c r="M2252" s="9">
        <v>5</v>
      </c>
      <c r="N2252" s="6">
        <v>122.26</v>
      </c>
      <c r="O2252" s="7">
        <v>0.1</v>
      </c>
      <c r="P2252" s="6">
        <v>68.3</v>
      </c>
      <c r="Q2252" s="6">
        <f t="shared" si="140"/>
        <v>550.17000000000007</v>
      </c>
      <c r="R2252" s="6">
        <f t="shared" si="141"/>
        <v>341.5</v>
      </c>
      <c r="S2252" s="6">
        <f t="shared" si="142"/>
        <v>208.67000000000007</v>
      </c>
      <c r="T2252" s="8">
        <f t="shared" si="143"/>
        <v>0.37928276714470083</v>
      </c>
      <c r="U2252" s="5">
        <f>YEAR(SalesDataTable[[#This Row],[Order Date]])</f>
        <v>2026</v>
      </c>
      <c r="V2252" s="8" t="str">
        <f>"Q"&amp;ROUNDUP(MONTH(SalesDataTable[[#This Row],[Order Date]])/3,0)</f>
        <v>Q4</v>
      </c>
      <c r="W2252" s="9">
        <f>MONTH(SalesDataTable[[#This Row],[Order Date]])</f>
        <v>11</v>
      </c>
      <c r="X2252" s="8" t="str">
        <f>TEXT(SalesDataTable[[#This Row],[Order Date]],"mmm")</f>
        <v>Nov</v>
      </c>
    </row>
    <row r="2253" spans="1:24" ht="15">
      <c r="A2253" s="2">
        <v>1733</v>
      </c>
      <c r="B2253" s="3">
        <v>46328</v>
      </c>
      <c r="C2253" s="12">
        <f>MONTH(SalesDataTable[[#This Row],[Order Date]])</f>
        <v>11</v>
      </c>
      <c r="D2253" s="12" t="str">
        <f>TEXT(SalesDataTable[[#This Row],[Order Date]],"MMM")</f>
        <v>Nov</v>
      </c>
      <c r="E2253" s="15" t="str">
        <f>"Q"&amp;ROUNDUP(MONTH(SalesDataTable[[#This Row],[Order Date]])/3,0)</f>
        <v>Q4</v>
      </c>
      <c r="F2253" s="12">
        <f>YEAR(SalesDataTable[[#This Row],[Order Date]])</f>
        <v>2026</v>
      </c>
      <c r="G2253" s="4" t="s">
        <v>0</v>
      </c>
      <c r="H2253" s="4" t="s">
        <v>36</v>
      </c>
      <c r="I2253" s="4" t="s">
        <v>8</v>
      </c>
      <c r="J2253" s="4" t="s">
        <v>3</v>
      </c>
      <c r="K2253" s="4" t="s">
        <v>9</v>
      </c>
      <c r="L2253" s="4" t="s">
        <v>46</v>
      </c>
      <c r="M2253" s="9">
        <v>3</v>
      </c>
      <c r="N2253" s="6">
        <v>71.12</v>
      </c>
      <c r="O2253" s="7">
        <v>0.15</v>
      </c>
      <c r="P2253" s="6">
        <v>33.090000000000003</v>
      </c>
      <c r="Q2253" s="6">
        <f t="shared" si="140"/>
        <v>181.35599999999999</v>
      </c>
      <c r="R2253" s="6">
        <f t="shared" si="141"/>
        <v>99.27000000000001</v>
      </c>
      <c r="S2253" s="6">
        <f t="shared" si="142"/>
        <v>82.085999999999984</v>
      </c>
      <c r="T2253" s="8">
        <f t="shared" si="143"/>
        <v>0.45262356911268437</v>
      </c>
      <c r="U2253" s="5">
        <f>YEAR(SalesDataTable[[#This Row],[Order Date]])</f>
        <v>2026</v>
      </c>
      <c r="V2253" s="8" t="str">
        <f>"Q"&amp;ROUNDUP(MONTH(SalesDataTable[[#This Row],[Order Date]])/3,0)</f>
        <v>Q4</v>
      </c>
      <c r="W2253" s="9">
        <f>MONTH(SalesDataTable[[#This Row],[Order Date]])</f>
        <v>11</v>
      </c>
      <c r="X2253" s="8" t="str">
        <f>TEXT(SalesDataTable[[#This Row],[Order Date]],"mmm")</f>
        <v>Nov</v>
      </c>
    </row>
    <row r="2254" spans="1:24" ht="15">
      <c r="A2254" s="2">
        <v>3270</v>
      </c>
      <c r="B2254" s="3">
        <v>46328</v>
      </c>
      <c r="C2254" s="12">
        <f>MONTH(SalesDataTable[[#This Row],[Order Date]])</f>
        <v>11</v>
      </c>
      <c r="D2254" s="12" t="str">
        <f>TEXT(SalesDataTable[[#This Row],[Order Date]],"MMM")</f>
        <v>Nov</v>
      </c>
      <c r="E2254" s="15" t="str">
        <f>"Q"&amp;ROUNDUP(MONTH(SalesDataTable[[#This Row],[Order Date]])/3,0)</f>
        <v>Q4</v>
      </c>
      <c r="F2254" s="12">
        <f>YEAR(SalesDataTable[[#This Row],[Order Date]])</f>
        <v>2026</v>
      </c>
      <c r="G2254" s="4" t="s">
        <v>6</v>
      </c>
      <c r="H2254" s="4" t="s">
        <v>43</v>
      </c>
      <c r="I2254" s="4" t="s">
        <v>19</v>
      </c>
      <c r="J2254" s="4" t="s">
        <v>3</v>
      </c>
      <c r="K2254" s="4" t="s">
        <v>4</v>
      </c>
      <c r="L2254" s="4" t="s">
        <v>5</v>
      </c>
      <c r="M2254" s="9">
        <v>2</v>
      </c>
      <c r="N2254" s="6">
        <v>81.900000000000006</v>
      </c>
      <c r="O2254" s="7">
        <v>0.15</v>
      </c>
      <c r="P2254" s="6">
        <v>41.91</v>
      </c>
      <c r="Q2254" s="6">
        <f t="shared" si="140"/>
        <v>139.23000000000002</v>
      </c>
      <c r="R2254" s="6">
        <f t="shared" si="141"/>
        <v>83.82</v>
      </c>
      <c r="S2254" s="6">
        <f t="shared" si="142"/>
        <v>55.410000000000025</v>
      </c>
      <c r="T2254" s="8">
        <f t="shared" si="143"/>
        <v>0.39797457444516282</v>
      </c>
      <c r="U2254" s="5">
        <f>YEAR(SalesDataTable[[#This Row],[Order Date]])</f>
        <v>2026</v>
      </c>
      <c r="V2254" s="8" t="str">
        <f>"Q"&amp;ROUNDUP(MONTH(SalesDataTable[[#This Row],[Order Date]])/3,0)</f>
        <v>Q4</v>
      </c>
      <c r="W2254" s="9">
        <f>MONTH(SalesDataTable[[#This Row],[Order Date]])</f>
        <v>11</v>
      </c>
      <c r="X2254" s="8" t="str">
        <f>TEXT(SalesDataTable[[#This Row],[Order Date]],"mmm")</f>
        <v>Nov</v>
      </c>
    </row>
    <row r="2255" spans="1:24" ht="15">
      <c r="A2255" s="2">
        <v>3484</v>
      </c>
      <c r="B2255" s="3">
        <v>46328</v>
      </c>
      <c r="C2255" s="12">
        <f>MONTH(SalesDataTable[[#This Row],[Order Date]])</f>
        <v>11</v>
      </c>
      <c r="D2255" s="12" t="str">
        <f>TEXT(SalesDataTable[[#This Row],[Order Date]],"MMM")</f>
        <v>Nov</v>
      </c>
      <c r="E2255" s="15" t="str">
        <f>"Q"&amp;ROUNDUP(MONTH(SalesDataTable[[#This Row],[Order Date]])/3,0)</f>
        <v>Q4</v>
      </c>
      <c r="F2255" s="12">
        <f>YEAR(SalesDataTable[[#This Row],[Order Date]])</f>
        <v>2026</v>
      </c>
      <c r="G2255" s="4" t="s">
        <v>11</v>
      </c>
      <c r="H2255" s="4" t="s">
        <v>12</v>
      </c>
      <c r="I2255" s="4" t="s">
        <v>28</v>
      </c>
      <c r="J2255" s="4" t="s">
        <v>3</v>
      </c>
      <c r="K2255" s="4" t="s">
        <v>14</v>
      </c>
      <c r="L2255" s="4" t="s">
        <v>48</v>
      </c>
      <c r="M2255" s="9">
        <v>4</v>
      </c>
      <c r="N2255" s="6">
        <v>165.12</v>
      </c>
      <c r="O2255" s="7">
        <v>0.05</v>
      </c>
      <c r="P2255" s="6">
        <v>89.65</v>
      </c>
      <c r="Q2255" s="6">
        <f t="shared" si="140"/>
        <v>627.45600000000002</v>
      </c>
      <c r="R2255" s="6">
        <f t="shared" si="141"/>
        <v>358.6</v>
      </c>
      <c r="S2255" s="6">
        <f t="shared" si="142"/>
        <v>268.85599999999999</v>
      </c>
      <c r="T2255" s="8">
        <f t="shared" si="143"/>
        <v>0.42848582211342306</v>
      </c>
      <c r="U2255" s="5">
        <f>YEAR(SalesDataTable[[#This Row],[Order Date]])</f>
        <v>2026</v>
      </c>
      <c r="V2255" s="8" t="str">
        <f>"Q"&amp;ROUNDUP(MONTH(SalesDataTable[[#This Row],[Order Date]])/3,0)</f>
        <v>Q4</v>
      </c>
      <c r="W2255" s="9">
        <f>MONTH(SalesDataTable[[#This Row],[Order Date]])</f>
        <v>11</v>
      </c>
      <c r="X2255" s="8" t="str">
        <f>TEXT(SalesDataTable[[#This Row],[Order Date]],"mmm")</f>
        <v>Nov</v>
      </c>
    </row>
    <row r="2256" spans="1:24" ht="15">
      <c r="A2256" s="2">
        <v>3608</v>
      </c>
      <c r="B2256" s="3">
        <v>46328</v>
      </c>
      <c r="C2256" s="12">
        <f>MONTH(SalesDataTable[[#This Row],[Order Date]])</f>
        <v>11</v>
      </c>
      <c r="D2256" s="12" t="str">
        <f>TEXT(SalesDataTable[[#This Row],[Order Date]],"MMM")</f>
        <v>Nov</v>
      </c>
      <c r="E2256" s="15" t="str">
        <f>"Q"&amp;ROUNDUP(MONTH(SalesDataTable[[#This Row],[Order Date]])/3,0)</f>
        <v>Q4</v>
      </c>
      <c r="F2256" s="12">
        <f>YEAR(SalesDataTable[[#This Row],[Order Date]])</f>
        <v>2026</v>
      </c>
      <c r="G2256" s="4" t="s">
        <v>20</v>
      </c>
      <c r="H2256" s="4" t="s">
        <v>33</v>
      </c>
      <c r="I2256" s="4" t="s">
        <v>19</v>
      </c>
      <c r="J2256" s="4" t="s">
        <v>13</v>
      </c>
      <c r="K2256" s="4" t="s">
        <v>9</v>
      </c>
      <c r="L2256" s="4" t="s">
        <v>10</v>
      </c>
      <c r="M2256" s="9">
        <v>1</v>
      </c>
      <c r="N2256" s="6">
        <v>91.35</v>
      </c>
      <c r="O2256" s="7">
        <v>0</v>
      </c>
      <c r="P2256" s="6">
        <v>45.5</v>
      </c>
      <c r="Q2256" s="6">
        <f t="shared" si="140"/>
        <v>91.35</v>
      </c>
      <c r="R2256" s="6">
        <f t="shared" si="141"/>
        <v>45.5</v>
      </c>
      <c r="S2256" s="6">
        <f t="shared" si="142"/>
        <v>45.849999999999994</v>
      </c>
      <c r="T2256" s="8">
        <f t="shared" si="143"/>
        <v>0.50191570881226055</v>
      </c>
      <c r="U2256" s="5">
        <f>YEAR(SalesDataTable[[#This Row],[Order Date]])</f>
        <v>2026</v>
      </c>
      <c r="V2256" s="8" t="str">
        <f>"Q"&amp;ROUNDUP(MONTH(SalesDataTable[[#This Row],[Order Date]])/3,0)</f>
        <v>Q4</v>
      </c>
      <c r="W2256" s="9">
        <f>MONTH(SalesDataTable[[#This Row],[Order Date]])</f>
        <v>11</v>
      </c>
      <c r="X2256" s="8" t="str">
        <f>TEXT(SalesDataTable[[#This Row],[Order Date]],"mmm")</f>
        <v>Nov</v>
      </c>
    </row>
    <row r="2257" spans="1:24" ht="15">
      <c r="A2257" s="2">
        <v>4036</v>
      </c>
      <c r="B2257" s="3">
        <v>46328</v>
      </c>
      <c r="C2257" s="12">
        <f>MONTH(SalesDataTable[[#This Row],[Order Date]])</f>
        <v>11</v>
      </c>
      <c r="D2257" s="12" t="str">
        <f>TEXT(SalesDataTable[[#This Row],[Order Date]],"MMM")</f>
        <v>Nov</v>
      </c>
      <c r="E2257" s="15" t="str">
        <f>"Q"&amp;ROUNDUP(MONTH(SalesDataTable[[#This Row],[Order Date]])/3,0)</f>
        <v>Q4</v>
      </c>
      <c r="F2257" s="12">
        <f>YEAR(SalesDataTable[[#This Row],[Order Date]])</f>
        <v>2026</v>
      </c>
      <c r="G2257" s="4" t="s">
        <v>11</v>
      </c>
      <c r="H2257" s="4" t="s">
        <v>18</v>
      </c>
      <c r="I2257" s="4" t="s">
        <v>2</v>
      </c>
      <c r="J2257" s="4" t="s">
        <v>16</v>
      </c>
      <c r="K2257" s="4" t="s">
        <v>34</v>
      </c>
      <c r="L2257" s="4" t="s">
        <v>42</v>
      </c>
      <c r="M2257" s="9">
        <v>1</v>
      </c>
      <c r="N2257" s="6">
        <v>36.96</v>
      </c>
      <c r="O2257" s="7">
        <v>0.1</v>
      </c>
      <c r="P2257" s="6">
        <v>14.18</v>
      </c>
      <c r="Q2257" s="6">
        <f t="shared" si="140"/>
        <v>33.264000000000003</v>
      </c>
      <c r="R2257" s="6">
        <f t="shared" si="141"/>
        <v>14.18</v>
      </c>
      <c r="S2257" s="6">
        <f t="shared" si="142"/>
        <v>19.084000000000003</v>
      </c>
      <c r="T2257" s="8">
        <f t="shared" si="143"/>
        <v>0.57371332371332373</v>
      </c>
      <c r="U2257" s="5">
        <f>YEAR(SalesDataTable[[#This Row],[Order Date]])</f>
        <v>2026</v>
      </c>
      <c r="V2257" s="8" t="str">
        <f>"Q"&amp;ROUNDUP(MONTH(SalesDataTable[[#This Row],[Order Date]])/3,0)</f>
        <v>Q4</v>
      </c>
      <c r="W2257" s="9">
        <f>MONTH(SalesDataTable[[#This Row],[Order Date]])</f>
        <v>11</v>
      </c>
      <c r="X2257" s="8" t="str">
        <f>TEXT(SalesDataTable[[#This Row],[Order Date]],"mmm")</f>
        <v>Nov</v>
      </c>
    </row>
    <row r="2258" spans="1:24" ht="15">
      <c r="A2258" s="2">
        <v>408</v>
      </c>
      <c r="B2258" s="3">
        <v>46329</v>
      </c>
      <c r="C2258" s="12">
        <f>MONTH(SalesDataTable[[#This Row],[Order Date]])</f>
        <v>11</v>
      </c>
      <c r="D2258" s="12" t="str">
        <f>TEXT(SalesDataTable[[#This Row],[Order Date]],"MMM")</f>
        <v>Nov</v>
      </c>
      <c r="E2258" s="15" t="str">
        <f>"Q"&amp;ROUNDUP(MONTH(SalesDataTable[[#This Row],[Order Date]])/3,0)</f>
        <v>Q4</v>
      </c>
      <c r="F2258" s="12">
        <f>YEAR(SalesDataTable[[#This Row],[Order Date]])</f>
        <v>2026</v>
      </c>
      <c r="G2258" s="4" t="s">
        <v>20</v>
      </c>
      <c r="H2258" s="4" t="s">
        <v>47</v>
      </c>
      <c r="I2258" s="4" t="s">
        <v>2</v>
      </c>
      <c r="J2258" s="4" t="s">
        <v>3</v>
      </c>
      <c r="K2258" s="4" t="s">
        <v>4</v>
      </c>
      <c r="L2258" s="4" t="s">
        <v>22</v>
      </c>
      <c r="M2258" s="9">
        <v>1</v>
      </c>
      <c r="N2258" s="6">
        <v>49.61</v>
      </c>
      <c r="O2258" s="7">
        <v>0</v>
      </c>
      <c r="P2258" s="6">
        <v>22.8</v>
      </c>
      <c r="Q2258" s="6">
        <f t="shared" si="140"/>
        <v>49.61</v>
      </c>
      <c r="R2258" s="6">
        <f t="shared" si="141"/>
        <v>22.8</v>
      </c>
      <c r="S2258" s="6">
        <f t="shared" si="142"/>
        <v>26.81</v>
      </c>
      <c r="T2258" s="8">
        <f t="shared" si="143"/>
        <v>0.54041523886313236</v>
      </c>
      <c r="U2258" s="5">
        <f>YEAR(SalesDataTable[[#This Row],[Order Date]])</f>
        <v>2026</v>
      </c>
      <c r="V2258" s="8" t="str">
        <f>"Q"&amp;ROUNDUP(MONTH(SalesDataTable[[#This Row],[Order Date]])/3,0)</f>
        <v>Q4</v>
      </c>
      <c r="W2258" s="9">
        <f>MONTH(SalesDataTable[[#This Row],[Order Date]])</f>
        <v>11</v>
      </c>
      <c r="X2258" s="8" t="str">
        <f>TEXT(SalesDataTable[[#This Row],[Order Date]],"mmm")</f>
        <v>Nov</v>
      </c>
    </row>
    <row r="2259" spans="1:24" ht="15">
      <c r="A2259" s="2">
        <v>939</v>
      </c>
      <c r="B2259" s="3">
        <v>46329</v>
      </c>
      <c r="C2259" s="12">
        <f>MONTH(SalesDataTable[[#This Row],[Order Date]])</f>
        <v>11</v>
      </c>
      <c r="D2259" s="12" t="str">
        <f>TEXT(SalesDataTable[[#This Row],[Order Date]],"MMM")</f>
        <v>Nov</v>
      </c>
      <c r="E2259" s="15" t="str">
        <f>"Q"&amp;ROUNDUP(MONTH(SalesDataTable[[#This Row],[Order Date]])/3,0)</f>
        <v>Q4</v>
      </c>
      <c r="F2259" s="12">
        <f>YEAR(SalesDataTable[[#This Row],[Order Date]])</f>
        <v>2026</v>
      </c>
      <c r="G2259" s="4" t="s">
        <v>6</v>
      </c>
      <c r="H2259" s="4" t="s">
        <v>41</v>
      </c>
      <c r="I2259" s="4" t="s">
        <v>19</v>
      </c>
      <c r="J2259" s="4" t="s">
        <v>3</v>
      </c>
      <c r="K2259" s="4" t="s">
        <v>4</v>
      </c>
      <c r="L2259" s="4" t="s">
        <v>22</v>
      </c>
      <c r="M2259" s="9">
        <v>1</v>
      </c>
      <c r="N2259" s="6">
        <v>49.76</v>
      </c>
      <c r="O2259" s="7">
        <v>0.1</v>
      </c>
      <c r="P2259" s="6">
        <v>21.94</v>
      </c>
      <c r="Q2259" s="6">
        <f t="shared" si="140"/>
        <v>44.783999999999999</v>
      </c>
      <c r="R2259" s="6">
        <f t="shared" si="141"/>
        <v>21.94</v>
      </c>
      <c r="S2259" s="6">
        <f t="shared" si="142"/>
        <v>22.843999999999998</v>
      </c>
      <c r="T2259" s="8">
        <f t="shared" si="143"/>
        <v>0.51009289031797067</v>
      </c>
      <c r="U2259" s="5">
        <f>YEAR(SalesDataTable[[#This Row],[Order Date]])</f>
        <v>2026</v>
      </c>
      <c r="V2259" s="8" t="str">
        <f>"Q"&amp;ROUNDUP(MONTH(SalesDataTable[[#This Row],[Order Date]])/3,0)</f>
        <v>Q4</v>
      </c>
      <c r="W2259" s="9">
        <f>MONTH(SalesDataTable[[#This Row],[Order Date]])</f>
        <v>11</v>
      </c>
      <c r="X2259" s="8" t="str">
        <f>TEXT(SalesDataTable[[#This Row],[Order Date]],"mmm")</f>
        <v>Nov</v>
      </c>
    </row>
    <row r="2260" spans="1:24" ht="15">
      <c r="A2260" s="2">
        <v>1022</v>
      </c>
      <c r="B2260" s="3">
        <v>46329</v>
      </c>
      <c r="C2260" s="12">
        <f>MONTH(SalesDataTable[[#This Row],[Order Date]])</f>
        <v>11</v>
      </c>
      <c r="D2260" s="12" t="str">
        <f>TEXT(SalesDataTable[[#This Row],[Order Date]],"MMM")</f>
        <v>Nov</v>
      </c>
      <c r="E2260" s="15" t="str">
        <f>"Q"&amp;ROUNDUP(MONTH(SalesDataTable[[#This Row],[Order Date]])/3,0)</f>
        <v>Q4</v>
      </c>
      <c r="F2260" s="12">
        <f>YEAR(SalesDataTable[[#This Row],[Order Date]])</f>
        <v>2026</v>
      </c>
      <c r="G2260" s="4" t="s">
        <v>20</v>
      </c>
      <c r="H2260" s="4" t="s">
        <v>31</v>
      </c>
      <c r="I2260" s="4" t="s">
        <v>2</v>
      </c>
      <c r="J2260" s="4" t="s">
        <v>3</v>
      </c>
      <c r="K2260" s="4" t="s">
        <v>4</v>
      </c>
      <c r="L2260" s="4" t="s">
        <v>26</v>
      </c>
      <c r="M2260" s="9">
        <v>1</v>
      </c>
      <c r="N2260" s="6">
        <v>39.97</v>
      </c>
      <c r="O2260" s="7">
        <v>0.1</v>
      </c>
      <c r="P2260" s="6">
        <v>16.93</v>
      </c>
      <c r="Q2260" s="6">
        <f t="shared" si="140"/>
        <v>35.972999999999999</v>
      </c>
      <c r="R2260" s="6">
        <f t="shared" si="141"/>
        <v>16.93</v>
      </c>
      <c r="S2260" s="6">
        <f t="shared" si="142"/>
        <v>19.042999999999999</v>
      </c>
      <c r="T2260" s="8">
        <f t="shared" si="143"/>
        <v>0.52936924915909156</v>
      </c>
      <c r="U2260" s="5">
        <f>YEAR(SalesDataTable[[#This Row],[Order Date]])</f>
        <v>2026</v>
      </c>
      <c r="V2260" s="8" t="str">
        <f>"Q"&amp;ROUNDUP(MONTH(SalesDataTable[[#This Row],[Order Date]])/3,0)</f>
        <v>Q4</v>
      </c>
      <c r="W2260" s="9">
        <f>MONTH(SalesDataTable[[#This Row],[Order Date]])</f>
        <v>11</v>
      </c>
      <c r="X2260" s="8" t="str">
        <f>TEXT(SalesDataTable[[#This Row],[Order Date]],"mmm")</f>
        <v>Nov</v>
      </c>
    </row>
    <row r="2261" spans="1:24" ht="15">
      <c r="A2261" s="2">
        <v>1997</v>
      </c>
      <c r="B2261" s="3">
        <v>46329</v>
      </c>
      <c r="C2261" s="12">
        <f>MONTH(SalesDataTable[[#This Row],[Order Date]])</f>
        <v>11</v>
      </c>
      <c r="D2261" s="12" t="str">
        <f>TEXT(SalesDataTable[[#This Row],[Order Date]],"MMM")</f>
        <v>Nov</v>
      </c>
      <c r="E2261" s="15" t="str">
        <f>"Q"&amp;ROUNDUP(MONTH(SalesDataTable[[#This Row],[Order Date]])/3,0)</f>
        <v>Q4</v>
      </c>
      <c r="F2261" s="12">
        <f>YEAR(SalesDataTable[[#This Row],[Order Date]])</f>
        <v>2026</v>
      </c>
      <c r="G2261" s="4" t="s">
        <v>6</v>
      </c>
      <c r="H2261" s="4" t="s">
        <v>43</v>
      </c>
      <c r="I2261" s="4" t="s">
        <v>28</v>
      </c>
      <c r="J2261" s="4" t="s">
        <v>3</v>
      </c>
      <c r="K2261" s="4" t="s">
        <v>23</v>
      </c>
      <c r="L2261" s="4" t="s">
        <v>24</v>
      </c>
      <c r="M2261" s="9">
        <v>2</v>
      </c>
      <c r="N2261" s="6">
        <v>335.46</v>
      </c>
      <c r="O2261" s="7">
        <v>0.1</v>
      </c>
      <c r="P2261" s="6">
        <v>199.87</v>
      </c>
      <c r="Q2261" s="6">
        <f t="shared" si="140"/>
        <v>603.82799999999997</v>
      </c>
      <c r="R2261" s="6">
        <f t="shared" si="141"/>
        <v>399.74</v>
      </c>
      <c r="S2261" s="6">
        <f t="shared" si="142"/>
        <v>204.08799999999997</v>
      </c>
      <c r="T2261" s="8">
        <f t="shared" si="143"/>
        <v>0.33799028862523761</v>
      </c>
      <c r="U2261" s="5">
        <f>YEAR(SalesDataTable[[#This Row],[Order Date]])</f>
        <v>2026</v>
      </c>
      <c r="V2261" s="8" t="str">
        <f>"Q"&amp;ROUNDUP(MONTH(SalesDataTable[[#This Row],[Order Date]])/3,0)</f>
        <v>Q4</v>
      </c>
      <c r="W2261" s="9">
        <f>MONTH(SalesDataTable[[#This Row],[Order Date]])</f>
        <v>11</v>
      </c>
      <c r="X2261" s="8" t="str">
        <f>TEXT(SalesDataTable[[#This Row],[Order Date]],"mmm")</f>
        <v>Nov</v>
      </c>
    </row>
    <row r="2262" spans="1:24" ht="15">
      <c r="A2262" s="2">
        <v>3978</v>
      </c>
      <c r="B2262" s="3">
        <v>46329</v>
      </c>
      <c r="C2262" s="12">
        <f>MONTH(SalesDataTable[[#This Row],[Order Date]])</f>
        <v>11</v>
      </c>
      <c r="D2262" s="12" t="str">
        <f>TEXT(SalesDataTable[[#This Row],[Order Date]],"MMM")</f>
        <v>Nov</v>
      </c>
      <c r="E2262" s="15" t="str">
        <f>"Q"&amp;ROUNDUP(MONTH(SalesDataTable[[#This Row],[Order Date]])/3,0)</f>
        <v>Q4</v>
      </c>
      <c r="F2262" s="12">
        <f>YEAR(SalesDataTable[[#This Row],[Order Date]])</f>
        <v>2026</v>
      </c>
      <c r="G2262" s="4" t="s">
        <v>6</v>
      </c>
      <c r="H2262" s="4" t="s">
        <v>43</v>
      </c>
      <c r="I2262" s="4" t="s">
        <v>2</v>
      </c>
      <c r="J2262" s="4" t="s">
        <v>13</v>
      </c>
      <c r="K2262" s="4" t="s">
        <v>9</v>
      </c>
      <c r="L2262" s="4" t="s">
        <v>37</v>
      </c>
      <c r="M2262" s="9">
        <v>4</v>
      </c>
      <c r="N2262" s="6">
        <v>154.46</v>
      </c>
      <c r="O2262" s="7">
        <v>0.05</v>
      </c>
      <c r="P2262" s="6">
        <v>80.48</v>
      </c>
      <c r="Q2262" s="6">
        <f t="shared" si="140"/>
        <v>586.94799999999998</v>
      </c>
      <c r="R2262" s="6">
        <f t="shared" si="141"/>
        <v>321.92</v>
      </c>
      <c r="S2262" s="6">
        <f t="shared" si="142"/>
        <v>265.02799999999996</v>
      </c>
      <c r="T2262" s="8">
        <f t="shared" si="143"/>
        <v>0.45153574081519993</v>
      </c>
      <c r="U2262" s="5">
        <f>YEAR(SalesDataTable[[#This Row],[Order Date]])</f>
        <v>2026</v>
      </c>
      <c r="V2262" s="8" t="str">
        <f>"Q"&amp;ROUNDUP(MONTH(SalesDataTable[[#This Row],[Order Date]])/3,0)</f>
        <v>Q4</v>
      </c>
      <c r="W2262" s="9">
        <f>MONTH(SalesDataTable[[#This Row],[Order Date]])</f>
        <v>11</v>
      </c>
      <c r="X2262" s="8" t="str">
        <f>TEXT(SalesDataTable[[#This Row],[Order Date]],"mmm")</f>
        <v>Nov</v>
      </c>
    </row>
    <row r="2263" spans="1:24" ht="15">
      <c r="A2263" s="2">
        <v>4715</v>
      </c>
      <c r="B2263" s="3">
        <v>46329</v>
      </c>
      <c r="C2263" s="12">
        <f>MONTH(SalesDataTable[[#This Row],[Order Date]])</f>
        <v>11</v>
      </c>
      <c r="D2263" s="12" t="str">
        <f>TEXT(SalesDataTable[[#This Row],[Order Date]],"MMM")</f>
        <v>Nov</v>
      </c>
      <c r="E2263" s="15" t="str">
        <f>"Q"&amp;ROUNDUP(MONTH(SalesDataTable[[#This Row],[Order Date]])/3,0)</f>
        <v>Q4</v>
      </c>
      <c r="F2263" s="12">
        <f>YEAR(SalesDataTable[[#This Row],[Order Date]])</f>
        <v>2026</v>
      </c>
      <c r="G2263" s="4" t="s">
        <v>0</v>
      </c>
      <c r="H2263" s="4" t="s">
        <v>1</v>
      </c>
      <c r="I2263" s="4" t="s">
        <v>8</v>
      </c>
      <c r="J2263" s="4" t="s">
        <v>16</v>
      </c>
      <c r="K2263" s="4" t="s">
        <v>34</v>
      </c>
      <c r="L2263" s="4" t="s">
        <v>35</v>
      </c>
      <c r="M2263" s="9">
        <v>10</v>
      </c>
      <c r="N2263" s="6">
        <v>39.869999999999997</v>
      </c>
      <c r="O2263" s="7">
        <v>0.15</v>
      </c>
      <c r="P2263" s="6">
        <v>14.31</v>
      </c>
      <c r="Q2263" s="6">
        <f t="shared" si="140"/>
        <v>338.89499999999998</v>
      </c>
      <c r="R2263" s="6">
        <f t="shared" si="141"/>
        <v>143.1</v>
      </c>
      <c r="S2263" s="6">
        <f t="shared" si="142"/>
        <v>195.79499999999999</v>
      </c>
      <c r="T2263" s="8">
        <f t="shared" si="143"/>
        <v>0.57774531934670026</v>
      </c>
      <c r="U2263" s="5">
        <f>YEAR(SalesDataTable[[#This Row],[Order Date]])</f>
        <v>2026</v>
      </c>
      <c r="V2263" s="8" t="str">
        <f>"Q"&amp;ROUNDUP(MONTH(SalesDataTable[[#This Row],[Order Date]])/3,0)</f>
        <v>Q4</v>
      </c>
      <c r="W2263" s="9">
        <f>MONTH(SalesDataTable[[#This Row],[Order Date]])</f>
        <v>11</v>
      </c>
      <c r="X2263" s="8" t="str">
        <f>TEXT(SalesDataTable[[#This Row],[Order Date]],"mmm")</f>
        <v>Nov</v>
      </c>
    </row>
    <row r="2264" spans="1:24" ht="15">
      <c r="A2264" s="2">
        <v>145</v>
      </c>
      <c r="B2264" s="3">
        <v>46330</v>
      </c>
      <c r="C2264" s="12">
        <f>MONTH(SalesDataTable[[#This Row],[Order Date]])</f>
        <v>11</v>
      </c>
      <c r="D2264" s="12" t="str">
        <f>TEXT(SalesDataTable[[#This Row],[Order Date]],"MMM")</f>
        <v>Nov</v>
      </c>
      <c r="E2264" s="15" t="str">
        <f>"Q"&amp;ROUNDUP(MONTH(SalesDataTable[[#This Row],[Order Date]])/3,0)</f>
        <v>Q4</v>
      </c>
      <c r="F2264" s="12">
        <f>YEAR(SalesDataTable[[#This Row],[Order Date]])</f>
        <v>2026</v>
      </c>
      <c r="G2264" s="4" t="s">
        <v>0</v>
      </c>
      <c r="H2264" s="4" t="s">
        <v>50</v>
      </c>
      <c r="I2264" s="4" t="s">
        <v>2</v>
      </c>
      <c r="J2264" s="4" t="s">
        <v>16</v>
      </c>
      <c r="K2264" s="4" t="s">
        <v>9</v>
      </c>
      <c r="L2264" s="4" t="s">
        <v>10</v>
      </c>
      <c r="M2264" s="9">
        <v>2</v>
      </c>
      <c r="N2264" s="6">
        <v>93.19</v>
      </c>
      <c r="O2264" s="7">
        <v>0.2</v>
      </c>
      <c r="P2264" s="6">
        <v>45.7</v>
      </c>
      <c r="Q2264" s="6">
        <f t="shared" si="140"/>
        <v>149.10400000000001</v>
      </c>
      <c r="R2264" s="6">
        <f t="shared" si="141"/>
        <v>91.4</v>
      </c>
      <c r="S2264" s="6">
        <f t="shared" si="142"/>
        <v>57.704000000000008</v>
      </c>
      <c r="T2264" s="8">
        <f t="shared" si="143"/>
        <v>0.38700504345959869</v>
      </c>
      <c r="U2264" s="5">
        <f>YEAR(SalesDataTable[[#This Row],[Order Date]])</f>
        <v>2026</v>
      </c>
      <c r="V2264" s="8" t="str">
        <f>"Q"&amp;ROUNDUP(MONTH(SalesDataTable[[#This Row],[Order Date]])/3,0)</f>
        <v>Q4</v>
      </c>
      <c r="W2264" s="9">
        <f>MONTH(SalesDataTable[[#This Row],[Order Date]])</f>
        <v>11</v>
      </c>
      <c r="X2264" s="8" t="str">
        <f>TEXT(SalesDataTable[[#This Row],[Order Date]],"mmm")</f>
        <v>Nov</v>
      </c>
    </row>
    <row r="2265" spans="1:24" ht="15">
      <c r="A2265" s="2">
        <v>465</v>
      </c>
      <c r="B2265" s="3">
        <v>46330</v>
      </c>
      <c r="C2265" s="12">
        <f>MONTH(SalesDataTable[[#This Row],[Order Date]])</f>
        <v>11</v>
      </c>
      <c r="D2265" s="12" t="str">
        <f>TEXT(SalesDataTable[[#This Row],[Order Date]],"MMM")</f>
        <v>Nov</v>
      </c>
      <c r="E2265" s="15" t="str">
        <f>"Q"&amp;ROUNDUP(MONTH(SalesDataTable[[#This Row],[Order Date]])/3,0)</f>
        <v>Q4</v>
      </c>
      <c r="F2265" s="12">
        <f>YEAR(SalesDataTable[[#This Row],[Order Date]])</f>
        <v>2026</v>
      </c>
      <c r="G2265" s="4" t="s">
        <v>6</v>
      </c>
      <c r="H2265" s="4" t="s">
        <v>43</v>
      </c>
      <c r="I2265" s="4" t="s">
        <v>2</v>
      </c>
      <c r="J2265" s="4" t="s">
        <v>3</v>
      </c>
      <c r="K2265" s="4" t="s">
        <v>34</v>
      </c>
      <c r="L2265" s="4" t="s">
        <v>35</v>
      </c>
      <c r="M2265" s="9">
        <v>3</v>
      </c>
      <c r="N2265" s="6">
        <v>41.29</v>
      </c>
      <c r="O2265" s="7">
        <v>0.05</v>
      </c>
      <c r="P2265" s="6">
        <v>14.43</v>
      </c>
      <c r="Q2265" s="6">
        <f t="shared" si="140"/>
        <v>117.6765</v>
      </c>
      <c r="R2265" s="6">
        <f t="shared" si="141"/>
        <v>43.29</v>
      </c>
      <c r="S2265" s="6">
        <f t="shared" si="142"/>
        <v>74.386500000000012</v>
      </c>
      <c r="T2265" s="8">
        <f t="shared" si="143"/>
        <v>0.63212706020318421</v>
      </c>
      <c r="U2265" s="5">
        <f>YEAR(SalesDataTable[[#This Row],[Order Date]])</f>
        <v>2026</v>
      </c>
      <c r="V2265" s="8" t="str">
        <f>"Q"&amp;ROUNDUP(MONTH(SalesDataTable[[#This Row],[Order Date]])/3,0)</f>
        <v>Q4</v>
      </c>
      <c r="W2265" s="9">
        <f>MONTH(SalesDataTable[[#This Row],[Order Date]])</f>
        <v>11</v>
      </c>
      <c r="X2265" s="8" t="str">
        <f>TEXT(SalesDataTable[[#This Row],[Order Date]],"mmm")</f>
        <v>Nov</v>
      </c>
    </row>
    <row r="2266" spans="1:24" ht="15">
      <c r="A2266" s="2">
        <v>1449</v>
      </c>
      <c r="B2266" s="3">
        <v>46330</v>
      </c>
      <c r="C2266" s="12">
        <f>MONTH(SalesDataTable[[#This Row],[Order Date]])</f>
        <v>11</v>
      </c>
      <c r="D2266" s="12" t="str">
        <f>TEXT(SalesDataTable[[#This Row],[Order Date]],"MMM")</f>
        <v>Nov</v>
      </c>
      <c r="E2266" s="15" t="str">
        <f>"Q"&amp;ROUNDUP(MONTH(SalesDataTable[[#This Row],[Order Date]])/3,0)</f>
        <v>Q4</v>
      </c>
      <c r="F2266" s="12">
        <f>YEAR(SalesDataTable[[#This Row],[Order Date]])</f>
        <v>2026</v>
      </c>
      <c r="G2266" s="4" t="s">
        <v>20</v>
      </c>
      <c r="H2266" s="4" t="s">
        <v>33</v>
      </c>
      <c r="I2266" s="4" t="s">
        <v>2</v>
      </c>
      <c r="J2266" s="4" t="s">
        <v>3</v>
      </c>
      <c r="K2266" s="4" t="s">
        <v>4</v>
      </c>
      <c r="L2266" s="4" t="s">
        <v>22</v>
      </c>
      <c r="M2266" s="9">
        <v>1</v>
      </c>
      <c r="N2266" s="6">
        <v>50.76</v>
      </c>
      <c r="O2266" s="7">
        <v>0.1</v>
      </c>
      <c r="P2266" s="6">
        <v>22.72</v>
      </c>
      <c r="Q2266" s="6">
        <f t="shared" si="140"/>
        <v>45.683999999999997</v>
      </c>
      <c r="R2266" s="6">
        <f t="shared" si="141"/>
        <v>22.72</v>
      </c>
      <c r="S2266" s="6">
        <f t="shared" si="142"/>
        <v>22.963999999999999</v>
      </c>
      <c r="T2266" s="8">
        <f t="shared" si="143"/>
        <v>0.50267051921898254</v>
      </c>
      <c r="U2266" s="5">
        <f>YEAR(SalesDataTable[[#This Row],[Order Date]])</f>
        <v>2026</v>
      </c>
      <c r="V2266" s="8" t="str">
        <f>"Q"&amp;ROUNDUP(MONTH(SalesDataTable[[#This Row],[Order Date]])/3,0)</f>
        <v>Q4</v>
      </c>
      <c r="W2266" s="9">
        <f>MONTH(SalesDataTable[[#This Row],[Order Date]])</f>
        <v>11</v>
      </c>
      <c r="X2266" s="8" t="str">
        <f>TEXT(SalesDataTable[[#This Row],[Order Date]],"mmm")</f>
        <v>Nov</v>
      </c>
    </row>
    <row r="2267" spans="1:24" ht="15">
      <c r="A2267" s="2">
        <v>1802</v>
      </c>
      <c r="B2267" s="3">
        <v>46330</v>
      </c>
      <c r="C2267" s="12">
        <f>MONTH(SalesDataTable[[#This Row],[Order Date]])</f>
        <v>11</v>
      </c>
      <c r="D2267" s="12" t="str">
        <f>TEXT(SalesDataTable[[#This Row],[Order Date]],"MMM")</f>
        <v>Nov</v>
      </c>
      <c r="E2267" s="15" t="str">
        <f>"Q"&amp;ROUNDUP(MONTH(SalesDataTable[[#This Row],[Order Date]])/3,0)</f>
        <v>Q4</v>
      </c>
      <c r="F2267" s="12">
        <f>YEAR(SalesDataTable[[#This Row],[Order Date]])</f>
        <v>2026</v>
      </c>
      <c r="G2267" s="4" t="s">
        <v>11</v>
      </c>
      <c r="H2267" s="4" t="s">
        <v>52</v>
      </c>
      <c r="I2267" s="4" t="s">
        <v>19</v>
      </c>
      <c r="J2267" s="4" t="s">
        <v>16</v>
      </c>
      <c r="K2267" s="4" t="s">
        <v>14</v>
      </c>
      <c r="L2267" s="4" t="s">
        <v>15</v>
      </c>
      <c r="M2267" s="9">
        <v>1</v>
      </c>
      <c r="N2267" s="6">
        <v>35.94</v>
      </c>
      <c r="O2267" s="7">
        <v>0.05</v>
      </c>
      <c r="P2267" s="6">
        <v>13.39</v>
      </c>
      <c r="Q2267" s="6">
        <f t="shared" si="140"/>
        <v>34.142999999999994</v>
      </c>
      <c r="R2267" s="6">
        <f t="shared" si="141"/>
        <v>13.39</v>
      </c>
      <c r="S2267" s="6">
        <f t="shared" si="142"/>
        <v>20.752999999999993</v>
      </c>
      <c r="T2267" s="8">
        <f t="shared" si="143"/>
        <v>0.60782590867820629</v>
      </c>
      <c r="U2267" s="5">
        <f>YEAR(SalesDataTable[[#This Row],[Order Date]])</f>
        <v>2026</v>
      </c>
      <c r="V2267" s="8" t="str">
        <f>"Q"&amp;ROUNDUP(MONTH(SalesDataTable[[#This Row],[Order Date]])/3,0)</f>
        <v>Q4</v>
      </c>
      <c r="W2267" s="9">
        <f>MONTH(SalesDataTable[[#This Row],[Order Date]])</f>
        <v>11</v>
      </c>
      <c r="X2267" s="8" t="str">
        <f>TEXT(SalesDataTable[[#This Row],[Order Date]],"mmm")</f>
        <v>Nov</v>
      </c>
    </row>
    <row r="2268" spans="1:24" ht="15">
      <c r="A2268" s="2">
        <v>2645</v>
      </c>
      <c r="B2268" s="3">
        <v>46330</v>
      </c>
      <c r="C2268" s="12">
        <f>MONTH(SalesDataTable[[#This Row],[Order Date]])</f>
        <v>11</v>
      </c>
      <c r="D2268" s="12" t="str">
        <f>TEXT(SalesDataTable[[#This Row],[Order Date]],"MMM")</f>
        <v>Nov</v>
      </c>
      <c r="E2268" s="15" t="str">
        <f>"Q"&amp;ROUNDUP(MONTH(SalesDataTable[[#This Row],[Order Date]])/3,0)</f>
        <v>Q4</v>
      </c>
      <c r="F2268" s="12">
        <f>YEAR(SalesDataTable[[#This Row],[Order Date]])</f>
        <v>2026</v>
      </c>
      <c r="G2268" s="4" t="s">
        <v>0</v>
      </c>
      <c r="H2268" s="4" t="s">
        <v>50</v>
      </c>
      <c r="I2268" s="4" t="s">
        <v>19</v>
      </c>
      <c r="J2268" s="4" t="s">
        <v>13</v>
      </c>
      <c r="K2268" s="4" t="s">
        <v>9</v>
      </c>
      <c r="L2268" s="4" t="s">
        <v>46</v>
      </c>
      <c r="M2268" s="9">
        <v>4</v>
      </c>
      <c r="N2268" s="6">
        <v>70.010000000000005</v>
      </c>
      <c r="O2268" s="7">
        <v>0.05</v>
      </c>
      <c r="P2268" s="6">
        <v>31.43</v>
      </c>
      <c r="Q2268" s="6">
        <f t="shared" si="140"/>
        <v>266.03800000000001</v>
      </c>
      <c r="R2268" s="6">
        <f t="shared" si="141"/>
        <v>125.72</v>
      </c>
      <c r="S2268" s="6">
        <f t="shared" si="142"/>
        <v>140.31800000000001</v>
      </c>
      <c r="T2268" s="8">
        <f t="shared" si="143"/>
        <v>0.52743593020545942</v>
      </c>
      <c r="U2268" s="5">
        <f>YEAR(SalesDataTable[[#This Row],[Order Date]])</f>
        <v>2026</v>
      </c>
      <c r="V2268" s="8" t="str">
        <f>"Q"&amp;ROUNDUP(MONTH(SalesDataTable[[#This Row],[Order Date]])/3,0)</f>
        <v>Q4</v>
      </c>
      <c r="W2268" s="9">
        <f>MONTH(SalesDataTable[[#This Row],[Order Date]])</f>
        <v>11</v>
      </c>
      <c r="X2268" s="8" t="str">
        <f>TEXT(SalesDataTable[[#This Row],[Order Date]],"mmm")</f>
        <v>Nov</v>
      </c>
    </row>
    <row r="2269" spans="1:24" ht="15">
      <c r="A2269" s="2">
        <v>3539</v>
      </c>
      <c r="B2269" s="3">
        <v>46330</v>
      </c>
      <c r="C2269" s="12">
        <f>MONTH(SalesDataTable[[#This Row],[Order Date]])</f>
        <v>11</v>
      </c>
      <c r="D2269" s="12" t="str">
        <f>TEXT(SalesDataTable[[#This Row],[Order Date]],"MMM")</f>
        <v>Nov</v>
      </c>
      <c r="E2269" s="15" t="str">
        <f>"Q"&amp;ROUNDUP(MONTH(SalesDataTable[[#This Row],[Order Date]])/3,0)</f>
        <v>Q4</v>
      </c>
      <c r="F2269" s="12">
        <f>YEAR(SalesDataTable[[#This Row],[Order Date]])</f>
        <v>2026</v>
      </c>
      <c r="G2269" s="4" t="s">
        <v>0</v>
      </c>
      <c r="H2269" s="4" t="s">
        <v>50</v>
      </c>
      <c r="I2269" s="4" t="s">
        <v>28</v>
      </c>
      <c r="J2269" s="4" t="s">
        <v>3</v>
      </c>
      <c r="K2269" s="4" t="s">
        <v>9</v>
      </c>
      <c r="L2269" s="4" t="s">
        <v>37</v>
      </c>
      <c r="M2269" s="9">
        <v>3</v>
      </c>
      <c r="N2269" s="6">
        <v>152.32</v>
      </c>
      <c r="O2269" s="7">
        <v>0.1</v>
      </c>
      <c r="P2269" s="6">
        <v>79.36</v>
      </c>
      <c r="Q2269" s="6">
        <f t="shared" si="140"/>
        <v>411.26400000000001</v>
      </c>
      <c r="R2269" s="6">
        <f t="shared" si="141"/>
        <v>238.07999999999998</v>
      </c>
      <c r="S2269" s="6">
        <f t="shared" si="142"/>
        <v>173.18400000000003</v>
      </c>
      <c r="T2269" s="8">
        <f t="shared" si="143"/>
        <v>0.42110177404295057</v>
      </c>
      <c r="U2269" s="5">
        <f>YEAR(SalesDataTable[[#This Row],[Order Date]])</f>
        <v>2026</v>
      </c>
      <c r="V2269" s="8" t="str">
        <f>"Q"&amp;ROUNDUP(MONTH(SalesDataTable[[#This Row],[Order Date]])/3,0)</f>
        <v>Q4</v>
      </c>
      <c r="W2269" s="9">
        <f>MONTH(SalesDataTable[[#This Row],[Order Date]])</f>
        <v>11</v>
      </c>
      <c r="X2269" s="8" t="str">
        <f>TEXT(SalesDataTable[[#This Row],[Order Date]],"mmm")</f>
        <v>Nov</v>
      </c>
    </row>
    <row r="2270" spans="1:24" ht="15">
      <c r="A2270" s="2">
        <v>4309</v>
      </c>
      <c r="B2270" s="3">
        <v>46330</v>
      </c>
      <c r="C2270" s="12">
        <f>MONTH(SalesDataTable[[#This Row],[Order Date]])</f>
        <v>11</v>
      </c>
      <c r="D2270" s="12" t="str">
        <f>TEXT(SalesDataTable[[#This Row],[Order Date]],"MMM")</f>
        <v>Nov</v>
      </c>
      <c r="E2270" s="15" t="str">
        <f>"Q"&amp;ROUNDUP(MONTH(SalesDataTable[[#This Row],[Order Date]])/3,0)</f>
        <v>Q4</v>
      </c>
      <c r="F2270" s="12">
        <f>YEAR(SalesDataTable[[#This Row],[Order Date]])</f>
        <v>2026</v>
      </c>
      <c r="G2270" s="4" t="s">
        <v>20</v>
      </c>
      <c r="H2270" s="4" t="s">
        <v>33</v>
      </c>
      <c r="I2270" s="4" t="s">
        <v>2</v>
      </c>
      <c r="J2270" s="4" t="s">
        <v>16</v>
      </c>
      <c r="K2270" s="4" t="s">
        <v>4</v>
      </c>
      <c r="L2270" s="4" t="s">
        <v>22</v>
      </c>
      <c r="M2270" s="9">
        <v>1</v>
      </c>
      <c r="N2270" s="6">
        <v>50.32</v>
      </c>
      <c r="O2270" s="7">
        <v>0.05</v>
      </c>
      <c r="P2270" s="6">
        <v>22.46</v>
      </c>
      <c r="Q2270" s="6">
        <f t="shared" si="140"/>
        <v>47.803999999999995</v>
      </c>
      <c r="R2270" s="6">
        <f t="shared" si="141"/>
        <v>22.46</v>
      </c>
      <c r="S2270" s="6">
        <f t="shared" si="142"/>
        <v>25.343999999999994</v>
      </c>
      <c r="T2270" s="8">
        <f t="shared" si="143"/>
        <v>0.53016483976236295</v>
      </c>
      <c r="U2270" s="5">
        <f>YEAR(SalesDataTable[[#This Row],[Order Date]])</f>
        <v>2026</v>
      </c>
      <c r="V2270" s="8" t="str">
        <f>"Q"&amp;ROUNDUP(MONTH(SalesDataTable[[#This Row],[Order Date]])/3,0)</f>
        <v>Q4</v>
      </c>
      <c r="W2270" s="9">
        <f>MONTH(SalesDataTable[[#This Row],[Order Date]])</f>
        <v>11</v>
      </c>
      <c r="X2270" s="8" t="str">
        <f>TEXT(SalesDataTable[[#This Row],[Order Date]],"mmm")</f>
        <v>Nov</v>
      </c>
    </row>
    <row r="2271" spans="1:24" ht="15">
      <c r="A2271" s="2">
        <v>4355</v>
      </c>
      <c r="B2271" s="3">
        <v>46330</v>
      </c>
      <c r="C2271" s="12">
        <f>MONTH(SalesDataTable[[#This Row],[Order Date]])</f>
        <v>11</v>
      </c>
      <c r="D2271" s="12" t="str">
        <f>TEXT(SalesDataTable[[#This Row],[Order Date]],"MMM")</f>
        <v>Nov</v>
      </c>
      <c r="E2271" s="15" t="str">
        <f>"Q"&amp;ROUNDUP(MONTH(SalesDataTable[[#This Row],[Order Date]])/3,0)</f>
        <v>Q4</v>
      </c>
      <c r="F2271" s="12">
        <f>YEAR(SalesDataTable[[#This Row],[Order Date]])</f>
        <v>2026</v>
      </c>
      <c r="G2271" s="4" t="s">
        <v>11</v>
      </c>
      <c r="H2271" s="4" t="s">
        <v>12</v>
      </c>
      <c r="I2271" s="4" t="s">
        <v>19</v>
      </c>
      <c r="J2271" s="4" t="s">
        <v>3</v>
      </c>
      <c r="K2271" s="4" t="s">
        <v>9</v>
      </c>
      <c r="L2271" s="4" t="s">
        <v>37</v>
      </c>
      <c r="M2271" s="9">
        <v>2</v>
      </c>
      <c r="N2271" s="6">
        <v>151.04</v>
      </c>
      <c r="O2271" s="7">
        <v>0.15</v>
      </c>
      <c r="P2271" s="6">
        <v>76.97</v>
      </c>
      <c r="Q2271" s="6">
        <f t="shared" si="140"/>
        <v>256.76799999999997</v>
      </c>
      <c r="R2271" s="6">
        <f t="shared" si="141"/>
        <v>153.94</v>
      </c>
      <c r="S2271" s="6">
        <f t="shared" si="142"/>
        <v>102.82799999999997</v>
      </c>
      <c r="T2271" s="8">
        <f t="shared" si="143"/>
        <v>0.40047046360917243</v>
      </c>
      <c r="U2271" s="5">
        <f>YEAR(SalesDataTable[[#This Row],[Order Date]])</f>
        <v>2026</v>
      </c>
      <c r="V2271" s="8" t="str">
        <f>"Q"&amp;ROUNDUP(MONTH(SalesDataTable[[#This Row],[Order Date]])/3,0)</f>
        <v>Q4</v>
      </c>
      <c r="W2271" s="9">
        <f>MONTH(SalesDataTable[[#This Row],[Order Date]])</f>
        <v>11</v>
      </c>
      <c r="X2271" s="8" t="str">
        <f>TEXT(SalesDataTable[[#This Row],[Order Date]],"mmm")</f>
        <v>Nov</v>
      </c>
    </row>
    <row r="2272" spans="1:24" ht="15">
      <c r="A2272" s="2">
        <v>5052</v>
      </c>
      <c r="B2272" s="3">
        <v>46330</v>
      </c>
      <c r="C2272" s="12">
        <f>MONTH(SalesDataTable[[#This Row],[Order Date]])</f>
        <v>11</v>
      </c>
      <c r="D2272" s="12" t="str">
        <f>TEXT(SalesDataTable[[#This Row],[Order Date]],"MMM")</f>
        <v>Nov</v>
      </c>
      <c r="E2272" s="15" t="str">
        <f>"Q"&amp;ROUNDUP(MONTH(SalesDataTable[[#This Row],[Order Date]])/3,0)</f>
        <v>Q4</v>
      </c>
      <c r="F2272" s="12">
        <f>YEAR(SalesDataTable[[#This Row],[Order Date]])</f>
        <v>2026</v>
      </c>
      <c r="G2272" s="4" t="s">
        <v>0</v>
      </c>
      <c r="H2272" s="4" t="s">
        <v>50</v>
      </c>
      <c r="I2272" s="4" t="s">
        <v>28</v>
      </c>
      <c r="J2272" s="4" t="s">
        <v>3</v>
      </c>
      <c r="K2272" s="4" t="s">
        <v>4</v>
      </c>
      <c r="L2272" s="4" t="s">
        <v>26</v>
      </c>
      <c r="M2272" s="9">
        <v>3</v>
      </c>
      <c r="N2272" s="6">
        <v>41.12</v>
      </c>
      <c r="O2272" s="7">
        <v>0.1</v>
      </c>
      <c r="P2272" s="6">
        <v>16.670000000000002</v>
      </c>
      <c r="Q2272" s="6">
        <f t="shared" si="140"/>
        <v>111.02399999999999</v>
      </c>
      <c r="R2272" s="6">
        <f t="shared" si="141"/>
        <v>50.010000000000005</v>
      </c>
      <c r="S2272" s="6">
        <f t="shared" si="142"/>
        <v>61.013999999999982</v>
      </c>
      <c r="T2272" s="8">
        <f t="shared" si="143"/>
        <v>0.54955685257241671</v>
      </c>
      <c r="U2272" s="5">
        <f>YEAR(SalesDataTable[[#This Row],[Order Date]])</f>
        <v>2026</v>
      </c>
      <c r="V2272" s="8" t="str">
        <f>"Q"&amp;ROUNDUP(MONTH(SalesDataTable[[#This Row],[Order Date]])/3,0)</f>
        <v>Q4</v>
      </c>
      <c r="W2272" s="9">
        <f>MONTH(SalesDataTable[[#This Row],[Order Date]])</f>
        <v>11</v>
      </c>
      <c r="X2272" s="8" t="str">
        <f>TEXT(SalesDataTable[[#This Row],[Order Date]],"mmm")</f>
        <v>Nov</v>
      </c>
    </row>
    <row r="2273" spans="1:24" ht="15">
      <c r="A2273" s="2">
        <v>9</v>
      </c>
      <c r="B2273" s="3">
        <v>46331</v>
      </c>
      <c r="C2273" s="12">
        <f>MONTH(SalesDataTable[[#This Row],[Order Date]])</f>
        <v>11</v>
      </c>
      <c r="D2273" s="12" t="str">
        <f>TEXT(SalesDataTable[[#This Row],[Order Date]],"MMM")</f>
        <v>Nov</v>
      </c>
      <c r="E2273" s="15" t="str">
        <f>"Q"&amp;ROUNDUP(MONTH(SalesDataTable[[#This Row],[Order Date]])/3,0)</f>
        <v>Q4</v>
      </c>
      <c r="F2273" s="12">
        <f>YEAR(SalesDataTable[[#This Row],[Order Date]])</f>
        <v>2026</v>
      </c>
      <c r="G2273" s="4" t="s">
        <v>0</v>
      </c>
      <c r="H2273" s="4" t="s">
        <v>50</v>
      </c>
      <c r="I2273" s="4" t="s">
        <v>2</v>
      </c>
      <c r="J2273" s="4" t="s">
        <v>13</v>
      </c>
      <c r="K2273" s="4" t="s">
        <v>9</v>
      </c>
      <c r="L2273" s="4" t="s">
        <v>17</v>
      </c>
      <c r="M2273" s="9">
        <v>1</v>
      </c>
      <c r="N2273" s="6">
        <v>140.59</v>
      </c>
      <c r="O2273" s="7">
        <v>0.1</v>
      </c>
      <c r="P2273" s="6">
        <v>79.510000000000005</v>
      </c>
      <c r="Q2273" s="6">
        <f t="shared" si="140"/>
        <v>126.53100000000001</v>
      </c>
      <c r="R2273" s="6">
        <f t="shared" si="141"/>
        <v>79.510000000000005</v>
      </c>
      <c r="S2273" s="6">
        <f t="shared" si="142"/>
        <v>47.021000000000001</v>
      </c>
      <c r="T2273" s="8">
        <f t="shared" si="143"/>
        <v>0.37161644182058151</v>
      </c>
      <c r="U2273" s="5">
        <f>YEAR(SalesDataTable[[#This Row],[Order Date]])</f>
        <v>2026</v>
      </c>
      <c r="V2273" s="8" t="str">
        <f>"Q"&amp;ROUNDUP(MONTH(SalesDataTable[[#This Row],[Order Date]])/3,0)</f>
        <v>Q4</v>
      </c>
      <c r="W2273" s="9">
        <f>MONTH(SalesDataTable[[#This Row],[Order Date]])</f>
        <v>11</v>
      </c>
      <c r="X2273" s="8" t="str">
        <f>TEXT(SalesDataTable[[#This Row],[Order Date]],"mmm")</f>
        <v>Nov</v>
      </c>
    </row>
    <row r="2274" spans="1:24" ht="15">
      <c r="A2274" s="2">
        <v>703</v>
      </c>
      <c r="B2274" s="3">
        <v>46331</v>
      </c>
      <c r="C2274" s="12">
        <f>MONTH(SalesDataTable[[#This Row],[Order Date]])</f>
        <v>11</v>
      </c>
      <c r="D2274" s="12" t="str">
        <f>TEXT(SalesDataTable[[#This Row],[Order Date]],"MMM")</f>
        <v>Nov</v>
      </c>
      <c r="E2274" s="15" t="str">
        <f>"Q"&amp;ROUNDUP(MONTH(SalesDataTable[[#This Row],[Order Date]])/3,0)</f>
        <v>Q4</v>
      </c>
      <c r="F2274" s="12">
        <f>YEAR(SalesDataTable[[#This Row],[Order Date]])</f>
        <v>2026</v>
      </c>
      <c r="G2274" s="4" t="s">
        <v>6</v>
      </c>
      <c r="H2274" s="4" t="s">
        <v>49</v>
      </c>
      <c r="I2274" s="4" t="s">
        <v>2</v>
      </c>
      <c r="J2274" s="4" t="s">
        <v>3</v>
      </c>
      <c r="K2274" s="4" t="s">
        <v>14</v>
      </c>
      <c r="L2274" s="4" t="s">
        <v>48</v>
      </c>
      <c r="M2274" s="9">
        <v>2</v>
      </c>
      <c r="N2274" s="6">
        <v>160.68</v>
      </c>
      <c r="O2274" s="7">
        <v>0</v>
      </c>
      <c r="P2274" s="6">
        <v>89.49</v>
      </c>
      <c r="Q2274" s="6">
        <f t="shared" si="140"/>
        <v>321.36</v>
      </c>
      <c r="R2274" s="6">
        <f t="shared" si="141"/>
        <v>178.98</v>
      </c>
      <c r="S2274" s="6">
        <f t="shared" si="142"/>
        <v>142.38000000000002</v>
      </c>
      <c r="T2274" s="8">
        <f t="shared" si="143"/>
        <v>0.4430545182972368</v>
      </c>
      <c r="U2274" s="5">
        <f>YEAR(SalesDataTable[[#This Row],[Order Date]])</f>
        <v>2026</v>
      </c>
      <c r="V2274" s="8" t="str">
        <f>"Q"&amp;ROUNDUP(MONTH(SalesDataTable[[#This Row],[Order Date]])/3,0)</f>
        <v>Q4</v>
      </c>
      <c r="W2274" s="9">
        <f>MONTH(SalesDataTable[[#This Row],[Order Date]])</f>
        <v>11</v>
      </c>
      <c r="X2274" s="8" t="str">
        <f>TEXT(SalesDataTable[[#This Row],[Order Date]],"mmm")</f>
        <v>Nov</v>
      </c>
    </row>
    <row r="2275" spans="1:24" ht="15">
      <c r="A2275" s="2">
        <v>1627</v>
      </c>
      <c r="B2275" s="3">
        <v>46331</v>
      </c>
      <c r="C2275" s="12">
        <f>MONTH(SalesDataTable[[#This Row],[Order Date]])</f>
        <v>11</v>
      </c>
      <c r="D2275" s="12" t="str">
        <f>TEXT(SalesDataTable[[#This Row],[Order Date]],"MMM")</f>
        <v>Nov</v>
      </c>
      <c r="E2275" s="15" t="str">
        <f>"Q"&amp;ROUNDUP(MONTH(SalesDataTable[[#This Row],[Order Date]])/3,0)</f>
        <v>Q4</v>
      </c>
      <c r="F2275" s="12">
        <f>YEAR(SalesDataTable[[#This Row],[Order Date]])</f>
        <v>2026</v>
      </c>
      <c r="G2275" s="4" t="s">
        <v>20</v>
      </c>
      <c r="H2275" s="4" t="s">
        <v>21</v>
      </c>
      <c r="I2275" s="4" t="s">
        <v>2</v>
      </c>
      <c r="J2275" s="4" t="s">
        <v>3</v>
      </c>
      <c r="K2275" s="4" t="s">
        <v>34</v>
      </c>
      <c r="L2275" s="4" t="s">
        <v>45</v>
      </c>
      <c r="M2275" s="9">
        <v>6</v>
      </c>
      <c r="N2275" s="6">
        <v>49.7</v>
      </c>
      <c r="O2275" s="7">
        <v>0</v>
      </c>
      <c r="P2275" s="6">
        <v>22.34</v>
      </c>
      <c r="Q2275" s="6">
        <f t="shared" si="140"/>
        <v>298.20000000000005</v>
      </c>
      <c r="R2275" s="6">
        <f t="shared" si="141"/>
        <v>134.04</v>
      </c>
      <c r="S2275" s="6">
        <f t="shared" si="142"/>
        <v>164.16000000000005</v>
      </c>
      <c r="T2275" s="8">
        <f t="shared" si="143"/>
        <v>0.55050301810865199</v>
      </c>
      <c r="U2275" s="5">
        <f>YEAR(SalesDataTable[[#This Row],[Order Date]])</f>
        <v>2026</v>
      </c>
      <c r="V2275" s="8" t="str">
        <f>"Q"&amp;ROUNDUP(MONTH(SalesDataTable[[#This Row],[Order Date]])/3,0)</f>
        <v>Q4</v>
      </c>
      <c r="W2275" s="9">
        <f>MONTH(SalesDataTable[[#This Row],[Order Date]])</f>
        <v>11</v>
      </c>
      <c r="X2275" s="8" t="str">
        <f>TEXT(SalesDataTable[[#This Row],[Order Date]],"mmm")</f>
        <v>Nov</v>
      </c>
    </row>
    <row r="2276" spans="1:24" ht="15">
      <c r="A2276" s="2">
        <v>1760</v>
      </c>
      <c r="B2276" s="3">
        <v>46331</v>
      </c>
      <c r="C2276" s="12">
        <f>MONTH(SalesDataTable[[#This Row],[Order Date]])</f>
        <v>11</v>
      </c>
      <c r="D2276" s="12" t="str">
        <f>TEXT(SalesDataTable[[#This Row],[Order Date]],"MMM")</f>
        <v>Nov</v>
      </c>
      <c r="E2276" s="15" t="str">
        <f>"Q"&amp;ROUNDUP(MONTH(SalesDataTable[[#This Row],[Order Date]])/3,0)</f>
        <v>Q4</v>
      </c>
      <c r="F2276" s="12">
        <f>YEAR(SalesDataTable[[#This Row],[Order Date]])</f>
        <v>2026</v>
      </c>
      <c r="G2276" s="4" t="s">
        <v>6</v>
      </c>
      <c r="H2276" s="4" t="s">
        <v>41</v>
      </c>
      <c r="I2276" s="4" t="s">
        <v>19</v>
      </c>
      <c r="J2276" s="4" t="s">
        <v>3</v>
      </c>
      <c r="K2276" s="4" t="s">
        <v>4</v>
      </c>
      <c r="L2276" s="4" t="s">
        <v>5</v>
      </c>
      <c r="M2276" s="9">
        <v>3</v>
      </c>
      <c r="N2276" s="6">
        <v>80.400000000000006</v>
      </c>
      <c r="O2276" s="7">
        <v>0.05</v>
      </c>
      <c r="P2276" s="6">
        <v>42.82</v>
      </c>
      <c r="Q2276" s="6">
        <f t="shared" si="140"/>
        <v>229.14000000000001</v>
      </c>
      <c r="R2276" s="6">
        <f t="shared" si="141"/>
        <v>128.46</v>
      </c>
      <c r="S2276" s="6">
        <f t="shared" si="142"/>
        <v>100.68</v>
      </c>
      <c r="T2276" s="8">
        <f t="shared" si="143"/>
        <v>0.43938203718250851</v>
      </c>
      <c r="U2276" s="5">
        <f>YEAR(SalesDataTable[[#This Row],[Order Date]])</f>
        <v>2026</v>
      </c>
      <c r="V2276" s="8" t="str">
        <f>"Q"&amp;ROUNDUP(MONTH(SalesDataTable[[#This Row],[Order Date]])/3,0)</f>
        <v>Q4</v>
      </c>
      <c r="W2276" s="9">
        <f>MONTH(SalesDataTable[[#This Row],[Order Date]])</f>
        <v>11</v>
      </c>
      <c r="X2276" s="8" t="str">
        <f>TEXT(SalesDataTable[[#This Row],[Order Date]],"mmm")</f>
        <v>Nov</v>
      </c>
    </row>
    <row r="2277" spans="1:24" ht="15">
      <c r="A2277" s="2">
        <v>2268</v>
      </c>
      <c r="B2277" s="3">
        <v>46331</v>
      </c>
      <c r="C2277" s="12">
        <f>MONTH(SalesDataTable[[#This Row],[Order Date]])</f>
        <v>11</v>
      </c>
      <c r="D2277" s="12" t="str">
        <f>TEXT(SalesDataTable[[#This Row],[Order Date]],"MMM")</f>
        <v>Nov</v>
      </c>
      <c r="E2277" s="15" t="str">
        <f>"Q"&amp;ROUNDUP(MONTH(SalesDataTable[[#This Row],[Order Date]])/3,0)</f>
        <v>Q4</v>
      </c>
      <c r="F2277" s="12">
        <f>YEAR(SalesDataTable[[#This Row],[Order Date]])</f>
        <v>2026</v>
      </c>
      <c r="G2277" s="4" t="s">
        <v>6</v>
      </c>
      <c r="H2277" s="4" t="s">
        <v>7</v>
      </c>
      <c r="I2277" s="4" t="s">
        <v>19</v>
      </c>
      <c r="J2277" s="4" t="s">
        <v>13</v>
      </c>
      <c r="K2277" s="4" t="s">
        <v>9</v>
      </c>
      <c r="L2277" s="4" t="s">
        <v>37</v>
      </c>
      <c r="M2277" s="9">
        <v>4</v>
      </c>
      <c r="N2277" s="6">
        <v>151.38999999999999</v>
      </c>
      <c r="O2277" s="7">
        <v>0.05</v>
      </c>
      <c r="P2277" s="6">
        <v>80.66</v>
      </c>
      <c r="Q2277" s="6">
        <f t="shared" si="140"/>
        <v>575.28199999999993</v>
      </c>
      <c r="R2277" s="6">
        <f t="shared" si="141"/>
        <v>322.64</v>
      </c>
      <c r="S2277" s="6">
        <f t="shared" si="142"/>
        <v>252.64199999999994</v>
      </c>
      <c r="T2277" s="8">
        <f t="shared" si="143"/>
        <v>0.43916201097896329</v>
      </c>
      <c r="U2277" s="5">
        <f>YEAR(SalesDataTable[[#This Row],[Order Date]])</f>
        <v>2026</v>
      </c>
      <c r="V2277" s="8" t="str">
        <f>"Q"&amp;ROUNDUP(MONTH(SalesDataTable[[#This Row],[Order Date]])/3,0)</f>
        <v>Q4</v>
      </c>
      <c r="W2277" s="9">
        <f>MONTH(SalesDataTable[[#This Row],[Order Date]])</f>
        <v>11</v>
      </c>
      <c r="X2277" s="8" t="str">
        <f>TEXT(SalesDataTable[[#This Row],[Order Date]],"mmm")</f>
        <v>Nov</v>
      </c>
    </row>
    <row r="2278" spans="1:24" ht="15">
      <c r="A2278" s="2">
        <v>2636</v>
      </c>
      <c r="B2278" s="3">
        <v>46331</v>
      </c>
      <c r="C2278" s="12">
        <f>MONTH(SalesDataTable[[#This Row],[Order Date]])</f>
        <v>11</v>
      </c>
      <c r="D2278" s="12" t="str">
        <f>TEXT(SalesDataTable[[#This Row],[Order Date]],"MMM")</f>
        <v>Nov</v>
      </c>
      <c r="E2278" s="15" t="str">
        <f>"Q"&amp;ROUNDUP(MONTH(SalesDataTable[[#This Row],[Order Date]])/3,0)</f>
        <v>Q4</v>
      </c>
      <c r="F2278" s="12">
        <f>YEAR(SalesDataTable[[#This Row],[Order Date]])</f>
        <v>2026</v>
      </c>
      <c r="G2278" s="4" t="s">
        <v>6</v>
      </c>
      <c r="H2278" s="4" t="s">
        <v>49</v>
      </c>
      <c r="I2278" s="4" t="s">
        <v>19</v>
      </c>
      <c r="J2278" s="4" t="s">
        <v>16</v>
      </c>
      <c r="K2278" s="4" t="s">
        <v>14</v>
      </c>
      <c r="L2278" s="4" t="s">
        <v>32</v>
      </c>
      <c r="M2278" s="9">
        <v>2</v>
      </c>
      <c r="N2278" s="6">
        <v>45.44</v>
      </c>
      <c r="O2278" s="7">
        <v>0.05</v>
      </c>
      <c r="P2278" s="6">
        <v>18.2</v>
      </c>
      <c r="Q2278" s="6">
        <f t="shared" si="140"/>
        <v>86.335999999999999</v>
      </c>
      <c r="R2278" s="6">
        <f t="shared" si="141"/>
        <v>36.4</v>
      </c>
      <c r="S2278" s="6">
        <f t="shared" si="142"/>
        <v>49.936</v>
      </c>
      <c r="T2278" s="8">
        <f t="shared" si="143"/>
        <v>0.57839140103780584</v>
      </c>
      <c r="U2278" s="5">
        <f>YEAR(SalesDataTable[[#This Row],[Order Date]])</f>
        <v>2026</v>
      </c>
      <c r="V2278" s="8" t="str">
        <f>"Q"&amp;ROUNDUP(MONTH(SalesDataTable[[#This Row],[Order Date]])/3,0)</f>
        <v>Q4</v>
      </c>
      <c r="W2278" s="9">
        <f>MONTH(SalesDataTable[[#This Row],[Order Date]])</f>
        <v>11</v>
      </c>
      <c r="X2278" s="8" t="str">
        <f>TEXT(SalesDataTable[[#This Row],[Order Date]],"mmm")</f>
        <v>Nov</v>
      </c>
    </row>
    <row r="2279" spans="1:24" ht="15">
      <c r="A2279" s="2">
        <v>3255</v>
      </c>
      <c r="B2279" s="3">
        <v>46331</v>
      </c>
      <c r="C2279" s="12">
        <f>MONTH(SalesDataTable[[#This Row],[Order Date]])</f>
        <v>11</v>
      </c>
      <c r="D2279" s="12" t="str">
        <f>TEXT(SalesDataTable[[#This Row],[Order Date]],"MMM")</f>
        <v>Nov</v>
      </c>
      <c r="E2279" s="15" t="str">
        <f>"Q"&amp;ROUNDUP(MONTH(SalesDataTable[[#This Row],[Order Date]])/3,0)</f>
        <v>Q4</v>
      </c>
      <c r="F2279" s="12">
        <f>YEAR(SalesDataTable[[#This Row],[Order Date]])</f>
        <v>2026</v>
      </c>
      <c r="G2279" s="4" t="s">
        <v>20</v>
      </c>
      <c r="H2279" s="4" t="s">
        <v>47</v>
      </c>
      <c r="I2279" s="4" t="s">
        <v>2</v>
      </c>
      <c r="J2279" s="4" t="s">
        <v>13</v>
      </c>
      <c r="K2279" s="4" t="s">
        <v>9</v>
      </c>
      <c r="L2279" s="4" t="s">
        <v>46</v>
      </c>
      <c r="M2279" s="9">
        <v>2</v>
      </c>
      <c r="N2279" s="6">
        <v>70.790000000000006</v>
      </c>
      <c r="O2279" s="7">
        <v>0.15</v>
      </c>
      <c r="P2279" s="6">
        <v>33.32</v>
      </c>
      <c r="Q2279" s="6">
        <f t="shared" si="140"/>
        <v>120.343</v>
      </c>
      <c r="R2279" s="6">
        <f t="shared" si="141"/>
        <v>66.64</v>
      </c>
      <c r="S2279" s="6">
        <f t="shared" si="142"/>
        <v>53.703000000000003</v>
      </c>
      <c r="T2279" s="8">
        <f t="shared" si="143"/>
        <v>0.44624947026416162</v>
      </c>
      <c r="U2279" s="5">
        <f>YEAR(SalesDataTable[[#This Row],[Order Date]])</f>
        <v>2026</v>
      </c>
      <c r="V2279" s="8" t="str">
        <f>"Q"&amp;ROUNDUP(MONTH(SalesDataTable[[#This Row],[Order Date]])/3,0)</f>
        <v>Q4</v>
      </c>
      <c r="W2279" s="9">
        <f>MONTH(SalesDataTable[[#This Row],[Order Date]])</f>
        <v>11</v>
      </c>
      <c r="X2279" s="8" t="str">
        <f>TEXT(SalesDataTable[[#This Row],[Order Date]],"mmm")</f>
        <v>Nov</v>
      </c>
    </row>
    <row r="2280" spans="1:24" ht="15">
      <c r="A2280" s="2">
        <v>4326</v>
      </c>
      <c r="B2280" s="3">
        <v>46331</v>
      </c>
      <c r="C2280" s="12">
        <f>MONTH(SalesDataTable[[#This Row],[Order Date]])</f>
        <v>11</v>
      </c>
      <c r="D2280" s="12" t="str">
        <f>TEXT(SalesDataTable[[#This Row],[Order Date]],"MMM")</f>
        <v>Nov</v>
      </c>
      <c r="E2280" s="15" t="str">
        <f>"Q"&amp;ROUNDUP(MONTH(SalesDataTable[[#This Row],[Order Date]])/3,0)</f>
        <v>Q4</v>
      </c>
      <c r="F2280" s="12">
        <f>YEAR(SalesDataTable[[#This Row],[Order Date]])</f>
        <v>2026</v>
      </c>
      <c r="G2280" s="4" t="s">
        <v>11</v>
      </c>
      <c r="H2280" s="4" t="s">
        <v>25</v>
      </c>
      <c r="I2280" s="4" t="s">
        <v>19</v>
      </c>
      <c r="J2280" s="4" t="s">
        <v>3</v>
      </c>
      <c r="K2280" s="4" t="s">
        <v>14</v>
      </c>
      <c r="L2280" s="4" t="s">
        <v>15</v>
      </c>
      <c r="M2280" s="9">
        <v>1</v>
      </c>
      <c r="N2280" s="6">
        <v>35.630000000000003</v>
      </c>
      <c r="O2280" s="7">
        <v>0</v>
      </c>
      <c r="P2280" s="6">
        <v>13.47</v>
      </c>
      <c r="Q2280" s="6">
        <f t="shared" si="140"/>
        <v>35.630000000000003</v>
      </c>
      <c r="R2280" s="6">
        <f t="shared" si="141"/>
        <v>13.47</v>
      </c>
      <c r="S2280" s="6">
        <f t="shared" si="142"/>
        <v>22.160000000000004</v>
      </c>
      <c r="T2280" s="8">
        <f t="shared" si="143"/>
        <v>0.62194779680044909</v>
      </c>
      <c r="U2280" s="5">
        <f>YEAR(SalesDataTable[[#This Row],[Order Date]])</f>
        <v>2026</v>
      </c>
      <c r="V2280" s="8" t="str">
        <f>"Q"&amp;ROUNDUP(MONTH(SalesDataTable[[#This Row],[Order Date]])/3,0)</f>
        <v>Q4</v>
      </c>
      <c r="W2280" s="9">
        <f>MONTH(SalesDataTable[[#This Row],[Order Date]])</f>
        <v>11</v>
      </c>
      <c r="X2280" s="8" t="str">
        <f>TEXT(SalesDataTable[[#This Row],[Order Date]],"mmm")</f>
        <v>Nov</v>
      </c>
    </row>
    <row r="2281" spans="1:24" ht="15">
      <c r="A2281" s="2">
        <v>4346</v>
      </c>
      <c r="B2281" s="3">
        <v>46331</v>
      </c>
      <c r="C2281" s="12">
        <f>MONTH(SalesDataTable[[#This Row],[Order Date]])</f>
        <v>11</v>
      </c>
      <c r="D2281" s="12" t="str">
        <f>TEXT(SalesDataTable[[#This Row],[Order Date]],"MMM")</f>
        <v>Nov</v>
      </c>
      <c r="E2281" s="15" t="str">
        <f>"Q"&amp;ROUNDUP(MONTH(SalesDataTable[[#This Row],[Order Date]])/3,0)</f>
        <v>Q4</v>
      </c>
      <c r="F2281" s="12">
        <f>YEAR(SalesDataTable[[#This Row],[Order Date]])</f>
        <v>2026</v>
      </c>
      <c r="G2281" s="4" t="s">
        <v>0</v>
      </c>
      <c r="H2281" s="4" t="s">
        <v>50</v>
      </c>
      <c r="I2281" s="4" t="s">
        <v>2</v>
      </c>
      <c r="J2281" s="4" t="s">
        <v>16</v>
      </c>
      <c r="K2281" s="4" t="s">
        <v>9</v>
      </c>
      <c r="L2281" s="4" t="s">
        <v>46</v>
      </c>
      <c r="M2281" s="9">
        <v>3</v>
      </c>
      <c r="N2281" s="6">
        <v>73.010000000000005</v>
      </c>
      <c r="O2281" s="7">
        <v>0.15</v>
      </c>
      <c r="P2281" s="6">
        <v>32.49</v>
      </c>
      <c r="Q2281" s="6">
        <f t="shared" si="140"/>
        <v>186.17550000000003</v>
      </c>
      <c r="R2281" s="6">
        <f t="shared" si="141"/>
        <v>97.47</v>
      </c>
      <c r="S2281" s="6">
        <f t="shared" si="142"/>
        <v>88.705500000000029</v>
      </c>
      <c r="T2281" s="8">
        <f t="shared" si="143"/>
        <v>0.47646172562984934</v>
      </c>
      <c r="U2281" s="5">
        <f>YEAR(SalesDataTable[[#This Row],[Order Date]])</f>
        <v>2026</v>
      </c>
      <c r="V2281" s="8" t="str">
        <f>"Q"&amp;ROUNDUP(MONTH(SalesDataTable[[#This Row],[Order Date]])/3,0)</f>
        <v>Q4</v>
      </c>
      <c r="W2281" s="9">
        <f>MONTH(SalesDataTable[[#This Row],[Order Date]])</f>
        <v>11</v>
      </c>
      <c r="X2281" s="8" t="str">
        <f>TEXT(SalesDataTable[[#This Row],[Order Date]],"mmm")</f>
        <v>Nov</v>
      </c>
    </row>
    <row r="2282" spans="1:24" ht="15">
      <c r="A2282" s="2">
        <v>266</v>
      </c>
      <c r="B2282" s="3">
        <v>46332</v>
      </c>
      <c r="C2282" s="12">
        <f>MONTH(SalesDataTable[[#This Row],[Order Date]])</f>
        <v>11</v>
      </c>
      <c r="D2282" s="12" t="str">
        <f>TEXT(SalesDataTable[[#This Row],[Order Date]],"MMM")</f>
        <v>Nov</v>
      </c>
      <c r="E2282" s="15" t="str">
        <f>"Q"&amp;ROUNDUP(MONTH(SalesDataTable[[#This Row],[Order Date]])/3,0)</f>
        <v>Q4</v>
      </c>
      <c r="F2282" s="12">
        <f>YEAR(SalesDataTable[[#This Row],[Order Date]])</f>
        <v>2026</v>
      </c>
      <c r="G2282" s="4" t="s">
        <v>6</v>
      </c>
      <c r="H2282" s="4" t="s">
        <v>7</v>
      </c>
      <c r="I2282" s="4" t="s">
        <v>28</v>
      </c>
      <c r="J2282" s="4" t="s">
        <v>16</v>
      </c>
      <c r="K2282" s="4" t="s">
        <v>9</v>
      </c>
      <c r="L2282" s="4" t="s">
        <v>10</v>
      </c>
      <c r="M2282" s="9">
        <v>1</v>
      </c>
      <c r="N2282" s="6">
        <v>93.48</v>
      </c>
      <c r="O2282" s="7">
        <v>0.05</v>
      </c>
      <c r="P2282" s="6">
        <v>46.34</v>
      </c>
      <c r="Q2282" s="6">
        <f t="shared" si="140"/>
        <v>88.805999999999997</v>
      </c>
      <c r="R2282" s="6">
        <f t="shared" si="141"/>
        <v>46.34</v>
      </c>
      <c r="S2282" s="6">
        <f t="shared" si="142"/>
        <v>42.465999999999994</v>
      </c>
      <c r="T2282" s="8">
        <f t="shared" si="143"/>
        <v>0.47818841069297113</v>
      </c>
      <c r="U2282" s="5">
        <f>YEAR(SalesDataTable[[#This Row],[Order Date]])</f>
        <v>2026</v>
      </c>
      <c r="V2282" s="8" t="str">
        <f>"Q"&amp;ROUNDUP(MONTH(SalesDataTable[[#This Row],[Order Date]])/3,0)</f>
        <v>Q4</v>
      </c>
      <c r="W2282" s="9">
        <f>MONTH(SalesDataTable[[#This Row],[Order Date]])</f>
        <v>11</v>
      </c>
      <c r="X2282" s="8" t="str">
        <f>TEXT(SalesDataTable[[#This Row],[Order Date]],"mmm")</f>
        <v>Nov</v>
      </c>
    </row>
    <row r="2283" spans="1:24" ht="15">
      <c r="A2283" s="2">
        <v>274</v>
      </c>
      <c r="B2283" s="3">
        <v>46332</v>
      </c>
      <c r="C2283" s="12">
        <f>MONTH(SalesDataTable[[#This Row],[Order Date]])</f>
        <v>11</v>
      </c>
      <c r="D2283" s="12" t="str">
        <f>TEXT(SalesDataTable[[#This Row],[Order Date]],"MMM")</f>
        <v>Nov</v>
      </c>
      <c r="E2283" s="15" t="str">
        <f>"Q"&amp;ROUNDUP(MONTH(SalesDataTable[[#This Row],[Order Date]])/3,0)</f>
        <v>Q4</v>
      </c>
      <c r="F2283" s="12">
        <f>YEAR(SalesDataTable[[#This Row],[Order Date]])</f>
        <v>2026</v>
      </c>
      <c r="G2283" s="4" t="s">
        <v>6</v>
      </c>
      <c r="H2283" s="4" t="s">
        <v>7</v>
      </c>
      <c r="I2283" s="4" t="s">
        <v>2</v>
      </c>
      <c r="J2283" s="4" t="s">
        <v>16</v>
      </c>
      <c r="K2283" s="4" t="s">
        <v>4</v>
      </c>
      <c r="L2283" s="4" t="s">
        <v>5</v>
      </c>
      <c r="M2283" s="9">
        <v>1</v>
      </c>
      <c r="N2283" s="6">
        <v>82.89</v>
      </c>
      <c r="O2283" s="7">
        <v>0</v>
      </c>
      <c r="P2283" s="6">
        <v>41.44</v>
      </c>
      <c r="Q2283" s="6">
        <f t="shared" si="140"/>
        <v>82.89</v>
      </c>
      <c r="R2283" s="6">
        <f t="shared" si="141"/>
        <v>41.44</v>
      </c>
      <c r="S2283" s="6">
        <f t="shared" si="142"/>
        <v>41.45</v>
      </c>
      <c r="T2283" s="8">
        <f t="shared" si="143"/>
        <v>0.50006032090722652</v>
      </c>
      <c r="U2283" s="5">
        <f>YEAR(SalesDataTable[[#This Row],[Order Date]])</f>
        <v>2026</v>
      </c>
      <c r="V2283" s="8" t="str">
        <f>"Q"&amp;ROUNDUP(MONTH(SalesDataTable[[#This Row],[Order Date]])/3,0)</f>
        <v>Q4</v>
      </c>
      <c r="W2283" s="9">
        <f>MONTH(SalesDataTable[[#This Row],[Order Date]])</f>
        <v>11</v>
      </c>
      <c r="X2283" s="8" t="str">
        <f>TEXT(SalesDataTable[[#This Row],[Order Date]],"mmm")</f>
        <v>Nov</v>
      </c>
    </row>
    <row r="2284" spans="1:24" ht="15">
      <c r="A2284" s="2">
        <v>1135</v>
      </c>
      <c r="B2284" s="3">
        <v>46332</v>
      </c>
      <c r="C2284" s="12">
        <f>MONTH(SalesDataTable[[#This Row],[Order Date]])</f>
        <v>11</v>
      </c>
      <c r="D2284" s="12" t="str">
        <f>TEXT(SalesDataTable[[#This Row],[Order Date]],"MMM")</f>
        <v>Nov</v>
      </c>
      <c r="E2284" s="15" t="str">
        <f>"Q"&amp;ROUNDUP(MONTH(SalesDataTable[[#This Row],[Order Date]])/3,0)</f>
        <v>Q4</v>
      </c>
      <c r="F2284" s="12">
        <f>YEAR(SalesDataTable[[#This Row],[Order Date]])</f>
        <v>2026</v>
      </c>
      <c r="G2284" s="4" t="s">
        <v>20</v>
      </c>
      <c r="H2284" s="4" t="s">
        <v>31</v>
      </c>
      <c r="I2284" s="4" t="s">
        <v>2</v>
      </c>
      <c r="J2284" s="4" t="s">
        <v>13</v>
      </c>
      <c r="K2284" s="4" t="s">
        <v>14</v>
      </c>
      <c r="L2284" s="4" t="s">
        <v>15</v>
      </c>
      <c r="M2284" s="9">
        <v>2</v>
      </c>
      <c r="N2284" s="6">
        <v>35.71</v>
      </c>
      <c r="O2284" s="7">
        <v>0.2</v>
      </c>
      <c r="P2284" s="6">
        <v>13.48</v>
      </c>
      <c r="Q2284" s="6">
        <f t="shared" si="140"/>
        <v>57.136000000000003</v>
      </c>
      <c r="R2284" s="6">
        <f t="shared" si="141"/>
        <v>26.96</v>
      </c>
      <c r="S2284" s="6">
        <f t="shared" si="142"/>
        <v>30.176000000000002</v>
      </c>
      <c r="T2284" s="8">
        <f t="shared" si="143"/>
        <v>0.52814337720526461</v>
      </c>
      <c r="U2284" s="5">
        <f>YEAR(SalesDataTable[[#This Row],[Order Date]])</f>
        <v>2026</v>
      </c>
      <c r="V2284" s="8" t="str">
        <f>"Q"&amp;ROUNDUP(MONTH(SalesDataTable[[#This Row],[Order Date]])/3,0)</f>
        <v>Q4</v>
      </c>
      <c r="W2284" s="9">
        <f>MONTH(SalesDataTable[[#This Row],[Order Date]])</f>
        <v>11</v>
      </c>
      <c r="X2284" s="8" t="str">
        <f>TEXT(SalesDataTable[[#This Row],[Order Date]],"mmm")</f>
        <v>Nov</v>
      </c>
    </row>
    <row r="2285" spans="1:24" ht="15">
      <c r="A2285" s="2">
        <v>2166</v>
      </c>
      <c r="B2285" s="3">
        <v>46332</v>
      </c>
      <c r="C2285" s="12">
        <f>MONTH(SalesDataTable[[#This Row],[Order Date]])</f>
        <v>11</v>
      </c>
      <c r="D2285" s="12" t="str">
        <f>TEXT(SalesDataTable[[#This Row],[Order Date]],"MMM")</f>
        <v>Nov</v>
      </c>
      <c r="E2285" s="15" t="str">
        <f>"Q"&amp;ROUNDUP(MONTH(SalesDataTable[[#This Row],[Order Date]])/3,0)</f>
        <v>Q4</v>
      </c>
      <c r="F2285" s="12">
        <f>YEAR(SalesDataTable[[#This Row],[Order Date]])</f>
        <v>2026</v>
      </c>
      <c r="G2285" s="4" t="s">
        <v>20</v>
      </c>
      <c r="H2285" s="4" t="s">
        <v>47</v>
      </c>
      <c r="I2285" s="4" t="s">
        <v>19</v>
      </c>
      <c r="J2285" s="4" t="s">
        <v>13</v>
      </c>
      <c r="K2285" s="4" t="s">
        <v>34</v>
      </c>
      <c r="L2285" s="4" t="s">
        <v>35</v>
      </c>
      <c r="M2285" s="9">
        <v>1</v>
      </c>
      <c r="N2285" s="6">
        <v>40.380000000000003</v>
      </c>
      <c r="O2285" s="7">
        <v>0.15</v>
      </c>
      <c r="P2285" s="6">
        <v>14.53</v>
      </c>
      <c r="Q2285" s="6">
        <f t="shared" si="140"/>
        <v>34.323</v>
      </c>
      <c r="R2285" s="6">
        <f t="shared" si="141"/>
        <v>14.53</v>
      </c>
      <c r="S2285" s="6">
        <f t="shared" si="142"/>
        <v>19.792999999999999</v>
      </c>
      <c r="T2285" s="8">
        <f t="shared" si="143"/>
        <v>0.57666870611543275</v>
      </c>
      <c r="U2285" s="5">
        <f>YEAR(SalesDataTable[[#This Row],[Order Date]])</f>
        <v>2026</v>
      </c>
      <c r="V2285" s="8" t="str">
        <f>"Q"&amp;ROUNDUP(MONTH(SalesDataTable[[#This Row],[Order Date]])/3,0)</f>
        <v>Q4</v>
      </c>
      <c r="W2285" s="9">
        <f>MONTH(SalesDataTable[[#This Row],[Order Date]])</f>
        <v>11</v>
      </c>
      <c r="X2285" s="8" t="str">
        <f>TEXT(SalesDataTable[[#This Row],[Order Date]],"mmm")</f>
        <v>Nov</v>
      </c>
    </row>
    <row r="2286" spans="1:24" ht="15">
      <c r="A2286" s="2">
        <v>3620</v>
      </c>
      <c r="B2286" s="3">
        <v>46332</v>
      </c>
      <c r="C2286" s="12">
        <f>MONTH(SalesDataTable[[#This Row],[Order Date]])</f>
        <v>11</v>
      </c>
      <c r="D2286" s="12" t="str">
        <f>TEXT(SalesDataTable[[#This Row],[Order Date]],"MMM")</f>
        <v>Nov</v>
      </c>
      <c r="E2286" s="15" t="str">
        <f>"Q"&amp;ROUNDUP(MONTH(SalesDataTable[[#This Row],[Order Date]])/3,0)</f>
        <v>Q4</v>
      </c>
      <c r="F2286" s="12">
        <f>YEAR(SalesDataTable[[#This Row],[Order Date]])</f>
        <v>2026</v>
      </c>
      <c r="G2286" s="4" t="s">
        <v>6</v>
      </c>
      <c r="H2286" s="4" t="s">
        <v>43</v>
      </c>
      <c r="I2286" s="4" t="s">
        <v>28</v>
      </c>
      <c r="J2286" s="4" t="s">
        <v>13</v>
      </c>
      <c r="K2286" s="4" t="s">
        <v>9</v>
      </c>
      <c r="L2286" s="4" t="s">
        <v>17</v>
      </c>
      <c r="M2286" s="9">
        <v>1</v>
      </c>
      <c r="N2286" s="6">
        <v>142</v>
      </c>
      <c r="O2286" s="7">
        <v>0.05</v>
      </c>
      <c r="P2286" s="6">
        <v>81.099999999999994</v>
      </c>
      <c r="Q2286" s="6">
        <f t="shared" si="140"/>
        <v>134.9</v>
      </c>
      <c r="R2286" s="6">
        <f t="shared" si="141"/>
        <v>81.099999999999994</v>
      </c>
      <c r="S2286" s="6">
        <f t="shared" si="142"/>
        <v>53.800000000000011</v>
      </c>
      <c r="T2286" s="8">
        <f t="shared" si="143"/>
        <v>0.39881393624907346</v>
      </c>
      <c r="U2286" s="5">
        <f>YEAR(SalesDataTable[[#This Row],[Order Date]])</f>
        <v>2026</v>
      </c>
      <c r="V2286" s="8" t="str">
        <f>"Q"&amp;ROUNDUP(MONTH(SalesDataTable[[#This Row],[Order Date]])/3,0)</f>
        <v>Q4</v>
      </c>
      <c r="W2286" s="9">
        <f>MONTH(SalesDataTable[[#This Row],[Order Date]])</f>
        <v>11</v>
      </c>
      <c r="X2286" s="8" t="str">
        <f>TEXT(SalesDataTable[[#This Row],[Order Date]],"mmm")</f>
        <v>Nov</v>
      </c>
    </row>
    <row r="2287" spans="1:24" ht="15">
      <c r="A2287" s="2">
        <v>3986</v>
      </c>
      <c r="B2287" s="3">
        <v>46332</v>
      </c>
      <c r="C2287" s="12">
        <f>MONTH(SalesDataTable[[#This Row],[Order Date]])</f>
        <v>11</v>
      </c>
      <c r="D2287" s="12" t="str">
        <f>TEXT(SalesDataTable[[#This Row],[Order Date]],"MMM")</f>
        <v>Nov</v>
      </c>
      <c r="E2287" s="15" t="str">
        <f>"Q"&amp;ROUNDUP(MONTH(SalesDataTable[[#This Row],[Order Date]])/3,0)</f>
        <v>Q4</v>
      </c>
      <c r="F2287" s="12">
        <f>YEAR(SalesDataTable[[#This Row],[Order Date]])</f>
        <v>2026</v>
      </c>
      <c r="G2287" s="4" t="s">
        <v>0</v>
      </c>
      <c r="H2287" s="4" t="s">
        <v>50</v>
      </c>
      <c r="I2287" s="4" t="s">
        <v>28</v>
      </c>
      <c r="J2287" s="4" t="s">
        <v>13</v>
      </c>
      <c r="K2287" s="4" t="s">
        <v>14</v>
      </c>
      <c r="L2287" s="4" t="s">
        <v>15</v>
      </c>
      <c r="M2287" s="9">
        <v>2</v>
      </c>
      <c r="N2287" s="6">
        <v>36.29</v>
      </c>
      <c r="O2287" s="7">
        <v>0.15</v>
      </c>
      <c r="P2287" s="6">
        <v>13.93</v>
      </c>
      <c r="Q2287" s="6">
        <f t="shared" si="140"/>
        <v>61.692999999999998</v>
      </c>
      <c r="R2287" s="6">
        <f t="shared" si="141"/>
        <v>27.86</v>
      </c>
      <c r="S2287" s="6">
        <f t="shared" si="142"/>
        <v>33.832999999999998</v>
      </c>
      <c r="T2287" s="8">
        <f t="shared" si="143"/>
        <v>0.54840905775371596</v>
      </c>
      <c r="U2287" s="5">
        <f>YEAR(SalesDataTable[[#This Row],[Order Date]])</f>
        <v>2026</v>
      </c>
      <c r="V2287" s="8" t="str">
        <f>"Q"&amp;ROUNDUP(MONTH(SalesDataTable[[#This Row],[Order Date]])/3,0)</f>
        <v>Q4</v>
      </c>
      <c r="W2287" s="9">
        <f>MONTH(SalesDataTable[[#This Row],[Order Date]])</f>
        <v>11</v>
      </c>
      <c r="X2287" s="8" t="str">
        <f>TEXT(SalesDataTable[[#This Row],[Order Date]],"mmm")</f>
        <v>Nov</v>
      </c>
    </row>
    <row r="2288" spans="1:24" ht="15">
      <c r="A2288" s="2">
        <v>4384</v>
      </c>
      <c r="B2288" s="3">
        <v>46332</v>
      </c>
      <c r="C2288" s="12">
        <f>MONTH(SalesDataTable[[#This Row],[Order Date]])</f>
        <v>11</v>
      </c>
      <c r="D2288" s="12" t="str">
        <f>TEXT(SalesDataTable[[#This Row],[Order Date]],"MMM")</f>
        <v>Nov</v>
      </c>
      <c r="E2288" s="15" t="str">
        <f>"Q"&amp;ROUNDUP(MONTH(SalesDataTable[[#This Row],[Order Date]])/3,0)</f>
        <v>Q4</v>
      </c>
      <c r="F2288" s="12">
        <f>YEAR(SalesDataTable[[#This Row],[Order Date]])</f>
        <v>2026</v>
      </c>
      <c r="G2288" s="4" t="s">
        <v>20</v>
      </c>
      <c r="H2288" s="4" t="s">
        <v>33</v>
      </c>
      <c r="I2288" s="4" t="s">
        <v>2</v>
      </c>
      <c r="J2288" s="4" t="s">
        <v>13</v>
      </c>
      <c r="K2288" s="4" t="s">
        <v>23</v>
      </c>
      <c r="L2288" s="4" t="s">
        <v>51</v>
      </c>
      <c r="M2288" s="9">
        <v>1</v>
      </c>
      <c r="N2288" s="6">
        <v>121.66</v>
      </c>
      <c r="O2288" s="7">
        <v>0</v>
      </c>
      <c r="P2288" s="6">
        <v>61.66</v>
      </c>
      <c r="Q2288" s="6">
        <f t="shared" si="140"/>
        <v>121.66</v>
      </c>
      <c r="R2288" s="6">
        <f t="shared" si="141"/>
        <v>61.66</v>
      </c>
      <c r="S2288" s="6">
        <f t="shared" si="142"/>
        <v>60</v>
      </c>
      <c r="T2288" s="8">
        <f t="shared" si="143"/>
        <v>0.49317770836758179</v>
      </c>
      <c r="U2288" s="5">
        <f>YEAR(SalesDataTable[[#This Row],[Order Date]])</f>
        <v>2026</v>
      </c>
      <c r="V2288" s="8" t="str">
        <f>"Q"&amp;ROUNDUP(MONTH(SalesDataTable[[#This Row],[Order Date]])/3,0)</f>
        <v>Q4</v>
      </c>
      <c r="W2288" s="9">
        <f>MONTH(SalesDataTable[[#This Row],[Order Date]])</f>
        <v>11</v>
      </c>
      <c r="X2288" s="8" t="str">
        <f>TEXT(SalesDataTable[[#This Row],[Order Date]],"mmm")</f>
        <v>Nov</v>
      </c>
    </row>
    <row r="2289" spans="1:24" ht="15">
      <c r="A2289" s="2">
        <v>4565</v>
      </c>
      <c r="B2289" s="3">
        <v>46332</v>
      </c>
      <c r="C2289" s="12">
        <f>MONTH(SalesDataTable[[#This Row],[Order Date]])</f>
        <v>11</v>
      </c>
      <c r="D2289" s="12" t="str">
        <f>TEXT(SalesDataTable[[#This Row],[Order Date]],"MMM")</f>
        <v>Nov</v>
      </c>
      <c r="E2289" s="15" t="str">
        <f>"Q"&amp;ROUNDUP(MONTH(SalesDataTable[[#This Row],[Order Date]])/3,0)</f>
        <v>Q4</v>
      </c>
      <c r="F2289" s="12">
        <f>YEAR(SalesDataTable[[#This Row],[Order Date]])</f>
        <v>2026</v>
      </c>
      <c r="G2289" s="4" t="s">
        <v>6</v>
      </c>
      <c r="H2289" s="4" t="s">
        <v>49</v>
      </c>
      <c r="I2289" s="4" t="s">
        <v>2</v>
      </c>
      <c r="J2289" s="4" t="s">
        <v>3</v>
      </c>
      <c r="K2289" s="4" t="s">
        <v>23</v>
      </c>
      <c r="L2289" s="4" t="s">
        <v>51</v>
      </c>
      <c r="M2289" s="9">
        <v>3</v>
      </c>
      <c r="N2289" s="6">
        <v>124.65</v>
      </c>
      <c r="O2289" s="7">
        <v>0.05</v>
      </c>
      <c r="P2289" s="6">
        <v>62.27</v>
      </c>
      <c r="Q2289" s="6">
        <f t="shared" si="140"/>
        <v>355.25250000000005</v>
      </c>
      <c r="R2289" s="6">
        <f t="shared" si="141"/>
        <v>186.81</v>
      </c>
      <c r="S2289" s="6">
        <f t="shared" si="142"/>
        <v>168.44250000000005</v>
      </c>
      <c r="T2289" s="8">
        <f t="shared" si="143"/>
        <v>0.47414866890451163</v>
      </c>
      <c r="U2289" s="5">
        <f>YEAR(SalesDataTable[[#This Row],[Order Date]])</f>
        <v>2026</v>
      </c>
      <c r="V2289" s="8" t="str">
        <f>"Q"&amp;ROUNDUP(MONTH(SalesDataTable[[#This Row],[Order Date]])/3,0)</f>
        <v>Q4</v>
      </c>
      <c r="W2289" s="9">
        <f>MONTH(SalesDataTable[[#This Row],[Order Date]])</f>
        <v>11</v>
      </c>
      <c r="X2289" s="8" t="str">
        <f>TEXT(SalesDataTable[[#This Row],[Order Date]],"mmm")</f>
        <v>Nov</v>
      </c>
    </row>
    <row r="2290" spans="1:24" ht="15">
      <c r="A2290" s="2">
        <v>4634</v>
      </c>
      <c r="B2290" s="3">
        <v>46332</v>
      </c>
      <c r="C2290" s="12">
        <f>MONTH(SalesDataTable[[#This Row],[Order Date]])</f>
        <v>11</v>
      </c>
      <c r="D2290" s="12" t="str">
        <f>TEXT(SalesDataTable[[#This Row],[Order Date]],"MMM")</f>
        <v>Nov</v>
      </c>
      <c r="E2290" s="15" t="str">
        <f>"Q"&amp;ROUNDUP(MONTH(SalesDataTable[[#This Row],[Order Date]])/3,0)</f>
        <v>Q4</v>
      </c>
      <c r="F2290" s="12">
        <f>YEAR(SalesDataTable[[#This Row],[Order Date]])</f>
        <v>2026</v>
      </c>
      <c r="G2290" s="4" t="s">
        <v>0</v>
      </c>
      <c r="H2290" s="4" t="s">
        <v>50</v>
      </c>
      <c r="I2290" s="4" t="s">
        <v>2</v>
      </c>
      <c r="J2290" s="4" t="s">
        <v>13</v>
      </c>
      <c r="K2290" s="4" t="s">
        <v>4</v>
      </c>
      <c r="L2290" s="4" t="s">
        <v>5</v>
      </c>
      <c r="M2290" s="9">
        <v>2</v>
      </c>
      <c r="N2290" s="6">
        <v>80.61</v>
      </c>
      <c r="O2290" s="7">
        <v>0</v>
      </c>
      <c r="P2290" s="6">
        <v>43.72</v>
      </c>
      <c r="Q2290" s="6">
        <f t="shared" si="140"/>
        <v>161.22</v>
      </c>
      <c r="R2290" s="6">
        <f t="shared" si="141"/>
        <v>87.44</v>
      </c>
      <c r="S2290" s="6">
        <f t="shared" si="142"/>
        <v>73.78</v>
      </c>
      <c r="T2290" s="8">
        <f t="shared" si="143"/>
        <v>0.45763552909068356</v>
      </c>
      <c r="U2290" s="5">
        <f>YEAR(SalesDataTable[[#This Row],[Order Date]])</f>
        <v>2026</v>
      </c>
      <c r="V2290" s="8" t="str">
        <f>"Q"&amp;ROUNDUP(MONTH(SalesDataTable[[#This Row],[Order Date]])/3,0)</f>
        <v>Q4</v>
      </c>
      <c r="W2290" s="9">
        <f>MONTH(SalesDataTable[[#This Row],[Order Date]])</f>
        <v>11</v>
      </c>
      <c r="X2290" s="8" t="str">
        <f>TEXT(SalesDataTable[[#This Row],[Order Date]],"mmm")</f>
        <v>Nov</v>
      </c>
    </row>
    <row r="2291" spans="1:24" ht="15">
      <c r="A2291" s="2">
        <v>104</v>
      </c>
      <c r="B2291" s="3">
        <v>46333</v>
      </c>
      <c r="C2291" s="12">
        <f>MONTH(SalesDataTable[[#This Row],[Order Date]])</f>
        <v>11</v>
      </c>
      <c r="D2291" s="12" t="str">
        <f>TEXT(SalesDataTable[[#This Row],[Order Date]],"MMM")</f>
        <v>Nov</v>
      </c>
      <c r="E2291" s="15" t="str">
        <f>"Q"&amp;ROUNDUP(MONTH(SalesDataTable[[#This Row],[Order Date]])/3,0)</f>
        <v>Q4</v>
      </c>
      <c r="F2291" s="12">
        <f>YEAR(SalesDataTable[[#This Row],[Order Date]])</f>
        <v>2026</v>
      </c>
      <c r="G2291" s="4" t="s">
        <v>6</v>
      </c>
      <c r="H2291" s="4" t="s">
        <v>41</v>
      </c>
      <c r="I2291" s="4" t="s">
        <v>2</v>
      </c>
      <c r="J2291" s="4" t="s">
        <v>13</v>
      </c>
      <c r="K2291" s="4" t="s">
        <v>9</v>
      </c>
      <c r="L2291" s="4" t="s">
        <v>37</v>
      </c>
      <c r="M2291" s="9">
        <v>1</v>
      </c>
      <c r="N2291" s="6">
        <v>153.96</v>
      </c>
      <c r="O2291" s="7">
        <v>0</v>
      </c>
      <c r="P2291" s="6">
        <v>80.62</v>
      </c>
      <c r="Q2291" s="6">
        <f t="shared" si="140"/>
        <v>153.96</v>
      </c>
      <c r="R2291" s="6">
        <f t="shared" si="141"/>
        <v>80.62</v>
      </c>
      <c r="S2291" s="6">
        <f t="shared" si="142"/>
        <v>73.34</v>
      </c>
      <c r="T2291" s="8">
        <f t="shared" si="143"/>
        <v>0.47635749545336453</v>
      </c>
      <c r="U2291" s="5">
        <f>YEAR(SalesDataTable[[#This Row],[Order Date]])</f>
        <v>2026</v>
      </c>
      <c r="V2291" s="8" t="str">
        <f>"Q"&amp;ROUNDUP(MONTH(SalesDataTable[[#This Row],[Order Date]])/3,0)</f>
        <v>Q4</v>
      </c>
      <c r="W2291" s="9">
        <f>MONTH(SalesDataTable[[#This Row],[Order Date]])</f>
        <v>11</v>
      </c>
      <c r="X2291" s="8" t="str">
        <f>TEXT(SalesDataTable[[#This Row],[Order Date]],"mmm")</f>
        <v>Nov</v>
      </c>
    </row>
    <row r="2292" spans="1:24" ht="15">
      <c r="A2292" s="2">
        <v>181</v>
      </c>
      <c r="B2292" s="3">
        <v>46333</v>
      </c>
      <c r="C2292" s="12">
        <f>MONTH(SalesDataTable[[#This Row],[Order Date]])</f>
        <v>11</v>
      </c>
      <c r="D2292" s="12" t="str">
        <f>TEXT(SalesDataTable[[#This Row],[Order Date]],"MMM")</f>
        <v>Nov</v>
      </c>
      <c r="E2292" s="15" t="str">
        <f>"Q"&amp;ROUNDUP(MONTH(SalesDataTable[[#This Row],[Order Date]])/3,0)</f>
        <v>Q4</v>
      </c>
      <c r="F2292" s="12">
        <f>YEAR(SalesDataTable[[#This Row],[Order Date]])</f>
        <v>2026</v>
      </c>
      <c r="G2292" s="4" t="s">
        <v>6</v>
      </c>
      <c r="H2292" s="4" t="s">
        <v>7</v>
      </c>
      <c r="I2292" s="4" t="s">
        <v>19</v>
      </c>
      <c r="J2292" s="4" t="s">
        <v>3</v>
      </c>
      <c r="K2292" s="4" t="s">
        <v>14</v>
      </c>
      <c r="L2292" s="4" t="s">
        <v>15</v>
      </c>
      <c r="M2292" s="9">
        <v>1</v>
      </c>
      <c r="N2292" s="6">
        <v>35.58</v>
      </c>
      <c r="O2292" s="7">
        <v>0</v>
      </c>
      <c r="P2292" s="6">
        <v>13.4</v>
      </c>
      <c r="Q2292" s="6">
        <f t="shared" si="140"/>
        <v>35.58</v>
      </c>
      <c r="R2292" s="6">
        <f t="shared" si="141"/>
        <v>13.4</v>
      </c>
      <c r="S2292" s="6">
        <f t="shared" si="142"/>
        <v>22.18</v>
      </c>
      <c r="T2292" s="8">
        <f t="shared" si="143"/>
        <v>0.62338392355255767</v>
      </c>
      <c r="U2292" s="5">
        <f>YEAR(SalesDataTable[[#This Row],[Order Date]])</f>
        <v>2026</v>
      </c>
      <c r="V2292" s="8" t="str">
        <f>"Q"&amp;ROUNDUP(MONTH(SalesDataTable[[#This Row],[Order Date]])/3,0)</f>
        <v>Q4</v>
      </c>
      <c r="W2292" s="9">
        <f>MONTH(SalesDataTable[[#This Row],[Order Date]])</f>
        <v>11</v>
      </c>
      <c r="X2292" s="8" t="str">
        <f>TEXT(SalesDataTable[[#This Row],[Order Date]],"mmm")</f>
        <v>Nov</v>
      </c>
    </row>
    <row r="2293" spans="1:24" ht="15">
      <c r="A2293" s="2">
        <v>823</v>
      </c>
      <c r="B2293" s="3">
        <v>46333</v>
      </c>
      <c r="C2293" s="12">
        <f>MONTH(SalesDataTable[[#This Row],[Order Date]])</f>
        <v>11</v>
      </c>
      <c r="D2293" s="12" t="str">
        <f>TEXT(SalesDataTable[[#This Row],[Order Date]],"MMM")</f>
        <v>Nov</v>
      </c>
      <c r="E2293" s="15" t="str">
        <f>"Q"&amp;ROUNDUP(MONTH(SalesDataTable[[#This Row],[Order Date]])/3,0)</f>
        <v>Q4</v>
      </c>
      <c r="F2293" s="12">
        <f>YEAR(SalesDataTable[[#This Row],[Order Date]])</f>
        <v>2026</v>
      </c>
      <c r="G2293" s="4" t="s">
        <v>0</v>
      </c>
      <c r="H2293" s="4" t="s">
        <v>1</v>
      </c>
      <c r="I2293" s="4" t="s">
        <v>28</v>
      </c>
      <c r="J2293" s="4" t="s">
        <v>13</v>
      </c>
      <c r="K2293" s="4" t="s">
        <v>34</v>
      </c>
      <c r="L2293" s="4" t="s">
        <v>42</v>
      </c>
      <c r="M2293" s="9">
        <v>5</v>
      </c>
      <c r="N2293" s="6">
        <v>36.369999999999997</v>
      </c>
      <c r="O2293" s="7">
        <v>0.15</v>
      </c>
      <c r="P2293" s="6">
        <v>13.65</v>
      </c>
      <c r="Q2293" s="6">
        <f t="shared" si="140"/>
        <v>154.57249999999999</v>
      </c>
      <c r="R2293" s="6">
        <f t="shared" si="141"/>
        <v>68.25</v>
      </c>
      <c r="S2293" s="6">
        <f t="shared" si="142"/>
        <v>86.322499999999991</v>
      </c>
      <c r="T2293" s="8">
        <f t="shared" si="143"/>
        <v>0.55845962250723769</v>
      </c>
      <c r="U2293" s="5">
        <f>YEAR(SalesDataTable[[#This Row],[Order Date]])</f>
        <v>2026</v>
      </c>
      <c r="V2293" s="8" t="str">
        <f>"Q"&amp;ROUNDUP(MONTH(SalesDataTable[[#This Row],[Order Date]])/3,0)</f>
        <v>Q4</v>
      </c>
      <c r="W2293" s="9">
        <f>MONTH(SalesDataTable[[#This Row],[Order Date]])</f>
        <v>11</v>
      </c>
      <c r="X2293" s="8" t="str">
        <f>TEXT(SalesDataTable[[#This Row],[Order Date]],"mmm")</f>
        <v>Nov</v>
      </c>
    </row>
    <row r="2294" spans="1:24" ht="15">
      <c r="A2294" s="2">
        <v>1730</v>
      </c>
      <c r="B2294" s="3">
        <v>46333</v>
      </c>
      <c r="C2294" s="12">
        <f>MONTH(SalesDataTable[[#This Row],[Order Date]])</f>
        <v>11</v>
      </c>
      <c r="D2294" s="12" t="str">
        <f>TEXT(SalesDataTable[[#This Row],[Order Date]],"MMM")</f>
        <v>Nov</v>
      </c>
      <c r="E2294" s="15" t="str">
        <f>"Q"&amp;ROUNDUP(MONTH(SalesDataTable[[#This Row],[Order Date]])/3,0)</f>
        <v>Q4</v>
      </c>
      <c r="F2294" s="12">
        <f>YEAR(SalesDataTable[[#This Row],[Order Date]])</f>
        <v>2026</v>
      </c>
      <c r="G2294" s="4" t="s">
        <v>20</v>
      </c>
      <c r="H2294" s="4" t="s">
        <v>21</v>
      </c>
      <c r="I2294" s="4" t="s">
        <v>28</v>
      </c>
      <c r="J2294" s="4" t="s">
        <v>3</v>
      </c>
      <c r="K2294" s="4" t="s">
        <v>9</v>
      </c>
      <c r="L2294" s="4" t="s">
        <v>37</v>
      </c>
      <c r="M2294" s="9">
        <v>2</v>
      </c>
      <c r="N2294" s="6">
        <v>151.55000000000001</v>
      </c>
      <c r="O2294" s="7">
        <v>0.1</v>
      </c>
      <c r="P2294" s="6">
        <v>80.48</v>
      </c>
      <c r="Q2294" s="6">
        <f t="shared" si="140"/>
        <v>272.79000000000002</v>
      </c>
      <c r="R2294" s="6">
        <f t="shared" si="141"/>
        <v>160.96</v>
      </c>
      <c r="S2294" s="6">
        <f t="shared" si="142"/>
        <v>111.83000000000001</v>
      </c>
      <c r="T2294" s="8">
        <f t="shared" si="143"/>
        <v>0.40994904505297114</v>
      </c>
      <c r="U2294" s="5">
        <f>YEAR(SalesDataTable[[#This Row],[Order Date]])</f>
        <v>2026</v>
      </c>
      <c r="V2294" s="8" t="str">
        <f>"Q"&amp;ROUNDUP(MONTH(SalesDataTable[[#This Row],[Order Date]])/3,0)</f>
        <v>Q4</v>
      </c>
      <c r="W2294" s="9">
        <f>MONTH(SalesDataTable[[#This Row],[Order Date]])</f>
        <v>11</v>
      </c>
      <c r="X2294" s="8" t="str">
        <f>TEXT(SalesDataTable[[#This Row],[Order Date]],"mmm")</f>
        <v>Nov</v>
      </c>
    </row>
    <row r="2295" spans="1:24" ht="15">
      <c r="A2295" s="2">
        <v>2710</v>
      </c>
      <c r="B2295" s="3">
        <v>46333</v>
      </c>
      <c r="C2295" s="12">
        <f>MONTH(SalesDataTable[[#This Row],[Order Date]])</f>
        <v>11</v>
      </c>
      <c r="D2295" s="12" t="str">
        <f>TEXT(SalesDataTable[[#This Row],[Order Date]],"MMM")</f>
        <v>Nov</v>
      </c>
      <c r="E2295" s="15" t="str">
        <f>"Q"&amp;ROUNDUP(MONTH(SalesDataTable[[#This Row],[Order Date]])/3,0)</f>
        <v>Q4</v>
      </c>
      <c r="F2295" s="12">
        <f>YEAR(SalesDataTable[[#This Row],[Order Date]])</f>
        <v>2026</v>
      </c>
      <c r="G2295" s="4" t="s">
        <v>0</v>
      </c>
      <c r="H2295" s="4" t="s">
        <v>36</v>
      </c>
      <c r="I2295" s="4" t="s">
        <v>19</v>
      </c>
      <c r="J2295" s="4" t="s">
        <v>13</v>
      </c>
      <c r="K2295" s="4" t="s">
        <v>23</v>
      </c>
      <c r="L2295" s="4" t="s">
        <v>40</v>
      </c>
      <c r="M2295" s="9">
        <v>2</v>
      </c>
      <c r="N2295" s="6">
        <v>80.67</v>
      </c>
      <c r="O2295" s="7">
        <v>0</v>
      </c>
      <c r="P2295" s="6">
        <v>40.5</v>
      </c>
      <c r="Q2295" s="6">
        <f t="shared" si="140"/>
        <v>161.34</v>
      </c>
      <c r="R2295" s="6">
        <f t="shared" si="141"/>
        <v>81</v>
      </c>
      <c r="S2295" s="6">
        <f t="shared" si="142"/>
        <v>80.34</v>
      </c>
      <c r="T2295" s="8">
        <f t="shared" si="143"/>
        <v>0.49795462997396805</v>
      </c>
      <c r="U2295" s="5">
        <f>YEAR(SalesDataTable[[#This Row],[Order Date]])</f>
        <v>2026</v>
      </c>
      <c r="V2295" s="8" t="str">
        <f>"Q"&amp;ROUNDUP(MONTH(SalesDataTable[[#This Row],[Order Date]])/3,0)</f>
        <v>Q4</v>
      </c>
      <c r="W2295" s="9">
        <f>MONTH(SalesDataTable[[#This Row],[Order Date]])</f>
        <v>11</v>
      </c>
      <c r="X2295" s="8" t="str">
        <f>TEXT(SalesDataTable[[#This Row],[Order Date]],"mmm")</f>
        <v>Nov</v>
      </c>
    </row>
    <row r="2296" spans="1:24" ht="15">
      <c r="A2296" s="2">
        <v>3018</v>
      </c>
      <c r="B2296" s="3">
        <v>46333</v>
      </c>
      <c r="C2296" s="12">
        <f>MONTH(SalesDataTable[[#This Row],[Order Date]])</f>
        <v>11</v>
      </c>
      <c r="D2296" s="12" t="str">
        <f>TEXT(SalesDataTable[[#This Row],[Order Date]],"MMM")</f>
        <v>Nov</v>
      </c>
      <c r="E2296" s="15" t="str">
        <f>"Q"&amp;ROUNDUP(MONTH(SalesDataTable[[#This Row],[Order Date]])/3,0)</f>
        <v>Q4</v>
      </c>
      <c r="F2296" s="12">
        <f>YEAR(SalesDataTable[[#This Row],[Order Date]])</f>
        <v>2026</v>
      </c>
      <c r="G2296" s="4" t="s">
        <v>20</v>
      </c>
      <c r="H2296" s="4" t="s">
        <v>31</v>
      </c>
      <c r="I2296" s="4" t="s">
        <v>8</v>
      </c>
      <c r="J2296" s="4" t="s">
        <v>16</v>
      </c>
      <c r="K2296" s="4" t="s">
        <v>4</v>
      </c>
      <c r="L2296" s="4" t="s">
        <v>5</v>
      </c>
      <c r="M2296" s="9">
        <v>10</v>
      </c>
      <c r="N2296" s="6">
        <v>81.48</v>
      </c>
      <c r="O2296" s="7">
        <v>0.05</v>
      </c>
      <c r="P2296" s="6">
        <v>43.7</v>
      </c>
      <c r="Q2296" s="6">
        <f t="shared" si="140"/>
        <v>774.06000000000006</v>
      </c>
      <c r="R2296" s="6">
        <f t="shared" si="141"/>
        <v>437</v>
      </c>
      <c r="S2296" s="6">
        <f t="shared" si="142"/>
        <v>337.06000000000006</v>
      </c>
      <c r="T2296" s="8">
        <f t="shared" si="143"/>
        <v>0.43544428080510561</v>
      </c>
      <c r="U2296" s="5">
        <f>YEAR(SalesDataTable[[#This Row],[Order Date]])</f>
        <v>2026</v>
      </c>
      <c r="V2296" s="8" t="str">
        <f>"Q"&amp;ROUNDUP(MONTH(SalesDataTable[[#This Row],[Order Date]])/3,0)</f>
        <v>Q4</v>
      </c>
      <c r="W2296" s="9">
        <f>MONTH(SalesDataTable[[#This Row],[Order Date]])</f>
        <v>11</v>
      </c>
      <c r="X2296" s="8" t="str">
        <f>TEXT(SalesDataTable[[#This Row],[Order Date]],"mmm")</f>
        <v>Nov</v>
      </c>
    </row>
    <row r="2297" spans="1:24" ht="15">
      <c r="A2297" s="2">
        <v>3735</v>
      </c>
      <c r="B2297" s="3">
        <v>46333</v>
      </c>
      <c r="C2297" s="12">
        <f>MONTH(SalesDataTable[[#This Row],[Order Date]])</f>
        <v>11</v>
      </c>
      <c r="D2297" s="12" t="str">
        <f>TEXT(SalesDataTable[[#This Row],[Order Date]],"MMM")</f>
        <v>Nov</v>
      </c>
      <c r="E2297" s="15" t="str">
        <f>"Q"&amp;ROUNDUP(MONTH(SalesDataTable[[#This Row],[Order Date]])/3,0)</f>
        <v>Q4</v>
      </c>
      <c r="F2297" s="12">
        <f>YEAR(SalesDataTable[[#This Row],[Order Date]])</f>
        <v>2026</v>
      </c>
      <c r="G2297" s="4" t="s">
        <v>20</v>
      </c>
      <c r="H2297" s="4" t="s">
        <v>33</v>
      </c>
      <c r="I2297" s="4" t="s">
        <v>19</v>
      </c>
      <c r="J2297" s="4" t="s">
        <v>3</v>
      </c>
      <c r="K2297" s="4" t="s">
        <v>14</v>
      </c>
      <c r="L2297" s="4" t="s">
        <v>48</v>
      </c>
      <c r="M2297" s="9">
        <v>2</v>
      </c>
      <c r="N2297" s="6">
        <v>163.58000000000001</v>
      </c>
      <c r="O2297" s="7">
        <v>0.1</v>
      </c>
      <c r="P2297" s="6">
        <v>88.14</v>
      </c>
      <c r="Q2297" s="6">
        <f t="shared" si="140"/>
        <v>294.44400000000002</v>
      </c>
      <c r="R2297" s="6">
        <f t="shared" si="141"/>
        <v>176.28</v>
      </c>
      <c r="S2297" s="6">
        <f t="shared" si="142"/>
        <v>118.16400000000002</v>
      </c>
      <c r="T2297" s="8">
        <f t="shared" si="143"/>
        <v>0.40131230386762851</v>
      </c>
      <c r="U2297" s="5">
        <f>YEAR(SalesDataTable[[#This Row],[Order Date]])</f>
        <v>2026</v>
      </c>
      <c r="V2297" s="8" t="str">
        <f>"Q"&amp;ROUNDUP(MONTH(SalesDataTable[[#This Row],[Order Date]])/3,0)</f>
        <v>Q4</v>
      </c>
      <c r="W2297" s="9">
        <f>MONTH(SalesDataTable[[#This Row],[Order Date]])</f>
        <v>11</v>
      </c>
      <c r="X2297" s="8" t="str">
        <f>TEXT(SalesDataTable[[#This Row],[Order Date]],"mmm")</f>
        <v>Nov</v>
      </c>
    </row>
    <row r="2298" spans="1:24" ht="15">
      <c r="A2298" s="2">
        <v>4460</v>
      </c>
      <c r="B2298" s="3">
        <v>46333</v>
      </c>
      <c r="C2298" s="12">
        <f>MONTH(SalesDataTable[[#This Row],[Order Date]])</f>
        <v>11</v>
      </c>
      <c r="D2298" s="12" t="str">
        <f>TEXT(SalesDataTable[[#This Row],[Order Date]],"MMM")</f>
        <v>Nov</v>
      </c>
      <c r="E2298" s="15" t="str">
        <f>"Q"&amp;ROUNDUP(MONTH(SalesDataTable[[#This Row],[Order Date]])/3,0)</f>
        <v>Q4</v>
      </c>
      <c r="F2298" s="12">
        <f>YEAR(SalesDataTable[[#This Row],[Order Date]])</f>
        <v>2026</v>
      </c>
      <c r="G2298" s="4" t="s">
        <v>0</v>
      </c>
      <c r="H2298" s="4" t="s">
        <v>36</v>
      </c>
      <c r="I2298" s="4" t="s">
        <v>19</v>
      </c>
      <c r="J2298" s="4" t="s">
        <v>3</v>
      </c>
      <c r="K2298" s="4" t="s">
        <v>9</v>
      </c>
      <c r="L2298" s="4" t="s">
        <v>46</v>
      </c>
      <c r="M2298" s="9">
        <v>2</v>
      </c>
      <c r="N2298" s="6">
        <v>71.88</v>
      </c>
      <c r="O2298" s="7">
        <v>0.15</v>
      </c>
      <c r="P2298" s="6">
        <v>31.65</v>
      </c>
      <c r="Q2298" s="6">
        <f t="shared" si="140"/>
        <v>122.19599999999998</v>
      </c>
      <c r="R2298" s="6">
        <f t="shared" si="141"/>
        <v>63.3</v>
      </c>
      <c r="S2298" s="6">
        <f t="shared" si="142"/>
        <v>58.895999999999987</v>
      </c>
      <c r="T2298" s="8">
        <f t="shared" si="143"/>
        <v>0.48197977020524396</v>
      </c>
      <c r="U2298" s="5">
        <f>YEAR(SalesDataTable[[#This Row],[Order Date]])</f>
        <v>2026</v>
      </c>
      <c r="V2298" s="8" t="str">
        <f>"Q"&amp;ROUNDUP(MONTH(SalesDataTable[[#This Row],[Order Date]])/3,0)</f>
        <v>Q4</v>
      </c>
      <c r="W2298" s="9">
        <f>MONTH(SalesDataTable[[#This Row],[Order Date]])</f>
        <v>11</v>
      </c>
      <c r="X2298" s="8" t="str">
        <f>TEXT(SalesDataTable[[#This Row],[Order Date]],"mmm")</f>
        <v>Nov</v>
      </c>
    </row>
    <row r="2299" spans="1:24" ht="15">
      <c r="A2299" s="2">
        <v>319</v>
      </c>
      <c r="B2299" s="3">
        <v>46334</v>
      </c>
      <c r="C2299" s="12">
        <f>MONTH(SalesDataTable[[#This Row],[Order Date]])</f>
        <v>11</v>
      </c>
      <c r="D2299" s="12" t="str">
        <f>TEXT(SalesDataTable[[#This Row],[Order Date]],"MMM")</f>
        <v>Nov</v>
      </c>
      <c r="E2299" s="15" t="str">
        <f>"Q"&amp;ROUNDUP(MONTH(SalesDataTable[[#This Row],[Order Date]])/3,0)</f>
        <v>Q4</v>
      </c>
      <c r="F2299" s="12">
        <f>YEAR(SalesDataTable[[#This Row],[Order Date]])</f>
        <v>2026</v>
      </c>
      <c r="G2299" s="4" t="s">
        <v>20</v>
      </c>
      <c r="H2299" s="4" t="s">
        <v>33</v>
      </c>
      <c r="I2299" s="4" t="s">
        <v>2</v>
      </c>
      <c r="J2299" s="4" t="s">
        <v>3</v>
      </c>
      <c r="K2299" s="4" t="s">
        <v>14</v>
      </c>
      <c r="L2299" s="4" t="s">
        <v>15</v>
      </c>
      <c r="M2299" s="9">
        <v>2</v>
      </c>
      <c r="N2299" s="6">
        <v>36.299999999999997</v>
      </c>
      <c r="O2299" s="7">
        <v>0.15</v>
      </c>
      <c r="P2299" s="6">
        <v>13.38</v>
      </c>
      <c r="Q2299" s="6">
        <f t="shared" si="140"/>
        <v>61.709999999999994</v>
      </c>
      <c r="R2299" s="6">
        <f t="shared" si="141"/>
        <v>26.76</v>
      </c>
      <c r="S2299" s="6">
        <f t="shared" si="142"/>
        <v>34.949999999999989</v>
      </c>
      <c r="T2299" s="8">
        <f t="shared" si="143"/>
        <v>0.56635877491492448</v>
      </c>
      <c r="U2299" s="5">
        <f>YEAR(SalesDataTable[[#This Row],[Order Date]])</f>
        <v>2026</v>
      </c>
      <c r="V2299" s="8" t="str">
        <f>"Q"&amp;ROUNDUP(MONTH(SalesDataTable[[#This Row],[Order Date]])/3,0)</f>
        <v>Q4</v>
      </c>
      <c r="W2299" s="9">
        <f>MONTH(SalesDataTable[[#This Row],[Order Date]])</f>
        <v>11</v>
      </c>
      <c r="X2299" s="8" t="str">
        <f>TEXT(SalesDataTable[[#This Row],[Order Date]],"mmm")</f>
        <v>Nov</v>
      </c>
    </row>
    <row r="2300" spans="1:24" ht="15">
      <c r="A2300" s="2">
        <v>595</v>
      </c>
      <c r="B2300" s="3">
        <v>46334</v>
      </c>
      <c r="C2300" s="12">
        <f>MONTH(SalesDataTable[[#This Row],[Order Date]])</f>
        <v>11</v>
      </c>
      <c r="D2300" s="12" t="str">
        <f>TEXT(SalesDataTable[[#This Row],[Order Date]],"MMM")</f>
        <v>Nov</v>
      </c>
      <c r="E2300" s="15" t="str">
        <f>"Q"&amp;ROUNDUP(MONTH(SalesDataTable[[#This Row],[Order Date]])/3,0)</f>
        <v>Q4</v>
      </c>
      <c r="F2300" s="12">
        <f>YEAR(SalesDataTable[[#This Row],[Order Date]])</f>
        <v>2026</v>
      </c>
      <c r="G2300" s="4" t="s">
        <v>6</v>
      </c>
      <c r="H2300" s="4" t="s">
        <v>43</v>
      </c>
      <c r="I2300" s="4" t="s">
        <v>2</v>
      </c>
      <c r="J2300" s="4" t="s">
        <v>13</v>
      </c>
      <c r="K2300" s="4" t="s">
        <v>34</v>
      </c>
      <c r="L2300" s="4" t="s">
        <v>42</v>
      </c>
      <c r="M2300" s="9">
        <v>2</v>
      </c>
      <c r="N2300" s="6">
        <v>36.159999999999997</v>
      </c>
      <c r="O2300" s="7">
        <v>0.1</v>
      </c>
      <c r="P2300" s="6">
        <v>13.79</v>
      </c>
      <c r="Q2300" s="6">
        <f t="shared" si="140"/>
        <v>65.087999999999994</v>
      </c>
      <c r="R2300" s="6">
        <f t="shared" si="141"/>
        <v>27.58</v>
      </c>
      <c r="S2300" s="6">
        <f t="shared" si="142"/>
        <v>37.507999999999996</v>
      </c>
      <c r="T2300" s="8">
        <f t="shared" si="143"/>
        <v>0.57626597836774829</v>
      </c>
      <c r="U2300" s="5">
        <f>YEAR(SalesDataTable[[#This Row],[Order Date]])</f>
        <v>2026</v>
      </c>
      <c r="V2300" s="8" t="str">
        <f>"Q"&amp;ROUNDUP(MONTH(SalesDataTable[[#This Row],[Order Date]])/3,0)</f>
        <v>Q4</v>
      </c>
      <c r="W2300" s="9">
        <f>MONTH(SalesDataTable[[#This Row],[Order Date]])</f>
        <v>11</v>
      </c>
      <c r="X2300" s="8" t="str">
        <f>TEXT(SalesDataTable[[#This Row],[Order Date]],"mmm")</f>
        <v>Nov</v>
      </c>
    </row>
    <row r="2301" spans="1:24" ht="15">
      <c r="A2301" s="2">
        <v>1623</v>
      </c>
      <c r="B2301" s="3">
        <v>46334</v>
      </c>
      <c r="C2301" s="12">
        <f>MONTH(SalesDataTable[[#This Row],[Order Date]])</f>
        <v>11</v>
      </c>
      <c r="D2301" s="12" t="str">
        <f>TEXT(SalesDataTable[[#This Row],[Order Date]],"MMM")</f>
        <v>Nov</v>
      </c>
      <c r="E2301" s="15" t="str">
        <f>"Q"&amp;ROUNDUP(MONTH(SalesDataTable[[#This Row],[Order Date]])/3,0)</f>
        <v>Q4</v>
      </c>
      <c r="F2301" s="12">
        <f>YEAR(SalesDataTable[[#This Row],[Order Date]])</f>
        <v>2026</v>
      </c>
      <c r="G2301" s="4" t="s">
        <v>11</v>
      </c>
      <c r="H2301" s="4" t="s">
        <v>25</v>
      </c>
      <c r="I2301" s="4" t="s">
        <v>2</v>
      </c>
      <c r="J2301" s="4" t="s">
        <v>3</v>
      </c>
      <c r="K2301" s="4" t="s">
        <v>14</v>
      </c>
      <c r="L2301" s="4" t="s">
        <v>15</v>
      </c>
      <c r="M2301" s="9">
        <v>2</v>
      </c>
      <c r="N2301" s="6">
        <v>35.49</v>
      </c>
      <c r="O2301" s="7">
        <v>0.1</v>
      </c>
      <c r="P2301" s="6">
        <v>13.78</v>
      </c>
      <c r="Q2301" s="6">
        <f t="shared" si="140"/>
        <v>63.882000000000005</v>
      </c>
      <c r="R2301" s="6">
        <f t="shared" si="141"/>
        <v>27.56</v>
      </c>
      <c r="S2301" s="6">
        <f t="shared" si="142"/>
        <v>36.322000000000003</v>
      </c>
      <c r="T2301" s="8">
        <f t="shared" si="143"/>
        <v>0.56857956857956859</v>
      </c>
      <c r="U2301" s="5">
        <f>YEAR(SalesDataTable[[#This Row],[Order Date]])</f>
        <v>2026</v>
      </c>
      <c r="V2301" s="8" t="str">
        <f>"Q"&amp;ROUNDUP(MONTH(SalesDataTable[[#This Row],[Order Date]])/3,0)</f>
        <v>Q4</v>
      </c>
      <c r="W2301" s="9">
        <f>MONTH(SalesDataTable[[#This Row],[Order Date]])</f>
        <v>11</v>
      </c>
      <c r="X2301" s="8" t="str">
        <f>TEXT(SalesDataTable[[#This Row],[Order Date]],"mmm")</f>
        <v>Nov</v>
      </c>
    </row>
    <row r="2302" spans="1:24" ht="15">
      <c r="A2302" s="2">
        <v>2638</v>
      </c>
      <c r="B2302" s="3">
        <v>46334</v>
      </c>
      <c r="C2302" s="12">
        <f>MONTH(SalesDataTable[[#This Row],[Order Date]])</f>
        <v>11</v>
      </c>
      <c r="D2302" s="12" t="str">
        <f>TEXT(SalesDataTable[[#This Row],[Order Date]],"MMM")</f>
        <v>Nov</v>
      </c>
      <c r="E2302" s="15" t="str">
        <f>"Q"&amp;ROUNDUP(MONTH(SalesDataTable[[#This Row],[Order Date]])/3,0)</f>
        <v>Q4</v>
      </c>
      <c r="F2302" s="12">
        <f>YEAR(SalesDataTable[[#This Row],[Order Date]])</f>
        <v>2026</v>
      </c>
      <c r="G2302" s="4" t="s">
        <v>0</v>
      </c>
      <c r="H2302" s="4" t="s">
        <v>36</v>
      </c>
      <c r="I2302" s="4" t="s">
        <v>2</v>
      </c>
      <c r="J2302" s="4" t="s">
        <v>13</v>
      </c>
      <c r="K2302" s="4" t="s">
        <v>9</v>
      </c>
      <c r="L2302" s="4" t="s">
        <v>46</v>
      </c>
      <c r="M2302" s="9">
        <v>1</v>
      </c>
      <c r="N2302" s="6">
        <v>69.760000000000005</v>
      </c>
      <c r="O2302" s="7">
        <v>0.15</v>
      </c>
      <c r="P2302" s="6">
        <v>32.39</v>
      </c>
      <c r="Q2302" s="6">
        <f t="shared" si="140"/>
        <v>59.295999999999999</v>
      </c>
      <c r="R2302" s="6">
        <f t="shared" si="141"/>
        <v>32.39</v>
      </c>
      <c r="S2302" s="6">
        <f t="shared" si="142"/>
        <v>26.905999999999999</v>
      </c>
      <c r="T2302" s="8">
        <f t="shared" si="143"/>
        <v>0.45375742039935241</v>
      </c>
      <c r="U2302" s="5">
        <f>YEAR(SalesDataTable[[#This Row],[Order Date]])</f>
        <v>2026</v>
      </c>
      <c r="V2302" s="8" t="str">
        <f>"Q"&amp;ROUNDUP(MONTH(SalesDataTable[[#This Row],[Order Date]])/3,0)</f>
        <v>Q4</v>
      </c>
      <c r="W2302" s="9">
        <f>MONTH(SalesDataTable[[#This Row],[Order Date]])</f>
        <v>11</v>
      </c>
      <c r="X2302" s="8" t="str">
        <f>TEXT(SalesDataTable[[#This Row],[Order Date]],"mmm")</f>
        <v>Nov</v>
      </c>
    </row>
    <row r="2303" spans="1:24" ht="15">
      <c r="A2303" s="2">
        <v>2666</v>
      </c>
      <c r="B2303" s="3">
        <v>46334</v>
      </c>
      <c r="C2303" s="12">
        <f>MONTH(SalesDataTable[[#This Row],[Order Date]])</f>
        <v>11</v>
      </c>
      <c r="D2303" s="12" t="str">
        <f>TEXT(SalesDataTable[[#This Row],[Order Date]],"MMM")</f>
        <v>Nov</v>
      </c>
      <c r="E2303" s="15" t="str">
        <f>"Q"&amp;ROUNDUP(MONTH(SalesDataTable[[#This Row],[Order Date]])/3,0)</f>
        <v>Q4</v>
      </c>
      <c r="F2303" s="12">
        <f>YEAR(SalesDataTable[[#This Row],[Order Date]])</f>
        <v>2026</v>
      </c>
      <c r="G2303" s="4" t="s">
        <v>6</v>
      </c>
      <c r="H2303" s="4" t="s">
        <v>43</v>
      </c>
      <c r="I2303" s="4" t="s">
        <v>19</v>
      </c>
      <c r="J2303" s="4" t="s">
        <v>16</v>
      </c>
      <c r="K2303" s="4" t="s">
        <v>23</v>
      </c>
      <c r="L2303" s="4" t="s">
        <v>40</v>
      </c>
      <c r="M2303" s="9">
        <v>6</v>
      </c>
      <c r="N2303" s="6">
        <v>81.37</v>
      </c>
      <c r="O2303" s="7">
        <v>0</v>
      </c>
      <c r="P2303" s="6">
        <v>39.5</v>
      </c>
      <c r="Q2303" s="6">
        <f t="shared" si="140"/>
        <v>488.22</v>
      </c>
      <c r="R2303" s="6">
        <f t="shared" si="141"/>
        <v>237</v>
      </c>
      <c r="S2303" s="6">
        <f t="shared" si="142"/>
        <v>251.22000000000003</v>
      </c>
      <c r="T2303" s="8">
        <f t="shared" si="143"/>
        <v>0.5145631067961165</v>
      </c>
      <c r="U2303" s="5">
        <f>YEAR(SalesDataTable[[#This Row],[Order Date]])</f>
        <v>2026</v>
      </c>
      <c r="V2303" s="8" t="str">
        <f>"Q"&amp;ROUNDUP(MONTH(SalesDataTable[[#This Row],[Order Date]])/3,0)</f>
        <v>Q4</v>
      </c>
      <c r="W2303" s="9">
        <f>MONTH(SalesDataTable[[#This Row],[Order Date]])</f>
        <v>11</v>
      </c>
      <c r="X2303" s="8" t="str">
        <f>TEXT(SalesDataTable[[#This Row],[Order Date]],"mmm")</f>
        <v>Nov</v>
      </c>
    </row>
    <row r="2304" spans="1:24" ht="15">
      <c r="A2304" s="2">
        <v>3505</v>
      </c>
      <c r="B2304" s="3">
        <v>46334</v>
      </c>
      <c r="C2304" s="12">
        <f>MONTH(SalesDataTable[[#This Row],[Order Date]])</f>
        <v>11</v>
      </c>
      <c r="D2304" s="12" t="str">
        <f>TEXT(SalesDataTable[[#This Row],[Order Date]],"MMM")</f>
        <v>Nov</v>
      </c>
      <c r="E2304" s="15" t="str">
        <f>"Q"&amp;ROUNDUP(MONTH(SalesDataTable[[#This Row],[Order Date]])/3,0)</f>
        <v>Q4</v>
      </c>
      <c r="F2304" s="12">
        <f>YEAR(SalesDataTable[[#This Row],[Order Date]])</f>
        <v>2026</v>
      </c>
      <c r="G2304" s="4" t="s">
        <v>6</v>
      </c>
      <c r="H2304" s="4" t="s">
        <v>43</v>
      </c>
      <c r="I2304" s="4" t="s">
        <v>8</v>
      </c>
      <c r="J2304" s="4" t="s">
        <v>3</v>
      </c>
      <c r="K2304" s="4" t="s">
        <v>4</v>
      </c>
      <c r="L2304" s="4" t="s">
        <v>5</v>
      </c>
      <c r="M2304" s="9">
        <v>5</v>
      </c>
      <c r="N2304" s="6">
        <v>82.82</v>
      </c>
      <c r="O2304" s="7">
        <v>0.15</v>
      </c>
      <c r="P2304" s="6">
        <v>43.8</v>
      </c>
      <c r="Q2304" s="6">
        <f t="shared" si="140"/>
        <v>351.98499999999996</v>
      </c>
      <c r="R2304" s="6">
        <f t="shared" si="141"/>
        <v>219</v>
      </c>
      <c r="S2304" s="6">
        <f t="shared" si="142"/>
        <v>132.98499999999996</v>
      </c>
      <c r="T2304" s="8">
        <f t="shared" si="143"/>
        <v>0.37781439549980816</v>
      </c>
      <c r="U2304" s="5">
        <f>YEAR(SalesDataTable[[#This Row],[Order Date]])</f>
        <v>2026</v>
      </c>
      <c r="V2304" s="8" t="str">
        <f>"Q"&amp;ROUNDUP(MONTH(SalesDataTable[[#This Row],[Order Date]])/3,0)</f>
        <v>Q4</v>
      </c>
      <c r="W2304" s="9">
        <f>MONTH(SalesDataTable[[#This Row],[Order Date]])</f>
        <v>11</v>
      </c>
      <c r="X2304" s="8" t="str">
        <f>TEXT(SalesDataTable[[#This Row],[Order Date]],"mmm")</f>
        <v>Nov</v>
      </c>
    </row>
    <row r="2305" spans="1:24" ht="15">
      <c r="A2305" s="2">
        <v>3626</v>
      </c>
      <c r="B2305" s="3">
        <v>46334</v>
      </c>
      <c r="C2305" s="12">
        <f>MONTH(SalesDataTable[[#This Row],[Order Date]])</f>
        <v>11</v>
      </c>
      <c r="D2305" s="12" t="str">
        <f>TEXT(SalesDataTable[[#This Row],[Order Date]],"MMM")</f>
        <v>Nov</v>
      </c>
      <c r="E2305" s="15" t="str">
        <f>"Q"&amp;ROUNDUP(MONTH(SalesDataTable[[#This Row],[Order Date]])/3,0)</f>
        <v>Q4</v>
      </c>
      <c r="F2305" s="12">
        <f>YEAR(SalesDataTable[[#This Row],[Order Date]])</f>
        <v>2026</v>
      </c>
      <c r="G2305" s="4" t="s">
        <v>20</v>
      </c>
      <c r="H2305" s="4" t="s">
        <v>47</v>
      </c>
      <c r="I2305" s="4" t="s">
        <v>8</v>
      </c>
      <c r="J2305" s="4" t="s">
        <v>16</v>
      </c>
      <c r="K2305" s="4" t="s">
        <v>4</v>
      </c>
      <c r="L2305" s="4" t="s">
        <v>22</v>
      </c>
      <c r="M2305" s="9">
        <v>15</v>
      </c>
      <c r="N2305" s="6">
        <v>51.05</v>
      </c>
      <c r="O2305" s="7">
        <v>0.1</v>
      </c>
      <c r="P2305" s="6">
        <v>21.95</v>
      </c>
      <c r="Q2305" s="6">
        <f t="shared" si="140"/>
        <v>689.17500000000007</v>
      </c>
      <c r="R2305" s="6">
        <f t="shared" si="141"/>
        <v>329.25</v>
      </c>
      <c r="S2305" s="6">
        <f t="shared" si="142"/>
        <v>359.92500000000007</v>
      </c>
      <c r="T2305" s="8">
        <f t="shared" si="143"/>
        <v>0.52225486995320491</v>
      </c>
      <c r="U2305" s="5">
        <f>YEAR(SalesDataTable[[#This Row],[Order Date]])</f>
        <v>2026</v>
      </c>
      <c r="V2305" s="8" t="str">
        <f>"Q"&amp;ROUNDUP(MONTH(SalesDataTable[[#This Row],[Order Date]])/3,0)</f>
        <v>Q4</v>
      </c>
      <c r="W2305" s="9">
        <f>MONTH(SalesDataTable[[#This Row],[Order Date]])</f>
        <v>11</v>
      </c>
      <c r="X2305" s="8" t="str">
        <f>TEXT(SalesDataTable[[#This Row],[Order Date]],"mmm")</f>
        <v>Nov</v>
      </c>
    </row>
    <row r="2306" spans="1:24" ht="15">
      <c r="A2306" s="2">
        <v>3801</v>
      </c>
      <c r="B2306" s="3">
        <v>46334</v>
      </c>
      <c r="C2306" s="12">
        <f>MONTH(SalesDataTable[[#This Row],[Order Date]])</f>
        <v>11</v>
      </c>
      <c r="D2306" s="12" t="str">
        <f>TEXT(SalesDataTable[[#This Row],[Order Date]],"MMM")</f>
        <v>Nov</v>
      </c>
      <c r="E2306" s="15" t="str">
        <f>"Q"&amp;ROUNDUP(MONTH(SalesDataTable[[#This Row],[Order Date]])/3,0)</f>
        <v>Q4</v>
      </c>
      <c r="F2306" s="12">
        <f>YEAR(SalesDataTable[[#This Row],[Order Date]])</f>
        <v>2026</v>
      </c>
      <c r="G2306" s="4" t="s">
        <v>0</v>
      </c>
      <c r="H2306" s="4" t="s">
        <v>50</v>
      </c>
      <c r="I2306" s="4" t="s">
        <v>2</v>
      </c>
      <c r="J2306" s="4" t="s">
        <v>3</v>
      </c>
      <c r="K2306" s="4" t="s">
        <v>4</v>
      </c>
      <c r="L2306" s="4" t="s">
        <v>30</v>
      </c>
      <c r="M2306" s="9">
        <v>3</v>
      </c>
      <c r="N2306" s="6">
        <v>101.68</v>
      </c>
      <c r="O2306" s="7">
        <v>0.1</v>
      </c>
      <c r="P2306" s="6">
        <v>51.9</v>
      </c>
      <c r="Q2306" s="6">
        <f t="shared" ref="Q2306:Q2369" si="144">M2306*N2306*(1-O2306)</f>
        <v>274.536</v>
      </c>
      <c r="R2306" s="6">
        <f t="shared" ref="R2306:R2369" si="145">M2306*P2306</f>
        <v>155.69999999999999</v>
      </c>
      <c r="S2306" s="6">
        <f t="shared" ref="S2306:S2369" si="146">Q2306-R2306</f>
        <v>118.83600000000001</v>
      </c>
      <c r="T2306" s="8">
        <f t="shared" ref="T2306:T2369" si="147">IFERROR(S2306/Q2306,0)</f>
        <v>0.43286126409651199</v>
      </c>
      <c r="U2306" s="5">
        <f>YEAR(SalesDataTable[[#This Row],[Order Date]])</f>
        <v>2026</v>
      </c>
      <c r="V2306" s="8" t="str">
        <f>"Q"&amp;ROUNDUP(MONTH(SalesDataTable[[#This Row],[Order Date]])/3,0)</f>
        <v>Q4</v>
      </c>
      <c r="W2306" s="9">
        <f>MONTH(SalesDataTable[[#This Row],[Order Date]])</f>
        <v>11</v>
      </c>
      <c r="X2306" s="8" t="str">
        <f>TEXT(SalesDataTable[[#This Row],[Order Date]],"mmm")</f>
        <v>Nov</v>
      </c>
    </row>
    <row r="2307" spans="1:24" ht="15">
      <c r="A2307" s="2">
        <v>4685</v>
      </c>
      <c r="B2307" s="3">
        <v>46334</v>
      </c>
      <c r="C2307" s="12">
        <f>MONTH(SalesDataTable[[#This Row],[Order Date]])</f>
        <v>11</v>
      </c>
      <c r="D2307" s="12" t="str">
        <f>TEXT(SalesDataTable[[#This Row],[Order Date]],"MMM")</f>
        <v>Nov</v>
      </c>
      <c r="E2307" s="15" t="str">
        <f>"Q"&amp;ROUNDUP(MONTH(SalesDataTable[[#This Row],[Order Date]])/3,0)</f>
        <v>Q4</v>
      </c>
      <c r="F2307" s="12">
        <f>YEAR(SalesDataTable[[#This Row],[Order Date]])</f>
        <v>2026</v>
      </c>
      <c r="G2307" s="4" t="s">
        <v>20</v>
      </c>
      <c r="H2307" s="4" t="s">
        <v>47</v>
      </c>
      <c r="I2307" s="4" t="s">
        <v>8</v>
      </c>
      <c r="J2307" s="4" t="s">
        <v>16</v>
      </c>
      <c r="K2307" s="4" t="s">
        <v>23</v>
      </c>
      <c r="L2307" s="4" t="s">
        <v>40</v>
      </c>
      <c r="M2307" s="9">
        <v>6</v>
      </c>
      <c r="N2307" s="6">
        <v>80.83</v>
      </c>
      <c r="O2307" s="7">
        <v>0.15</v>
      </c>
      <c r="P2307" s="6">
        <v>39.32</v>
      </c>
      <c r="Q2307" s="6">
        <f t="shared" si="144"/>
        <v>412.233</v>
      </c>
      <c r="R2307" s="6">
        <f t="shared" si="145"/>
        <v>235.92000000000002</v>
      </c>
      <c r="S2307" s="6">
        <f t="shared" si="146"/>
        <v>176.31299999999999</v>
      </c>
      <c r="T2307" s="8">
        <f t="shared" si="147"/>
        <v>0.42770229457612563</v>
      </c>
      <c r="U2307" s="5">
        <f>YEAR(SalesDataTable[[#This Row],[Order Date]])</f>
        <v>2026</v>
      </c>
      <c r="V2307" s="8" t="str">
        <f>"Q"&amp;ROUNDUP(MONTH(SalesDataTable[[#This Row],[Order Date]])/3,0)</f>
        <v>Q4</v>
      </c>
      <c r="W2307" s="9">
        <f>MONTH(SalesDataTable[[#This Row],[Order Date]])</f>
        <v>11</v>
      </c>
      <c r="X2307" s="8" t="str">
        <f>TEXT(SalesDataTable[[#This Row],[Order Date]],"mmm")</f>
        <v>Nov</v>
      </c>
    </row>
    <row r="2308" spans="1:24" ht="15">
      <c r="A2308" s="2">
        <v>4843</v>
      </c>
      <c r="B2308" s="3">
        <v>46334</v>
      </c>
      <c r="C2308" s="12">
        <f>MONTH(SalesDataTable[[#This Row],[Order Date]])</f>
        <v>11</v>
      </c>
      <c r="D2308" s="12" t="str">
        <f>TEXT(SalesDataTable[[#This Row],[Order Date]],"MMM")</f>
        <v>Nov</v>
      </c>
      <c r="E2308" s="15" t="str">
        <f>"Q"&amp;ROUNDUP(MONTH(SalesDataTable[[#This Row],[Order Date]])/3,0)</f>
        <v>Q4</v>
      </c>
      <c r="F2308" s="12">
        <f>YEAR(SalesDataTable[[#This Row],[Order Date]])</f>
        <v>2026</v>
      </c>
      <c r="G2308" s="4" t="s">
        <v>6</v>
      </c>
      <c r="H2308" s="4" t="s">
        <v>43</v>
      </c>
      <c r="I2308" s="4" t="s">
        <v>2</v>
      </c>
      <c r="J2308" s="4" t="s">
        <v>13</v>
      </c>
      <c r="K2308" s="4" t="s">
        <v>23</v>
      </c>
      <c r="L2308" s="4" t="s">
        <v>51</v>
      </c>
      <c r="M2308" s="9">
        <v>6</v>
      </c>
      <c r="N2308" s="6">
        <v>123.67</v>
      </c>
      <c r="O2308" s="7">
        <v>0.15</v>
      </c>
      <c r="P2308" s="6">
        <v>60.55</v>
      </c>
      <c r="Q2308" s="6">
        <f t="shared" si="144"/>
        <v>630.71699999999998</v>
      </c>
      <c r="R2308" s="6">
        <f t="shared" si="145"/>
        <v>363.29999999999995</v>
      </c>
      <c r="S2308" s="6">
        <f t="shared" si="146"/>
        <v>267.41700000000003</v>
      </c>
      <c r="T2308" s="8">
        <f t="shared" si="147"/>
        <v>0.42398888883603902</v>
      </c>
      <c r="U2308" s="5">
        <f>YEAR(SalesDataTable[[#This Row],[Order Date]])</f>
        <v>2026</v>
      </c>
      <c r="V2308" s="8" t="str">
        <f>"Q"&amp;ROUNDUP(MONTH(SalesDataTable[[#This Row],[Order Date]])/3,0)</f>
        <v>Q4</v>
      </c>
      <c r="W2308" s="9">
        <f>MONTH(SalesDataTable[[#This Row],[Order Date]])</f>
        <v>11</v>
      </c>
      <c r="X2308" s="8" t="str">
        <f>TEXT(SalesDataTable[[#This Row],[Order Date]],"mmm")</f>
        <v>Nov</v>
      </c>
    </row>
    <row r="2309" spans="1:24" ht="15">
      <c r="A2309" s="2">
        <v>4890</v>
      </c>
      <c r="B2309" s="3">
        <v>46334</v>
      </c>
      <c r="C2309" s="12">
        <f>MONTH(SalesDataTable[[#This Row],[Order Date]])</f>
        <v>11</v>
      </c>
      <c r="D2309" s="12" t="str">
        <f>TEXT(SalesDataTable[[#This Row],[Order Date]],"MMM")</f>
        <v>Nov</v>
      </c>
      <c r="E2309" s="15" t="str">
        <f>"Q"&amp;ROUNDUP(MONTH(SalesDataTable[[#This Row],[Order Date]])/3,0)</f>
        <v>Q4</v>
      </c>
      <c r="F2309" s="12">
        <f>YEAR(SalesDataTable[[#This Row],[Order Date]])</f>
        <v>2026</v>
      </c>
      <c r="G2309" s="4" t="s">
        <v>0</v>
      </c>
      <c r="H2309" s="4" t="s">
        <v>50</v>
      </c>
      <c r="I2309" s="4" t="s">
        <v>2</v>
      </c>
      <c r="J2309" s="4" t="s">
        <v>13</v>
      </c>
      <c r="K2309" s="4" t="s">
        <v>9</v>
      </c>
      <c r="L2309" s="4" t="s">
        <v>10</v>
      </c>
      <c r="M2309" s="9">
        <v>2</v>
      </c>
      <c r="N2309" s="6">
        <v>93.16</v>
      </c>
      <c r="O2309" s="7">
        <v>0.1</v>
      </c>
      <c r="P2309" s="6">
        <v>44.19</v>
      </c>
      <c r="Q2309" s="6">
        <f t="shared" si="144"/>
        <v>167.68799999999999</v>
      </c>
      <c r="R2309" s="6">
        <f t="shared" si="145"/>
        <v>88.38</v>
      </c>
      <c r="S2309" s="6">
        <f t="shared" si="146"/>
        <v>79.307999999999993</v>
      </c>
      <c r="T2309" s="8">
        <f t="shared" si="147"/>
        <v>0.47294976384714471</v>
      </c>
      <c r="U2309" s="5">
        <f>YEAR(SalesDataTable[[#This Row],[Order Date]])</f>
        <v>2026</v>
      </c>
      <c r="V2309" s="8" t="str">
        <f>"Q"&amp;ROUNDUP(MONTH(SalesDataTable[[#This Row],[Order Date]])/3,0)</f>
        <v>Q4</v>
      </c>
      <c r="W2309" s="9">
        <f>MONTH(SalesDataTable[[#This Row],[Order Date]])</f>
        <v>11</v>
      </c>
      <c r="X2309" s="8" t="str">
        <f>TEXT(SalesDataTable[[#This Row],[Order Date]],"mmm")</f>
        <v>Nov</v>
      </c>
    </row>
    <row r="2310" spans="1:24" ht="15">
      <c r="A2310" s="2">
        <v>4913</v>
      </c>
      <c r="B2310" s="3">
        <v>46334</v>
      </c>
      <c r="C2310" s="12">
        <f>MONTH(SalesDataTable[[#This Row],[Order Date]])</f>
        <v>11</v>
      </c>
      <c r="D2310" s="12" t="str">
        <f>TEXT(SalesDataTable[[#This Row],[Order Date]],"MMM")</f>
        <v>Nov</v>
      </c>
      <c r="E2310" s="15" t="str">
        <f>"Q"&amp;ROUNDUP(MONTH(SalesDataTable[[#This Row],[Order Date]])/3,0)</f>
        <v>Q4</v>
      </c>
      <c r="F2310" s="12">
        <f>YEAR(SalesDataTable[[#This Row],[Order Date]])</f>
        <v>2026</v>
      </c>
      <c r="G2310" s="4" t="s">
        <v>11</v>
      </c>
      <c r="H2310" s="4" t="s">
        <v>12</v>
      </c>
      <c r="I2310" s="4" t="s">
        <v>28</v>
      </c>
      <c r="J2310" s="4" t="s">
        <v>13</v>
      </c>
      <c r="K2310" s="4" t="s">
        <v>4</v>
      </c>
      <c r="L2310" s="4" t="s">
        <v>5</v>
      </c>
      <c r="M2310" s="9">
        <v>1</v>
      </c>
      <c r="N2310" s="6">
        <v>83.79</v>
      </c>
      <c r="O2310" s="7">
        <v>0.1</v>
      </c>
      <c r="P2310" s="6">
        <v>42.8</v>
      </c>
      <c r="Q2310" s="6">
        <f t="shared" si="144"/>
        <v>75.411000000000001</v>
      </c>
      <c r="R2310" s="6">
        <f t="shared" si="145"/>
        <v>42.8</v>
      </c>
      <c r="S2310" s="6">
        <f t="shared" si="146"/>
        <v>32.611000000000004</v>
      </c>
      <c r="T2310" s="8">
        <f t="shared" si="147"/>
        <v>0.43244354271923197</v>
      </c>
      <c r="U2310" s="5">
        <f>YEAR(SalesDataTable[[#This Row],[Order Date]])</f>
        <v>2026</v>
      </c>
      <c r="V2310" s="8" t="str">
        <f>"Q"&amp;ROUNDUP(MONTH(SalesDataTable[[#This Row],[Order Date]])/3,0)</f>
        <v>Q4</v>
      </c>
      <c r="W2310" s="9">
        <f>MONTH(SalesDataTable[[#This Row],[Order Date]])</f>
        <v>11</v>
      </c>
      <c r="X2310" s="8" t="str">
        <f>TEXT(SalesDataTable[[#This Row],[Order Date]],"mmm")</f>
        <v>Nov</v>
      </c>
    </row>
    <row r="2311" spans="1:24" ht="15">
      <c r="A2311" s="2">
        <v>5079</v>
      </c>
      <c r="B2311" s="3">
        <v>46334</v>
      </c>
      <c r="C2311" s="12">
        <f>MONTH(SalesDataTable[[#This Row],[Order Date]])</f>
        <v>11</v>
      </c>
      <c r="D2311" s="12" t="str">
        <f>TEXT(SalesDataTable[[#This Row],[Order Date]],"MMM")</f>
        <v>Nov</v>
      </c>
      <c r="E2311" s="15" t="str">
        <f>"Q"&amp;ROUNDUP(MONTH(SalesDataTable[[#This Row],[Order Date]])/3,0)</f>
        <v>Q4</v>
      </c>
      <c r="F2311" s="12">
        <f>YEAR(SalesDataTable[[#This Row],[Order Date]])</f>
        <v>2026</v>
      </c>
      <c r="G2311" s="4" t="s">
        <v>11</v>
      </c>
      <c r="H2311" s="4" t="s">
        <v>52</v>
      </c>
      <c r="I2311" s="4" t="s">
        <v>2</v>
      </c>
      <c r="J2311" s="4" t="s">
        <v>13</v>
      </c>
      <c r="K2311" s="4" t="s">
        <v>34</v>
      </c>
      <c r="L2311" s="4" t="s">
        <v>38</v>
      </c>
      <c r="M2311" s="9">
        <v>1</v>
      </c>
      <c r="N2311" s="6">
        <v>120.98</v>
      </c>
      <c r="O2311" s="7">
        <v>0.1</v>
      </c>
      <c r="P2311" s="6">
        <v>70.59</v>
      </c>
      <c r="Q2311" s="6">
        <f t="shared" si="144"/>
        <v>108.88200000000001</v>
      </c>
      <c r="R2311" s="6">
        <f t="shared" si="145"/>
        <v>70.59</v>
      </c>
      <c r="S2311" s="6">
        <f t="shared" si="146"/>
        <v>38.292000000000002</v>
      </c>
      <c r="T2311" s="8">
        <f t="shared" si="147"/>
        <v>0.35168347385242738</v>
      </c>
      <c r="U2311" s="5">
        <f>YEAR(SalesDataTable[[#This Row],[Order Date]])</f>
        <v>2026</v>
      </c>
      <c r="V2311" s="8" t="str">
        <f>"Q"&amp;ROUNDUP(MONTH(SalesDataTable[[#This Row],[Order Date]])/3,0)</f>
        <v>Q4</v>
      </c>
      <c r="W2311" s="9">
        <f>MONTH(SalesDataTable[[#This Row],[Order Date]])</f>
        <v>11</v>
      </c>
      <c r="X2311" s="8" t="str">
        <f>TEXT(SalesDataTable[[#This Row],[Order Date]],"mmm")</f>
        <v>Nov</v>
      </c>
    </row>
    <row r="2312" spans="1:24" ht="15">
      <c r="A2312" s="2">
        <v>366</v>
      </c>
      <c r="B2312" s="3">
        <v>46335</v>
      </c>
      <c r="C2312" s="12">
        <f>MONTH(SalesDataTable[[#This Row],[Order Date]])</f>
        <v>11</v>
      </c>
      <c r="D2312" s="12" t="str">
        <f>TEXT(SalesDataTable[[#This Row],[Order Date]],"MMM")</f>
        <v>Nov</v>
      </c>
      <c r="E2312" s="15" t="str">
        <f>"Q"&amp;ROUNDUP(MONTH(SalesDataTable[[#This Row],[Order Date]])/3,0)</f>
        <v>Q4</v>
      </c>
      <c r="F2312" s="12">
        <f>YEAR(SalesDataTable[[#This Row],[Order Date]])</f>
        <v>2026</v>
      </c>
      <c r="G2312" s="4" t="s">
        <v>20</v>
      </c>
      <c r="H2312" s="4" t="s">
        <v>47</v>
      </c>
      <c r="I2312" s="4" t="s">
        <v>19</v>
      </c>
      <c r="J2312" s="4" t="s">
        <v>3</v>
      </c>
      <c r="K2312" s="4" t="s">
        <v>9</v>
      </c>
      <c r="L2312" s="4" t="s">
        <v>37</v>
      </c>
      <c r="M2312" s="9">
        <v>1</v>
      </c>
      <c r="N2312" s="6">
        <v>152.05000000000001</v>
      </c>
      <c r="O2312" s="7">
        <v>0.15</v>
      </c>
      <c r="P2312" s="6">
        <v>80.56</v>
      </c>
      <c r="Q2312" s="6">
        <f t="shared" si="144"/>
        <v>129.24250000000001</v>
      </c>
      <c r="R2312" s="6">
        <f t="shared" si="145"/>
        <v>80.56</v>
      </c>
      <c r="S2312" s="6">
        <f t="shared" si="146"/>
        <v>48.682500000000005</v>
      </c>
      <c r="T2312" s="8">
        <f t="shared" si="147"/>
        <v>0.37667562914675901</v>
      </c>
      <c r="U2312" s="5">
        <f>YEAR(SalesDataTable[[#This Row],[Order Date]])</f>
        <v>2026</v>
      </c>
      <c r="V2312" s="8" t="str">
        <f>"Q"&amp;ROUNDUP(MONTH(SalesDataTable[[#This Row],[Order Date]])/3,0)</f>
        <v>Q4</v>
      </c>
      <c r="W2312" s="9">
        <f>MONTH(SalesDataTable[[#This Row],[Order Date]])</f>
        <v>11</v>
      </c>
      <c r="X2312" s="8" t="str">
        <f>TEXT(SalesDataTable[[#This Row],[Order Date]],"mmm")</f>
        <v>Nov</v>
      </c>
    </row>
    <row r="2313" spans="1:24" ht="15">
      <c r="A2313" s="2">
        <v>567</v>
      </c>
      <c r="B2313" s="3">
        <v>46335</v>
      </c>
      <c r="C2313" s="12">
        <f>MONTH(SalesDataTable[[#This Row],[Order Date]])</f>
        <v>11</v>
      </c>
      <c r="D2313" s="12" t="str">
        <f>TEXT(SalesDataTable[[#This Row],[Order Date]],"MMM")</f>
        <v>Nov</v>
      </c>
      <c r="E2313" s="15" t="str">
        <f>"Q"&amp;ROUNDUP(MONTH(SalesDataTable[[#This Row],[Order Date]])/3,0)</f>
        <v>Q4</v>
      </c>
      <c r="F2313" s="12">
        <f>YEAR(SalesDataTable[[#This Row],[Order Date]])</f>
        <v>2026</v>
      </c>
      <c r="G2313" s="4" t="s">
        <v>0</v>
      </c>
      <c r="H2313" s="4" t="s">
        <v>36</v>
      </c>
      <c r="I2313" s="4" t="s">
        <v>19</v>
      </c>
      <c r="J2313" s="4" t="s">
        <v>13</v>
      </c>
      <c r="K2313" s="4" t="s">
        <v>14</v>
      </c>
      <c r="L2313" s="4" t="s">
        <v>15</v>
      </c>
      <c r="M2313" s="9">
        <v>3</v>
      </c>
      <c r="N2313" s="6">
        <v>36.14</v>
      </c>
      <c r="O2313" s="7">
        <v>0.1</v>
      </c>
      <c r="P2313" s="6">
        <v>13.23</v>
      </c>
      <c r="Q2313" s="6">
        <f t="shared" si="144"/>
        <v>97.578000000000003</v>
      </c>
      <c r="R2313" s="6">
        <f t="shared" si="145"/>
        <v>39.69</v>
      </c>
      <c r="S2313" s="6">
        <f t="shared" si="146"/>
        <v>57.888000000000005</v>
      </c>
      <c r="T2313" s="8">
        <f t="shared" si="147"/>
        <v>0.59324847814056447</v>
      </c>
      <c r="U2313" s="5">
        <f>YEAR(SalesDataTable[[#This Row],[Order Date]])</f>
        <v>2026</v>
      </c>
      <c r="V2313" s="8" t="str">
        <f>"Q"&amp;ROUNDUP(MONTH(SalesDataTable[[#This Row],[Order Date]])/3,0)</f>
        <v>Q4</v>
      </c>
      <c r="W2313" s="9">
        <f>MONTH(SalesDataTable[[#This Row],[Order Date]])</f>
        <v>11</v>
      </c>
      <c r="X2313" s="8" t="str">
        <f>TEXT(SalesDataTable[[#This Row],[Order Date]],"mmm")</f>
        <v>Nov</v>
      </c>
    </row>
    <row r="2314" spans="1:24" ht="15">
      <c r="A2314" s="2">
        <v>1051</v>
      </c>
      <c r="B2314" s="3">
        <v>46335</v>
      </c>
      <c r="C2314" s="12">
        <f>MONTH(SalesDataTable[[#This Row],[Order Date]])</f>
        <v>11</v>
      </c>
      <c r="D2314" s="12" t="str">
        <f>TEXT(SalesDataTable[[#This Row],[Order Date]],"MMM")</f>
        <v>Nov</v>
      </c>
      <c r="E2314" s="15" t="str">
        <f>"Q"&amp;ROUNDUP(MONTH(SalesDataTable[[#This Row],[Order Date]])/3,0)</f>
        <v>Q4</v>
      </c>
      <c r="F2314" s="12">
        <f>YEAR(SalesDataTable[[#This Row],[Order Date]])</f>
        <v>2026</v>
      </c>
      <c r="G2314" s="4" t="s">
        <v>20</v>
      </c>
      <c r="H2314" s="4" t="s">
        <v>47</v>
      </c>
      <c r="I2314" s="4" t="s">
        <v>8</v>
      </c>
      <c r="J2314" s="4" t="s">
        <v>16</v>
      </c>
      <c r="K2314" s="4" t="s">
        <v>9</v>
      </c>
      <c r="L2314" s="4" t="s">
        <v>10</v>
      </c>
      <c r="M2314" s="9">
        <v>12</v>
      </c>
      <c r="N2314" s="6">
        <v>90.99</v>
      </c>
      <c r="O2314" s="7">
        <v>0.2</v>
      </c>
      <c r="P2314" s="6">
        <v>45.51</v>
      </c>
      <c r="Q2314" s="6">
        <f t="shared" si="144"/>
        <v>873.50399999999991</v>
      </c>
      <c r="R2314" s="6">
        <f t="shared" si="145"/>
        <v>546.12</v>
      </c>
      <c r="S2314" s="6">
        <f t="shared" si="146"/>
        <v>327.3839999999999</v>
      </c>
      <c r="T2314" s="8">
        <f t="shared" si="147"/>
        <v>0.37479393339927458</v>
      </c>
      <c r="U2314" s="5">
        <f>YEAR(SalesDataTable[[#This Row],[Order Date]])</f>
        <v>2026</v>
      </c>
      <c r="V2314" s="8" t="str">
        <f>"Q"&amp;ROUNDUP(MONTH(SalesDataTable[[#This Row],[Order Date]])/3,0)</f>
        <v>Q4</v>
      </c>
      <c r="W2314" s="9">
        <f>MONTH(SalesDataTable[[#This Row],[Order Date]])</f>
        <v>11</v>
      </c>
      <c r="X2314" s="8" t="str">
        <f>TEXT(SalesDataTable[[#This Row],[Order Date]],"mmm")</f>
        <v>Nov</v>
      </c>
    </row>
    <row r="2315" spans="1:24" ht="15">
      <c r="A2315" s="2">
        <v>1934</v>
      </c>
      <c r="B2315" s="3">
        <v>46335</v>
      </c>
      <c r="C2315" s="12">
        <f>MONTH(SalesDataTable[[#This Row],[Order Date]])</f>
        <v>11</v>
      </c>
      <c r="D2315" s="12" t="str">
        <f>TEXT(SalesDataTable[[#This Row],[Order Date]],"MMM")</f>
        <v>Nov</v>
      </c>
      <c r="E2315" s="15" t="str">
        <f>"Q"&amp;ROUNDUP(MONTH(SalesDataTable[[#This Row],[Order Date]])/3,0)</f>
        <v>Q4</v>
      </c>
      <c r="F2315" s="12">
        <f>YEAR(SalesDataTable[[#This Row],[Order Date]])</f>
        <v>2026</v>
      </c>
      <c r="G2315" s="4" t="s">
        <v>20</v>
      </c>
      <c r="H2315" s="4" t="s">
        <v>47</v>
      </c>
      <c r="I2315" s="4" t="s">
        <v>28</v>
      </c>
      <c r="J2315" s="4" t="s">
        <v>16</v>
      </c>
      <c r="K2315" s="4" t="s">
        <v>4</v>
      </c>
      <c r="L2315" s="4" t="s">
        <v>22</v>
      </c>
      <c r="M2315" s="9">
        <v>1</v>
      </c>
      <c r="N2315" s="6">
        <v>50.55</v>
      </c>
      <c r="O2315" s="7">
        <v>0.05</v>
      </c>
      <c r="P2315" s="6">
        <v>22.09</v>
      </c>
      <c r="Q2315" s="6">
        <f t="shared" si="144"/>
        <v>48.022499999999994</v>
      </c>
      <c r="R2315" s="6">
        <f t="shared" si="145"/>
        <v>22.09</v>
      </c>
      <c r="S2315" s="6">
        <f t="shared" si="146"/>
        <v>25.932499999999994</v>
      </c>
      <c r="T2315" s="8">
        <f t="shared" si="147"/>
        <v>0.54000728825029931</v>
      </c>
      <c r="U2315" s="5">
        <f>YEAR(SalesDataTable[[#This Row],[Order Date]])</f>
        <v>2026</v>
      </c>
      <c r="V2315" s="8" t="str">
        <f>"Q"&amp;ROUNDUP(MONTH(SalesDataTable[[#This Row],[Order Date]])/3,0)</f>
        <v>Q4</v>
      </c>
      <c r="W2315" s="9">
        <f>MONTH(SalesDataTable[[#This Row],[Order Date]])</f>
        <v>11</v>
      </c>
      <c r="X2315" s="8" t="str">
        <f>TEXT(SalesDataTable[[#This Row],[Order Date]],"mmm")</f>
        <v>Nov</v>
      </c>
    </row>
    <row r="2316" spans="1:24" ht="15">
      <c r="A2316" s="2">
        <v>2056</v>
      </c>
      <c r="B2316" s="3">
        <v>46335</v>
      </c>
      <c r="C2316" s="12">
        <f>MONTH(SalesDataTable[[#This Row],[Order Date]])</f>
        <v>11</v>
      </c>
      <c r="D2316" s="12" t="str">
        <f>TEXT(SalesDataTable[[#This Row],[Order Date]],"MMM")</f>
        <v>Nov</v>
      </c>
      <c r="E2316" s="15" t="str">
        <f>"Q"&amp;ROUNDUP(MONTH(SalesDataTable[[#This Row],[Order Date]])/3,0)</f>
        <v>Q4</v>
      </c>
      <c r="F2316" s="12">
        <f>YEAR(SalesDataTable[[#This Row],[Order Date]])</f>
        <v>2026</v>
      </c>
      <c r="G2316" s="4" t="s">
        <v>0</v>
      </c>
      <c r="H2316" s="4" t="s">
        <v>1</v>
      </c>
      <c r="I2316" s="4" t="s">
        <v>19</v>
      </c>
      <c r="J2316" s="4" t="s">
        <v>13</v>
      </c>
      <c r="K2316" s="4" t="s">
        <v>34</v>
      </c>
      <c r="L2316" s="4" t="s">
        <v>45</v>
      </c>
      <c r="M2316" s="9">
        <v>1</v>
      </c>
      <c r="N2316" s="6">
        <v>51.65</v>
      </c>
      <c r="O2316" s="7">
        <v>0.15</v>
      </c>
      <c r="P2316" s="6">
        <v>21.86</v>
      </c>
      <c r="Q2316" s="6">
        <f t="shared" si="144"/>
        <v>43.902499999999996</v>
      </c>
      <c r="R2316" s="6">
        <f t="shared" si="145"/>
        <v>21.86</v>
      </c>
      <c r="S2316" s="6">
        <f t="shared" si="146"/>
        <v>22.042499999999997</v>
      </c>
      <c r="T2316" s="8">
        <f t="shared" si="147"/>
        <v>0.50207846933545919</v>
      </c>
      <c r="U2316" s="5">
        <f>YEAR(SalesDataTable[[#This Row],[Order Date]])</f>
        <v>2026</v>
      </c>
      <c r="V2316" s="8" t="str">
        <f>"Q"&amp;ROUNDUP(MONTH(SalesDataTable[[#This Row],[Order Date]])/3,0)</f>
        <v>Q4</v>
      </c>
      <c r="W2316" s="9">
        <f>MONTH(SalesDataTable[[#This Row],[Order Date]])</f>
        <v>11</v>
      </c>
      <c r="X2316" s="8" t="str">
        <f>TEXT(SalesDataTable[[#This Row],[Order Date]],"mmm")</f>
        <v>Nov</v>
      </c>
    </row>
    <row r="2317" spans="1:24" ht="15">
      <c r="A2317" s="2">
        <v>2115</v>
      </c>
      <c r="B2317" s="3">
        <v>46335</v>
      </c>
      <c r="C2317" s="12">
        <f>MONTH(SalesDataTable[[#This Row],[Order Date]])</f>
        <v>11</v>
      </c>
      <c r="D2317" s="12" t="str">
        <f>TEXT(SalesDataTable[[#This Row],[Order Date]],"MMM")</f>
        <v>Nov</v>
      </c>
      <c r="E2317" s="15" t="str">
        <f>"Q"&amp;ROUNDUP(MONTH(SalesDataTable[[#This Row],[Order Date]])/3,0)</f>
        <v>Q4</v>
      </c>
      <c r="F2317" s="12">
        <f>YEAR(SalesDataTable[[#This Row],[Order Date]])</f>
        <v>2026</v>
      </c>
      <c r="G2317" s="4" t="s">
        <v>6</v>
      </c>
      <c r="H2317" s="4" t="s">
        <v>43</v>
      </c>
      <c r="I2317" s="4" t="s">
        <v>2</v>
      </c>
      <c r="J2317" s="4" t="s">
        <v>13</v>
      </c>
      <c r="K2317" s="4" t="s">
        <v>4</v>
      </c>
      <c r="L2317" s="4" t="s">
        <v>5</v>
      </c>
      <c r="M2317" s="9">
        <v>5</v>
      </c>
      <c r="N2317" s="6">
        <v>82.96</v>
      </c>
      <c r="O2317" s="7">
        <v>0</v>
      </c>
      <c r="P2317" s="6">
        <v>43.55</v>
      </c>
      <c r="Q2317" s="6">
        <f t="shared" si="144"/>
        <v>414.79999999999995</v>
      </c>
      <c r="R2317" s="6">
        <f t="shared" si="145"/>
        <v>217.75</v>
      </c>
      <c r="S2317" s="6">
        <f t="shared" si="146"/>
        <v>197.04999999999995</v>
      </c>
      <c r="T2317" s="8">
        <f t="shared" si="147"/>
        <v>0.47504821600771452</v>
      </c>
      <c r="U2317" s="5">
        <f>YEAR(SalesDataTable[[#This Row],[Order Date]])</f>
        <v>2026</v>
      </c>
      <c r="V2317" s="8" t="str">
        <f>"Q"&amp;ROUNDUP(MONTH(SalesDataTable[[#This Row],[Order Date]])/3,0)</f>
        <v>Q4</v>
      </c>
      <c r="W2317" s="9">
        <f>MONTH(SalesDataTable[[#This Row],[Order Date]])</f>
        <v>11</v>
      </c>
      <c r="X2317" s="8" t="str">
        <f>TEXT(SalesDataTable[[#This Row],[Order Date]],"mmm")</f>
        <v>Nov</v>
      </c>
    </row>
    <row r="2318" spans="1:24" ht="15">
      <c r="A2318" s="2">
        <v>2437</v>
      </c>
      <c r="B2318" s="3">
        <v>46335</v>
      </c>
      <c r="C2318" s="12">
        <f>MONTH(SalesDataTable[[#This Row],[Order Date]])</f>
        <v>11</v>
      </c>
      <c r="D2318" s="12" t="str">
        <f>TEXT(SalesDataTable[[#This Row],[Order Date]],"MMM")</f>
        <v>Nov</v>
      </c>
      <c r="E2318" s="15" t="str">
        <f>"Q"&amp;ROUNDUP(MONTH(SalesDataTable[[#This Row],[Order Date]])/3,0)</f>
        <v>Q4</v>
      </c>
      <c r="F2318" s="12">
        <f>YEAR(SalesDataTable[[#This Row],[Order Date]])</f>
        <v>2026</v>
      </c>
      <c r="G2318" s="4" t="s">
        <v>20</v>
      </c>
      <c r="H2318" s="4" t="s">
        <v>21</v>
      </c>
      <c r="I2318" s="4" t="s">
        <v>28</v>
      </c>
      <c r="J2318" s="4" t="s">
        <v>16</v>
      </c>
      <c r="K2318" s="4" t="s">
        <v>9</v>
      </c>
      <c r="L2318" s="4" t="s">
        <v>46</v>
      </c>
      <c r="M2318" s="9">
        <v>1</v>
      </c>
      <c r="N2318" s="6">
        <v>70.3</v>
      </c>
      <c r="O2318" s="7">
        <v>0.05</v>
      </c>
      <c r="P2318" s="6">
        <v>33.31</v>
      </c>
      <c r="Q2318" s="6">
        <f t="shared" si="144"/>
        <v>66.784999999999997</v>
      </c>
      <c r="R2318" s="6">
        <f t="shared" si="145"/>
        <v>33.31</v>
      </c>
      <c r="S2318" s="6">
        <f t="shared" si="146"/>
        <v>33.474999999999994</v>
      </c>
      <c r="T2318" s="8">
        <f t="shared" si="147"/>
        <v>0.50123530732949007</v>
      </c>
      <c r="U2318" s="5">
        <f>YEAR(SalesDataTable[[#This Row],[Order Date]])</f>
        <v>2026</v>
      </c>
      <c r="V2318" s="8" t="str">
        <f>"Q"&amp;ROUNDUP(MONTH(SalesDataTable[[#This Row],[Order Date]])/3,0)</f>
        <v>Q4</v>
      </c>
      <c r="W2318" s="9">
        <f>MONTH(SalesDataTable[[#This Row],[Order Date]])</f>
        <v>11</v>
      </c>
      <c r="X2318" s="8" t="str">
        <f>TEXT(SalesDataTable[[#This Row],[Order Date]],"mmm")</f>
        <v>Nov</v>
      </c>
    </row>
    <row r="2319" spans="1:24" ht="15">
      <c r="A2319" s="2">
        <v>3380</v>
      </c>
      <c r="B2319" s="3">
        <v>46335</v>
      </c>
      <c r="C2319" s="12">
        <f>MONTH(SalesDataTable[[#This Row],[Order Date]])</f>
        <v>11</v>
      </c>
      <c r="D2319" s="12" t="str">
        <f>TEXT(SalesDataTable[[#This Row],[Order Date]],"MMM")</f>
        <v>Nov</v>
      </c>
      <c r="E2319" s="15" t="str">
        <f>"Q"&amp;ROUNDUP(MONTH(SalesDataTable[[#This Row],[Order Date]])/3,0)</f>
        <v>Q4</v>
      </c>
      <c r="F2319" s="12">
        <f>YEAR(SalesDataTable[[#This Row],[Order Date]])</f>
        <v>2026</v>
      </c>
      <c r="G2319" s="4" t="s">
        <v>11</v>
      </c>
      <c r="H2319" s="4" t="s">
        <v>12</v>
      </c>
      <c r="I2319" s="4" t="s">
        <v>19</v>
      </c>
      <c r="J2319" s="4" t="s">
        <v>3</v>
      </c>
      <c r="K2319" s="4" t="s">
        <v>14</v>
      </c>
      <c r="L2319" s="4" t="s">
        <v>32</v>
      </c>
      <c r="M2319" s="9">
        <v>2</v>
      </c>
      <c r="N2319" s="6">
        <v>47.12</v>
      </c>
      <c r="O2319" s="7">
        <v>0.15</v>
      </c>
      <c r="P2319" s="6">
        <v>18.64</v>
      </c>
      <c r="Q2319" s="6">
        <f t="shared" si="144"/>
        <v>80.103999999999999</v>
      </c>
      <c r="R2319" s="6">
        <f t="shared" si="145"/>
        <v>37.28</v>
      </c>
      <c r="S2319" s="6">
        <f t="shared" si="146"/>
        <v>42.823999999999998</v>
      </c>
      <c r="T2319" s="8">
        <f t="shared" si="147"/>
        <v>0.5346050134824728</v>
      </c>
      <c r="U2319" s="5">
        <f>YEAR(SalesDataTable[[#This Row],[Order Date]])</f>
        <v>2026</v>
      </c>
      <c r="V2319" s="8" t="str">
        <f>"Q"&amp;ROUNDUP(MONTH(SalesDataTable[[#This Row],[Order Date]])/3,0)</f>
        <v>Q4</v>
      </c>
      <c r="W2319" s="9">
        <f>MONTH(SalesDataTable[[#This Row],[Order Date]])</f>
        <v>11</v>
      </c>
      <c r="X2319" s="8" t="str">
        <f>TEXT(SalesDataTable[[#This Row],[Order Date]],"mmm")</f>
        <v>Nov</v>
      </c>
    </row>
    <row r="2320" spans="1:24" ht="15">
      <c r="A2320" s="2">
        <v>3648</v>
      </c>
      <c r="B2320" s="3">
        <v>46335</v>
      </c>
      <c r="C2320" s="12">
        <f>MONTH(SalesDataTable[[#This Row],[Order Date]])</f>
        <v>11</v>
      </c>
      <c r="D2320" s="12" t="str">
        <f>TEXT(SalesDataTable[[#This Row],[Order Date]],"MMM")</f>
        <v>Nov</v>
      </c>
      <c r="E2320" s="15" t="str">
        <f>"Q"&amp;ROUNDUP(MONTH(SalesDataTable[[#This Row],[Order Date]])/3,0)</f>
        <v>Q4</v>
      </c>
      <c r="F2320" s="12">
        <f>YEAR(SalesDataTable[[#This Row],[Order Date]])</f>
        <v>2026</v>
      </c>
      <c r="G2320" s="4" t="s">
        <v>0</v>
      </c>
      <c r="H2320" s="4" t="s">
        <v>50</v>
      </c>
      <c r="I2320" s="4" t="s">
        <v>28</v>
      </c>
      <c r="J2320" s="4" t="s">
        <v>13</v>
      </c>
      <c r="K2320" s="4" t="s">
        <v>34</v>
      </c>
      <c r="L2320" s="4" t="s">
        <v>35</v>
      </c>
      <c r="M2320" s="9">
        <v>4</v>
      </c>
      <c r="N2320" s="6">
        <v>39.82</v>
      </c>
      <c r="O2320" s="7">
        <v>0.2</v>
      </c>
      <c r="P2320" s="6">
        <v>14.98</v>
      </c>
      <c r="Q2320" s="6">
        <f t="shared" si="144"/>
        <v>127.42400000000001</v>
      </c>
      <c r="R2320" s="6">
        <f t="shared" si="145"/>
        <v>59.92</v>
      </c>
      <c r="S2320" s="6">
        <f t="shared" si="146"/>
        <v>67.504000000000005</v>
      </c>
      <c r="T2320" s="8">
        <f t="shared" si="147"/>
        <v>0.52975891511803119</v>
      </c>
      <c r="U2320" s="5">
        <f>YEAR(SalesDataTable[[#This Row],[Order Date]])</f>
        <v>2026</v>
      </c>
      <c r="V2320" s="8" t="str">
        <f>"Q"&amp;ROUNDUP(MONTH(SalesDataTable[[#This Row],[Order Date]])/3,0)</f>
        <v>Q4</v>
      </c>
      <c r="W2320" s="9">
        <f>MONTH(SalesDataTable[[#This Row],[Order Date]])</f>
        <v>11</v>
      </c>
      <c r="X2320" s="8" t="str">
        <f>TEXT(SalesDataTable[[#This Row],[Order Date]],"mmm")</f>
        <v>Nov</v>
      </c>
    </row>
    <row r="2321" spans="1:24" ht="15">
      <c r="A2321" s="2">
        <v>3692</v>
      </c>
      <c r="B2321" s="3">
        <v>46335</v>
      </c>
      <c r="C2321" s="12">
        <f>MONTH(SalesDataTable[[#This Row],[Order Date]])</f>
        <v>11</v>
      </c>
      <c r="D2321" s="12" t="str">
        <f>TEXT(SalesDataTable[[#This Row],[Order Date]],"MMM")</f>
        <v>Nov</v>
      </c>
      <c r="E2321" s="15" t="str">
        <f>"Q"&amp;ROUNDUP(MONTH(SalesDataTable[[#This Row],[Order Date]])/3,0)</f>
        <v>Q4</v>
      </c>
      <c r="F2321" s="12">
        <f>YEAR(SalesDataTable[[#This Row],[Order Date]])</f>
        <v>2026</v>
      </c>
      <c r="G2321" s="4" t="s">
        <v>6</v>
      </c>
      <c r="H2321" s="4" t="s">
        <v>49</v>
      </c>
      <c r="I2321" s="4" t="s">
        <v>2</v>
      </c>
      <c r="J2321" s="4" t="s">
        <v>3</v>
      </c>
      <c r="K2321" s="4" t="s">
        <v>9</v>
      </c>
      <c r="L2321" s="4" t="s">
        <v>37</v>
      </c>
      <c r="M2321" s="9">
        <v>4</v>
      </c>
      <c r="N2321" s="6">
        <v>154.27000000000001</v>
      </c>
      <c r="O2321" s="7">
        <v>0.05</v>
      </c>
      <c r="P2321" s="6">
        <v>78.36</v>
      </c>
      <c r="Q2321" s="6">
        <f t="shared" si="144"/>
        <v>586.226</v>
      </c>
      <c r="R2321" s="6">
        <f t="shared" si="145"/>
        <v>313.44</v>
      </c>
      <c r="S2321" s="6">
        <f t="shared" si="146"/>
        <v>272.786</v>
      </c>
      <c r="T2321" s="8">
        <f t="shared" si="147"/>
        <v>0.46532565938733528</v>
      </c>
      <c r="U2321" s="5">
        <f>YEAR(SalesDataTable[[#This Row],[Order Date]])</f>
        <v>2026</v>
      </c>
      <c r="V2321" s="8" t="str">
        <f>"Q"&amp;ROUNDUP(MONTH(SalesDataTable[[#This Row],[Order Date]])/3,0)</f>
        <v>Q4</v>
      </c>
      <c r="W2321" s="9">
        <f>MONTH(SalesDataTable[[#This Row],[Order Date]])</f>
        <v>11</v>
      </c>
      <c r="X2321" s="8" t="str">
        <f>TEXT(SalesDataTable[[#This Row],[Order Date]],"mmm")</f>
        <v>Nov</v>
      </c>
    </row>
    <row r="2322" spans="1:24" ht="15">
      <c r="A2322" s="2">
        <v>4406</v>
      </c>
      <c r="B2322" s="3">
        <v>46335</v>
      </c>
      <c r="C2322" s="12">
        <f>MONTH(SalesDataTable[[#This Row],[Order Date]])</f>
        <v>11</v>
      </c>
      <c r="D2322" s="12" t="str">
        <f>TEXT(SalesDataTable[[#This Row],[Order Date]],"MMM")</f>
        <v>Nov</v>
      </c>
      <c r="E2322" s="15" t="str">
        <f>"Q"&amp;ROUNDUP(MONTH(SalesDataTable[[#This Row],[Order Date]])/3,0)</f>
        <v>Q4</v>
      </c>
      <c r="F2322" s="12">
        <f>YEAR(SalesDataTable[[#This Row],[Order Date]])</f>
        <v>2026</v>
      </c>
      <c r="G2322" s="4" t="s">
        <v>0</v>
      </c>
      <c r="H2322" s="4" t="s">
        <v>1</v>
      </c>
      <c r="I2322" s="4" t="s">
        <v>2</v>
      </c>
      <c r="J2322" s="4" t="s">
        <v>13</v>
      </c>
      <c r="K2322" s="4" t="s">
        <v>9</v>
      </c>
      <c r="L2322" s="4" t="s">
        <v>17</v>
      </c>
      <c r="M2322" s="9">
        <v>1</v>
      </c>
      <c r="N2322" s="6">
        <v>143.02000000000001</v>
      </c>
      <c r="O2322" s="7">
        <v>0.1</v>
      </c>
      <c r="P2322" s="6">
        <v>79.25</v>
      </c>
      <c r="Q2322" s="6">
        <f t="shared" si="144"/>
        <v>128.71800000000002</v>
      </c>
      <c r="R2322" s="6">
        <f t="shared" si="145"/>
        <v>79.25</v>
      </c>
      <c r="S2322" s="6">
        <f t="shared" si="146"/>
        <v>49.468000000000018</v>
      </c>
      <c r="T2322" s="8">
        <f t="shared" si="147"/>
        <v>0.3843129942976119</v>
      </c>
      <c r="U2322" s="5">
        <f>YEAR(SalesDataTable[[#This Row],[Order Date]])</f>
        <v>2026</v>
      </c>
      <c r="V2322" s="8" t="str">
        <f>"Q"&amp;ROUNDUP(MONTH(SalesDataTable[[#This Row],[Order Date]])/3,0)</f>
        <v>Q4</v>
      </c>
      <c r="W2322" s="9">
        <f>MONTH(SalesDataTable[[#This Row],[Order Date]])</f>
        <v>11</v>
      </c>
      <c r="X2322" s="8" t="str">
        <f>TEXT(SalesDataTable[[#This Row],[Order Date]],"mmm")</f>
        <v>Nov</v>
      </c>
    </row>
    <row r="2323" spans="1:24" ht="15">
      <c r="A2323" s="2">
        <v>4550</v>
      </c>
      <c r="B2323" s="3">
        <v>46335</v>
      </c>
      <c r="C2323" s="12">
        <f>MONTH(SalesDataTable[[#This Row],[Order Date]])</f>
        <v>11</v>
      </c>
      <c r="D2323" s="12" t="str">
        <f>TEXT(SalesDataTable[[#This Row],[Order Date]],"MMM")</f>
        <v>Nov</v>
      </c>
      <c r="E2323" s="15" t="str">
        <f>"Q"&amp;ROUNDUP(MONTH(SalesDataTable[[#This Row],[Order Date]])/3,0)</f>
        <v>Q4</v>
      </c>
      <c r="F2323" s="12">
        <f>YEAR(SalesDataTable[[#This Row],[Order Date]])</f>
        <v>2026</v>
      </c>
      <c r="G2323" s="4" t="s">
        <v>11</v>
      </c>
      <c r="H2323" s="4" t="s">
        <v>39</v>
      </c>
      <c r="I2323" s="4" t="s">
        <v>19</v>
      </c>
      <c r="J2323" s="4" t="s">
        <v>3</v>
      </c>
      <c r="K2323" s="4" t="s">
        <v>34</v>
      </c>
      <c r="L2323" s="4" t="s">
        <v>42</v>
      </c>
      <c r="M2323" s="9">
        <v>1</v>
      </c>
      <c r="N2323" s="6">
        <v>35.36</v>
      </c>
      <c r="O2323" s="7">
        <v>0</v>
      </c>
      <c r="P2323" s="6">
        <v>13.74</v>
      </c>
      <c r="Q2323" s="6">
        <f t="shared" si="144"/>
        <v>35.36</v>
      </c>
      <c r="R2323" s="6">
        <f t="shared" si="145"/>
        <v>13.74</v>
      </c>
      <c r="S2323" s="6">
        <f t="shared" si="146"/>
        <v>21.619999999999997</v>
      </c>
      <c r="T2323" s="8">
        <f t="shared" si="147"/>
        <v>0.61142533936651577</v>
      </c>
      <c r="U2323" s="5">
        <f>YEAR(SalesDataTable[[#This Row],[Order Date]])</f>
        <v>2026</v>
      </c>
      <c r="V2323" s="8" t="str">
        <f>"Q"&amp;ROUNDUP(MONTH(SalesDataTable[[#This Row],[Order Date]])/3,0)</f>
        <v>Q4</v>
      </c>
      <c r="W2323" s="9">
        <f>MONTH(SalesDataTable[[#This Row],[Order Date]])</f>
        <v>11</v>
      </c>
      <c r="X2323" s="8" t="str">
        <f>TEXT(SalesDataTable[[#This Row],[Order Date]],"mmm")</f>
        <v>Nov</v>
      </c>
    </row>
    <row r="2324" spans="1:24" ht="15">
      <c r="A2324" s="2">
        <v>4855</v>
      </c>
      <c r="B2324" s="3">
        <v>46335</v>
      </c>
      <c r="C2324" s="12">
        <f>MONTH(SalesDataTable[[#This Row],[Order Date]])</f>
        <v>11</v>
      </c>
      <c r="D2324" s="12" t="str">
        <f>TEXT(SalesDataTable[[#This Row],[Order Date]],"MMM")</f>
        <v>Nov</v>
      </c>
      <c r="E2324" s="15" t="str">
        <f>"Q"&amp;ROUNDUP(MONTH(SalesDataTable[[#This Row],[Order Date]])/3,0)</f>
        <v>Q4</v>
      </c>
      <c r="F2324" s="12">
        <f>YEAR(SalesDataTable[[#This Row],[Order Date]])</f>
        <v>2026</v>
      </c>
      <c r="G2324" s="4" t="s">
        <v>6</v>
      </c>
      <c r="H2324" s="4" t="s">
        <v>27</v>
      </c>
      <c r="I2324" s="4" t="s">
        <v>2</v>
      </c>
      <c r="J2324" s="4" t="s">
        <v>3</v>
      </c>
      <c r="K2324" s="4" t="s">
        <v>9</v>
      </c>
      <c r="L2324" s="4" t="s">
        <v>37</v>
      </c>
      <c r="M2324" s="9">
        <v>1</v>
      </c>
      <c r="N2324" s="6">
        <v>156.82</v>
      </c>
      <c r="O2324" s="7">
        <v>0.1</v>
      </c>
      <c r="P2324" s="6">
        <v>77.12</v>
      </c>
      <c r="Q2324" s="6">
        <f t="shared" si="144"/>
        <v>141.13800000000001</v>
      </c>
      <c r="R2324" s="6">
        <f t="shared" si="145"/>
        <v>77.12</v>
      </c>
      <c r="S2324" s="6">
        <f t="shared" si="146"/>
        <v>64.018000000000001</v>
      </c>
      <c r="T2324" s="8">
        <f t="shared" si="147"/>
        <v>0.45358443509189589</v>
      </c>
      <c r="U2324" s="5">
        <f>YEAR(SalesDataTable[[#This Row],[Order Date]])</f>
        <v>2026</v>
      </c>
      <c r="V2324" s="8" t="str">
        <f>"Q"&amp;ROUNDUP(MONTH(SalesDataTable[[#This Row],[Order Date]])/3,0)</f>
        <v>Q4</v>
      </c>
      <c r="W2324" s="9">
        <f>MONTH(SalesDataTable[[#This Row],[Order Date]])</f>
        <v>11</v>
      </c>
      <c r="X2324" s="8" t="str">
        <f>TEXT(SalesDataTable[[#This Row],[Order Date]],"mmm")</f>
        <v>Nov</v>
      </c>
    </row>
    <row r="2325" spans="1:24" ht="15">
      <c r="A2325" s="2">
        <v>5151</v>
      </c>
      <c r="B2325" s="3">
        <v>46335</v>
      </c>
      <c r="C2325" s="12">
        <f>MONTH(SalesDataTable[[#This Row],[Order Date]])</f>
        <v>11</v>
      </c>
      <c r="D2325" s="12" t="str">
        <f>TEXT(SalesDataTable[[#This Row],[Order Date]],"MMM")</f>
        <v>Nov</v>
      </c>
      <c r="E2325" s="15" t="str">
        <f>"Q"&amp;ROUNDUP(MONTH(SalesDataTable[[#This Row],[Order Date]])/3,0)</f>
        <v>Q4</v>
      </c>
      <c r="F2325" s="12">
        <f>YEAR(SalesDataTable[[#This Row],[Order Date]])</f>
        <v>2026</v>
      </c>
      <c r="G2325" s="4" t="s">
        <v>11</v>
      </c>
      <c r="H2325" s="4" t="s">
        <v>52</v>
      </c>
      <c r="I2325" s="4" t="s">
        <v>8</v>
      </c>
      <c r="J2325" s="4" t="s">
        <v>16</v>
      </c>
      <c r="K2325" s="4" t="s">
        <v>34</v>
      </c>
      <c r="L2325" s="4" t="s">
        <v>35</v>
      </c>
      <c r="M2325" s="9">
        <v>10</v>
      </c>
      <c r="N2325" s="6">
        <v>40.98</v>
      </c>
      <c r="O2325" s="7">
        <v>0.1</v>
      </c>
      <c r="P2325" s="6">
        <v>14.6</v>
      </c>
      <c r="Q2325" s="6">
        <f t="shared" si="144"/>
        <v>368.82</v>
      </c>
      <c r="R2325" s="6">
        <f t="shared" si="145"/>
        <v>146</v>
      </c>
      <c r="S2325" s="6">
        <f t="shared" si="146"/>
        <v>222.82</v>
      </c>
      <c r="T2325" s="8">
        <f t="shared" si="147"/>
        <v>0.60414294235670518</v>
      </c>
      <c r="U2325" s="5">
        <f>YEAR(SalesDataTable[[#This Row],[Order Date]])</f>
        <v>2026</v>
      </c>
      <c r="V2325" s="8" t="str">
        <f>"Q"&amp;ROUNDUP(MONTH(SalesDataTable[[#This Row],[Order Date]])/3,0)</f>
        <v>Q4</v>
      </c>
      <c r="W2325" s="9">
        <f>MONTH(SalesDataTable[[#This Row],[Order Date]])</f>
        <v>11</v>
      </c>
      <c r="X2325" s="8" t="str">
        <f>TEXT(SalesDataTable[[#This Row],[Order Date]],"mmm")</f>
        <v>Nov</v>
      </c>
    </row>
    <row r="2326" spans="1:24" ht="15">
      <c r="A2326" s="2">
        <v>5189</v>
      </c>
      <c r="B2326" s="3">
        <v>46335</v>
      </c>
      <c r="C2326" s="12">
        <f>MONTH(SalesDataTable[[#This Row],[Order Date]])</f>
        <v>11</v>
      </c>
      <c r="D2326" s="12" t="str">
        <f>TEXT(SalesDataTable[[#This Row],[Order Date]],"MMM")</f>
        <v>Nov</v>
      </c>
      <c r="E2326" s="15" t="str">
        <f>"Q"&amp;ROUNDUP(MONTH(SalesDataTable[[#This Row],[Order Date]])/3,0)</f>
        <v>Q4</v>
      </c>
      <c r="F2326" s="12">
        <f>YEAR(SalesDataTable[[#This Row],[Order Date]])</f>
        <v>2026</v>
      </c>
      <c r="G2326" s="4" t="s">
        <v>20</v>
      </c>
      <c r="H2326" s="4" t="s">
        <v>33</v>
      </c>
      <c r="I2326" s="4" t="s">
        <v>19</v>
      </c>
      <c r="J2326" s="4" t="s">
        <v>13</v>
      </c>
      <c r="K2326" s="4" t="s">
        <v>9</v>
      </c>
      <c r="L2326" s="4" t="s">
        <v>17</v>
      </c>
      <c r="M2326" s="9">
        <v>3</v>
      </c>
      <c r="N2326" s="6">
        <v>144.22999999999999</v>
      </c>
      <c r="O2326" s="7">
        <v>0</v>
      </c>
      <c r="P2326" s="6">
        <v>80.959999999999994</v>
      </c>
      <c r="Q2326" s="6">
        <f t="shared" si="144"/>
        <v>432.68999999999994</v>
      </c>
      <c r="R2326" s="6">
        <f t="shared" si="145"/>
        <v>242.88</v>
      </c>
      <c r="S2326" s="6">
        <f t="shared" si="146"/>
        <v>189.80999999999995</v>
      </c>
      <c r="T2326" s="8">
        <f t="shared" si="147"/>
        <v>0.43867433959647778</v>
      </c>
      <c r="U2326" s="5">
        <f>YEAR(SalesDataTable[[#This Row],[Order Date]])</f>
        <v>2026</v>
      </c>
      <c r="V2326" s="8" t="str">
        <f>"Q"&amp;ROUNDUP(MONTH(SalesDataTable[[#This Row],[Order Date]])/3,0)</f>
        <v>Q4</v>
      </c>
      <c r="W2326" s="9">
        <f>MONTH(SalesDataTable[[#This Row],[Order Date]])</f>
        <v>11</v>
      </c>
      <c r="X2326" s="8" t="str">
        <f>TEXT(SalesDataTable[[#This Row],[Order Date]],"mmm")</f>
        <v>Nov</v>
      </c>
    </row>
    <row r="2327" spans="1:24" ht="15">
      <c r="A2327" s="2">
        <v>726</v>
      </c>
      <c r="B2327" s="3">
        <v>46336</v>
      </c>
      <c r="C2327" s="12">
        <f>MONTH(SalesDataTable[[#This Row],[Order Date]])</f>
        <v>11</v>
      </c>
      <c r="D2327" s="12" t="str">
        <f>TEXT(SalesDataTable[[#This Row],[Order Date]],"MMM")</f>
        <v>Nov</v>
      </c>
      <c r="E2327" s="15" t="str">
        <f>"Q"&amp;ROUNDUP(MONTH(SalesDataTable[[#This Row],[Order Date]])/3,0)</f>
        <v>Q4</v>
      </c>
      <c r="F2327" s="12">
        <f>YEAR(SalesDataTable[[#This Row],[Order Date]])</f>
        <v>2026</v>
      </c>
      <c r="G2327" s="4" t="s">
        <v>20</v>
      </c>
      <c r="H2327" s="4" t="s">
        <v>31</v>
      </c>
      <c r="I2327" s="4" t="s">
        <v>2</v>
      </c>
      <c r="J2327" s="4" t="s">
        <v>13</v>
      </c>
      <c r="K2327" s="4" t="s">
        <v>9</v>
      </c>
      <c r="L2327" s="4" t="s">
        <v>10</v>
      </c>
      <c r="M2327" s="9">
        <v>1</v>
      </c>
      <c r="N2327" s="6">
        <v>90.23</v>
      </c>
      <c r="O2327" s="7">
        <v>0</v>
      </c>
      <c r="P2327" s="6">
        <v>44.06</v>
      </c>
      <c r="Q2327" s="6">
        <f t="shared" si="144"/>
        <v>90.23</v>
      </c>
      <c r="R2327" s="6">
        <f t="shared" si="145"/>
        <v>44.06</v>
      </c>
      <c r="S2327" s="6">
        <f t="shared" si="146"/>
        <v>46.17</v>
      </c>
      <c r="T2327" s="8">
        <f t="shared" si="147"/>
        <v>0.51169234179319512</v>
      </c>
      <c r="U2327" s="5">
        <f>YEAR(SalesDataTable[[#This Row],[Order Date]])</f>
        <v>2026</v>
      </c>
      <c r="V2327" s="8" t="str">
        <f>"Q"&amp;ROUNDUP(MONTH(SalesDataTable[[#This Row],[Order Date]])/3,0)</f>
        <v>Q4</v>
      </c>
      <c r="W2327" s="9">
        <f>MONTH(SalesDataTable[[#This Row],[Order Date]])</f>
        <v>11</v>
      </c>
      <c r="X2327" s="8" t="str">
        <f>TEXT(SalesDataTable[[#This Row],[Order Date]],"mmm")</f>
        <v>Nov</v>
      </c>
    </row>
    <row r="2328" spans="1:24" ht="15">
      <c r="A2328" s="2">
        <v>2154</v>
      </c>
      <c r="B2328" s="3">
        <v>46336</v>
      </c>
      <c r="C2328" s="12">
        <f>MONTH(SalesDataTable[[#This Row],[Order Date]])</f>
        <v>11</v>
      </c>
      <c r="D2328" s="12" t="str">
        <f>TEXT(SalesDataTable[[#This Row],[Order Date]],"MMM")</f>
        <v>Nov</v>
      </c>
      <c r="E2328" s="15" t="str">
        <f>"Q"&amp;ROUNDUP(MONTH(SalesDataTable[[#This Row],[Order Date]])/3,0)</f>
        <v>Q4</v>
      </c>
      <c r="F2328" s="12">
        <f>YEAR(SalesDataTable[[#This Row],[Order Date]])</f>
        <v>2026</v>
      </c>
      <c r="G2328" s="4" t="s">
        <v>20</v>
      </c>
      <c r="H2328" s="4" t="s">
        <v>31</v>
      </c>
      <c r="I2328" s="4" t="s">
        <v>2</v>
      </c>
      <c r="J2328" s="4" t="s">
        <v>13</v>
      </c>
      <c r="K2328" s="4" t="s">
        <v>9</v>
      </c>
      <c r="L2328" s="4" t="s">
        <v>37</v>
      </c>
      <c r="M2328" s="9">
        <v>5</v>
      </c>
      <c r="N2328" s="6">
        <v>152.82</v>
      </c>
      <c r="O2328" s="7">
        <v>0.1</v>
      </c>
      <c r="P2328" s="6">
        <v>80.09</v>
      </c>
      <c r="Q2328" s="6">
        <f t="shared" si="144"/>
        <v>687.68999999999994</v>
      </c>
      <c r="R2328" s="6">
        <f t="shared" si="145"/>
        <v>400.45000000000005</v>
      </c>
      <c r="S2328" s="6">
        <f t="shared" si="146"/>
        <v>287.2399999999999</v>
      </c>
      <c r="T2328" s="8">
        <f t="shared" si="147"/>
        <v>0.417688202533118</v>
      </c>
      <c r="U2328" s="5">
        <f>YEAR(SalesDataTable[[#This Row],[Order Date]])</f>
        <v>2026</v>
      </c>
      <c r="V2328" s="8" t="str">
        <f>"Q"&amp;ROUNDUP(MONTH(SalesDataTable[[#This Row],[Order Date]])/3,0)</f>
        <v>Q4</v>
      </c>
      <c r="W2328" s="9">
        <f>MONTH(SalesDataTable[[#This Row],[Order Date]])</f>
        <v>11</v>
      </c>
      <c r="X2328" s="8" t="str">
        <f>TEXT(SalesDataTable[[#This Row],[Order Date]],"mmm")</f>
        <v>Nov</v>
      </c>
    </row>
    <row r="2329" spans="1:24" ht="15">
      <c r="A2329" s="2">
        <v>4403</v>
      </c>
      <c r="B2329" s="3">
        <v>46336</v>
      </c>
      <c r="C2329" s="12">
        <f>MONTH(SalesDataTable[[#This Row],[Order Date]])</f>
        <v>11</v>
      </c>
      <c r="D2329" s="12" t="str">
        <f>TEXT(SalesDataTable[[#This Row],[Order Date]],"MMM")</f>
        <v>Nov</v>
      </c>
      <c r="E2329" s="15" t="str">
        <f>"Q"&amp;ROUNDUP(MONTH(SalesDataTable[[#This Row],[Order Date]])/3,0)</f>
        <v>Q4</v>
      </c>
      <c r="F2329" s="12">
        <f>YEAR(SalesDataTable[[#This Row],[Order Date]])</f>
        <v>2026</v>
      </c>
      <c r="G2329" s="4" t="s">
        <v>0</v>
      </c>
      <c r="H2329" s="4" t="s">
        <v>1</v>
      </c>
      <c r="I2329" s="4" t="s">
        <v>2</v>
      </c>
      <c r="J2329" s="4" t="s">
        <v>16</v>
      </c>
      <c r="K2329" s="4" t="s">
        <v>14</v>
      </c>
      <c r="L2329" s="4" t="s">
        <v>15</v>
      </c>
      <c r="M2329" s="9">
        <v>2</v>
      </c>
      <c r="N2329" s="6">
        <v>36.61</v>
      </c>
      <c r="O2329" s="7">
        <v>0.05</v>
      </c>
      <c r="P2329" s="6">
        <v>13.31</v>
      </c>
      <c r="Q2329" s="6">
        <f t="shared" si="144"/>
        <v>69.558999999999997</v>
      </c>
      <c r="R2329" s="6">
        <f t="shared" si="145"/>
        <v>26.62</v>
      </c>
      <c r="S2329" s="6">
        <f t="shared" si="146"/>
        <v>42.938999999999993</v>
      </c>
      <c r="T2329" s="8">
        <f t="shared" si="147"/>
        <v>0.61730329648212301</v>
      </c>
      <c r="U2329" s="5">
        <f>YEAR(SalesDataTable[[#This Row],[Order Date]])</f>
        <v>2026</v>
      </c>
      <c r="V2329" s="8" t="str">
        <f>"Q"&amp;ROUNDUP(MONTH(SalesDataTable[[#This Row],[Order Date]])/3,0)</f>
        <v>Q4</v>
      </c>
      <c r="W2329" s="9">
        <f>MONTH(SalesDataTable[[#This Row],[Order Date]])</f>
        <v>11</v>
      </c>
      <c r="X2329" s="8" t="str">
        <f>TEXT(SalesDataTable[[#This Row],[Order Date]],"mmm")</f>
        <v>Nov</v>
      </c>
    </row>
    <row r="2330" spans="1:24" ht="15">
      <c r="A2330" s="2">
        <v>4924</v>
      </c>
      <c r="B2330" s="3">
        <v>46336</v>
      </c>
      <c r="C2330" s="12">
        <f>MONTH(SalesDataTable[[#This Row],[Order Date]])</f>
        <v>11</v>
      </c>
      <c r="D2330" s="12" t="str">
        <f>TEXT(SalesDataTable[[#This Row],[Order Date]],"MMM")</f>
        <v>Nov</v>
      </c>
      <c r="E2330" s="15" t="str">
        <f>"Q"&amp;ROUNDUP(MONTH(SalesDataTable[[#This Row],[Order Date]])/3,0)</f>
        <v>Q4</v>
      </c>
      <c r="F2330" s="12">
        <f>YEAR(SalesDataTable[[#This Row],[Order Date]])</f>
        <v>2026</v>
      </c>
      <c r="G2330" s="4" t="s">
        <v>20</v>
      </c>
      <c r="H2330" s="4" t="s">
        <v>33</v>
      </c>
      <c r="I2330" s="4" t="s">
        <v>8</v>
      </c>
      <c r="J2330" s="4" t="s">
        <v>16</v>
      </c>
      <c r="K2330" s="4" t="s">
        <v>9</v>
      </c>
      <c r="L2330" s="4" t="s">
        <v>37</v>
      </c>
      <c r="M2330" s="9">
        <v>12</v>
      </c>
      <c r="N2330" s="6">
        <v>150.75</v>
      </c>
      <c r="O2330" s="7">
        <v>0.1</v>
      </c>
      <c r="P2330" s="6">
        <v>80.569999999999993</v>
      </c>
      <c r="Q2330" s="6">
        <f t="shared" si="144"/>
        <v>1628.1000000000001</v>
      </c>
      <c r="R2330" s="6">
        <f t="shared" si="145"/>
        <v>966.83999999999992</v>
      </c>
      <c r="S2330" s="6">
        <f t="shared" si="146"/>
        <v>661.26000000000022</v>
      </c>
      <c r="T2330" s="8">
        <f t="shared" si="147"/>
        <v>0.40615441311958733</v>
      </c>
      <c r="U2330" s="5">
        <f>YEAR(SalesDataTable[[#This Row],[Order Date]])</f>
        <v>2026</v>
      </c>
      <c r="V2330" s="8" t="str">
        <f>"Q"&amp;ROUNDUP(MONTH(SalesDataTable[[#This Row],[Order Date]])/3,0)</f>
        <v>Q4</v>
      </c>
      <c r="W2330" s="9">
        <f>MONTH(SalesDataTable[[#This Row],[Order Date]])</f>
        <v>11</v>
      </c>
      <c r="X2330" s="8" t="str">
        <f>TEXT(SalesDataTable[[#This Row],[Order Date]],"mmm")</f>
        <v>Nov</v>
      </c>
    </row>
    <row r="2331" spans="1:24" ht="15">
      <c r="A2331" s="2">
        <v>25</v>
      </c>
      <c r="B2331" s="3">
        <v>46337</v>
      </c>
      <c r="C2331" s="12">
        <f>MONTH(SalesDataTable[[#This Row],[Order Date]])</f>
        <v>11</v>
      </c>
      <c r="D2331" s="12" t="str">
        <f>TEXT(SalesDataTable[[#This Row],[Order Date]],"MMM")</f>
        <v>Nov</v>
      </c>
      <c r="E2331" s="15" t="str">
        <f>"Q"&amp;ROUNDUP(MONTH(SalesDataTable[[#This Row],[Order Date]])/3,0)</f>
        <v>Q4</v>
      </c>
      <c r="F2331" s="12">
        <f>YEAR(SalesDataTable[[#This Row],[Order Date]])</f>
        <v>2026</v>
      </c>
      <c r="G2331" s="4" t="s">
        <v>0</v>
      </c>
      <c r="H2331" s="4" t="s">
        <v>1</v>
      </c>
      <c r="I2331" s="4" t="s">
        <v>2</v>
      </c>
      <c r="J2331" s="4" t="s">
        <v>3</v>
      </c>
      <c r="K2331" s="4" t="s">
        <v>9</v>
      </c>
      <c r="L2331" s="4" t="s">
        <v>17</v>
      </c>
      <c r="M2331" s="9">
        <v>1</v>
      </c>
      <c r="N2331" s="6">
        <v>145.83000000000001</v>
      </c>
      <c r="O2331" s="7">
        <v>0.1</v>
      </c>
      <c r="P2331" s="6">
        <v>79.14</v>
      </c>
      <c r="Q2331" s="6">
        <f t="shared" si="144"/>
        <v>131.24700000000001</v>
      </c>
      <c r="R2331" s="6">
        <f t="shared" si="145"/>
        <v>79.14</v>
      </c>
      <c r="S2331" s="6">
        <f t="shared" si="146"/>
        <v>52.107000000000014</v>
      </c>
      <c r="T2331" s="8">
        <f t="shared" si="147"/>
        <v>0.39701478890946085</v>
      </c>
      <c r="U2331" s="5">
        <f>YEAR(SalesDataTable[[#This Row],[Order Date]])</f>
        <v>2026</v>
      </c>
      <c r="V2331" s="8" t="str">
        <f>"Q"&amp;ROUNDUP(MONTH(SalesDataTable[[#This Row],[Order Date]])/3,0)</f>
        <v>Q4</v>
      </c>
      <c r="W2331" s="9">
        <f>MONTH(SalesDataTable[[#This Row],[Order Date]])</f>
        <v>11</v>
      </c>
      <c r="X2331" s="8" t="str">
        <f>TEXT(SalesDataTable[[#This Row],[Order Date]],"mmm")</f>
        <v>Nov</v>
      </c>
    </row>
    <row r="2332" spans="1:24" ht="15">
      <c r="A2332" s="2">
        <v>252</v>
      </c>
      <c r="B2332" s="3">
        <v>46337</v>
      </c>
      <c r="C2332" s="12">
        <f>MONTH(SalesDataTable[[#This Row],[Order Date]])</f>
        <v>11</v>
      </c>
      <c r="D2332" s="12" t="str">
        <f>TEXT(SalesDataTable[[#This Row],[Order Date]],"MMM")</f>
        <v>Nov</v>
      </c>
      <c r="E2332" s="15" t="str">
        <f>"Q"&amp;ROUNDUP(MONTH(SalesDataTable[[#This Row],[Order Date]])/3,0)</f>
        <v>Q4</v>
      </c>
      <c r="F2332" s="12">
        <f>YEAR(SalesDataTable[[#This Row],[Order Date]])</f>
        <v>2026</v>
      </c>
      <c r="G2332" s="4" t="s">
        <v>0</v>
      </c>
      <c r="H2332" s="4" t="s">
        <v>1</v>
      </c>
      <c r="I2332" s="4" t="s">
        <v>2</v>
      </c>
      <c r="J2332" s="4" t="s">
        <v>3</v>
      </c>
      <c r="K2332" s="4" t="s">
        <v>14</v>
      </c>
      <c r="L2332" s="4" t="s">
        <v>48</v>
      </c>
      <c r="M2332" s="9">
        <v>4</v>
      </c>
      <c r="N2332" s="6">
        <v>162.04</v>
      </c>
      <c r="O2332" s="7">
        <v>0</v>
      </c>
      <c r="P2332" s="6">
        <v>85.77</v>
      </c>
      <c r="Q2332" s="6">
        <f t="shared" si="144"/>
        <v>648.16</v>
      </c>
      <c r="R2332" s="6">
        <f t="shared" si="145"/>
        <v>343.08</v>
      </c>
      <c r="S2332" s="6">
        <f t="shared" si="146"/>
        <v>305.08</v>
      </c>
      <c r="T2332" s="8">
        <f t="shared" si="147"/>
        <v>0.47068625030856581</v>
      </c>
      <c r="U2332" s="5">
        <f>YEAR(SalesDataTable[[#This Row],[Order Date]])</f>
        <v>2026</v>
      </c>
      <c r="V2332" s="8" t="str">
        <f>"Q"&amp;ROUNDUP(MONTH(SalesDataTable[[#This Row],[Order Date]])/3,0)</f>
        <v>Q4</v>
      </c>
      <c r="W2332" s="9">
        <f>MONTH(SalesDataTable[[#This Row],[Order Date]])</f>
        <v>11</v>
      </c>
      <c r="X2332" s="8" t="str">
        <f>TEXT(SalesDataTable[[#This Row],[Order Date]],"mmm")</f>
        <v>Nov</v>
      </c>
    </row>
    <row r="2333" spans="1:24" ht="15">
      <c r="A2333" s="2">
        <v>1203</v>
      </c>
      <c r="B2333" s="3">
        <v>46337</v>
      </c>
      <c r="C2333" s="12">
        <f>MONTH(SalesDataTable[[#This Row],[Order Date]])</f>
        <v>11</v>
      </c>
      <c r="D2333" s="12" t="str">
        <f>TEXT(SalesDataTable[[#This Row],[Order Date]],"MMM")</f>
        <v>Nov</v>
      </c>
      <c r="E2333" s="15" t="str">
        <f>"Q"&amp;ROUNDUP(MONTH(SalesDataTable[[#This Row],[Order Date]])/3,0)</f>
        <v>Q4</v>
      </c>
      <c r="F2333" s="12">
        <f>YEAR(SalesDataTable[[#This Row],[Order Date]])</f>
        <v>2026</v>
      </c>
      <c r="G2333" s="4" t="s">
        <v>20</v>
      </c>
      <c r="H2333" s="4" t="s">
        <v>33</v>
      </c>
      <c r="I2333" s="4" t="s">
        <v>19</v>
      </c>
      <c r="J2333" s="4" t="s">
        <v>3</v>
      </c>
      <c r="K2333" s="4" t="s">
        <v>9</v>
      </c>
      <c r="L2333" s="4" t="s">
        <v>17</v>
      </c>
      <c r="M2333" s="9">
        <v>2</v>
      </c>
      <c r="N2333" s="6">
        <v>141.33000000000001</v>
      </c>
      <c r="O2333" s="7">
        <v>0.05</v>
      </c>
      <c r="P2333" s="6">
        <v>79.739999999999995</v>
      </c>
      <c r="Q2333" s="6">
        <f t="shared" si="144"/>
        <v>268.52699999999999</v>
      </c>
      <c r="R2333" s="6">
        <f t="shared" si="145"/>
        <v>159.47999999999999</v>
      </c>
      <c r="S2333" s="6">
        <f t="shared" si="146"/>
        <v>109.047</v>
      </c>
      <c r="T2333" s="8">
        <f t="shared" si="147"/>
        <v>0.40609324202035552</v>
      </c>
      <c r="U2333" s="5">
        <f>YEAR(SalesDataTable[[#This Row],[Order Date]])</f>
        <v>2026</v>
      </c>
      <c r="V2333" s="8" t="str">
        <f>"Q"&amp;ROUNDUP(MONTH(SalesDataTable[[#This Row],[Order Date]])/3,0)</f>
        <v>Q4</v>
      </c>
      <c r="W2333" s="9">
        <f>MONTH(SalesDataTable[[#This Row],[Order Date]])</f>
        <v>11</v>
      </c>
      <c r="X2333" s="8" t="str">
        <f>TEXT(SalesDataTable[[#This Row],[Order Date]],"mmm")</f>
        <v>Nov</v>
      </c>
    </row>
    <row r="2334" spans="1:24" ht="15">
      <c r="A2334" s="2">
        <v>1567</v>
      </c>
      <c r="B2334" s="3">
        <v>46337</v>
      </c>
      <c r="C2334" s="12">
        <f>MONTH(SalesDataTable[[#This Row],[Order Date]])</f>
        <v>11</v>
      </c>
      <c r="D2334" s="12" t="str">
        <f>TEXT(SalesDataTable[[#This Row],[Order Date]],"MMM")</f>
        <v>Nov</v>
      </c>
      <c r="E2334" s="15" t="str">
        <f>"Q"&amp;ROUNDUP(MONTH(SalesDataTable[[#This Row],[Order Date]])/3,0)</f>
        <v>Q4</v>
      </c>
      <c r="F2334" s="12">
        <f>YEAR(SalesDataTable[[#This Row],[Order Date]])</f>
        <v>2026</v>
      </c>
      <c r="G2334" s="4" t="s">
        <v>11</v>
      </c>
      <c r="H2334" s="4" t="s">
        <v>52</v>
      </c>
      <c r="I2334" s="4" t="s">
        <v>2</v>
      </c>
      <c r="J2334" s="4" t="s">
        <v>3</v>
      </c>
      <c r="K2334" s="4" t="s">
        <v>23</v>
      </c>
      <c r="L2334" s="4" t="s">
        <v>51</v>
      </c>
      <c r="M2334" s="9">
        <v>1</v>
      </c>
      <c r="N2334" s="6">
        <v>125.11</v>
      </c>
      <c r="O2334" s="7">
        <v>0.1</v>
      </c>
      <c r="P2334" s="6">
        <v>61.65</v>
      </c>
      <c r="Q2334" s="6">
        <f t="shared" si="144"/>
        <v>112.599</v>
      </c>
      <c r="R2334" s="6">
        <f t="shared" si="145"/>
        <v>61.65</v>
      </c>
      <c r="S2334" s="6">
        <f t="shared" si="146"/>
        <v>50.949000000000005</v>
      </c>
      <c r="T2334" s="8">
        <f t="shared" si="147"/>
        <v>0.45248181600191834</v>
      </c>
      <c r="U2334" s="5">
        <f>YEAR(SalesDataTable[[#This Row],[Order Date]])</f>
        <v>2026</v>
      </c>
      <c r="V2334" s="8" t="str">
        <f>"Q"&amp;ROUNDUP(MONTH(SalesDataTable[[#This Row],[Order Date]])/3,0)</f>
        <v>Q4</v>
      </c>
      <c r="W2334" s="9">
        <f>MONTH(SalesDataTable[[#This Row],[Order Date]])</f>
        <v>11</v>
      </c>
      <c r="X2334" s="8" t="str">
        <f>TEXT(SalesDataTable[[#This Row],[Order Date]],"mmm")</f>
        <v>Nov</v>
      </c>
    </row>
    <row r="2335" spans="1:24" ht="15">
      <c r="A2335" s="2">
        <v>2060</v>
      </c>
      <c r="B2335" s="3">
        <v>46337</v>
      </c>
      <c r="C2335" s="12">
        <f>MONTH(SalesDataTable[[#This Row],[Order Date]])</f>
        <v>11</v>
      </c>
      <c r="D2335" s="12" t="str">
        <f>TEXT(SalesDataTable[[#This Row],[Order Date]],"MMM")</f>
        <v>Nov</v>
      </c>
      <c r="E2335" s="15" t="str">
        <f>"Q"&amp;ROUNDUP(MONTH(SalesDataTable[[#This Row],[Order Date]])/3,0)</f>
        <v>Q4</v>
      </c>
      <c r="F2335" s="12">
        <f>YEAR(SalesDataTable[[#This Row],[Order Date]])</f>
        <v>2026</v>
      </c>
      <c r="G2335" s="4" t="s">
        <v>11</v>
      </c>
      <c r="H2335" s="4" t="s">
        <v>25</v>
      </c>
      <c r="I2335" s="4" t="s">
        <v>2</v>
      </c>
      <c r="J2335" s="4" t="s">
        <v>16</v>
      </c>
      <c r="K2335" s="4" t="s">
        <v>23</v>
      </c>
      <c r="L2335" s="4" t="s">
        <v>51</v>
      </c>
      <c r="M2335" s="9">
        <v>3</v>
      </c>
      <c r="N2335" s="6">
        <v>124.55</v>
      </c>
      <c r="O2335" s="7">
        <v>0.15</v>
      </c>
      <c r="P2335" s="6">
        <v>60.68</v>
      </c>
      <c r="Q2335" s="6">
        <f t="shared" si="144"/>
        <v>317.60249999999996</v>
      </c>
      <c r="R2335" s="6">
        <f t="shared" si="145"/>
        <v>182.04</v>
      </c>
      <c r="S2335" s="6">
        <f t="shared" si="146"/>
        <v>135.56249999999997</v>
      </c>
      <c r="T2335" s="8">
        <f t="shared" si="147"/>
        <v>0.42683070819656643</v>
      </c>
      <c r="U2335" s="5">
        <f>YEAR(SalesDataTable[[#This Row],[Order Date]])</f>
        <v>2026</v>
      </c>
      <c r="V2335" s="8" t="str">
        <f>"Q"&amp;ROUNDUP(MONTH(SalesDataTable[[#This Row],[Order Date]])/3,0)</f>
        <v>Q4</v>
      </c>
      <c r="W2335" s="9">
        <f>MONTH(SalesDataTable[[#This Row],[Order Date]])</f>
        <v>11</v>
      </c>
      <c r="X2335" s="8" t="str">
        <f>TEXT(SalesDataTable[[#This Row],[Order Date]],"mmm")</f>
        <v>Nov</v>
      </c>
    </row>
    <row r="2336" spans="1:24" ht="15">
      <c r="A2336" s="2">
        <v>2485</v>
      </c>
      <c r="B2336" s="3">
        <v>46337</v>
      </c>
      <c r="C2336" s="12">
        <f>MONTH(SalesDataTable[[#This Row],[Order Date]])</f>
        <v>11</v>
      </c>
      <c r="D2336" s="12" t="str">
        <f>TEXT(SalesDataTable[[#This Row],[Order Date]],"MMM")</f>
        <v>Nov</v>
      </c>
      <c r="E2336" s="15" t="str">
        <f>"Q"&amp;ROUNDUP(MONTH(SalesDataTable[[#This Row],[Order Date]])/3,0)</f>
        <v>Q4</v>
      </c>
      <c r="F2336" s="12">
        <f>YEAR(SalesDataTable[[#This Row],[Order Date]])</f>
        <v>2026</v>
      </c>
      <c r="G2336" s="4" t="s">
        <v>11</v>
      </c>
      <c r="H2336" s="4" t="s">
        <v>39</v>
      </c>
      <c r="I2336" s="4" t="s">
        <v>19</v>
      </c>
      <c r="J2336" s="4" t="s">
        <v>3</v>
      </c>
      <c r="K2336" s="4" t="s">
        <v>9</v>
      </c>
      <c r="L2336" s="4" t="s">
        <v>17</v>
      </c>
      <c r="M2336" s="9">
        <v>1</v>
      </c>
      <c r="N2336" s="6">
        <v>143.77000000000001</v>
      </c>
      <c r="O2336" s="7">
        <v>0.1</v>
      </c>
      <c r="P2336" s="6">
        <v>81.02</v>
      </c>
      <c r="Q2336" s="6">
        <f t="shared" si="144"/>
        <v>129.393</v>
      </c>
      <c r="R2336" s="6">
        <f t="shared" si="145"/>
        <v>81.02</v>
      </c>
      <c r="S2336" s="6">
        <f t="shared" si="146"/>
        <v>48.373000000000005</v>
      </c>
      <c r="T2336" s="8">
        <f t="shared" si="147"/>
        <v>0.3738455712441941</v>
      </c>
      <c r="U2336" s="5">
        <f>YEAR(SalesDataTable[[#This Row],[Order Date]])</f>
        <v>2026</v>
      </c>
      <c r="V2336" s="8" t="str">
        <f>"Q"&amp;ROUNDUP(MONTH(SalesDataTable[[#This Row],[Order Date]])/3,0)</f>
        <v>Q4</v>
      </c>
      <c r="W2336" s="9">
        <f>MONTH(SalesDataTable[[#This Row],[Order Date]])</f>
        <v>11</v>
      </c>
      <c r="X2336" s="8" t="str">
        <f>TEXT(SalesDataTable[[#This Row],[Order Date]],"mmm")</f>
        <v>Nov</v>
      </c>
    </row>
    <row r="2337" spans="1:24" ht="15">
      <c r="A2337" s="2">
        <v>3101</v>
      </c>
      <c r="B2337" s="3">
        <v>46337</v>
      </c>
      <c r="C2337" s="12">
        <f>MONTH(SalesDataTable[[#This Row],[Order Date]])</f>
        <v>11</v>
      </c>
      <c r="D2337" s="12" t="str">
        <f>TEXT(SalesDataTable[[#This Row],[Order Date]],"MMM")</f>
        <v>Nov</v>
      </c>
      <c r="E2337" s="15" t="str">
        <f>"Q"&amp;ROUNDUP(MONTH(SalesDataTable[[#This Row],[Order Date]])/3,0)</f>
        <v>Q4</v>
      </c>
      <c r="F2337" s="12">
        <f>YEAR(SalesDataTable[[#This Row],[Order Date]])</f>
        <v>2026</v>
      </c>
      <c r="G2337" s="4" t="s">
        <v>20</v>
      </c>
      <c r="H2337" s="4" t="s">
        <v>33</v>
      </c>
      <c r="I2337" s="4" t="s">
        <v>2</v>
      </c>
      <c r="J2337" s="4" t="s">
        <v>13</v>
      </c>
      <c r="K2337" s="4" t="s">
        <v>23</v>
      </c>
      <c r="L2337" s="4" t="s">
        <v>51</v>
      </c>
      <c r="M2337" s="9">
        <v>3</v>
      </c>
      <c r="N2337" s="6">
        <v>124.72</v>
      </c>
      <c r="O2337" s="7">
        <v>0.15</v>
      </c>
      <c r="P2337" s="6">
        <v>60.35</v>
      </c>
      <c r="Q2337" s="6">
        <f t="shared" si="144"/>
        <v>318.03599999999994</v>
      </c>
      <c r="R2337" s="6">
        <f t="shared" si="145"/>
        <v>181.05</v>
      </c>
      <c r="S2337" s="6">
        <f t="shared" si="146"/>
        <v>136.98599999999993</v>
      </c>
      <c r="T2337" s="8">
        <f t="shared" si="147"/>
        <v>0.4307248236048748</v>
      </c>
      <c r="U2337" s="5">
        <f>YEAR(SalesDataTable[[#This Row],[Order Date]])</f>
        <v>2026</v>
      </c>
      <c r="V2337" s="8" t="str">
        <f>"Q"&amp;ROUNDUP(MONTH(SalesDataTable[[#This Row],[Order Date]])/3,0)</f>
        <v>Q4</v>
      </c>
      <c r="W2337" s="9">
        <f>MONTH(SalesDataTable[[#This Row],[Order Date]])</f>
        <v>11</v>
      </c>
      <c r="X2337" s="8" t="str">
        <f>TEXT(SalesDataTable[[#This Row],[Order Date]],"mmm")</f>
        <v>Nov</v>
      </c>
    </row>
    <row r="2338" spans="1:24" ht="15">
      <c r="A2338" s="2">
        <v>3165</v>
      </c>
      <c r="B2338" s="3">
        <v>46337</v>
      </c>
      <c r="C2338" s="12">
        <f>MONTH(SalesDataTable[[#This Row],[Order Date]])</f>
        <v>11</v>
      </c>
      <c r="D2338" s="12" t="str">
        <f>TEXT(SalesDataTable[[#This Row],[Order Date]],"MMM")</f>
        <v>Nov</v>
      </c>
      <c r="E2338" s="15" t="str">
        <f>"Q"&amp;ROUNDUP(MONTH(SalesDataTable[[#This Row],[Order Date]])/3,0)</f>
        <v>Q4</v>
      </c>
      <c r="F2338" s="12">
        <f>YEAR(SalesDataTable[[#This Row],[Order Date]])</f>
        <v>2026</v>
      </c>
      <c r="G2338" s="4" t="s">
        <v>11</v>
      </c>
      <c r="H2338" s="4" t="s">
        <v>12</v>
      </c>
      <c r="I2338" s="4" t="s">
        <v>19</v>
      </c>
      <c r="J2338" s="4" t="s">
        <v>3</v>
      </c>
      <c r="K2338" s="4" t="s">
        <v>34</v>
      </c>
      <c r="L2338" s="4" t="s">
        <v>42</v>
      </c>
      <c r="M2338" s="9">
        <v>1</v>
      </c>
      <c r="N2338" s="6">
        <v>35.729999999999997</v>
      </c>
      <c r="O2338" s="7">
        <v>0.1</v>
      </c>
      <c r="P2338" s="6">
        <v>14.15</v>
      </c>
      <c r="Q2338" s="6">
        <f t="shared" si="144"/>
        <v>32.156999999999996</v>
      </c>
      <c r="R2338" s="6">
        <f t="shared" si="145"/>
        <v>14.15</v>
      </c>
      <c r="S2338" s="6">
        <f t="shared" si="146"/>
        <v>18.006999999999998</v>
      </c>
      <c r="T2338" s="8">
        <f t="shared" si="147"/>
        <v>0.55997139036601673</v>
      </c>
      <c r="U2338" s="5">
        <f>YEAR(SalesDataTable[[#This Row],[Order Date]])</f>
        <v>2026</v>
      </c>
      <c r="V2338" s="8" t="str">
        <f>"Q"&amp;ROUNDUP(MONTH(SalesDataTable[[#This Row],[Order Date]])/3,0)</f>
        <v>Q4</v>
      </c>
      <c r="W2338" s="9">
        <f>MONTH(SalesDataTable[[#This Row],[Order Date]])</f>
        <v>11</v>
      </c>
      <c r="X2338" s="8" t="str">
        <f>TEXT(SalesDataTable[[#This Row],[Order Date]],"mmm")</f>
        <v>Nov</v>
      </c>
    </row>
    <row r="2339" spans="1:24" ht="15">
      <c r="A2339" s="2">
        <v>4179</v>
      </c>
      <c r="B2339" s="3">
        <v>46337</v>
      </c>
      <c r="C2339" s="12">
        <f>MONTH(SalesDataTable[[#This Row],[Order Date]])</f>
        <v>11</v>
      </c>
      <c r="D2339" s="12" t="str">
        <f>TEXT(SalesDataTable[[#This Row],[Order Date]],"MMM")</f>
        <v>Nov</v>
      </c>
      <c r="E2339" s="15" t="str">
        <f>"Q"&amp;ROUNDUP(MONTH(SalesDataTable[[#This Row],[Order Date]])/3,0)</f>
        <v>Q4</v>
      </c>
      <c r="F2339" s="12">
        <f>YEAR(SalesDataTable[[#This Row],[Order Date]])</f>
        <v>2026</v>
      </c>
      <c r="G2339" s="4" t="s">
        <v>11</v>
      </c>
      <c r="H2339" s="4" t="s">
        <v>18</v>
      </c>
      <c r="I2339" s="4" t="s">
        <v>19</v>
      </c>
      <c r="J2339" s="4" t="s">
        <v>16</v>
      </c>
      <c r="K2339" s="4" t="s">
        <v>14</v>
      </c>
      <c r="L2339" s="4" t="s">
        <v>48</v>
      </c>
      <c r="M2339" s="9">
        <v>2</v>
      </c>
      <c r="N2339" s="6">
        <v>166.1</v>
      </c>
      <c r="O2339" s="7">
        <v>0.05</v>
      </c>
      <c r="P2339" s="6">
        <v>88.2</v>
      </c>
      <c r="Q2339" s="6">
        <f t="shared" si="144"/>
        <v>315.58999999999997</v>
      </c>
      <c r="R2339" s="6">
        <f t="shared" si="145"/>
        <v>176.4</v>
      </c>
      <c r="S2339" s="6">
        <f t="shared" si="146"/>
        <v>139.18999999999997</v>
      </c>
      <c r="T2339" s="8">
        <f t="shared" si="147"/>
        <v>0.44104692797617157</v>
      </c>
      <c r="U2339" s="5">
        <f>YEAR(SalesDataTable[[#This Row],[Order Date]])</f>
        <v>2026</v>
      </c>
      <c r="V2339" s="8" t="str">
        <f>"Q"&amp;ROUNDUP(MONTH(SalesDataTable[[#This Row],[Order Date]])/3,0)</f>
        <v>Q4</v>
      </c>
      <c r="W2339" s="9">
        <f>MONTH(SalesDataTable[[#This Row],[Order Date]])</f>
        <v>11</v>
      </c>
      <c r="X2339" s="8" t="str">
        <f>TEXT(SalesDataTable[[#This Row],[Order Date]],"mmm")</f>
        <v>Nov</v>
      </c>
    </row>
    <row r="2340" spans="1:24" ht="15">
      <c r="A2340" s="2">
        <v>4829</v>
      </c>
      <c r="B2340" s="3">
        <v>46337</v>
      </c>
      <c r="C2340" s="12">
        <f>MONTH(SalesDataTable[[#This Row],[Order Date]])</f>
        <v>11</v>
      </c>
      <c r="D2340" s="12" t="str">
        <f>TEXT(SalesDataTable[[#This Row],[Order Date]],"MMM")</f>
        <v>Nov</v>
      </c>
      <c r="E2340" s="15" t="str">
        <f>"Q"&amp;ROUNDUP(MONTH(SalesDataTable[[#This Row],[Order Date]])/3,0)</f>
        <v>Q4</v>
      </c>
      <c r="F2340" s="12">
        <f>YEAR(SalesDataTable[[#This Row],[Order Date]])</f>
        <v>2026</v>
      </c>
      <c r="G2340" s="4" t="s">
        <v>11</v>
      </c>
      <c r="H2340" s="4" t="s">
        <v>52</v>
      </c>
      <c r="I2340" s="4" t="s">
        <v>28</v>
      </c>
      <c r="J2340" s="4" t="s">
        <v>13</v>
      </c>
      <c r="K2340" s="4" t="s">
        <v>4</v>
      </c>
      <c r="L2340" s="4" t="s">
        <v>5</v>
      </c>
      <c r="M2340" s="9">
        <v>2</v>
      </c>
      <c r="N2340" s="6">
        <v>81.27</v>
      </c>
      <c r="O2340" s="7">
        <v>0.05</v>
      </c>
      <c r="P2340" s="6">
        <v>43.04</v>
      </c>
      <c r="Q2340" s="6">
        <f t="shared" si="144"/>
        <v>154.41299999999998</v>
      </c>
      <c r="R2340" s="6">
        <f t="shared" si="145"/>
        <v>86.08</v>
      </c>
      <c r="S2340" s="6">
        <f t="shared" si="146"/>
        <v>68.332999999999984</v>
      </c>
      <c r="T2340" s="8">
        <f t="shared" si="147"/>
        <v>0.44253398353765544</v>
      </c>
      <c r="U2340" s="5">
        <f>YEAR(SalesDataTable[[#This Row],[Order Date]])</f>
        <v>2026</v>
      </c>
      <c r="V2340" s="8" t="str">
        <f>"Q"&amp;ROUNDUP(MONTH(SalesDataTable[[#This Row],[Order Date]])/3,0)</f>
        <v>Q4</v>
      </c>
      <c r="W2340" s="9">
        <f>MONTH(SalesDataTable[[#This Row],[Order Date]])</f>
        <v>11</v>
      </c>
      <c r="X2340" s="8" t="str">
        <f>TEXT(SalesDataTable[[#This Row],[Order Date]],"mmm")</f>
        <v>Nov</v>
      </c>
    </row>
    <row r="2341" spans="1:24" ht="15">
      <c r="A2341" s="2">
        <v>4943</v>
      </c>
      <c r="B2341" s="3">
        <v>46337</v>
      </c>
      <c r="C2341" s="12">
        <f>MONTH(SalesDataTable[[#This Row],[Order Date]])</f>
        <v>11</v>
      </c>
      <c r="D2341" s="12" t="str">
        <f>TEXT(SalesDataTable[[#This Row],[Order Date]],"MMM")</f>
        <v>Nov</v>
      </c>
      <c r="E2341" s="15" t="str">
        <f>"Q"&amp;ROUNDUP(MONTH(SalesDataTable[[#This Row],[Order Date]])/3,0)</f>
        <v>Q4</v>
      </c>
      <c r="F2341" s="12">
        <f>YEAR(SalesDataTable[[#This Row],[Order Date]])</f>
        <v>2026</v>
      </c>
      <c r="G2341" s="4" t="s">
        <v>0</v>
      </c>
      <c r="H2341" s="4" t="s">
        <v>36</v>
      </c>
      <c r="I2341" s="4" t="s">
        <v>8</v>
      </c>
      <c r="J2341" s="4" t="s">
        <v>3</v>
      </c>
      <c r="K2341" s="4" t="s">
        <v>23</v>
      </c>
      <c r="L2341" s="4" t="s">
        <v>29</v>
      </c>
      <c r="M2341" s="9">
        <v>10</v>
      </c>
      <c r="N2341" s="6">
        <v>191.98</v>
      </c>
      <c r="O2341" s="7">
        <v>0.1</v>
      </c>
      <c r="P2341" s="6">
        <v>102.73</v>
      </c>
      <c r="Q2341" s="6">
        <f t="shared" si="144"/>
        <v>1727.82</v>
      </c>
      <c r="R2341" s="6">
        <f t="shared" si="145"/>
        <v>1027.3</v>
      </c>
      <c r="S2341" s="6">
        <f t="shared" si="146"/>
        <v>700.52</v>
      </c>
      <c r="T2341" s="8">
        <f t="shared" si="147"/>
        <v>0.40543575140929033</v>
      </c>
      <c r="U2341" s="5">
        <f>YEAR(SalesDataTable[[#This Row],[Order Date]])</f>
        <v>2026</v>
      </c>
      <c r="V2341" s="8" t="str">
        <f>"Q"&amp;ROUNDUP(MONTH(SalesDataTable[[#This Row],[Order Date]])/3,0)</f>
        <v>Q4</v>
      </c>
      <c r="W2341" s="9">
        <f>MONTH(SalesDataTable[[#This Row],[Order Date]])</f>
        <v>11</v>
      </c>
      <c r="X2341" s="8" t="str">
        <f>TEXT(SalesDataTable[[#This Row],[Order Date]],"mmm")</f>
        <v>Nov</v>
      </c>
    </row>
    <row r="2342" spans="1:24" ht="15">
      <c r="A2342" s="2">
        <v>887</v>
      </c>
      <c r="B2342" s="3">
        <v>46338</v>
      </c>
      <c r="C2342" s="12">
        <f>MONTH(SalesDataTable[[#This Row],[Order Date]])</f>
        <v>11</v>
      </c>
      <c r="D2342" s="12" t="str">
        <f>TEXT(SalesDataTable[[#This Row],[Order Date]],"MMM")</f>
        <v>Nov</v>
      </c>
      <c r="E2342" s="15" t="str">
        <f>"Q"&amp;ROUNDUP(MONTH(SalesDataTable[[#This Row],[Order Date]])/3,0)</f>
        <v>Q4</v>
      </c>
      <c r="F2342" s="12">
        <f>YEAR(SalesDataTable[[#This Row],[Order Date]])</f>
        <v>2026</v>
      </c>
      <c r="G2342" s="4" t="s">
        <v>20</v>
      </c>
      <c r="H2342" s="4" t="s">
        <v>33</v>
      </c>
      <c r="I2342" s="4" t="s">
        <v>19</v>
      </c>
      <c r="J2342" s="4" t="s">
        <v>3</v>
      </c>
      <c r="K2342" s="4" t="s">
        <v>9</v>
      </c>
      <c r="L2342" s="4" t="s">
        <v>10</v>
      </c>
      <c r="M2342" s="9">
        <v>6</v>
      </c>
      <c r="N2342" s="6">
        <v>89.87</v>
      </c>
      <c r="O2342" s="7">
        <v>0.2</v>
      </c>
      <c r="P2342" s="6">
        <v>44.47</v>
      </c>
      <c r="Q2342" s="6">
        <f t="shared" si="144"/>
        <v>431.37600000000003</v>
      </c>
      <c r="R2342" s="6">
        <f t="shared" si="145"/>
        <v>266.82</v>
      </c>
      <c r="S2342" s="6">
        <f t="shared" si="146"/>
        <v>164.55600000000004</v>
      </c>
      <c r="T2342" s="8">
        <f t="shared" si="147"/>
        <v>0.3814676755313231</v>
      </c>
      <c r="U2342" s="5">
        <f>YEAR(SalesDataTable[[#This Row],[Order Date]])</f>
        <v>2026</v>
      </c>
      <c r="V2342" s="8" t="str">
        <f>"Q"&amp;ROUNDUP(MONTH(SalesDataTable[[#This Row],[Order Date]])/3,0)</f>
        <v>Q4</v>
      </c>
      <c r="W2342" s="9">
        <f>MONTH(SalesDataTable[[#This Row],[Order Date]])</f>
        <v>11</v>
      </c>
      <c r="X2342" s="8" t="str">
        <f>TEXT(SalesDataTable[[#This Row],[Order Date]],"mmm")</f>
        <v>Nov</v>
      </c>
    </row>
    <row r="2343" spans="1:24" ht="15">
      <c r="A2343" s="2">
        <v>1090</v>
      </c>
      <c r="B2343" s="3">
        <v>46338</v>
      </c>
      <c r="C2343" s="12">
        <f>MONTH(SalesDataTable[[#This Row],[Order Date]])</f>
        <v>11</v>
      </c>
      <c r="D2343" s="12" t="str">
        <f>TEXT(SalesDataTable[[#This Row],[Order Date]],"MMM")</f>
        <v>Nov</v>
      </c>
      <c r="E2343" s="15" t="str">
        <f>"Q"&amp;ROUNDUP(MONTH(SalesDataTable[[#This Row],[Order Date]])/3,0)</f>
        <v>Q4</v>
      </c>
      <c r="F2343" s="12">
        <f>YEAR(SalesDataTable[[#This Row],[Order Date]])</f>
        <v>2026</v>
      </c>
      <c r="G2343" s="4" t="s">
        <v>6</v>
      </c>
      <c r="H2343" s="4" t="s">
        <v>49</v>
      </c>
      <c r="I2343" s="4" t="s">
        <v>28</v>
      </c>
      <c r="J2343" s="4" t="s">
        <v>13</v>
      </c>
      <c r="K2343" s="4" t="s">
        <v>4</v>
      </c>
      <c r="L2343" s="4" t="s">
        <v>22</v>
      </c>
      <c r="M2343" s="9">
        <v>3</v>
      </c>
      <c r="N2343" s="6">
        <v>51.44</v>
      </c>
      <c r="O2343" s="7">
        <v>0.1</v>
      </c>
      <c r="P2343" s="6">
        <v>23.11</v>
      </c>
      <c r="Q2343" s="6">
        <f t="shared" si="144"/>
        <v>138.88800000000001</v>
      </c>
      <c r="R2343" s="6">
        <f t="shared" si="145"/>
        <v>69.33</v>
      </c>
      <c r="S2343" s="6">
        <f t="shared" si="146"/>
        <v>69.558000000000007</v>
      </c>
      <c r="T2343" s="8">
        <f t="shared" si="147"/>
        <v>0.50082080525315364</v>
      </c>
      <c r="U2343" s="5">
        <f>YEAR(SalesDataTable[[#This Row],[Order Date]])</f>
        <v>2026</v>
      </c>
      <c r="V2343" s="8" t="str">
        <f>"Q"&amp;ROUNDUP(MONTH(SalesDataTable[[#This Row],[Order Date]])/3,0)</f>
        <v>Q4</v>
      </c>
      <c r="W2343" s="9">
        <f>MONTH(SalesDataTable[[#This Row],[Order Date]])</f>
        <v>11</v>
      </c>
      <c r="X2343" s="8" t="str">
        <f>TEXT(SalesDataTable[[#This Row],[Order Date]],"mmm")</f>
        <v>Nov</v>
      </c>
    </row>
    <row r="2344" spans="1:24" ht="15">
      <c r="A2344" s="2">
        <v>2090</v>
      </c>
      <c r="B2344" s="3">
        <v>46338</v>
      </c>
      <c r="C2344" s="12">
        <f>MONTH(SalesDataTable[[#This Row],[Order Date]])</f>
        <v>11</v>
      </c>
      <c r="D2344" s="12" t="str">
        <f>TEXT(SalesDataTable[[#This Row],[Order Date]],"MMM")</f>
        <v>Nov</v>
      </c>
      <c r="E2344" s="15" t="str">
        <f>"Q"&amp;ROUNDUP(MONTH(SalesDataTable[[#This Row],[Order Date]])/3,0)</f>
        <v>Q4</v>
      </c>
      <c r="F2344" s="12">
        <f>YEAR(SalesDataTable[[#This Row],[Order Date]])</f>
        <v>2026</v>
      </c>
      <c r="G2344" s="4" t="s">
        <v>20</v>
      </c>
      <c r="H2344" s="4" t="s">
        <v>21</v>
      </c>
      <c r="I2344" s="4" t="s">
        <v>28</v>
      </c>
      <c r="J2344" s="4" t="s">
        <v>13</v>
      </c>
      <c r="K2344" s="4" t="s">
        <v>14</v>
      </c>
      <c r="L2344" s="4" t="s">
        <v>32</v>
      </c>
      <c r="M2344" s="9">
        <v>4</v>
      </c>
      <c r="N2344" s="6">
        <v>46.68</v>
      </c>
      <c r="O2344" s="7">
        <v>0.05</v>
      </c>
      <c r="P2344" s="6">
        <v>17.96</v>
      </c>
      <c r="Q2344" s="6">
        <f t="shared" si="144"/>
        <v>177.38399999999999</v>
      </c>
      <c r="R2344" s="6">
        <f t="shared" si="145"/>
        <v>71.84</v>
      </c>
      <c r="S2344" s="6">
        <f t="shared" si="146"/>
        <v>105.54399999999998</v>
      </c>
      <c r="T2344" s="8">
        <f t="shared" si="147"/>
        <v>0.59500293149325756</v>
      </c>
      <c r="U2344" s="5">
        <f>YEAR(SalesDataTable[[#This Row],[Order Date]])</f>
        <v>2026</v>
      </c>
      <c r="V2344" s="8" t="str">
        <f>"Q"&amp;ROUNDUP(MONTH(SalesDataTable[[#This Row],[Order Date]])/3,0)</f>
        <v>Q4</v>
      </c>
      <c r="W2344" s="9">
        <f>MONTH(SalesDataTable[[#This Row],[Order Date]])</f>
        <v>11</v>
      </c>
      <c r="X2344" s="8" t="str">
        <f>TEXT(SalesDataTable[[#This Row],[Order Date]],"mmm")</f>
        <v>Nov</v>
      </c>
    </row>
    <row r="2345" spans="1:24" ht="15">
      <c r="A2345" s="2">
        <v>2561</v>
      </c>
      <c r="B2345" s="3">
        <v>46338</v>
      </c>
      <c r="C2345" s="12">
        <f>MONTH(SalesDataTable[[#This Row],[Order Date]])</f>
        <v>11</v>
      </c>
      <c r="D2345" s="12" t="str">
        <f>TEXT(SalesDataTable[[#This Row],[Order Date]],"MMM")</f>
        <v>Nov</v>
      </c>
      <c r="E2345" s="15" t="str">
        <f>"Q"&amp;ROUNDUP(MONTH(SalesDataTable[[#This Row],[Order Date]])/3,0)</f>
        <v>Q4</v>
      </c>
      <c r="F2345" s="12">
        <f>YEAR(SalesDataTable[[#This Row],[Order Date]])</f>
        <v>2026</v>
      </c>
      <c r="G2345" s="4" t="s">
        <v>6</v>
      </c>
      <c r="H2345" s="4" t="s">
        <v>43</v>
      </c>
      <c r="I2345" s="4" t="s">
        <v>19</v>
      </c>
      <c r="J2345" s="4" t="s">
        <v>13</v>
      </c>
      <c r="K2345" s="4" t="s">
        <v>9</v>
      </c>
      <c r="L2345" s="4" t="s">
        <v>46</v>
      </c>
      <c r="M2345" s="9">
        <v>4</v>
      </c>
      <c r="N2345" s="6">
        <v>73.05</v>
      </c>
      <c r="O2345" s="7">
        <v>0.2</v>
      </c>
      <c r="P2345" s="6">
        <v>32.82</v>
      </c>
      <c r="Q2345" s="6">
        <f t="shared" si="144"/>
        <v>233.76</v>
      </c>
      <c r="R2345" s="6">
        <f t="shared" si="145"/>
        <v>131.28</v>
      </c>
      <c r="S2345" s="6">
        <f t="shared" si="146"/>
        <v>102.47999999999999</v>
      </c>
      <c r="T2345" s="8">
        <f t="shared" si="147"/>
        <v>0.4383983572895277</v>
      </c>
      <c r="U2345" s="5">
        <f>YEAR(SalesDataTable[[#This Row],[Order Date]])</f>
        <v>2026</v>
      </c>
      <c r="V2345" s="8" t="str">
        <f>"Q"&amp;ROUNDUP(MONTH(SalesDataTable[[#This Row],[Order Date]])/3,0)</f>
        <v>Q4</v>
      </c>
      <c r="W2345" s="9">
        <f>MONTH(SalesDataTable[[#This Row],[Order Date]])</f>
        <v>11</v>
      </c>
      <c r="X2345" s="8" t="str">
        <f>TEXT(SalesDataTable[[#This Row],[Order Date]],"mmm")</f>
        <v>Nov</v>
      </c>
    </row>
    <row r="2346" spans="1:24" ht="15">
      <c r="A2346" s="2">
        <v>2855</v>
      </c>
      <c r="B2346" s="3">
        <v>46338</v>
      </c>
      <c r="C2346" s="12">
        <f>MONTH(SalesDataTable[[#This Row],[Order Date]])</f>
        <v>11</v>
      </c>
      <c r="D2346" s="12" t="str">
        <f>TEXT(SalesDataTable[[#This Row],[Order Date]],"MMM")</f>
        <v>Nov</v>
      </c>
      <c r="E2346" s="15" t="str">
        <f>"Q"&amp;ROUNDUP(MONTH(SalesDataTable[[#This Row],[Order Date]])/3,0)</f>
        <v>Q4</v>
      </c>
      <c r="F2346" s="12">
        <f>YEAR(SalesDataTable[[#This Row],[Order Date]])</f>
        <v>2026</v>
      </c>
      <c r="G2346" s="4" t="s">
        <v>11</v>
      </c>
      <c r="H2346" s="4" t="s">
        <v>39</v>
      </c>
      <c r="I2346" s="4" t="s">
        <v>28</v>
      </c>
      <c r="J2346" s="4" t="s">
        <v>13</v>
      </c>
      <c r="K2346" s="4" t="s">
        <v>23</v>
      </c>
      <c r="L2346" s="4" t="s">
        <v>51</v>
      </c>
      <c r="M2346" s="9">
        <v>1</v>
      </c>
      <c r="N2346" s="6">
        <v>125.32</v>
      </c>
      <c r="O2346" s="7">
        <v>0.15</v>
      </c>
      <c r="P2346" s="6">
        <v>59.49</v>
      </c>
      <c r="Q2346" s="6">
        <f t="shared" si="144"/>
        <v>106.52199999999999</v>
      </c>
      <c r="R2346" s="6">
        <f t="shared" si="145"/>
        <v>59.49</v>
      </c>
      <c r="S2346" s="6">
        <f t="shared" si="146"/>
        <v>47.031999999999989</v>
      </c>
      <c r="T2346" s="8">
        <f t="shared" si="147"/>
        <v>0.44152381667636725</v>
      </c>
      <c r="U2346" s="5">
        <f>YEAR(SalesDataTable[[#This Row],[Order Date]])</f>
        <v>2026</v>
      </c>
      <c r="V2346" s="8" t="str">
        <f>"Q"&amp;ROUNDUP(MONTH(SalesDataTable[[#This Row],[Order Date]])/3,0)</f>
        <v>Q4</v>
      </c>
      <c r="W2346" s="9">
        <f>MONTH(SalesDataTable[[#This Row],[Order Date]])</f>
        <v>11</v>
      </c>
      <c r="X2346" s="8" t="str">
        <f>TEXT(SalesDataTable[[#This Row],[Order Date]],"mmm")</f>
        <v>Nov</v>
      </c>
    </row>
    <row r="2347" spans="1:24" ht="15">
      <c r="A2347" s="2">
        <v>4421</v>
      </c>
      <c r="B2347" s="3">
        <v>46338</v>
      </c>
      <c r="C2347" s="12">
        <f>MONTH(SalesDataTable[[#This Row],[Order Date]])</f>
        <v>11</v>
      </c>
      <c r="D2347" s="12" t="str">
        <f>TEXT(SalesDataTable[[#This Row],[Order Date]],"MMM")</f>
        <v>Nov</v>
      </c>
      <c r="E2347" s="15" t="str">
        <f>"Q"&amp;ROUNDUP(MONTH(SalesDataTable[[#This Row],[Order Date]])/3,0)</f>
        <v>Q4</v>
      </c>
      <c r="F2347" s="12">
        <f>YEAR(SalesDataTable[[#This Row],[Order Date]])</f>
        <v>2026</v>
      </c>
      <c r="G2347" s="4" t="s">
        <v>6</v>
      </c>
      <c r="H2347" s="4" t="s">
        <v>41</v>
      </c>
      <c r="I2347" s="4" t="s">
        <v>28</v>
      </c>
      <c r="J2347" s="4" t="s">
        <v>16</v>
      </c>
      <c r="K2347" s="4" t="s">
        <v>34</v>
      </c>
      <c r="L2347" s="4" t="s">
        <v>38</v>
      </c>
      <c r="M2347" s="9">
        <v>2</v>
      </c>
      <c r="N2347" s="6">
        <v>123.49</v>
      </c>
      <c r="O2347" s="7">
        <v>0.15</v>
      </c>
      <c r="P2347" s="6">
        <v>68.08</v>
      </c>
      <c r="Q2347" s="6">
        <f t="shared" si="144"/>
        <v>209.93299999999999</v>
      </c>
      <c r="R2347" s="6">
        <f t="shared" si="145"/>
        <v>136.16</v>
      </c>
      <c r="S2347" s="6">
        <f t="shared" si="146"/>
        <v>73.772999999999996</v>
      </c>
      <c r="T2347" s="8">
        <f t="shared" si="147"/>
        <v>0.35141211719929694</v>
      </c>
      <c r="U2347" s="5">
        <f>YEAR(SalesDataTable[[#This Row],[Order Date]])</f>
        <v>2026</v>
      </c>
      <c r="V2347" s="8" t="str">
        <f>"Q"&amp;ROUNDUP(MONTH(SalesDataTable[[#This Row],[Order Date]])/3,0)</f>
        <v>Q4</v>
      </c>
      <c r="W2347" s="9">
        <f>MONTH(SalesDataTable[[#This Row],[Order Date]])</f>
        <v>11</v>
      </c>
      <c r="X2347" s="8" t="str">
        <f>TEXT(SalesDataTable[[#This Row],[Order Date]],"mmm")</f>
        <v>Nov</v>
      </c>
    </row>
    <row r="2348" spans="1:24" ht="15">
      <c r="A2348" s="2">
        <v>195</v>
      </c>
      <c r="B2348" s="3">
        <v>46339</v>
      </c>
      <c r="C2348" s="12">
        <f>MONTH(SalesDataTable[[#This Row],[Order Date]])</f>
        <v>11</v>
      </c>
      <c r="D2348" s="12" t="str">
        <f>TEXT(SalesDataTable[[#This Row],[Order Date]],"MMM")</f>
        <v>Nov</v>
      </c>
      <c r="E2348" s="15" t="str">
        <f>"Q"&amp;ROUNDUP(MONTH(SalesDataTable[[#This Row],[Order Date]])/3,0)</f>
        <v>Q4</v>
      </c>
      <c r="F2348" s="12">
        <f>YEAR(SalesDataTable[[#This Row],[Order Date]])</f>
        <v>2026</v>
      </c>
      <c r="G2348" s="4" t="s">
        <v>6</v>
      </c>
      <c r="H2348" s="4" t="s">
        <v>43</v>
      </c>
      <c r="I2348" s="4" t="s">
        <v>19</v>
      </c>
      <c r="J2348" s="4" t="s">
        <v>3</v>
      </c>
      <c r="K2348" s="4" t="s">
        <v>14</v>
      </c>
      <c r="L2348" s="4" t="s">
        <v>32</v>
      </c>
      <c r="M2348" s="9">
        <v>1</v>
      </c>
      <c r="N2348" s="6">
        <v>47.37</v>
      </c>
      <c r="O2348" s="7">
        <v>0.2</v>
      </c>
      <c r="P2348" s="6">
        <v>18.739999999999998</v>
      </c>
      <c r="Q2348" s="6">
        <f t="shared" si="144"/>
        <v>37.896000000000001</v>
      </c>
      <c r="R2348" s="6">
        <f t="shared" si="145"/>
        <v>18.739999999999998</v>
      </c>
      <c r="S2348" s="6">
        <f t="shared" si="146"/>
        <v>19.156000000000002</v>
      </c>
      <c r="T2348" s="8">
        <f t="shared" si="147"/>
        <v>0.50548870593202455</v>
      </c>
      <c r="U2348" s="5">
        <f>YEAR(SalesDataTable[[#This Row],[Order Date]])</f>
        <v>2026</v>
      </c>
      <c r="V2348" s="8" t="str">
        <f>"Q"&amp;ROUNDUP(MONTH(SalesDataTable[[#This Row],[Order Date]])/3,0)</f>
        <v>Q4</v>
      </c>
      <c r="W2348" s="9">
        <f>MONTH(SalesDataTable[[#This Row],[Order Date]])</f>
        <v>11</v>
      </c>
      <c r="X2348" s="8" t="str">
        <f>TEXT(SalesDataTable[[#This Row],[Order Date]],"mmm")</f>
        <v>Nov</v>
      </c>
    </row>
    <row r="2349" spans="1:24" ht="15">
      <c r="A2349" s="2">
        <v>520</v>
      </c>
      <c r="B2349" s="3">
        <v>46339</v>
      </c>
      <c r="C2349" s="12">
        <f>MONTH(SalesDataTable[[#This Row],[Order Date]])</f>
        <v>11</v>
      </c>
      <c r="D2349" s="12" t="str">
        <f>TEXT(SalesDataTable[[#This Row],[Order Date]],"MMM")</f>
        <v>Nov</v>
      </c>
      <c r="E2349" s="15" t="str">
        <f>"Q"&amp;ROUNDUP(MONTH(SalesDataTable[[#This Row],[Order Date]])/3,0)</f>
        <v>Q4</v>
      </c>
      <c r="F2349" s="12">
        <f>YEAR(SalesDataTable[[#This Row],[Order Date]])</f>
        <v>2026</v>
      </c>
      <c r="G2349" s="4" t="s">
        <v>6</v>
      </c>
      <c r="H2349" s="4" t="s">
        <v>43</v>
      </c>
      <c r="I2349" s="4" t="s">
        <v>8</v>
      </c>
      <c r="J2349" s="4" t="s">
        <v>16</v>
      </c>
      <c r="K2349" s="4" t="s">
        <v>9</v>
      </c>
      <c r="L2349" s="4" t="s">
        <v>10</v>
      </c>
      <c r="M2349" s="9">
        <v>6</v>
      </c>
      <c r="N2349" s="6">
        <v>92.31</v>
      </c>
      <c r="O2349" s="7">
        <v>0.05</v>
      </c>
      <c r="P2349" s="6">
        <v>46.12</v>
      </c>
      <c r="Q2349" s="6">
        <f t="shared" si="144"/>
        <v>526.16700000000003</v>
      </c>
      <c r="R2349" s="6">
        <f t="shared" si="145"/>
        <v>276.71999999999997</v>
      </c>
      <c r="S2349" s="6">
        <f t="shared" si="146"/>
        <v>249.44700000000006</v>
      </c>
      <c r="T2349" s="8">
        <f t="shared" si="147"/>
        <v>0.47408332335551268</v>
      </c>
      <c r="U2349" s="5">
        <f>YEAR(SalesDataTable[[#This Row],[Order Date]])</f>
        <v>2026</v>
      </c>
      <c r="V2349" s="8" t="str">
        <f>"Q"&amp;ROUNDUP(MONTH(SalesDataTable[[#This Row],[Order Date]])/3,0)</f>
        <v>Q4</v>
      </c>
      <c r="W2349" s="9">
        <f>MONTH(SalesDataTable[[#This Row],[Order Date]])</f>
        <v>11</v>
      </c>
      <c r="X2349" s="8" t="str">
        <f>TEXT(SalesDataTable[[#This Row],[Order Date]],"mmm")</f>
        <v>Nov</v>
      </c>
    </row>
    <row r="2350" spans="1:24" ht="15">
      <c r="A2350" s="2">
        <v>646</v>
      </c>
      <c r="B2350" s="3">
        <v>46339</v>
      </c>
      <c r="C2350" s="12">
        <f>MONTH(SalesDataTable[[#This Row],[Order Date]])</f>
        <v>11</v>
      </c>
      <c r="D2350" s="12" t="str">
        <f>TEXT(SalesDataTable[[#This Row],[Order Date]],"MMM")</f>
        <v>Nov</v>
      </c>
      <c r="E2350" s="15" t="str">
        <f>"Q"&amp;ROUNDUP(MONTH(SalesDataTable[[#This Row],[Order Date]])/3,0)</f>
        <v>Q4</v>
      </c>
      <c r="F2350" s="12">
        <f>YEAR(SalesDataTable[[#This Row],[Order Date]])</f>
        <v>2026</v>
      </c>
      <c r="G2350" s="4" t="s">
        <v>11</v>
      </c>
      <c r="H2350" s="4" t="s">
        <v>52</v>
      </c>
      <c r="I2350" s="4" t="s">
        <v>19</v>
      </c>
      <c r="J2350" s="4" t="s">
        <v>3</v>
      </c>
      <c r="K2350" s="4" t="s">
        <v>4</v>
      </c>
      <c r="L2350" s="4" t="s">
        <v>22</v>
      </c>
      <c r="M2350" s="9">
        <v>1</v>
      </c>
      <c r="N2350" s="6">
        <v>49.53</v>
      </c>
      <c r="O2350" s="7">
        <v>0.1</v>
      </c>
      <c r="P2350" s="6">
        <v>22.18</v>
      </c>
      <c r="Q2350" s="6">
        <f t="shared" si="144"/>
        <v>44.577000000000005</v>
      </c>
      <c r="R2350" s="6">
        <f t="shared" si="145"/>
        <v>22.18</v>
      </c>
      <c r="S2350" s="6">
        <f t="shared" si="146"/>
        <v>22.397000000000006</v>
      </c>
      <c r="T2350" s="8">
        <f t="shared" si="147"/>
        <v>0.50243399062296712</v>
      </c>
      <c r="U2350" s="5">
        <f>YEAR(SalesDataTable[[#This Row],[Order Date]])</f>
        <v>2026</v>
      </c>
      <c r="V2350" s="8" t="str">
        <f>"Q"&amp;ROUNDUP(MONTH(SalesDataTable[[#This Row],[Order Date]])/3,0)</f>
        <v>Q4</v>
      </c>
      <c r="W2350" s="9">
        <f>MONTH(SalesDataTable[[#This Row],[Order Date]])</f>
        <v>11</v>
      </c>
      <c r="X2350" s="8" t="str">
        <f>TEXT(SalesDataTable[[#This Row],[Order Date]],"mmm")</f>
        <v>Nov</v>
      </c>
    </row>
    <row r="2351" spans="1:24" ht="15">
      <c r="A2351" s="2">
        <v>893</v>
      </c>
      <c r="B2351" s="3">
        <v>46339</v>
      </c>
      <c r="C2351" s="12">
        <f>MONTH(SalesDataTable[[#This Row],[Order Date]])</f>
        <v>11</v>
      </c>
      <c r="D2351" s="12" t="str">
        <f>TEXT(SalesDataTable[[#This Row],[Order Date]],"MMM")</f>
        <v>Nov</v>
      </c>
      <c r="E2351" s="15" t="str">
        <f>"Q"&amp;ROUNDUP(MONTH(SalesDataTable[[#This Row],[Order Date]])/3,0)</f>
        <v>Q4</v>
      </c>
      <c r="F2351" s="12">
        <f>YEAR(SalesDataTable[[#This Row],[Order Date]])</f>
        <v>2026</v>
      </c>
      <c r="G2351" s="4" t="s">
        <v>20</v>
      </c>
      <c r="H2351" s="4" t="s">
        <v>33</v>
      </c>
      <c r="I2351" s="4" t="s">
        <v>2</v>
      </c>
      <c r="J2351" s="4" t="s">
        <v>13</v>
      </c>
      <c r="K2351" s="4" t="s">
        <v>14</v>
      </c>
      <c r="L2351" s="4" t="s">
        <v>32</v>
      </c>
      <c r="M2351" s="9">
        <v>4</v>
      </c>
      <c r="N2351" s="6">
        <v>47.62</v>
      </c>
      <c r="O2351" s="7">
        <v>0.2</v>
      </c>
      <c r="P2351" s="6">
        <v>18.100000000000001</v>
      </c>
      <c r="Q2351" s="6">
        <f t="shared" si="144"/>
        <v>152.38399999999999</v>
      </c>
      <c r="R2351" s="6">
        <f t="shared" si="145"/>
        <v>72.400000000000006</v>
      </c>
      <c r="S2351" s="6">
        <f t="shared" si="146"/>
        <v>79.98399999999998</v>
      </c>
      <c r="T2351" s="8">
        <f t="shared" si="147"/>
        <v>0.52488450230995376</v>
      </c>
      <c r="U2351" s="5">
        <f>YEAR(SalesDataTable[[#This Row],[Order Date]])</f>
        <v>2026</v>
      </c>
      <c r="V2351" s="8" t="str">
        <f>"Q"&amp;ROUNDUP(MONTH(SalesDataTable[[#This Row],[Order Date]])/3,0)</f>
        <v>Q4</v>
      </c>
      <c r="W2351" s="9">
        <f>MONTH(SalesDataTable[[#This Row],[Order Date]])</f>
        <v>11</v>
      </c>
      <c r="X2351" s="8" t="str">
        <f>TEXT(SalesDataTable[[#This Row],[Order Date]],"mmm")</f>
        <v>Nov</v>
      </c>
    </row>
    <row r="2352" spans="1:24" ht="15">
      <c r="A2352" s="2">
        <v>916</v>
      </c>
      <c r="B2352" s="3">
        <v>46339</v>
      </c>
      <c r="C2352" s="12">
        <f>MONTH(SalesDataTable[[#This Row],[Order Date]])</f>
        <v>11</v>
      </c>
      <c r="D2352" s="12" t="str">
        <f>TEXT(SalesDataTable[[#This Row],[Order Date]],"MMM")</f>
        <v>Nov</v>
      </c>
      <c r="E2352" s="15" t="str">
        <f>"Q"&amp;ROUNDUP(MONTH(SalesDataTable[[#This Row],[Order Date]])/3,0)</f>
        <v>Q4</v>
      </c>
      <c r="F2352" s="12">
        <f>YEAR(SalesDataTable[[#This Row],[Order Date]])</f>
        <v>2026</v>
      </c>
      <c r="G2352" s="4" t="s">
        <v>6</v>
      </c>
      <c r="H2352" s="4" t="s">
        <v>27</v>
      </c>
      <c r="I2352" s="4" t="s">
        <v>2</v>
      </c>
      <c r="J2352" s="4" t="s">
        <v>13</v>
      </c>
      <c r="K2352" s="4" t="s">
        <v>4</v>
      </c>
      <c r="L2352" s="4" t="s">
        <v>22</v>
      </c>
      <c r="M2352" s="9">
        <v>4</v>
      </c>
      <c r="N2352" s="6">
        <v>51.93</v>
      </c>
      <c r="O2352" s="7">
        <v>0.05</v>
      </c>
      <c r="P2352" s="6">
        <v>22.62</v>
      </c>
      <c r="Q2352" s="6">
        <f t="shared" si="144"/>
        <v>197.334</v>
      </c>
      <c r="R2352" s="6">
        <f t="shared" si="145"/>
        <v>90.48</v>
      </c>
      <c r="S2352" s="6">
        <f t="shared" si="146"/>
        <v>106.854</v>
      </c>
      <c r="T2352" s="8">
        <f t="shared" si="147"/>
        <v>0.54148803551339353</v>
      </c>
      <c r="U2352" s="5">
        <f>YEAR(SalesDataTable[[#This Row],[Order Date]])</f>
        <v>2026</v>
      </c>
      <c r="V2352" s="8" t="str">
        <f>"Q"&amp;ROUNDUP(MONTH(SalesDataTable[[#This Row],[Order Date]])/3,0)</f>
        <v>Q4</v>
      </c>
      <c r="W2352" s="9">
        <f>MONTH(SalesDataTable[[#This Row],[Order Date]])</f>
        <v>11</v>
      </c>
      <c r="X2352" s="8" t="str">
        <f>TEXT(SalesDataTable[[#This Row],[Order Date]],"mmm")</f>
        <v>Nov</v>
      </c>
    </row>
    <row r="2353" spans="1:24" ht="15">
      <c r="A2353" s="2">
        <v>1295</v>
      </c>
      <c r="B2353" s="3">
        <v>46339</v>
      </c>
      <c r="C2353" s="12">
        <f>MONTH(SalesDataTable[[#This Row],[Order Date]])</f>
        <v>11</v>
      </c>
      <c r="D2353" s="12" t="str">
        <f>TEXT(SalesDataTable[[#This Row],[Order Date]],"MMM")</f>
        <v>Nov</v>
      </c>
      <c r="E2353" s="15" t="str">
        <f>"Q"&amp;ROUNDUP(MONTH(SalesDataTable[[#This Row],[Order Date]])/3,0)</f>
        <v>Q4</v>
      </c>
      <c r="F2353" s="12">
        <f>YEAR(SalesDataTable[[#This Row],[Order Date]])</f>
        <v>2026</v>
      </c>
      <c r="G2353" s="4" t="s">
        <v>6</v>
      </c>
      <c r="H2353" s="4" t="s">
        <v>41</v>
      </c>
      <c r="I2353" s="4" t="s">
        <v>28</v>
      </c>
      <c r="J2353" s="4" t="s">
        <v>13</v>
      </c>
      <c r="K2353" s="4" t="s">
        <v>9</v>
      </c>
      <c r="L2353" s="4" t="s">
        <v>37</v>
      </c>
      <c r="M2353" s="9">
        <v>1</v>
      </c>
      <c r="N2353" s="6">
        <v>155.44999999999999</v>
      </c>
      <c r="O2353" s="7">
        <v>0.05</v>
      </c>
      <c r="P2353" s="6">
        <v>77.25</v>
      </c>
      <c r="Q2353" s="6">
        <f t="shared" si="144"/>
        <v>147.67749999999998</v>
      </c>
      <c r="R2353" s="6">
        <f t="shared" si="145"/>
        <v>77.25</v>
      </c>
      <c r="S2353" s="6">
        <f t="shared" si="146"/>
        <v>70.427499999999981</v>
      </c>
      <c r="T2353" s="8">
        <f t="shared" si="147"/>
        <v>0.47690067884410281</v>
      </c>
      <c r="U2353" s="5">
        <f>YEAR(SalesDataTable[[#This Row],[Order Date]])</f>
        <v>2026</v>
      </c>
      <c r="V2353" s="8" t="str">
        <f>"Q"&amp;ROUNDUP(MONTH(SalesDataTable[[#This Row],[Order Date]])/3,0)</f>
        <v>Q4</v>
      </c>
      <c r="W2353" s="9">
        <f>MONTH(SalesDataTable[[#This Row],[Order Date]])</f>
        <v>11</v>
      </c>
      <c r="X2353" s="8" t="str">
        <f>TEXT(SalesDataTable[[#This Row],[Order Date]],"mmm")</f>
        <v>Nov</v>
      </c>
    </row>
    <row r="2354" spans="1:24" ht="15">
      <c r="A2354" s="2">
        <v>3438</v>
      </c>
      <c r="B2354" s="3">
        <v>46339</v>
      </c>
      <c r="C2354" s="12">
        <f>MONTH(SalesDataTable[[#This Row],[Order Date]])</f>
        <v>11</v>
      </c>
      <c r="D2354" s="12" t="str">
        <f>TEXT(SalesDataTable[[#This Row],[Order Date]],"MMM")</f>
        <v>Nov</v>
      </c>
      <c r="E2354" s="15" t="str">
        <f>"Q"&amp;ROUNDUP(MONTH(SalesDataTable[[#This Row],[Order Date]])/3,0)</f>
        <v>Q4</v>
      </c>
      <c r="F2354" s="12">
        <f>YEAR(SalesDataTable[[#This Row],[Order Date]])</f>
        <v>2026</v>
      </c>
      <c r="G2354" s="4" t="s">
        <v>0</v>
      </c>
      <c r="H2354" s="4" t="s">
        <v>1</v>
      </c>
      <c r="I2354" s="4" t="s">
        <v>2</v>
      </c>
      <c r="J2354" s="4" t="s">
        <v>3</v>
      </c>
      <c r="K2354" s="4" t="s">
        <v>4</v>
      </c>
      <c r="L2354" s="4" t="s">
        <v>26</v>
      </c>
      <c r="M2354" s="9">
        <v>4</v>
      </c>
      <c r="N2354" s="6">
        <v>40.03</v>
      </c>
      <c r="O2354" s="7">
        <v>0.05</v>
      </c>
      <c r="P2354" s="6">
        <v>16.78</v>
      </c>
      <c r="Q2354" s="6">
        <f t="shared" si="144"/>
        <v>152.114</v>
      </c>
      <c r="R2354" s="6">
        <f t="shared" si="145"/>
        <v>67.12</v>
      </c>
      <c r="S2354" s="6">
        <f t="shared" si="146"/>
        <v>84.994</v>
      </c>
      <c r="T2354" s="8">
        <f t="shared" si="147"/>
        <v>0.5587519886400989</v>
      </c>
      <c r="U2354" s="5">
        <f>YEAR(SalesDataTable[[#This Row],[Order Date]])</f>
        <v>2026</v>
      </c>
      <c r="V2354" s="8" t="str">
        <f>"Q"&amp;ROUNDUP(MONTH(SalesDataTable[[#This Row],[Order Date]])/3,0)</f>
        <v>Q4</v>
      </c>
      <c r="W2354" s="9">
        <f>MONTH(SalesDataTable[[#This Row],[Order Date]])</f>
        <v>11</v>
      </c>
      <c r="X2354" s="8" t="str">
        <f>TEXT(SalesDataTable[[#This Row],[Order Date]],"mmm")</f>
        <v>Nov</v>
      </c>
    </row>
    <row r="2355" spans="1:24" ht="15">
      <c r="A2355" s="2">
        <v>3573</v>
      </c>
      <c r="B2355" s="3">
        <v>46339</v>
      </c>
      <c r="C2355" s="12">
        <f>MONTH(SalesDataTable[[#This Row],[Order Date]])</f>
        <v>11</v>
      </c>
      <c r="D2355" s="12" t="str">
        <f>TEXT(SalesDataTable[[#This Row],[Order Date]],"MMM")</f>
        <v>Nov</v>
      </c>
      <c r="E2355" s="15" t="str">
        <f>"Q"&amp;ROUNDUP(MONTH(SalesDataTable[[#This Row],[Order Date]])/3,0)</f>
        <v>Q4</v>
      </c>
      <c r="F2355" s="12">
        <f>YEAR(SalesDataTable[[#This Row],[Order Date]])</f>
        <v>2026</v>
      </c>
      <c r="G2355" s="4" t="s">
        <v>0</v>
      </c>
      <c r="H2355" s="4" t="s">
        <v>36</v>
      </c>
      <c r="I2355" s="4" t="s">
        <v>2</v>
      </c>
      <c r="J2355" s="4" t="s">
        <v>3</v>
      </c>
      <c r="K2355" s="4" t="s">
        <v>9</v>
      </c>
      <c r="L2355" s="4" t="s">
        <v>37</v>
      </c>
      <c r="M2355" s="9">
        <v>2</v>
      </c>
      <c r="N2355" s="6">
        <v>152.96</v>
      </c>
      <c r="O2355" s="7">
        <v>0.1</v>
      </c>
      <c r="P2355" s="6">
        <v>79.12</v>
      </c>
      <c r="Q2355" s="6">
        <f t="shared" si="144"/>
        <v>275.32800000000003</v>
      </c>
      <c r="R2355" s="6">
        <f t="shared" si="145"/>
        <v>158.24</v>
      </c>
      <c r="S2355" s="6">
        <f t="shared" si="146"/>
        <v>117.08800000000002</v>
      </c>
      <c r="T2355" s="8">
        <f t="shared" si="147"/>
        <v>0.4252673175267318</v>
      </c>
      <c r="U2355" s="5">
        <f>YEAR(SalesDataTable[[#This Row],[Order Date]])</f>
        <v>2026</v>
      </c>
      <c r="V2355" s="8" t="str">
        <f>"Q"&amp;ROUNDUP(MONTH(SalesDataTable[[#This Row],[Order Date]])/3,0)</f>
        <v>Q4</v>
      </c>
      <c r="W2355" s="9">
        <f>MONTH(SalesDataTable[[#This Row],[Order Date]])</f>
        <v>11</v>
      </c>
      <c r="X2355" s="8" t="str">
        <f>TEXT(SalesDataTable[[#This Row],[Order Date]],"mmm")</f>
        <v>Nov</v>
      </c>
    </row>
    <row r="2356" spans="1:24" ht="15">
      <c r="A2356" s="2">
        <v>4257</v>
      </c>
      <c r="B2356" s="3">
        <v>46339</v>
      </c>
      <c r="C2356" s="12">
        <f>MONTH(SalesDataTable[[#This Row],[Order Date]])</f>
        <v>11</v>
      </c>
      <c r="D2356" s="12" t="str">
        <f>TEXT(SalesDataTable[[#This Row],[Order Date]],"MMM")</f>
        <v>Nov</v>
      </c>
      <c r="E2356" s="15" t="str">
        <f>"Q"&amp;ROUNDUP(MONTH(SalesDataTable[[#This Row],[Order Date]])/3,0)</f>
        <v>Q4</v>
      </c>
      <c r="F2356" s="12">
        <f>YEAR(SalesDataTable[[#This Row],[Order Date]])</f>
        <v>2026</v>
      </c>
      <c r="G2356" s="4" t="s">
        <v>20</v>
      </c>
      <c r="H2356" s="4" t="s">
        <v>47</v>
      </c>
      <c r="I2356" s="4" t="s">
        <v>19</v>
      </c>
      <c r="J2356" s="4" t="s">
        <v>13</v>
      </c>
      <c r="K2356" s="4" t="s">
        <v>34</v>
      </c>
      <c r="L2356" s="4" t="s">
        <v>38</v>
      </c>
      <c r="M2356" s="9">
        <v>2</v>
      </c>
      <c r="N2356" s="6">
        <v>124.06</v>
      </c>
      <c r="O2356" s="7">
        <v>0.05</v>
      </c>
      <c r="P2356" s="6">
        <v>69.98</v>
      </c>
      <c r="Q2356" s="6">
        <f t="shared" si="144"/>
        <v>235.714</v>
      </c>
      <c r="R2356" s="6">
        <f t="shared" si="145"/>
        <v>139.96</v>
      </c>
      <c r="S2356" s="6">
        <f t="shared" si="146"/>
        <v>95.753999999999991</v>
      </c>
      <c r="T2356" s="8">
        <f t="shared" si="147"/>
        <v>0.40622958330858577</v>
      </c>
      <c r="U2356" s="5">
        <f>YEAR(SalesDataTable[[#This Row],[Order Date]])</f>
        <v>2026</v>
      </c>
      <c r="V2356" s="8" t="str">
        <f>"Q"&amp;ROUNDUP(MONTH(SalesDataTable[[#This Row],[Order Date]])/3,0)</f>
        <v>Q4</v>
      </c>
      <c r="W2356" s="9">
        <f>MONTH(SalesDataTable[[#This Row],[Order Date]])</f>
        <v>11</v>
      </c>
      <c r="X2356" s="8" t="str">
        <f>TEXT(SalesDataTable[[#This Row],[Order Date]],"mmm")</f>
        <v>Nov</v>
      </c>
    </row>
    <row r="2357" spans="1:24" ht="15">
      <c r="A2357" s="2">
        <v>4389</v>
      </c>
      <c r="B2357" s="3">
        <v>46339</v>
      </c>
      <c r="C2357" s="12">
        <f>MONTH(SalesDataTable[[#This Row],[Order Date]])</f>
        <v>11</v>
      </c>
      <c r="D2357" s="12" t="str">
        <f>TEXT(SalesDataTable[[#This Row],[Order Date]],"MMM")</f>
        <v>Nov</v>
      </c>
      <c r="E2357" s="15" t="str">
        <f>"Q"&amp;ROUNDUP(MONTH(SalesDataTable[[#This Row],[Order Date]])/3,0)</f>
        <v>Q4</v>
      </c>
      <c r="F2357" s="12">
        <f>YEAR(SalesDataTable[[#This Row],[Order Date]])</f>
        <v>2026</v>
      </c>
      <c r="G2357" s="4" t="s">
        <v>11</v>
      </c>
      <c r="H2357" s="4" t="s">
        <v>39</v>
      </c>
      <c r="I2357" s="4" t="s">
        <v>28</v>
      </c>
      <c r="J2357" s="4" t="s">
        <v>13</v>
      </c>
      <c r="K2357" s="4" t="s">
        <v>9</v>
      </c>
      <c r="L2357" s="4" t="s">
        <v>37</v>
      </c>
      <c r="M2357" s="9">
        <v>1</v>
      </c>
      <c r="N2357" s="6">
        <v>151.66</v>
      </c>
      <c r="O2357" s="7">
        <v>0.1</v>
      </c>
      <c r="P2357" s="6">
        <v>80.209999999999994</v>
      </c>
      <c r="Q2357" s="6">
        <f t="shared" si="144"/>
        <v>136.494</v>
      </c>
      <c r="R2357" s="6">
        <f t="shared" si="145"/>
        <v>80.209999999999994</v>
      </c>
      <c r="S2357" s="6">
        <f t="shared" si="146"/>
        <v>56.284000000000006</v>
      </c>
      <c r="T2357" s="8">
        <f t="shared" si="147"/>
        <v>0.41235512183685735</v>
      </c>
      <c r="U2357" s="5">
        <f>YEAR(SalesDataTable[[#This Row],[Order Date]])</f>
        <v>2026</v>
      </c>
      <c r="V2357" s="8" t="str">
        <f>"Q"&amp;ROUNDUP(MONTH(SalesDataTable[[#This Row],[Order Date]])/3,0)</f>
        <v>Q4</v>
      </c>
      <c r="W2357" s="9">
        <f>MONTH(SalesDataTable[[#This Row],[Order Date]])</f>
        <v>11</v>
      </c>
      <c r="X2357" s="8" t="str">
        <f>TEXT(SalesDataTable[[#This Row],[Order Date]],"mmm")</f>
        <v>Nov</v>
      </c>
    </row>
    <row r="2358" spans="1:24" ht="15">
      <c r="A2358" s="2">
        <v>4887</v>
      </c>
      <c r="B2358" s="3">
        <v>46339</v>
      </c>
      <c r="C2358" s="12">
        <f>MONTH(SalesDataTable[[#This Row],[Order Date]])</f>
        <v>11</v>
      </c>
      <c r="D2358" s="12" t="str">
        <f>TEXT(SalesDataTable[[#This Row],[Order Date]],"MMM")</f>
        <v>Nov</v>
      </c>
      <c r="E2358" s="15" t="str">
        <f>"Q"&amp;ROUNDUP(MONTH(SalesDataTable[[#This Row],[Order Date]])/3,0)</f>
        <v>Q4</v>
      </c>
      <c r="F2358" s="12">
        <f>YEAR(SalesDataTable[[#This Row],[Order Date]])</f>
        <v>2026</v>
      </c>
      <c r="G2358" s="4" t="s">
        <v>20</v>
      </c>
      <c r="H2358" s="4" t="s">
        <v>33</v>
      </c>
      <c r="I2358" s="4" t="s">
        <v>2</v>
      </c>
      <c r="J2358" s="4" t="s">
        <v>13</v>
      </c>
      <c r="K2358" s="4" t="s">
        <v>9</v>
      </c>
      <c r="L2358" s="4" t="s">
        <v>17</v>
      </c>
      <c r="M2358" s="9">
        <v>2</v>
      </c>
      <c r="N2358" s="6">
        <v>142.30000000000001</v>
      </c>
      <c r="O2358" s="7">
        <v>0.15</v>
      </c>
      <c r="P2358" s="6">
        <v>77.760000000000005</v>
      </c>
      <c r="Q2358" s="6">
        <f t="shared" si="144"/>
        <v>241.91000000000003</v>
      </c>
      <c r="R2358" s="6">
        <f t="shared" si="145"/>
        <v>155.52000000000001</v>
      </c>
      <c r="S2358" s="6">
        <f t="shared" si="146"/>
        <v>86.390000000000015</v>
      </c>
      <c r="T2358" s="8">
        <f t="shared" si="147"/>
        <v>0.35711628291513375</v>
      </c>
      <c r="U2358" s="5">
        <f>YEAR(SalesDataTable[[#This Row],[Order Date]])</f>
        <v>2026</v>
      </c>
      <c r="V2358" s="8" t="str">
        <f>"Q"&amp;ROUNDUP(MONTH(SalesDataTable[[#This Row],[Order Date]])/3,0)</f>
        <v>Q4</v>
      </c>
      <c r="W2358" s="9">
        <f>MONTH(SalesDataTable[[#This Row],[Order Date]])</f>
        <v>11</v>
      </c>
      <c r="X2358" s="8" t="str">
        <f>TEXT(SalesDataTable[[#This Row],[Order Date]],"mmm")</f>
        <v>Nov</v>
      </c>
    </row>
    <row r="2359" spans="1:24" ht="15">
      <c r="A2359" s="2">
        <v>5007</v>
      </c>
      <c r="B2359" s="3">
        <v>46339</v>
      </c>
      <c r="C2359" s="12">
        <f>MONTH(SalesDataTable[[#This Row],[Order Date]])</f>
        <v>11</v>
      </c>
      <c r="D2359" s="12" t="str">
        <f>TEXT(SalesDataTable[[#This Row],[Order Date]],"MMM")</f>
        <v>Nov</v>
      </c>
      <c r="E2359" s="15" t="str">
        <f>"Q"&amp;ROUNDUP(MONTH(SalesDataTable[[#This Row],[Order Date]])/3,0)</f>
        <v>Q4</v>
      </c>
      <c r="F2359" s="12">
        <f>YEAR(SalesDataTable[[#This Row],[Order Date]])</f>
        <v>2026</v>
      </c>
      <c r="G2359" s="4" t="s">
        <v>6</v>
      </c>
      <c r="H2359" s="4" t="s">
        <v>49</v>
      </c>
      <c r="I2359" s="4" t="s">
        <v>2</v>
      </c>
      <c r="J2359" s="4" t="s">
        <v>16</v>
      </c>
      <c r="K2359" s="4" t="s">
        <v>14</v>
      </c>
      <c r="L2359" s="4" t="s">
        <v>48</v>
      </c>
      <c r="M2359" s="9">
        <v>4</v>
      </c>
      <c r="N2359" s="6">
        <v>161.97</v>
      </c>
      <c r="O2359" s="7">
        <v>0.05</v>
      </c>
      <c r="P2359" s="6">
        <v>87.2</v>
      </c>
      <c r="Q2359" s="6">
        <f t="shared" si="144"/>
        <v>615.48599999999999</v>
      </c>
      <c r="R2359" s="6">
        <f t="shared" si="145"/>
        <v>348.8</v>
      </c>
      <c r="S2359" s="6">
        <f t="shared" si="146"/>
        <v>266.68599999999998</v>
      </c>
      <c r="T2359" s="8">
        <f t="shared" si="147"/>
        <v>0.4332933649181297</v>
      </c>
      <c r="U2359" s="5">
        <f>YEAR(SalesDataTable[[#This Row],[Order Date]])</f>
        <v>2026</v>
      </c>
      <c r="V2359" s="8" t="str">
        <f>"Q"&amp;ROUNDUP(MONTH(SalesDataTable[[#This Row],[Order Date]])/3,0)</f>
        <v>Q4</v>
      </c>
      <c r="W2359" s="9">
        <f>MONTH(SalesDataTable[[#This Row],[Order Date]])</f>
        <v>11</v>
      </c>
      <c r="X2359" s="8" t="str">
        <f>TEXT(SalesDataTable[[#This Row],[Order Date]],"mmm")</f>
        <v>Nov</v>
      </c>
    </row>
    <row r="2360" spans="1:24" ht="15">
      <c r="A2360" s="2">
        <v>5111</v>
      </c>
      <c r="B2360" s="3">
        <v>46339</v>
      </c>
      <c r="C2360" s="12">
        <f>MONTH(SalesDataTable[[#This Row],[Order Date]])</f>
        <v>11</v>
      </c>
      <c r="D2360" s="12" t="str">
        <f>TEXT(SalesDataTable[[#This Row],[Order Date]],"MMM")</f>
        <v>Nov</v>
      </c>
      <c r="E2360" s="15" t="str">
        <f>"Q"&amp;ROUNDUP(MONTH(SalesDataTable[[#This Row],[Order Date]])/3,0)</f>
        <v>Q4</v>
      </c>
      <c r="F2360" s="12">
        <f>YEAR(SalesDataTable[[#This Row],[Order Date]])</f>
        <v>2026</v>
      </c>
      <c r="G2360" s="4" t="s">
        <v>6</v>
      </c>
      <c r="H2360" s="4" t="s">
        <v>49</v>
      </c>
      <c r="I2360" s="4" t="s">
        <v>8</v>
      </c>
      <c r="J2360" s="4" t="s">
        <v>16</v>
      </c>
      <c r="K2360" s="4" t="s">
        <v>14</v>
      </c>
      <c r="L2360" s="4" t="s">
        <v>44</v>
      </c>
      <c r="M2360" s="9">
        <v>5</v>
      </c>
      <c r="N2360" s="6">
        <v>133.99</v>
      </c>
      <c r="O2360" s="7">
        <v>0.15</v>
      </c>
      <c r="P2360" s="6">
        <v>65.55</v>
      </c>
      <c r="Q2360" s="6">
        <f t="shared" si="144"/>
        <v>569.45749999999998</v>
      </c>
      <c r="R2360" s="6">
        <f t="shared" si="145"/>
        <v>327.75</v>
      </c>
      <c r="S2360" s="6">
        <f t="shared" si="146"/>
        <v>241.70749999999998</v>
      </c>
      <c r="T2360" s="8">
        <f t="shared" si="147"/>
        <v>0.42445221987593451</v>
      </c>
      <c r="U2360" s="5">
        <f>YEAR(SalesDataTable[[#This Row],[Order Date]])</f>
        <v>2026</v>
      </c>
      <c r="V2360" s="8" t="str">
        <f>"Q"&amp;ROUNDUP(MONTH(SalesDataTable[[#This Row],[Order Date]])/3,0)</f>
        <v>Q4</v>
      </c>
      <c r="W2360" s="9">
        <f>MONTH(SalesDataTable[[#This Row],[Order Date]])</f>
        <v>11</v>
      </c>
      <c r="X2360" s="8" t="str">
        <f>TEXT(SalesDataTable[[#This Row],[Order Date]],"mmm")</f>
        <v>Nov</v>
      </c>
    </row>
    <row r="2361" spans="1:24" ht="15">
      <c r="A2361" s="2">
        <v>5177</v>
      </c>
      <c r="B2361" s="3">
        <v>46339</v>
      </c>
      <c r="C2361" s="12">
        <f>MONTH(SalesDataTable[[#This Row],[Order Date]])</f>
        <v>11</v>
      </c>
      <c r="D2361" s="12" t="str">
        <f>TEXT(SalesDataTable[[#This Row],[Order Date]],"MMM")</f>
        <v>Nov</v>
      </c>
      <c r="E2361" s="15" t="str">
        <f>"Q"&amp;ROUNDUP(MONTH(SalesDataTable[[#This Row],[Order Date]])/3,0)</f>
        <v>Q4</v>
      </c>
      <c r="F2361" s="12">
        <f>YEAR(SalesDataTable[[#This Row],[Order Date]])</f>
        <v>2026</v>
      </c>
      <c r="G2361" s="4" t="s">
        <v>6</v>
      </c>
      <c r="H2361" s="4" t="s">
        <v>27</v>
      </c>
      <c r="I2361" s="4" t="s">
        <v>19</v>
      </c>
      <c r="J2361" s="4" t="s">
        <v>3</v>
      </c>
      <c r="K2361" s="4" t="s">
        <v>23</v>
      </c>
      <c r="L2361" s="4" t="s">
        <v>40</v>
      </c>
      <c r="M2361" s="9">
        <v>2</v>
      </c>
      <c r="N2361" s="6">
        <v>83.18</v>
      </c>
      <c r="O2361" s="7">
        <v>0.1</v>
      </c>
      <c r="P2361" s="6">
        <v>40.479999999999997</v>
      </c>
      <c r="Q2361" s="6">
        <f t="shared" si="144"/>
        <v>149.72400000000002</v>
      </c>
      <c r="R2361" s="6">
        <f t="shared" si="145"/>
        <v>80.959999999999994</v>
      </c>
      <c r="S2361" s="6">
        <f t="shared" si="146"/>
        <v>68.764000000000024</v>
      </c>
      <c r="T2361" s="8">
        <f t="shared" si="147"/>
        <v>0.45927172664369115</v>
      </c>
      <c r="U2361" s="5">
        <f>YEAR(SalesDataTable[[#This Row],[Order Date]])</f>
        <v>2026</v>
      </c>
      <c r="V2361" s="8" t="str">
        <f>"Q"&amp;ROUNDUP(MONTH(SalesDataTable[[#This Row],[Order Date]])/3,0)</f>
        <v>Q4</v>
      </c>
      <c r="W2361" s="9">
        <f>MONTH(SalesDataTable[[#This Row],[Order Date]])</f>
        <v>11</v>
      </c>
      <c r="X2361" s="8" t="str">
        <f>TEXT(SalesDataTable[[#This Row],[Order Date]],"mmm")</f>
        <v>Nov</v>
      </c>
    </row>
    <row r="2362" spans="1:24" ht="15">
      <c r="A2362" s="2">
        <v>584</v>
      </c>
      <c r="B2362" s="3">
        <v>46340</v>
      </c>
      <c r="C2362" s="12">
        <f>MONTH(SalesDataTable[[#This Row],[Order Date]])</f>
        <v>11</v>
      </c>
      <c r="D2362" s="12" t="str">
        <f>TEXT(SalesDataTable[[#This Row],[Order Date]],"MMM")</f>
        <v>Nov</v>
      </c>
      <c r="E2362" s="15" t="str">
        <f>"Q"&amp;ROUNDUP(MONTH(SalesDataTable[[#This Row],[Order Date]])/3,0)</f>
        <v>Q4</v>
      </c>
      <c r="F2362" s="12">
        <f>YEAR(SalesDataTable[[#This Row],[Order Date]])</f>
        <v>2026</v>
      </c>
      <c r="G2362" s="4" t="s">
        <v>6</v>
      </c>
      <c r="H2362" s="4" t="s">
        <v>43</v>
      </c>
      <c r="I2362" s="4" t="s">
        <v>2</v>
      </c>
      <c r="J2362" s="4" t="s">
        <v>13</v>
      </c>
      <c r="K2362" s="4" t="s">
        <v>9</v>
      </c>
      <c r="L2362" s="4" t="s">
        <v>10</v>
      </c>
      <c r="M2362" s="9">
        <v>1</v>
      </c>
      <c r="N2362" s="6">
        <v>91.95</v>
      </c>
      <c r="O2362" s="7">
        <v>0</v>
      </c>
      <c r="P2362" s="6">
        <v>46.64</v>
      </c>
      <c r="Q2362" s="6">
        <f t="shared" si="144"/>
        <v>91.95</v>
      </c>
      <c r="R2362" s="6">
        <f t="shared" si="145"/>
        <v>46.64</v>
      </c>
      <c r="S2362" s="6">
        <f t="shared" si="146"/>
        <v>45.31</v>
      </c>
      <c r="T2362" s="8">
        <f t="shared" si="147"/>
        <v>0.49276780859162589</v>
      </c>
      <c r="U2362" s="5">
        <f>YEAR(SalesDataTable[[#This Row],[Order Date]])</f>
        <v>2026</v>
      </c>
      <c r="V2362" s="8" t="str">
        <f>"Q"&amp;ROUNDUP(MONTH(SalesDataTable[[#This Row],[Order Date]])/3,0)</f>
        <v>Q4</v>
      </c>
      <c r="W2362" s="9">
        <f>MONTH(SalesDataTable[[#This Row],[Order Date]])</f>
        <v>11</v>
      </c>
      <c r="X2362" s="8" t="str">
        <f>TEXT(SalesDataTable[[#This Row],[Order Date]],"mmm")</f>
        <v>Nov</v>
      </c>
    </row>
    <row r="2363" spans="1:24" ht="15">
      <c r="A2363" s="2">
        <v>621</v>
      </c>
      <c r="B2363" s="3">
        <v>46340</v>
      </c>
      <c r="C2363" s="12">
        <f>MONTH(SalesDataTable[[#This Row],[Order Date]])</f>
        <v>11</v>
      </c>
      <c r="D2363" s="12" t="str">
        <f>TEXT(SalesDataTable[[#This Row],[Order Date]],"MMM")</f>
        <v>Nov</v>
      </c>
      <c r="E2363" s="15" t="str">
        <f>"Q"&amp;ROUNDUP(MONTH(SalesDataTable[[#This Row],[Order Date]])/3,0)</f>
        <v>Q4</v>
      </c>
      <c r="F2363" s="12">
        <f>YEAR(SalesDataTable[[#This Row],[Order Date]])</f>
        <v>2026</v>
      </c>
      <c r="G2363" s="4" t="s">
        <v>20</v>
      </c>
      <c r="H2363" s="4" t="s">
        <v>47</v>
      </c>
      <c r="I2363" s="4" t="s">
        <v>8</v>
      </c>
      <c r="J2363" s="4" t="s">
        <v>16</v>
      </c>
      <c r="K2363" s="4" t="s">
        <v>14</v>
      </c>
      <c r="L2363" s="4" t="s">
        <v>15</v>
      </c>
      <c r="M2363" s="9">
        <v>5</v>
      </c>
      <c r="N2363" s="6">
        <v>35.68</v>
      </c>
      <c r="O2363" s="7">
        <v>0.15</v>
      </c>
      <c r="P2363" s="6">
        <v>13.48</v>
      </c>
      <c r="Q2363" s="6">
        <f t="shared" si="144"/>
        <v>151.64000000000001</v>
      </c>
      <c r="R2363" s="6">
        <f t="shared" si="145"/>
        <v>67.400000000000006</v>
      </c>
      <c r="S2363" s="6">
        <f t="shared" si="146"/>
        <v>84.240000000000009</v>
      </c>
      <c r="T2363" s="8">
        <f t="shared" si="147"/>
        <v>0.55552624637298864</v>
      </c>
      <c r="U2363" s="5">
        <f>YEAR(SalesDataTable[[#This Row],[Order Date]])</f>
        <v>2026</v>
      </c>
      <c r="V2363" s="8" t="str">
        <f>"Q"&amp;ROUNDUP(MONTH(SalesDataTable[[#This Row],[Order Date]])/3,0)</f>
        <v>Q4</v>
      </c>
      <c r="W2363" s="9">
        <f>MONTH(SalesDataTable[[#This Row],[Order Date]])</f>
        <v>11</v>
      </c>
      <c r="X2363" s="8" t="str">
        <f>TEXT(SalesDataTable[[#This Row],[Order Date]],"mmm")</f>
        <v>Nov</v>
      </c>
    </row>
    <row r="2364" spans="1:24" ht="15">
      <c r="A2364" s="2">
        <v>623</v>
      </c>
      <c r="B2364" s="3">
        <v>46340</v>
      </c>
      <c r="C2364" s="12">
        <f>MONTH(SalesDataTable[[#This Row],[Order Date]])</f>
        <v>11</v>
      </c>
      <c r="D2364" s="12" t="str">
        <f>TEXT(SalesDataTable[[#This Row],[Order Date]],"MMM")</f>
        <v>Nov</v>
      </c>
      <c r="E2364" s="15" t="str">
        <f>"Q"&amp;ROUNDUP(MONTH(SalesDataTable[[#This Row],[Order Date]])/3,0)</f>
        <v>Q4</v>
      </c>
      <c r="F2364" s="12">
        <f>YEAR(SalesDataTable[[#This Row],[Order Date]])</f>
        <v>2026</v>
      </c>
      <c r="G2364" s="4" t="s">
        <v>11</v>
      </c>
      <c r="H2364" s="4" t="s">
        <v>52</v>
      </c>
      <c r="I2364" s="4" t="s">
        <v>2</v>
      </c>
      <c r="J2364" s="4" t="s">
        <v>3</v>
      </c>
      <c r="K2364" s="4" t="s">
        <v>23</v>
      </c>
      <c r="L2364" s="4" t="s">
        <v>24</v>
      </c>
      <c r="M2364" s="9">
        <v>3</v>
      </c>
      <c r="N2364" s="6">
        <v>336.58</v>
      </c>
      <c r="O2364" s="7">
        <v>0.15</v>
      </c>
      <c r="P2364" s="6">
        <v>198.99</v>
      </c>
      <c r="Q2364" s="6">
        <f t="shared" si="144"/>
        <v>858.279</v>
      </c>
      <c r="R2364" s="6">
        <f t="shared" si="145"/>
        <v>596.97</v>
      </c>
      <c r="S2364" s="6">
        <f t="shared" si="146"/>
        <v>261.30899999999997</v>
      </c>
      <c r="T2364" s="8">
        <f t="shared" si="147"/>
        <v>0.3044569423229509</v>
      </c>
      <c r="U2364" s="5">
        <f>YEAR(SalesDataTable[[#This Row],[Order Date]])</f>
        <v>2026</v>
      </c>
      <c r="V2364" s="8" t="str">
        <f>"Q"&amp;ROUNDUP(MONTH(SalesDataTable[[#This Row],[Order Date]])/3,0)</f>
        <v>Q4</v>
      </c>
      <c r="W2364" s="9">
        <f>MONTH(SalesDataTable[[#This Row],[Order Date]])</f>
        <v>11</v>
      </c>
      <c r="X2364" s="8" t="str">
        <f>TEXT(SalesDataTable[[#This Row],[Order Date]],"mmm")</f>
        <v>Nov</v>
      </c>
    </row>
    <row r="2365" spans="1:24" ht="15">
      <c r="A2365" s="2">
        <v>1431</v>
      </c>
      <c r="B2365" s="3">
        <v>46340</v>
      </c>
      <c r="C2365" s="12">
        <f>MONTH(SalesDataTable[[#This Row],[Order Date]])</f>
        <v>11</v>
      </c>
      <c r="D2365" s="12" t="str">
        <f>TEXT(SalesDataTable[[#This Row],[Order Date]],"MMM")</f>
        <v>Nov</v>
      </c>
      <c r="E2365" s="15" t="str">
        <f>"Q"&amp;ROUNDUP(MONTH(SalesDataTable[[#This Row],[Order Date]])/3,0)</f>
        <v>Q4</v>
      </c>
      <c r="F2365" s="12">
        <f>YEAR(SalesDataTable[[#This Row],[Order Date]])</f>
        <v>2026</v>
      </c>
      <c r="G2365" s="4" t="s">
        <v>11</v>
      </c>
      <c r="H2365" s="4" t="s">
        <v>12</v>
      </c>
      <c r="I2365" s="4" t="s">
        <v>2</v>
      </c>
      <c r="J2365" s="4" t="s">
        <v>13</v>
      </c>
      <c r="K2365" s="4" t="s">
        <v>34</v>
      </c>
      <c r="L2365" s="4" t="s">
        <v>42</v>
      </c>
      <c r="M2365" s="9">
        <v>2</v>
      </c>
      <c r="N2365" s="6">
        <v>36.979999999999997</v>
      </c>
      <c r="O2365" s="7">
        <v>0.15</v>
      </c>
      <c r="P2365" s="6">
        <v>14.13</v>
      </c>
      <c r="Q2365" s="6">
        <f t="shared" si="144"/>
        <v>62.865999999999993</v>
      </c>
      <c r="R2365" s="6">
        <f t="shared" si="145"/>
        <v>28.26</v>
      </c>
      <c r="S2365" s="6">
        <f t="shared" si="146"/>
        <v>34.605999999999995</v>
      </c>
      <c r="T2365" s="8">
        <f t="shared" si="147"/>
        <v>0.55047243342983487</v>
      </c>
      <c r="U2365" s="5">
        <f>YEAR(SalesDataTable[[#This Row],[Order Date]])</f>
        <v>2026</v>
      </c>
      <c r="V2365" s="8" t="str">
        <f>"Q"&amp;ROUNDUP(MONTH(SalesDataTable[[#This Row],[Order Date]])/3,0)</f>
        <v>Q4</v>
      </c>
      <c r="W2365" s="9">
        <f>MONTH(SalesDataTable[[#This Row],[Order Date]])</f>
        <v>11</v>
      </c>
      <c r="X2365" s="8" t="str">
        <f>TEXT(SalesDataTable[[#This Row],[Order Date]],"mmm")</f>
        <v>Nov</v>
      </c>
    </row>
    <row r="2366" spans="1:24" ht="15">
      <c r="A2366" s="2">
        <v>1520</v>
      </c>
      <c r="B2366" s="3">
        <v>46340</v>
      </c>
      <c r="C2366" s="12">
        <f>MONTH(SalesDataTable[[#This Row],[Order Date]])</f>
        <v>11</v>
      </c>
      <c r="D2366" s="12" t="str">
        <f>TEXT(SalesDataTable[[#This Row],[Order Date]],"MMM")</f>
        <v>Nov</v>
      </c>
      <c r="E2366" s="15" t="str">
        <f>"Q"&amp;ROUNDUP(MONTH(SalesDataTable[[#This Row],[Order Date]])/3,0)</f>
        <v>Q4</v>
      </c>
      <c r="F2366" s="12">
        <f>YEAR(SalesDataTable[[#This Row],[Order Date]])</f>
        <v>2026</v>
      </c>
      <c r="G2366" s="4" t="s">
        <v>20</v>
      </c>
      <c r="H2366" s="4" t="s">
        <v>47</v>
      </c>
      <c r="I2366" s="4" t="s">
        <v>28</v>
      </c>
      <c r="J2366" s="4" t="s">
        <v>13</v>
      </c>
      <c r="K2366" s="4" t="s">
        <v>34</v>
      </c>
      <c r="L2366" s="4" t="s">
        <v>42</v>
      </c>
      <c r="M2366" s="9">
        <v>2</v>
      </c>
      <c r="N2366" s="6">
        <v>36.15</v>
      </c>
      <c r="O2366" s="7">
        <v>0</v>
      </c>
      <c r="P2366" s="6">
        <v>13.51</v>
      </c>
      <c r="Q2366" s="6">
        <f t="shared" si="144"/>
        <v>72.3</v>
      </c>
      <c r="R2366" s="6">
        <f t="shared" si="145"/>
        <v>27.02</v>
      </c>
      <c r="S2366" s="6">
        <f t="shared" si="146"/>
        <v>45.28</v>
      </c>
      <c r="T2366" s="8">
        <f t="shared" si="147"/>
        <v>0.62627939142461964</v>
      </c>
      <c r="U2366" s="5">
        <f>YEAR(SalesDataTable[[#This Row],[Order Date]])</f>
        <v>2026</v>
      </c>
      <c r="V2366" s="8" t="str">
        <f>"Q"&amp;ROUNDUP(MONTH(SalesDataTable[[#This Row],[Order Date]])/3,0)</f>
        <v>Q4</v>
      </c>
      <c r="W2366" s="9">
        <f>MONTH(SalesDataTable[[#This Row],[Order Date]])</f>
        <v>11</v>
      </c>
      <c r="X2366" s="8" t="str">
        <f>TEXT(SalesDataTable[[#This Row],[Order Date]],"mmm")</f>
        <v>Nov</v>
      </c>
    </row>
    <row r="2367" spans="1:24" ht="15">
      <c r="A2367" s="2">
        <v>1791</v>
      </c>
      <c r="B2367" s="3">
        <v>46340</v>
      </c>
      <c r="C2367" s="12">
        <f>MONTH(SalesDataTable[[#This Row],[Order Date]])</f>
        <v>11</v>
      </c>
      <c r="D2367" s="12" t="str">
        <f>TEXT(SalesDataTable[[#This Row],[Order Date]],"MMM")</f>
        <v>Nov</v>
      </c>
      <c r="E2367" s="15" t="str">
        <f>"Q"&amp;ROUNDUP(MONTH(SalesDataTable[[#This Row],[Order Date]])/3,0)</f>
        <v>Q4</v>
      </c>
      <c r="F2367" s="12">
        <f>YEAR(SalesDataTable[[#This Row],[Order Date]])</f>
        <v>2026</v>
      </c>
      <c r="G2367" s="4" t="s">
        <v>11</v>
      </c>
      <c r="H2367" s="4" t="s">
        <v>12</v>
      </c>
      <c r="I2367" s="4" t="s">
        <v>2</v>
      </c>
      <c r="J2367" s="4" t="s">
        <v>16</v>
      </c>
      <c r="K2367" s="4" t="s">
        <v>34</v>
      </c>
      <c r="L2367" s="4" t="s">
        <v>38</v>
      </c>
      <c r="M2367" s="9">
        <v>1</v>
      </c>
      <c r="N2367" s="6">
        <v>121.86</v>
      </c>
      <c r="O2367" s="7">
        <v>0.05</v>
      </c>
      <c r="P2367" s="6">
        <v>69.900000000000006</v>
      </c>
      <c r="Q2367" s="6">
        <f t="shared" si="144"/>
        <v>115.767</v>
      </c>
      <c r="R2367" s="6">
        <f t="shared" si="145"/>
        <v>69.900000000000006</v>
      </c>
      <c r="S2367" s="6">
        <f t="shared" si="146"/>
        <v>45.86699999999999</v>
      </c>
      <c r="T2367" s="8">
        <f t="shared" si="147"/>
        <v>0.396200989919407</v>
      </c>
      <c r="U2367" s="5">
        <f>YEAR(SalesDataTable[[#This Row],[Order Date]])</f>
        <v>2026</v>
      </c>
      <c r="V2367" s="8" t="str">
        <f>"Q"&amp;ROUNDUP(MONTH(SalesDataTable[[#This Row],[Order Date]])/3,0)</f>
        <v>Q4</v>
      </c>
      <c r="W2367" s="9">
        <f>MONTH(SalesDataTable[[#This Row],[Order Date]])</f>
        <v>11</v>
      </c>
      <c r="X2367" s="8" t="str">
        <f>TEXT(SalesDataTable[[#This Row],[Order Date]],"mmm")</f>
        <v>Nov</v>
      </c>
    </row>
    <row r="2368" spans="1:24" ht="15">
      <c r="A2368" s="2">
        <v>2191</v>
      </c>
      <c r="B2368" s="3">
        <v>46340</v>
      </c>
      <c r="C2368" s="12">
        <f>MONTH(SalesDataTable[[#This Row],[Order Date]])</f>
        <v>11</v>
      </c>
      <c r="D2368" s="12" t="str">
        <f>TEXT(SalesDataTable[[#This Row],[Order Date]],"MMM")</f>
        <v>Nov</v>
      </c>
      <c r="E2368" s="15" t="str">
        <f>"Q"&amp;ROUNDUP(MONTH(SalesDataTable[[#This Row],[Order Date]])/3,0)</f>
        <v>Q4</v>
      </c>
      <c r="F2368" s="12">
        <f>YEAR(SalesDataTable[[#This Row],[Order Date]])</f>
        <v>2026</v>
      </c>
      <c r="G2368" s="4" t="s">
        <v>11</v>
      </c>
      <c r="H2368" s="4" t="s">
        <v>25</v>
      </c>
      <c r="I2368" s="4" t="s">
        <v>19</v>
      </c>
      <c r="J2368" s="4" t="s">
        <v>3</v>
      </c>
      <c r="K2368" s="4" t="s">
        <v>4</v>
      </c>
      <c r="L2368" s="4" t="s">
        <v>22</v>
      </c>
      <c r="M2368" s="9">
        <v>6</v>
      </c>
      <c r="N2368" s="6">
        <v>49.85</v>
      </c>
      <c r="O2368" s="7">
        <v>0.05</v>
      </c>
      <c r="P2368" s="6">
        <v>22.68</v>
      </c>
      <c r="Q2368" s="6">
        <f t="shared" si="144"/>
        <v>284.14499999999998</v>
      </c>
      <c r="R2368" s="6">
        <f t="shared" si="145"/>
        <v>136.07999999999998</v>
      </c>
      <c r="S2368" s="6">
        <f t="shared" si="146"/>
        <v>148.065</v>
      </c>
      <c r="T2368" s="8">
        <f t="shared" si="147"/>
        <v>0.52108958454310306</v>
      </c>
      <c r="U2368" s="5">
        <f>YEAR(SalesDataTable[[#This Row],[Order Date]])</f>
        <v>2026</v>
      </c>
      <c r="V2368" s="8" t="str">
        <f>"Q"&amp;ROUNDUP(MONTH(SalesDataTable[[#This Row],[Order Date]])/3,0)</f>
        <v>Q4</v>
      </c>
      <c r="W2368" s="9">
        <f>MONTH(SalesDataTable[[#This Row],[Order Date]])</f>
        <v>11</v>
      </c>
      <c r="X2368" s="8" t="str">
        <f>TEXT(SalesDataTable[[#This Row],[Order Date]],"mmm")</f>
        <v>Nov</v>
      </c>
    </row>
    <row r="2369" spans="1:24" ht="15">
      <c r="A2369" s="2">
        <v>2365</v>
      </c>
      <c r="B2369" s="3">
        <v>46340</v>
      </c>
      <c r="C2369" s="12">
        <f>MONTH(SalesDataTable[[#This Row],[Order Date]])</f>
        <v>11</v>
      </c>
      <c r="D2369" s="12" t="str">
        <f>TEXT(SalesDataTable[[#This Row],[Order Date]],"MMM")</f>
        <v>Nov</v>
      </c>
      <c r="E2369" s="15" t="str">
        <f>"Q"&amp;ROUNDUP(MONTH(SalesDataTable[[#This Row],[Order Date]])/3,0)</f>
        <v>Q4</v>
      </c>
      <c r="F2369" s="12">
        <f>YEAR(SalesDataTable[[#This Row],[Order Date]])</f>
        <v>2026</v>
      </c>
      <c r="G2369" s="4" t="s">
        <v>11</v>
      </c>
      <c r="H2369" s="4" t="s">
        <v>25</v>
      </c>
      <c r="I2369" s="4" t="s">
        <v>19</v>
      </c>
      <c r="J2369" s="4" t="s">
        <v>16</v>
      </c>
      <c r="K2369" s="4" t="s">
        <v>9</v>
      </c>
      <c r="L2369" s="4" t="s">
        <v>10</v>
      </c>
      <c r="M2369" s="9">
        <v>2</v>
      </c>
      <c r="N2369" s="6">
        <v>91.95</v>
      </c>
      <c r="O2369" s="7">
        <v>0.05</v>
      </c>
      <c r="P2369" s="6">
        <v>46.45</v>
      </c>
      <c r="Q2369" s="6">
        <f t="shared" si="144"/>
        <v>174.70499999999998</v>
      </c>
      <c r="R2369" s="6">
        <f t="shared" si="145"/>
        <v>92.9</v>
      </c>
      <c r="S2369" s="6">
        <f t="shared" si="146"/>
        <v>81.804999999999978</v>
      </c>
      <c r="T2369" s="8">
        <f t="shared" si="147"/>
        <v>0.46824647262528252</v>
      </c>
      <c r="U2369" s="5">
        <f>YEAR(SalesDataTable[[#This Row],[Order Date]])</f>
        <v>2026</v>
      </c>
      <c r="V2369" s="8" t="str">
        <f>"Q"&amp;ROUNDUP(MONTH(SalesDataTable[[#This Row],[Order Date]])/3,0)</f>
        <v>Q4</v>
      </c>
      <c r="W2369" s="9">
        <f>MONTH(SalesDataTable[[#This Row],[Order Date]])</f>
        <v>11</v>
      </c>
      <c r="X2369" s="8" t="str">
        <f>TEXT(SalesDataTable[[#This Row],[Order Date]],"mmm")</f>
        <v>Nov</v>
      </c>
    </row>
    <row r="2370" spans="1:24" ht="15">
      <c r="A2370" s="2">
        <v>2603</v>
      </c>
      <c r="B2370" s="3">
        <v>46340</v>
      </c>
      <c r="C2370" s="12">
        <f>MONTH(SalesDataTable[[#This Row],[Order Date]])</f>
        <v>11</v>
      </c>
      <c r="D2370" s="12" t="str">
        <f>TEXT(SalesDataTable[[#This Row],[Order Date]],"MMM")</f>
        <v>Nov</v>
      </c>
      <c r="E2370" s="15" t="str">
        <f>"Q"&amp;ROUNDUP(MONTH(SalesDataTable[[#This Row],[Order Date]])/3,0)</f>
        <v>Q4</v>
      </c>
      <c r="F2370" s="12">
        <f>YEAR(SalesDataTable[[#This Row],[Order Date]])</f>
        <v>2026</v>
      </c>
      <c r="G2370" s="4" t="s">
        <v>20</v>
      </c>
      <c r="H2370" s="4" t="s">
        <v>33</v>
      </c>
      <c r="I2370" s="4" t="s">
        <v>28</v>
      </c>
      <c r="J2370" s="4" t="s">
        <v>3</v>
      </c>
      <c r="K2370" s="4" t="s">
        <v>4</v>
      </c>
      <c r="L2370" s="4" t="s">
        <v>22</v>
      </c>
      <c r="M2370" s="9">
        <v>2</v>
      </c>
      <c r="N2370" s="6">
        <v>51.71</v>
      </c>
      <c r="O2370" s="7">
        <v>0.15</v>
      </c>
      <c r="P2370" s="6">
        <v>22.93</v>
      </c>
      <c r="Q2370" s="6">
        <f t="shared" ref="Q2370:Q2433" si="148">M2370*N2370*(1-O2370)</f>
        <v>87.906999999999996</v>
      </c>
      <c r="R2370" s="6">
        <f t="shared" ref="R2370:R2433" si="149">M2370*P2370</f>
        <v>45.86</v>
      </c>
      <c r="S2370" s="6">
        <f t="shared" ref="S2370:S2433" si="150">Q2370-R2370</f>
        <v>42.046999999999997</v>
      </c>
      <c r="T2370" s="8">
        <f t="shared" ref="T2370:T2433" si="151">IFERROR(S2370/Q2370,0)</f>
        <v>0.47831230732478641</v>
      </c>
      <c r="U2370" s="5">
        <f>YEAR(SalesDataTable[[#This Row],[Order Date]])</f>
        <v>2026</v>
      </c>
      <c r="V2370" s="8" t="str">
        <f>"Q"&amp;ROUNDUP(MONTH(SalesDataTable[[#This Row],[Order Date]])/3,0)</f>
        <v>Q4</v>
      </c>
      <c r="W2370" s="9">
        <f>MONTH(SalesDataTable[[#This Row],[Order Date]])</f>
        <v>11</v>
      </c>
      <c r="X2370" s="8" t="str">
        <f>TEXT(SalesDataTable[[#This Row],[Order Date]],"mmm")</f>
        <v>Nov</v>
      </c>
    </row>
    <row r="2371" spans="1:24" ht="15">
      <c r="A2371" s="2">
        <v>4098</v>
      </c>
      <c r="B2371" s="3">
        <v>46340</v>
      </c>
      <c r="C2371" s="12">
        <f>MONTH(SalesDataTable[[#This Row],[Order Date]])</f>
        <v>11</v>
      </c>
      <c r="D2371" s="12" t="str">
        <f>TEXT(SalesDataTable[[#This Row],[Order Date]],"MMM")</f>
        <v>Nov</v>
      </c>
      <c r="E2371" s="15" t="str">
        <f>"Q"&amp;ROUNDUP(MONTH(SalesDataTable[[#This Row],[Order Date]])/3,0)</f>
        <v>Q4</v>
      </c>
      <c r="F2371" s="12">
        <f>YEAR(SalesDataTable[[#This Row],[Order Date]])</f>
        <v>2026</v>
      </c>
      <c r="G2371" s="4" t="s">
        <v>6</v>
      </c>
      <c r="H2371" s="4" t="s">
        <v>7</v>
      </c>
      <c r="I2371" s="4" t="s">
        <v>19</v>
      </c>
      <c r="J2371" s="4" t="s">
        <v>3</v>
      </c>
      <c r="K2371" s="4" t="s">
        <v>34</v>
      </c>
      <c r="L2371" s="4" t="s">
        <v>35</v>
      </c>
      <c r="M2371" s="9">
        <v>1</v>
      </c>
      <c r="N2371" s="6">
        <v>41.05</v>
      </c>
      <c r="O2371" s="7">
        <v>0.05</v>
      </c>
      <c r="P2371" s="6">
        <v>14.6</v>
      </c>
      <c r="Q2371" s="6">
        <f t="shared" si="148"/>
        <v>38.997499999999995</v>
      </c>
      <c r="R2371" s="6">
        <f t="shared" si="149"/>
        <v>14.6</v>
      </c>
      <c r="S2371" s="6">
        <f t="shared" si="150"/>
        <v>24.397499999999994</v>
      </c>
      <c r="T2371" s="8">
        <f t="shared" si="151"/>
        <v>0.62561702673248276</v>
      </c>
      <c r="U2371" s="5">
        <f>YEAR(SalesDataTable[[#This Row],[Order Date]])</f>
        <v>2026</v>
      </c>
      <c r="V2371" s="8" t="str">
        <f>"Q"&amp;ROUNDUP(MONTH(SalesDataTable[[#This Row],[Order Date]])/3,0)</f>
        <v>Q4</v>
      </c>
      <c r="W2371" s="9">
        <f>MONTH(SalesDataTable[[#This Row],[Order Date]])</f>
        <v>11</v>
      </c>
      <c r="X2371" s="8" t="str">
        <f>TEXT(SalesDataTable[[#This Row],[Order Date]],"mmm")</f>
        <v>Nov</v>
      </c>
    </row>
    <row r="2372" spans="1:24" ht="15">
      <c r="A2372" s="2">
        <v>1176</v>
      </c>
      <c r="B2372" s="3">
        <v>46341</v>
      </c>
      <c r="C2372" s="12">
        <f>MONTH(SalesDataTable[[#This Row],[Order Date]])</f>
        <v>11</v>
      </c>
      <c r="D2372" s="12" t="str">
        <f>TEXT(SalesDataTable[[#This Row],[Order Date]],"MMM")</f>
        <v>Nov</v>
      </c>
      <c r="E2372" s="15" t="str">
        <f>"Q"&amp;ROUNDUP(MONTH(SalesDataTable[[#This Row],[Order Date]])/3,0)</f>
        <v>Q4</v>
      </c>
      <c r="F2372" s="12">
        <f>YEAR(SalesDataTable[[#This Row],[Order Date]])</f>
        <v>2026</v>
      </c>
      <c r="G2372" s="4" t="s">
        <v>6</v>
      </c>
      <c r="H2372" s="4" t="s">
        <v>27</v>
      </c>
      <c r="I2372" s="4" t="s">
        <v>8</v>
      </c>
      <c r="J2372" s="4" t="s">
        <v>16</v>
      </c>
      <c r="K2372" s="4" t="s">
        <v>23</v>
      </c>
      <c r="L2372" s="4" t="s">
        <v>24</v>
      </c>
      <c r="M2372" s="9">
        <v>10</v>
      </c>
      <c r="N2372" s="6">
        <v>333.09</v>
      </c>
      <c r="O2372" s="7">
        <v>0.15</v>
      </c>
      <c r="P2372" s="6">
        <v>197.95</v>
      </c>
      <c r="Q2372" s="6">
        <f t="shared" si="148"/>
        <v>2831.2649999999994</v>
      </c>
      <c r="R2372" s="6">
        <f t="shared" si="149"/>
        <v>1979.5</v>
      </c>
      <c r="S2372" s="6">
        <f t="shared" si="150"/>
        <v>851.76499999999942</v>
      </c>
      <c r="T2372" s="8">
        <f t="shared" si="151"/>
        <v>0.30084255624252748</v>
      </c>
      <c r="U2372" s="5">
        <f>YEAR(SalesDataTable[[#This Row],[Order Date]])</f>
        <v>2026</v>
      </c>
      <c r="V2372" s="8" t="str">
        <f>"Q"&amp;ROUNDUP(MONTH(SalesDataTable[[#This Row],[Order Date]])/3,0)</f>
        <v>Q4</v>
      </c>
      <c r="W2372" s="9">
        <f>MONTH(SalesDataTable[[#This Row],[Order Date]])</f>
        <v>11</v>
      </c>
      <c r="X2372" s="8" t="str">
        <f>TEXT(SalesDataTable[[#This Row],[Order Date]],"mmm")</f>
        <v>Nov</v>
      </c>
    </row>
    <row r="2373" spans="1:24" ht="15">
      <c r="A2373" s="2">
        <v>1895</v>
      </c>
      <c r="B2373" s="3">
        <v>46341</v>
      </c>
      <c r="C2373" s="12">
        <f>MONTH(SalesDataTable[[#This Row],[Order Date]])</f>
        <v>11</v>
      </c>
      <c r="D2373" s="12" t="str">
        <f>TEXT(SalesDataTable[[#This Row],[Order Date]],"MMM")</f>
        <v>Nov</v>
      </c>
      <c r="E2373" s="15" t="str">
        <f>"Q"&amp;ROUNDUP(MONTH(SalesDataTable[[#This Row],[Order Date]])/3,0)</f>
        <v>Q4</v>
      </c>
      <c r="F2373" s="12">
        <f>YEAR(SalesDataTable[[#This Row],[Order Date]])</f>
        <v>2026</v>
      </c>
      <c r="G2373" s="4" t="s">
        <v>20</v>
      </c>
      <c r="H2373" s="4" t="s">
        <v>21</v>
      </c>
      <c r="I2373" s="4" t="s">
        <v>2</v>
      </c>
      <c r="J2373" s="4" t="s">
        <v>16</v>
      </c>
      <c r="K2373" s="4" t="s">
        <v>4</v>
      </c>
      <c r="L2373" s="4" t="s">
        <v>22</v>
      </c>
      <c r="M2373" s="9">
        <v>3</v>
      </c>
      <c r="N2373" s="6">
        <v>51.79</v>
      </c>
      <c r="O2373" s="7">
        <v>0.2</v>
      </c>
      <c r="P2373" s="6">
        <v>22.23</v>
      </c>
      <c r="Q2373" s="6">
        <f t="shared" si="148"/>
        <v>124.29600000000001</v>
      </c>
      <c r="R2373" s="6">
        <f t="shared" si="149"/>
        <v>66.69</v>
      </c>
      <c r="S2373" s="6">
        <f t="shared" si="150"/>
        <v>57.606000000000009</v>
      </c>
      <c r="T2373" s="8">
        <f t="shared" si="151"/>
        <v>0.4634581965630431</v>
      </c>
      <c r="U2373" s="5">
        <f>YEAR(SalesDataTable[[#This Row],[Order Date]])</f>
        <v>2026</v>
      </c>
      <c r="V2373" s="8" t="str">
        <f>"Q"&amp;ROUNDUP(MONTH(SalesDataTable[[#This Row],[Order Date]])/3,0)</f>
        <v>Q4</v>
      </c>
      <c r="W2373" s="9">
        <f>MONTH(SalesDataTable[[#This Row],[Order Date]])</f>
        <v>11</v>
      </c>
      <c r="X2373" s="8" t="str">
        <f>TEXT(SalesDataTable[[#This Row],[Order Date]],"mmm")</f>
        <v>Nov</v>
      </c>
    </row>
    <row r="2374" spans="1:24" ht="15">
      <c r="A2374" s="2">
        <v>3385</v>
      </c>
      <c r="B2374" s="3">
        <v>46341</v>
      </c>
      <c r="C2374" s="12">
        <f>MONTH(SalesDataTable[[#This Row],[Order Date]])</f>
        <v>11</v>
      </c>
      <c r="D2374" s="12" t="str">
        <f>TEXT(SalesDataTable[[#This Row],[Order Date]],"MMM")</f>
        <v>Nov</v>
      </c>
      <c r="E2374" s="15" t="str">
        <f>"Q"&amp;ROUNDUP(MONTH(SalesDataTable[[#This Row],[Order Date]])/3,0)</f>
        <v>Q4</v>
      </c>
      <c r="F2374" s="12">
        <f>YEAR(SalesDataTable[[#This Row],[Order Date]])</f>
        <v>2026</v>
      </c>
      <c r="G2374" s="4" t="s">
        <v>6</v>
      </c>
      <c r="H2374" s="4" t="s">
        <v>41</v>
      </c>
      <c r="I2374" s="4" t="s">
        <v>28</v>
      </c>
      <c r="J2374" s="4" t="s">
        <v>13</v>
      </c>
      <c r="K2374" s="4" t="s">
        <v>9</v>
      </c>
      <c r="L2374" s="4" t="s">
        <v>46</v>
      </c>
      <c r="M2374" s="9">
        <v>1</v>
      </c>
      <c r="N2374" s="6">
        <v>71.040000000000006</v>
      </c>
      <c r="O2374" s="7">
        <v>0.1</v>
      </c>
      <c r="P2374" s="6">
        <v>31.59</v>
      </c>
      <c r="Q2374" s="6">
        <f t="shared" si="148"/>
        <v>63.936000000000007</v>
      </c>
      <c r="R2374" s="6">
        <f t="shared" si="149"/>
        <v>31.59</v>
      </c>
      <c r="S2374" s="6">
        <f t="shared" si="150"/>
        <v>32.346000000000004</v>
      </c>
      <c r="T2374" s="8">
        <f t="shared" si="151"/>
        <v>0.50591216216216217</v>
      </c>
      <c r="U2374" s="5">
        <f>YEAR(SalesDataTable[[#This Row],[Order Date]])</f>
        <v>2026</v>
      </c>
      <c r="V2374" s="8" t="str">
        <f>"Q"&amp;ROUNDUP(MONTH(SalesDataTable[[#This Row],[Order Date]])/3,0)</f>
        <v>Q4</v>
      </c>
      <c r="W2374" s="9">
        <f>MONTH(SalesDataTable[[#This Row],[Order Date]])</f>
        <v>11</v>
      </c>
      <c r="X2374" s="8" t="str">
        <f>TEXT(SalesDataTable[[#This Row],[Order Date]],"mmm")</f>
        <v>Nov</v>
      </c>
    </row>
    <row r="2375" spans="1:24" ht="15">
      <c r="A2375" s="2">
        <v>3581</v>
      </c>
      <c r="B2375" s="3">
        <v>46341</v>
      </c>
      <c r="C2375" s="12">
        <f>MONTH(SalesDataTable[[#This Row],[Order Date]])</f>
        <v>11</v>
      </c>
      <c r="D2375" s="12" t="str">
        <f>TEXT(SalesDataTable[[#This Row],[Order Date]],"MMM")</f>
        <v>Nov</v>
      </c>
      <c r="E2375" s="15" t="str">
        <f>"Q"&amp;ROUNDUP(MONTH(SalesDataTable[[#This Row],[Order Date]])/3,0)</f>
        <v>Q4</v>
      </c>
      <c r="F2375" s="12">
        <f>YEAR(SalesDataTable[[#This Row],[Order Date]])</f>
        <v>2026</v>
      </c>
      <c r="G2375" s="4" t="s">
        <v>20</v>
      </c>
      <c r="H2375" s="4" t="s">
        <v>21</v>
      </c>
      <c r="I2375" s="4" t="s">
        <v>28</v>
      </c>
      <c r="J2375" s="4" t="s">
        <v>16</v>
      </c>
      <c r="K2375" s="4" t="s">
        <v>9</v>
      </c>
      <c r="L2375" s="4" t="s">
        <v>17</v>
      </c>
      <c r="M2375" s="9">
        <v>2</v>
      </c>
      <c r="N2375" s="6">
        <v>141.21</v>
      </c>
      <c r="O2375" s="7">
        <v>0.1</v>
      </c>
      <c r="P2375" s="6">
        <v>78.31</v>
      </c>
      <c r="Q2375" s="6">
        <f t="shared" si="148"/>
        <v>254.17800000000003</v>
      </c>
      <c r="R2375" s="6">
        <f t="shared" si="149"/>
        <v>156.62</v>
      </c>
      <c r="S2375" s="6">
        <f t="shared" si="150"/>
        <v>97.558000000000021</v>
      </c>
      <c r="T2375" s="8">
        <f t="shared" si="151"/>
        <v>0.38381763960688969</v>
      </c>
      <c r="U2375" s="5">
        <f>YEAR(SalesDataTable[[#This Row],[Order Date]])</f>
        <v>2026</v>
      </c>
      <c r="V2375" s="8" t="str">
        <f>"Q"&amp;ROUNDUP(MONTH(SalesDataTable[[#This Row],[Order Date]])/3,0)</f>
        <v>Q4</v>
      </c>
      <c r="W2375" s="9">
        <f>MONTH(SalesDataTable[[#This Row],[Order Date]])</f>
        <v>11</v>
      </c>
      <c r="X2375" s="8" t="str">
        <f>TEXT(SalesDataTable[[#This Row],[Order Date]],"mmm")</f>
        <v>Nov</v>
      </c>
    </row>
    <row r="2376" spans="1:24" ht="15">
      <c r="A2376" s="2">
        <v>4528</v>
      </c>
      <c r="B2376" s="3">
        <v>46341</v>
      </c>
      <c r="C2376" s="12">
        <f>MONTH(SalesDataTable[[#This Row],[Order Date]])</f>
        <v>11</v>
      </c>
      <c r="D2376" s="12" t="str">
        <f>TEXT(SalesDataTable[[#This Row],[Order Date]],"MMM")</f>
        <v>Nov</v>
      </c>
      <c r="E2376" s="15" t="str">
        <f>"Q"&amp;ROUNDUP(MONTH(SalesDataTable[[#This Row],[Order Date]])/3,0)</f>
        <v>Q4</v>
      </c>
      <c r="F2376" s="12">
        <f>YEAR(SalesDataTable[[#This Row],[Order Date]])</f>
        <v>2026</v>
      </c>
      <c r="G2376" s="4" t="s">
        <v>0</v>
      </c>
      <c r="H2376" s="4" t="s">
        <v>50</v>
      </c>
      <c r="I2376" s="4" t="s">
        <v>28</v>
      </c>
      <c r="J2376" s="4" t="s">
        <v>13</v>
      </c>
      <c r="K2376" s="4" t="s">
        <v>9</v>
      </c>
      <c r="L2376" s="4" t="s">
        <v>17</v>
      </c>
      <c r="M2376" s="9">
        <v>2</v>
      </c>
      <c r="N2376" s="6">
        <v>141.63999999999999</v>
      </c>
      <c r="O2376" s="7">
        <v>0.15</v>
      </c>
      <c r="P2376" s="6">
        <v>80.349999999999994</v>
      </c>
      <c r="Q2376" s="6">
        <f t="shared" si="148"/>
        <v>240.78799999999998</v>
      </c>
      <c r="R2376" s="6">
        <f t="shared" si="149"/>
        <v>160.69999999999999</v>
      </c>
      <c r="S2376" s="6">
        <f t="shared" si="150"/>
        <v>80.087999999999994</v>
      </c>
      <c r="T2376" s="8">
        <f t="shared" si="151"/>
        <v>0.33260793727262156</v>
      </c>
      <c r="U2376" s="5">
        <f>YEAR(SalesDataTable[[#This Row],[Order Date]])</f>
        <v>2026</v>
      </c>
      <c r="V2376" s="8" t="str">
        <f>"Q"&amp;ROUNDUP(MONTH(SalesDataTable[[#This Row],[Order Date]])/3,0)</f>
        <v>Q4</v>
      </c>
      <c r="W2376" s="9">
        <f>MONTH(SalesDataTable[[#This Row],[Order Date]])</f>
        <v>11</v>
      </c>
      <c r="X2376" s="8" t="str">
        <f>TEXT(SalesDataTable[[#This Row],[Order Date]],"mmm")</f>
        <v>Nov</v>
      </c>
    </row>
    <row r="2377" spans="1:24" ht="15">
      <c r="A2377" s="2">
        <v>4633</v>
      </c>
      <c r="B2377" s="3">
        <v>46341</v>
      </c>
      <c r="C2377" s="12">
        <f>MONTH(SalesDataTable[[#This Row],[Order Date]])</f>
        <v>11</v>
      </c>
      <c r="D2377" s="12" t="str">
        <f>TEXT(SalesDataTable[[#This Row],[Order Date]],"MMM")</f>
        <v>Nov</v>
      </c>
      <c r="E2377" s="15" t="str">
        <f>"Q"&amp;ROUNDUP(MONTH(SalesDataTable[[#This Row],[Order Date]])/3,0)</f>
        <v>Q4</v>
      </c>
      <c r="F2377" s="12">
        <f>YEAR(SalesDataTable[[#This Row],[Order Date]])</f>
        <v>2026</v>
      </c>
      <c r="G2377" s="4" t="s">
        <v>11</v>
      </c>
      <c r="H2377" s="4" t="s">
        <v>39</v>
      </c>
      <c r="I2377" s="4" t="s">
        <v>2</v>
      </c>
      <c r="J2377" s="4" t="s">
        <v>3</v>
      </c>
      <c r="K2377" s="4" t="s">
        <v>9</v>
      </c>
      <c r="L2377" s="4" t="s">
        <v>46</v>
      </c>
      <c r="M2377" s="9">
        <v>1</v>
      </c>
      <c r="N2377" s="6">
        <v>71.78</v>
      </c>
      <c r="O2377" s="7">
        <v>0.15</v>
      </c>
      <c r="P2377" s="6">
        <v>32.869999999999997</v>
      </c>
      <c r="Q2377" s="6">
        <f t="shared" si="148"/>
        <v>61.012999999999998</v>
      </c>
      <c r="R2377" s="6">
        <f t="shared" si="149"/>
        <v>32.869999999999997</v>
      </c>
      <c r="S2377" s="6">
        <f t="shared" si="150"/>
        <v>28.143000000000001</v>
      </c>
      <c r="T2377" s="8">
        <f t="shared" si="151"/>
        <v>0.46126235392457349</v>
      </c>
      <c r="U2377" s="5">
        <f>YEAR(SalesDataTable[[#This Row],[Order Date]])</f>
        <v>2026</v>
      </c>
      <c r="V2377" s="8" t="str">
        <f>"Q"&amp;ROUNDUP(MONTH(SalesDataTable[[#This Row],[Order Date]])/3,0)</f>
        <v>Q4</v>
      </c>
      <c r="W2377" s="9">
        <f>MONTH(SalesDataTable[[#This Row],[Order Date]])</f>
        <v>11</v>
      </c>
      <c r="X2377" s="8" t="str">
        <f>TEXT(SalesDataTable[[#This Row],[Order Date]],"mmm")</f>
        <v>Nov</v>
      </c>
    </row>
    <row r="2378" spans="1:24" ht="15">
      <c r="A2378" s="2">
        <v>5195</v>
      </c>
      <c r="B2378" s="3">
        <v>46341</v>
      </c>
      <c r="C2378" s="12">
        <f>MONTH(SalesDataTable[[#This Row],[Order Date]])</f>
        <v>11</v>
      </c>
      <c r="D2378" s="12" t="str">
        <f>TEXT(SalesDataTable[[#This Row],[Order Date]],"MMM")</f>
        <v>Nov</v>
      </c>
      <c r="E2378" s="15" t="str">
        <f>"Q"&amp;ROUNDUP(MONTH(SalesDataTable[[#This Row],[Order Date]])/3,0)</f>
        <v>Q4</v>
      </c>
      <c r="F2378" s="12">
        <f>YEAR(SalesDataTable[[#This Row],[Order Date]])</f>
        <v>2026</v>
      </c>
      <c r="G2378" s="4" t="s">
        <v>11</v>
      </c>
      <c r="H2378" s="4" t="s">
        <v>52</v>
      </c>
      <c r="I2378" s="4" t="s">
        <v>2</v>
      </c>
      <c r="J2378" s="4" t="s">
        <v>16</v>
      </c>
      <c r="K2378" s="4" t="s">
        <v>9</v>
      </c>
      <c r="L2378" s="4" t="s">
        <v>37</v>
      </c>
      <c r="M2378" s="9">
        <v>3</v>
      </c>
      <c r="N2378" s="6">
        <v>153.88999999999999</v>
      </c>
      <c r="O2378" s="7">
        <v>0.1</v>
      </c>
      <c r="P2378" s="6">
        <v>80.36</v>
      </c>
      <c r="Q2378" s="6">
        <f t="shared" si="148"/>
        <v>415.50299999999999</v>
      </c>
      <c r="R2378" s="6">
        <f t="shared" si="149"/>
        <v>241.07999999999998</v>
      </c>
      <c r="S2378" s="6">
        <f t="shared" si="150"/>
        <v>174.423</v>
      </c>
      <c r="T2378" s="8">
        <f t="shared" si="151"/>
        <v>0.41978758276113531</v>
      </c>
      <c r="U2378" s="5">
        <f>YEAR(SalesDataTable[[#This Row],[Order Date]])</f>
        <v>2026</v>
      </c>
      <c r="V2378" s="8" t="str">
        <f>"Q"&amp;ROUNDUP(MONTH(SalesDataTable[[#This Row],[Order Date]])/3,0)</f>
        <v>Q4</v>
      </c>
      <c r="W2378" s="9">
        <f>MONTH(SalesDataTable[[#This Row],[Order Date]])</f>
        <v>11</v>
      </c>
      <c r="X2378" s="8" t="str">
        <f>TEXT(SalesDataTable[[#This Row],[Order Date]],"mmm")</f>
        <v>Nov</v>
      </c>
    </row>
    <row r="2379" spans="1:24" ht="15">
      <c r="A2379" s="2">
        <v>2778</v>
      </c>
      <c r="B2379" s="3">
        <v>46342</v>
      </c>
      <c r="C2379" s="12">
        <f>MONTH(SalesDataTable[[#This Row],[Order Date]])</f>
        <v>11</v>
      </c>
      <c r="D2379" s="12" t="str">
        <f>TEXT(SalesDataTable[[#This Row],[Order Date]],"MMM")</f>
        <v>Nov</v>
      </c>
      <c r="E2379" s="15" t="str">
        <f>"Q"&amp;ROUNDUP(MONTH(SalesDataTable[[#This Row],[Order Date]])/3,0)</f>
        <v>Q4</v>
      </c>
      <c r="F2379" s="12">
        <f>YEAR(SalesDataTable[[#This Row],[Order Date]])</f>
        <v>2026</v>
      </c>
      <c r="G2379" s="4" t="s">
        <v>20</v>
      </c>
      <c r="H2379" s="4" t="s">
        <v>21</v>
      </c>
      <c r="I2379" s="4" t="s">
        <v>28</v>
      </c>
      <c r="J2379" s="4" t="s">
        <v>3</v>
      </c>
      <c r="K2379" s="4" t="s">
        <v>9</v>
      </c>
      <c r="L2379" s="4" t="s">
        <v>17</v>
      </c>
      <c r="M2379" s="9">
        <v>1</v>
      </c>
      <c r="N2379" s="6">
        <v>145.4</v>
      </c>
      <c r="O2379" s="7">
        <v>0.1</v>
      </c>
      <c r="P2379" s="6">
        <v>77.66</v>
      </c>
      <c r="Q2379" s="6">
        <f t="shared" si="148"/>
        <v>130.86000000000001</v>
      </c>
      <c r="R2379" s="6">
        <f t="shared" si="149"/>
        <v>77.66</v>
      </c>
      <c r="S2379" s="6">
        <f t="shared" si="150"/>
        <v>53.200000000000017</v>
      </c>
      <c r="T2379" s="8">
        <f t="shared" si="151"/>
        <v>0.40654134189209851</v>
      </c>
      <c r="U2379" s="5">
        <f>YEAR(SalesDataTable[[#This Row],[Order Date]])</f>
        <v>2026</v>
      </c>
      <c r="V2379" s="8" t="str">
        <f>"Q"&amp;ROUNDUP(MONTH(SalesDataTable[[#This Row],[Order Date]])/3,0)</f>
        <v>Q4</v>
      </c>
      <c r="W2379" s="9">
        <f>MONTH(SalesDataTable[[#This Row],[Order Date]])</f>
        <v>11</v>
      </c>
      <c r="X2379" s="8" t="str">
        <f>TEXT(SalesDataTable[[#This Row],[Order Date]],"mmm")</f>
        <v>Nov</v>
      </c>
    </row>
    <row r="2380" spans="1:24" ht="15">
      <c r="A2380" s="2">
        <v>341</v>
      </c>
      <c r="B2380" s="3">
        <v>46343</v>
      </c>
      <c r="C2380" s="12">
        <f>MONTH(SalesDataTable[[#This Row],[Order Date]])</f>
        <v>11</v>
      </c>
      <c r="D2380" s="12" t="str">
        <f>TEXT(SalesDataTable[[#This Row],[Order Date]],"MMM")</f>
        <v>Nov</v>
      </c>
      <c r="E2380" s="15" t="str">
        <f>"Q"&amp;ROUNDUP(MONTH(SalesDataTable[[#This Row],[Order Date]])/3,0)</f>
        <v>Q4</v>
      </c>
      <c r="F2380" s="12">
        <f>YEAR(SalesDataTable[[#This Row],[Order Date]])</f>
        <v>2026</v>
      </c>
      <c r="G2380" s="4" t="s">
        <v>20</v>
      </c>
      <c r="H2380" s="4" t="s">
        <v>33</v>
      </c>
      <c r="I2380" s="4" t="s">
        <v>2</v>
      </c>
      <c r="J2380" s="4" t="s">
        <v>3</v>
      </c>
      <c r="K2380" s="4" t="s">
        <v>14</v>
      </c>
      <c r="L2380" s="4" t="s">
        <v>44</v>
      </c>
      <c r="M2380" s="9">
        <v>1</v>
      </c>
      <c r="N2380" s="6">
        <v>132.94999999999999</v>
      </c>
      <c r="O2380" s="7">
        <v>0.05</v>
      </c>
      <c r="P2380" s="6">
        <v>65.36</v>
      </c>
      <c r="Q2380" s="6">
        <f t="shared" si="148"/>
        <v>126.30249999999998</v>
      </c>
      <c r="R2380" s="6">
        <f t="shared" si="149"/>
        <v>65.36</v>
      </c>
      <c r="S2380" s="6">
        <f t="shared" si="150"/>
        <v>60.942499999999981</v>
      </c>
      <c r="T2380" s="8">
        <f t="shared" si="151"/>
        <v>0.48251222264009019</v>
      </c>
      <c r="U2380" s="5">
        <f>YEAR(SalesDataTable[[#This Row],[Order Date]])</f>
        <v>2026</v>
      </c>
      <c r="V2380" s="8" t="str">
        <f>"Q"&amp;ROUNDUP(MONTH(SalesDataTable[[#This Row],[Order Date]])/3,0)</f>
        <v>Q4</v>
      </c>
      <c r="W2380" s="9">
        <f>MONTH(SalesDataTable[[#This Row],[Order Date]])</f>
        <v>11</v>
      </c>
      <c r="X2380" s="8" t="str">
        <f>TEXT(SalesDataTable[[#This Row],[Order Date]],"mmm")</f>
        <v>Nov</v>
      </c>
    </row>
    <row r="2381" spans="1:24" ht="15">
      <c r="A2381" s="2">
        <v>374</v>
      </c>
      <c r="B2381" s="3">
        <v>46343</v>
      </c>
      <c r="C2381" s="12">
        <f>MONTH(SalesDataTable[[#This Row],[Order Date]])</f>
        <v>11</v>
      </c>
      <c r="D2381" s="12" t="str">
        <f>TEXT(SalesDataTable[[#This Row],[Order Date]],"MMM")</f>
        <v>Nov</v>
      </c>
      <c r="E2381" s="15" t="str">
        <f>"Q"&amp;ROUNDUP(MONTH(SalesDataTable[[#This Row],[Order Date]])/3,0)</f>
        <v>Q4</v>
      </c>
      <c r="F2381" s="12">
        <f>YEAR(SalesDataTable[[#This Row],[Order Date]])</f>
        <v>2026</v>
      </c>
      <c r="G2381" s="4" t="s">
        <v>20</v>
      </c>
      <c r="H2381" s="4" t="s">
        <v>31</v>
      </c>
      <c r="I2381" s="4" t="s">
        <v>19</v>
      </c>
      <c r="J2381" s="4" t="s">
        <v>3</v>
      </c>
      <c r="K2381" s="4" t="s">
        <v>34</v>
      </c>
      <c r="L2381" s="4" t="s">
        <v>45</v>
      </c>
      <c r="M2381" s="9">
        <v>1</v>
      </c>
      <c r="N2381" s="6">
        <v>51.34</v>
      </c>
      <c r="O2381" s="7">
        <v>0.15</v>
      </c>
      <c r="P2381" s="6">
        <v>21.37</v>
      </c>
      <c r="Q2381" s="6">
        <f t="shared" si="148"/>
        <v>43.639000000000003</v>
      </c>
      <c r="R2381" s="6">
        <f t="shared" si="149"/>
        <v>21.37</v>
      </c>
      <c r="S2381" s="6">
        <f t="shared" si="150"/>
        <v>22.269000000000002</v>
      </c>
      <c r="T2381" s="8">
        <f t="shared" si="151"/>
        <v>0.5103004193496643</v>
      </c>
      <c r="U2381" s="5">
        <f>YEAR(SalesDataTable[[#This Row],[Order Date]])</f>
        <v>2026</v>
      </c>
      <c r="V2381" s="8" t="str">
        <f>"Q"&amp;ROUNDUP(MONTH(SalesDataTable[[#This Row],[Order Date]])/3,0)</f>
        <v>Q4</v>
      </c>
      <c r="W2381" s="9">
        <f>MONTH(SalesDataTable[[#This Row],[Order Date]])</f>
        <v>11</v>
      </c>
      <c r="X2381" s="8" t="str">
        <f>TEXT(SalesDataTable[[#This Row],[Order Date]],"mmm")</f>
        <v>Nov</v>
      </c>
    </row>
    <row r="2382" spans="1:24" ht="15">
      <c r="A2382" s="2">
        <v>598</v>
      </c>
      <c r="B2382" s="3">
        <v>46343</v>
      </c>
      <c r="C2382" s="12">
        <f>MONTH(SalesDataTable[[#This Row],[Order Date]])</f>
        <v>11</v>
      </c>
      <c r="D2382" s="12" t="str">
        <f>TEXT(SalesDataTable[[#This Row],[Order Date]],"MMM")</f>
        <v>Nov</v>
      </c>
      <c r="E2382" s="15" t="str">
        <f>"Q"&amp;ROUNDUP(MONTH(SalesDataTable[[#This Row],[Order Date]])/3,0)</f>
        <v>Q4</v>
      </c>
      <c r="F2382" s="12">
        <f>YEAR(SalesDataTable[[#This Row],[Order Date]])</f>
        <v>2026</v>
      </c>
      <c r="G2382" s="4" t="s">
        <v>0</v>
      </c>
      <c r="H2382" s="4" t="s">
        <v>1</v>
      </c>
      <c r="I2382" s="4" t="s">
        <v>2</v>
      </c>
      <c r="J2382" s="4" t="s">
        <v>13</v>
      </c>
      <c r="K2382" s="4" t="s">
        <v>4</v>
      </c>
      <c r="L2382" s="4" t="s">
        <v>22</v>
      </c>
      <c r="M2382" s="9">
        <v>1</v>
      </c>
      <c r="N2382" s="6">
        <v>49.98</v>
      </c>
      <c r="O2382" s="7">
        <v>0.1</v>
      </c>
      <c r="P2382" s="6">
        <v>22.25</v>
      </c>
      <c r="Q2382" s="6">
        <f t="shared" si="148"/>
        <v>44.981999999999999</v>
      </c>
      <c r="R2382" s="6">
        <f t="shared" si="149"/>
        <v>22.25</v>
      </c>
      <c r="S2382" s="6">
        <f t="shared" si="150"/>
        <v>22.731999999999999</v>
      </c>
      <c r="T2382" s="8">
        <f t="shared" si="151"/>
        <v>0.50535769863500957</v>
      </c>
      <c r="U2382" s="5">
        <f>YEAR(SalesDataTable[[#This Row],[Order Date]])</f>
        <v>2026</v>
      </c>
      <c r="V2382" s="8" t="str">
        <f>"Q"&amp;ROUNDUP(MONTH(SalesDataTable[[#This Row],[Order Date]])/3,0)</f>
        <v>Q4</v>
      </c>
      <c r="W2382" s="9">
        <f>MONTH(SalesDataTable[[#This Row],[Order Date]])</f>
        <v>11</v>
      </c>
      <c r="X2382" s="8" t="str">
        <f>TEXT(SalesDataTable[[#This Row],[Order Date]],"mmm")</f>
        <v>Nov</v>
      </c>
    </row>
    <row r="2383" spans="1:24" ht="15">
      <c r="A2383" s="2">
        <v>690</v>
      </c>
      <c r="B2383" s="3">
        <v>46343</v>
      </c>
      <c r="C2383" s="12">
        <f>MONTH(SalesDataTable[[#This Row],[Order Date]])</f>
        <v>11</v>
      </c>
      <c r="D2383" s="12" t="str">
        <f>TEXT(SalesDataTable[[#This Row],[Order Date]],"MMM")</f>
        <v>Nov</v>
      </c>
      <c r="E2383" s="15" t="str">
        <f>"Q"&amp;ROUNDUP(MONTH(SalesDataTable[[#This Row],[Order Date]])/3,0)</f>
        <v>Q4</v>
      </c>
      <c r="F2383" s="12">
        <f>YEAR(SalesDataTable[[#This Row],[Order Date]])</f>
        <v>2026</v>
      </c>
      <c r="G2383" s="4" t="s">
        <v>20</v>
      </c>
      <c r="H2383" s="4" t="s">
        <v>33</v>
      </c>
      <c r="I2383" s="4" t="s">
        <v>2</v>
      </c>
      <c r="J2383" s="4" t="s">
        <v>3</v>
      </c>
      <c r="K2383" s="4" t="s">
        <v>14</v>
      </c>
      <c r="L2383" s="4" t="s">
        <v>48</v>
      </c>
      <c r="M2383" s="9">
        <v>2</v>
      </c>
      <c r="N2383" s="6">
        <v>168.08</v>
      </c>
      <c r="O2383" s="7">
        <v>0.1</v>
      </c>
      <c r="P2383" s="6">
        <v>87.63</v>
      </c>
      <c r="Q2383" s="6">
        <f t="shared" si="148"/>
        <v>302.54400000000004</v>
      </c>
      <c r="R2383" s="6">
        <f t="shared" si="149"/>
        <v>175.26</v>
      </c>
      <c r="S2383" s="6">
        <f t="shared" si="150"/>
        <v>127.28400000000005</v>
      </c>
      <c r="T2383" s="8">
        <f t="shared" si="151"/>
        <v>0.42071235919403471</v>
      </c>
      <c r="U2383" s="5">
        <f>YEAR(SalesDataTable[[#This Row],[Order Date]])</f>
        <v>2026</v>
      </c>
      <c r="V2383" s="8" t="str">
        <f>"Q"&amp;ROUNDUP(MONTH(SalesDataTable[[#This Row],[Order Date]])/3,0)</f>
        <v>Q4</v>
      </c>
      <c r="W2383" s="9">
        <f>MONTH(SalesDataTable[[#This Row],[Order Date]])</f>
        <v>11</v>
      </c>
      <c r="X2383" s="8" t="str">
        <f>TEXT(SalesDataTable[[#This Row],[Order Date]],"mmm")</f>
        <v>Nov</v>
      </c>
    </row>
    <row r="2384" spans="1:24" ht="15">
      <c r="A2384" s="2">
        <v>1296</v>
      </c>
      <c r="B2384" s="3">
        <v>46343</v>
      </c>
      <c r="C2384" s="12">
        <f>MONTH(SalesDataTable[[#This Row],[Order Date]])</f>
        <v>11</v>
      </c>
      <c r="D2384" s="12" t="str">
        <f>TEXT(SalesDataTable[[#This Row],[Order Date]],"MMM")</f>
        <v>Nov</v>
      </c>
      <c r="E2384" s="15" t="str">
        <f>"Q"&amp;ROUNDUP(MONTH(SalesDataTable[[#This Row],[Order Date]])/3,0)</f>
        <v>Q4</v>
      </c>
      <c r="F2384" s="12">
        <f>YEAR(SalesDataTable[[#This Row],[Order Date]])</f>
        <v>2026</v>
      </c>
      <c r="G2384" s="4" t="s">
        <v>20</v>
      </c>
      <c r="H2384" s="4" t="s">
        <v>47</v>
      </c>
      <c r="I2384" s="4" t="s">
        <v>2</v>
      </c>
      <c r="J2384" s="4" t="s">
        <v>13</v>
      </c>
      <c r="K2384" s="4" t="s">
        <v>23</v>
      </c>
      <c r="L2384" s="4" t="s">
        <v>29</v>
      </c>
      <c r="M2384" s="9">
        <v>1</v>
      </c>
      <c r="N2384" s="6">
        <v>191.85</v>
      </c>
      <c r="O2384" s="7">
        <v>0.15</v>
      </c>
      <c r="P2384" s="6">
        <v>104.41</v>
      </c>
      <c r="Q2384" s="6">
        <f t="shared" si="148"/>
        <v>163.07249999999999</v>
      </c>
      <c r="R2384" s="6">
        <f t="shared" si="149"/>
        <v>104.41</v>
      </c>
      <c r="S2384" s="6">
        <f t="shared" si="150"/>
        <v>58.662499999999994</v>
      </c>
      <c r="T2384" s="8">
        <f t="shared" si="151"/>
        <v>0.35973263425776875</v>
      </c>
      <c r="U2384" s="5">
        <f>YEAR(SalesDataTable[[#This Row],[Order Date]])</f>
        <v>2026</v>
      </c>
      <c r="V2384" s="8" t="str">
        <f>"Q"&amp;ROUNDUP(MONTH(SalesDataTable[[#This Row],[Order Date]])/3,0)</f>
        <v>Q4</v>
      </c>
      <c r="W2384" s="9">
        <f>MONTH(SalesDataTable[[#This Row],[Order Date]])</f>
        <v>11</v>
      </c>
      <c r="X2384" s="8" t="str">
        <f>TEXT(SalesDataTable[[#This Row],[Order Date]],"mmm")</f>
        <v>Nov</v>
      </c>
    </row>
    <row r="2385" spans="1:24" ht="15">
      <c r="A2385" s="2">
        <v>1585</v>
      </c>
      <c r="B2385" s="3">
        <v>46343</v>
      </c>
      <c r="C2385" s="12">
        <f>MONTH(SalesDataTable[[#This Row],[Order Date]])</f>
        <v>11</v>
      </c>
      <c r="D2385" s="12" t="str">
        <f>TEXT(SalesDataTable[[#This Row],[Order Date]],"MMM")</f>
        <v>Nov</v>
      </c>
      <c r="E2385" s="15" t="str">
        <f>"Q"&amp;ROUNDUP(MONTH(SalesDataTable[[#This Row],[Order Date]])/3,0)</f>
        <v>Q4</v>
      </c>
      <c r="F2385" s="12">
        <f>YEAR(SalesDataTable[[#This Row],[Order Date]])</f>
        <v>2026</v>
      </c>
      <c r="G2385" s="4" t="s">
        <v>6</v>
      </c>
      <c r="H2385" s="4" t="s">
        <v>49</v>
      </c>
      <c r="I2385" s="4" t="s">
        <v>19</v>
      </c>
      <c r="J2385" s="4" t="s">
        <v>3</v>
      </c>
      <c r="K2385" s="4" t="s">
        <v>9</v>
      </c>
      <c r="L2385" s="4" t="s">
        <v>10</v>
      </c>
      <c r="M2385" s="9">
        <v>4</v>
      </c>
      <c r="N2385" s="6">
        <v>93.99</v>
      </c>
      <c r="O2385" s="7">
        <v>0.1</v>
      </c>
      <c r="P2385" s="6">
        <v>44.07</v>
      </c>
      <c r="Q2385" s="6">
        <f t="shared" si="148"/>
        <v>338.36399999999998</v>
      </c>
      <c r="R2385" s="6">
        <f t="shared" si="149"/>
        <v>176.28</v>
      </c>
      <c r="S2385" s="6">
        <f t="shared" si="150"/>
        <v>162.08399999999997</v>
      </c>
      <c r="T2385" s="8">
        <f t="shared" si="151"/>
        <v>0.47902259105578604</v>
      </c>
      <c r="U2385" s="5">
        <f>YEAR(SalesDataTable[[#This Row],[Order Date]])</f>
        <v>2026</v>
      </c>
      <c r="V2385" s="8" t="str">
        <f>"Q"&amp;ROUNDUP(MONTH(SalesDataTable[[#This Row],[Order Date]])/3,0)</f>
        <v>Q4</v>
      </c>
      <c r="W2385" s="9">
        <f>MONTH(SalesDataTable[[#This Row],[Order Date]])</f>
        <v>11</v>
      </c>
      <c r="X2385" s="8" t="str">
        <f>TEXT(SalesDataTable[[#This Row],[Order Date]],"mmm")</f>
        <v>Nov</v>
      </c>
    </row>
    <row r="2386" spans="1:24" ht="15">
      <c r="A2386" s="2">
        <v>2194</v>
      </c>
      <c r="B2386" s="3">
        <v>46343</v>
      </c>
      <c r="C2386" s="12">
        <f>MONTH(SalesDataTable[[#This Row],[Order Date]])</f>
        <v>11</v>
      </c>
      <c r="D2386" s="12" t="str">
        <f>TEXT(SalesDataTable[[#This Row],[Order Date]],"MMM")</f>
        <v>Nov</v>
      </c>
      <c r="E2386" s="15" t="str">
        <f>"Q"&amp;ROUNDUP(MONTH(SalesDataTable[[#This Row],[Order Date]])/3,0)</f>
        <v>Q4</v>
      </c>
      <c r="F2386" s="12">
        <f>YEAR(SalesDataTable[[#This Row],[Order Date]])</f>
        <v>2026</v>
      </c>
      <c r="G2386" s="4" t="s">
        <v>20</v>
      </c>
      <c r="H2386" s="4" t="s">
        <v>47</v>
      </c>
      <c r="I2386" s="4" t="s">
        <v>2</v>
      </c>
      <c r="J2386" s="4" t="s">
        <v>3</v>
      </c>
      <c r="K2386" s="4" t="s">
        <v>14</v>
      </c>
      <c r="L2386" s="4" t="s">
        <v>15</v>
      </c>
      <c r="M2386" s="9">
        <v>4</v>
      </c>
      <c r="N2386" s="6">
        <v>36.57</v>
      </c>
      <c r="O2386" s="7">
        <v>0.05</v>
      </c>
      <c r="P2386" s="6">
        <v>13.35</v>
      </c>
      <c r="Q2386" s="6">
        <f t="shared" si="148"/>
        <v>138.96600000000001</v>
      </c>
      <c r="R2386" s="6">
        <f t="shared" si="149"/>
        <v>53.4</v>
      </c>
      <c r="S2386" s="6">
        <f t="shared" si="150"/>
        <v>85.566000000000003</v>
      </c>
      <c r="T2386" s="8">
        <f t="shared" si="151"/>
        <v>0.61573334484694098</v>
      </c>
      <c r="U2386" s="5">
        <f>YEAR(SalesDataTable[[#This Row],[Order Date]])</f>
        <v>2026</v>
      </c>
      <c r="V2386" s="8" t="str">
        <f>"Q"&amp;ROUNDUP(MONTH(SalesDataTable[[#This Row],[Order Date]])/3,0)</f>
        <v>Q4</v>
      </c>
      <c r="W2386" s="9">
        <f>MONTH(SalesDataTable[[#This Row],[Order Date]])</f>
        <v>11</v>
      </c>
      <c r="X2386" s="8" t="str">
        <f>TEXT(SalesDataTable[[#This Row],[Order Date]],"mmm")</f>
        <v>Nov</v>
      </c>
    </row>
    <row r="2387" spans="1:24" ht="15">
      <c r="A2387" s="2">
        <v>2221</v>
      </c>
      <c r="B2387" s="3">
        <v>46343</v>
      </c>
      <c r="C2387" s="12">
        <f>MONTH(SalesDataTable[[#This Row],[Order Date]])</f>
        <v>11</v>
      </c>
      <c r="D2387" s="12" t="str">
        <f>TEXT(SalesDataTable[[#This Row],[Order Date]],"MMM")</f>
        <v>Nov</v>
      </c>
      <c r="E2387" s="15" t="str">
        <f>"Q"&amp;ROUNDUP(MONTH(SalesDataTable[[#This Row],[Order Date]])/3,0)</f>
        <v>Q4</v>
      </c>
      <c r="F2387" s="12">
        <f>YEAR(SalesDataTable[[#This Row],[Order Date]])</f>
        <v>2026</v>
      </c>
      <c r="G2387" s="4" t="s">
        <v>6</v>
      </c>
      <c r="H2387" s="4" t="s">
        <v>43</v>
      </c>
      <c r="I2387" s="4" t="s">
        <v>28</v>
      </c>
      <c r="J2387" s="4" t="s">
        <v>3</v>
      </c>
      <c r="K2387" s="4" t="s">
        <v>4</v>
      </c>
      <c r="L2387" s="4" t="s">
        <v>26</v>
      </c>
      <c r="M2387" s="9">
        <v>1</v>
      </c>
      <c r="N2387" s="6">
        <v>39.81</v>
      </c>
      <c r="O2387" s="7">
        <v>0.05</v>
      </c>
      <c r="P2387" s="6">
        <v>16.25</v>
      </c>
      <c r="Q2387" s="6">
        <f t="shared" si="148"/>
        <v>37.819499999999998</v>
      </c>
      <c r="R2387" s="6">
        <f t="shared" si="149"/>
        <v>16.25</v>
      </c>
      <c r="S2387" s="6">
        <f t="shared" si="150"/>
        <v>21.569499999999998</v>
      </c>
      <c r="T2387" s="8">
        <f t="shared" si="151"/>
        <v>0.57032747656632155</v>
      </c>
      <c r="U2387" s="5">
        <f>YEAR(SalesDataTable[[#This Row],[Order Date]])</f>
        <v>2026</v>
      </c>
      <c r="V2387" s="8" t="str">
        <f>"Q"&amp;ROUNDUP(MONTH(SalesDataTable[[#This Row],[Order Date]])/3,0)</f>
        <v>Q4</v>
      </c>
      <c r="W2387" s="9">
        <f>MONTH(SalesDataTable[[#This Row],[Order Date]])</f>
        <v>11</v>
      </c>
      <c r="X2387" s="8" t="str">
        <f>TEXT(SalesDataTable[[#This Row],[Order Date]],"mmm")</f>
        <v>Nov</v>
      </c>
    </row>
    <row r="2388" spans="1:24" ht="15">
      <c r="A2388" s="2">
        <v>3836</v>
      </c>
      <c r="B2388" s="3">
        <v>46343</v>
      </c>
      <c r="C2388" s="12">
        <f>MONTH(SalesDataTable[[#This Row],[Order Date]])</f>
        <v>11</v>
      </c>
      <c r="D2388" s="12" t="str">
        <f>TEXT(SalesDataTable[[#This Row],[Order Date]],"MMM")</f>
        <v>Nov</v>
      </c>
      <c r="E2388" s="15" t="str">
        <f>"Q"&amp;ROUNDUP(MONTH(SalesDataTable[[#This Row],[Order Date]])/3,0)</f>
        <v>Q4</v>
      </c>
      <c r="F2388" s="12">
        <f>YEAR(SalesDataTable[[#This Row],[Order Date]])</f>
        <v>2026</v>
      </c>
      <c r="G2388" s="4" t="s">
        <v>20</v>
      </c>
      <c r="H2388" s="4" t="s">
        <v>21</v>
      </c>
      <c r="I2388" s="4" t="s">
        <v>19</v>
      </c>
      <c r="J2388" s="4" t="s">
        <v>3</v>
      </c>
      <c r="K2388" s="4" t="s">
        <v>9</v>
      </c>
      <c r="L2388" s="4" t="s">
        <v>10</v>
      </c>
      <c r="M2388" s="9">
        <v>1</v>
      </c>
      <c r="N2388" s="6">
        <v>91.43</v>
      </c>
      <c r="O2388" s="7">
        <v>0.1</v>
      </c>
      <c r="P2388" s="6">
        <v>45.06</v>
      </c>
      <c r="Q2388" s="6">
        <f t="shared" si="148"/>
        <v>82.287000000000006</v>
      </c>
      <c r="R2388" s="6">
        <f t="shared" si="149"/>
        <v>45.06</v>
      </c>
      <c r="S2388" s="6">
        <f t="shared" si="150"/>
        <v>37.227000000000004</v>
      </c>
      <c r="T2388" s="8">
        <f t="shared" si="151"/>
        <v>0.45240438951474715</v>
      </c>
      <c r="U2388" s="5">
        <f>YEAR(SalesDataTable[[#This Row],[Order Date]])</f>
        <v>2026</v>
      </c>
      <c r="V2388" s="8" t="str">
        <f>"Q"&amp;ROUNDUP(MONTH(SalesDataTable[[#This Row],[Order Date]])/3,0)</f>
        <v>Q4</v>
      </c>
      <c r="W2388" s="9">
        <f>MONTH(SalesDataTable[[#This Row],[Order Date]])</f>
        <v>11</v>
      </c>
      <c r="X2388" s="8" t="str">
        <f>TEXT(SalesDataTable[[#This Row],[Order Date]],"mmm")</f>
        <v>Nov</v>
      </c>
    </row>
    <row r="2389" spans="1:24" ht="15">
      <c r="A2389" s="2">
        <v>4437</v>
      </c>
      <c r="B2389" s="3">
        <v>46343</v>
      </c>
      <c r="C2389" s="12">
        <f>MONTH(SalesDataTable[[#This Row],[Order Date]])</f>
        <v>11</v>
      </c>
      <c r="D2389" s="12" t="str">
        <f>TEXT(SalesDataTable[[#This Row],[Order Date]],"MMM")</f>
        <v>Nov</v>
      </c>
      <c r="E2389" s="15" t="str">
        <f>"Q"&amp;ROUNDUP(MONTH(SalesDataTable[[#This Row],[Order Date]])/3,0)</f>
        <v>Q4</v>
      </c>
      <c r="F2389" s="12">
        <f>YEAR(SalesDataTable[[#This Row],[Order Date]])</f>
        <v>2026</v>
      </c>
      <c r="G2389" s="4" t="s">
        <v>11</v>
      </c>
      <c r="H2389" s="4" t="s">
        <v>12</v>
      </c>
      <c r="I2389" s="4" t="s">
        <v>2</v>
      </c>
      <c r="J2389" s="4" t="s">
        <v>3</v>
      </c>
      <c r="K2389" s="4" t="s">
        <v>34</v>
      </c>
      <c r="L2389" s="4" t="s">
        <v>38</v>
      </c>
      <c r="M2389" s="9">
        <v>1</v>
      </c>
      <c r="N2389" s="6">
        <v>122.64</v>
      </c>
      <c r="O2389" s="7">
        <v>0</v>
      </c>
      <c r="P2389" s="6">
        <v>68.58</v>
      </c>
      <c r="Q2389" s="6">
        <f t="shared" si="148"/>
        <v>122.64</v>
      </c>
      <c r="R2389" s="6">
        <f t="shared" si="149"/>
        <v>68.58</v>
      </c>
      <c r="S2389" s="6">
        <f t="shared" si="150"/>
        <v>54.06</v>
      </c>
      <c r="T2389" s="8">
        <f t="shared" si="151"/>
        <v>0.44080234833659493</v>
      </c>
      <c r="U2389" s="5">
        <f>YEAR(SalesDataTable[[#This Row],[Order Date]])</f>
        <v>2026</v>
      </c>
      <c r="V2389" s="8" t="str">
        <f>"Q"&amp;ROUNDUP(MONTH(SalesDataTable[[#This Row],[Order Date]])/3,0)</f>
        <v>Q4</v>
      </c>
      <c r="W2389" s="9">
        <f>MONTH(SalesDataTable[[#This Row],[Order Date]])</f>
        <v>11</v>
      </c>
      <c r="X2389" s="8" t="str">
        <f>TEXT(SalesDataTable[[#This Row],[Order Date]],"mmm")</f>
        <v>Nov</v>
      </c>
    </row>
    <row r="2390" spans="1:24" ht="15">
      <c r="A2390" s="2">
        <v>4735</v>
      </c>
      <c r="B2390" s="3">
        <v>46343</v>
      </c>
      <c r="C2390" s="12">
        <f>MONTH(SalesDataTable[[#This Row],[Order Date]])</f>
        <v>11</v>
      </c>
      <c r="D2390" s="12" t="str">
        <f>TEXT(SalesDataTable[[#This Row],[Order Date]],"MMM")</f>
        <v>Nov</v>
      </c>
      <c r="E2390" s="15" t="str">
        <f>"Q"&amp;ROUNDUP(MONTH(SalesDataTable[[#This Row],[Order Date]])/3,0)</f>
        <v>Q4</v>
      </c>
      <c r="F2390" s="12">
        <f>YEAR(SalesDataTable[[#This Row],[Order Date]])</f>
        <v>2026</v>
      </c>
      <c r="G2390" s="4" t="s">
        <v>6</v>
      </c>
      <c r="H2390" s="4" t="s">
        <v>43</v>
      </c>
      <c r="I2390" s="4" t="s">
        <v>2</v>
      </c>
      <c r="J2390" s="4" t="s">
        <v>16</v>
      </c>
      <c r="K2390" s="4" t="s">
        <v>4</v>
      </c>
      <c r="L2390" s="4" t="s">
        <v>5</v>
      </c>
      <c r="M2390" s="9">
        <v>1</v>
      </c>
      <c r="N2390" s="6">
        <v>80.959999999999994</v>
      </c>
      <c r="O2390" s="7">
        <v>0.1</v>
      </c>
      <c r="P2390" s="6">
        <v>43.86</v>
      </c>
      <c r="Q2390" s="6">
        <f t="shared" si="148"/>
        <v>72.86399999999999</v>
      </c>
      <c r="R2390" s="6">
        <f t="shared" si="149"/>
        <v>43.86</v>
      </c>
      <c r="S2390" s="6">
        <f t="shared" si="150"/>
        <v>29.003999999999991</v>
      </c>
      <c r="T2390" s="8">
        <f t="shared" si="151"/>
        <v>0.39805665349143604</v>
      </c>
      <c r="U2390" s="5">
        <f>YEAR(SalesDataTable[[#This Row],[Order Date]])</f>
        <v>2026</v>
      </c>
      <c r="V2390" s="8" t="str">
        <f>"Q"&amp;ROUNDUP(MONTH(SalesDataTable[[#This Row],[Order Date]])/3,0)</f>
        <v>Q4</v>
      </c>
      <c r="W2390" s="9">
        <f>MONTH(SalesDataTable[[#This Row],[Order Date]])</f>
        <v>11</v>
      </c>
      <c r="X2390" s="8" t="str">
        <f>TEXT(SalesDataTable[[#This Row],[Order Date]],"mmm")</f>
        <v>Nov</v>
      </c>
    </row>
    <row r="2391" spans="1:24" ht="15">
      <c r="A2391" s="2">
        <v>554</v>
      </c>
      <c r="B2391" s="3">
        <v>46344</v>
      </c>
      <c r="C2391" s="12">
        <f>MONTH(SalesDataTable[[#This Row],[Order Date]])</f>
        <v>11</v>
      </c>
      <c r="D2391" s="12" t="str">
        <f>TEXT(SalesDataTable[[#This Row],[Order Date]],"MMM")</f>
        <v>Nov</v>
      </c>
      <c r="E2391" s="15" t="str">
        <f>"Q"&amp;ROUNDUP(MONTH(SalesDataTable[[#This Row],[Order Date]])/3,0)</f>
        <v>Q4</v>
      </c>
      <c r="F2391" s="12">
        <f>YEAR(SalesDataTable[[#This Row],[Order Date]])</f>
        <v>2026</v>
      </c>
      <c r="G2391" s="4" t="s">
        <v>11</v>
      </c>
      <c r="H2391" s="4" t="s">
        <v>25</v>
      </c>
      <c r="I2391" s="4" t="s">
        <v>28</v>
      </c>
      <c r="J2391" s="4" t="s">
        <v>16</v>
      </c>
      <c r="K2391" s="4" t="s">
        <v>34</v>
      </c>
      <c r="L2391" s="4" t="s">
        <v>42</v>
      </c>
      <c r="M2391" s="9">
        <v>1</v>
      </c>
      <c r="N2391" s="6">
        <v>36.380000000000003</v>
      </c>
      <c r="O2391" s="7">
        <v>0.05</v>
      </c>
      <c r="P2391" s="6">
        <v>14.06</v>
      </c>
      <c r="Q2391" s="6">
        <f t="shared" si="148"/>
        <v>34.561</v>
      </c>
      <c r="R2391" s="6">
        <f t="shared" si="149"/>
        <v>14.06</v>
      </c>
      <c r="S2391" s="6">
        <f t="shared" si="150"/>
        <v>20.500999999999998</v>
      </c>
      <c r="T2391" s="8">
        <f t="shared" si="151"/>
        <v>0.59318306761957118</v>
      </c>
      <c r="U2391" s="5">
        <f>YEAR(SalesDataTable[[#This Row],[Order Date]])</f>
        <v>2026</v>
      </c>
      <c r="V2391" s="8" t="str">
        <f>"Q"&amp;ROUNDUP(MONTH(SalesDataTable[[#This Row],[Order Date]])/3,0)</f>
        <v>Q4</v>
      </c>
      <c r="W2391" s="9">
        <f>MONTH(SalesDataTable[[#This Row],[Order Date]])</f>
        <v>11</v>
      </c>
      <c r="X2391" s="8" t="str">
        <f>TEXT(SalesDataTable[[#This Row],[Order Date]],"mmm")</f>
        <v>Nov</v>
      </c>
    </row>
    <row r="2392" spans="1:24" ht="15">
      <c r="A2392" s="2">
        <v>1205</v>
      </c>
      <c r="B2392" s="3">
        <v>46344</v>
      </c>
      <c r="C2392" s="12">
        <f>MONTH(SalesDataTable[[#This Row],[Order Date]])</f>
        <v>11</v>
      </c>
      <c r="D2392" s="12" t="str">
        <f>TEXT(SalesDataTable[[#This Row],[Order Date]],"MMM")</f>
        <v>Nov</v>
      </c>
      <c r="E2392" s="15" t="str">
        <f>"Q"&amp;ROUNDUP(MONTH(SalesDataTable[[#This Row],[Order Date]])/3,0)</f>
        <v>Q4</v>
      </c>
      <c r="F2392" s="12">
        <f>YEAR(SalesDataTable[[#This Row],[Order Date]])</f>
        <v>2026</v>
      </c>
      <c r="G2392" s="4" t="s">
        <v>20</v>
      </c>
      <c r="H2392" s="4" t="s">
        <v>47</v>
      </c>
      <c r="I2392" s="4" t="s">
        <v>2</v>
      </c>
      <c r="J2392" s="4" t="s">
        <v>3</v>
      </c>
      <c r="K2392" s="4" t="s">
        <v>4</v>
      </c>
      <c r="L2392" s="4" t="s">
        <v>30</v>
      </c>
      <c r="M2392" s="9">
        <v>2</v>
      </c>
      <c r="N2392" s="6">
        <v>100.72</v>
      </c>
      <c r="O2392" s="7">
        <v>0.1</v>
      </c>
      <c r="P2392" s="6">
        <v>51.68</v>
      </c>
      <c r="Q2392" s="6">
        <f t="shared" si="148"/>
        <v>181.29599999999999</v>
      </c>
      <c r="R2392" s="6">
        <f t="shared" si="149"/>
        <v>103.36</v>
      </c>
      <c r="S2392" s="6">
        <f t="shared" si="150"/>
        <v>77.935999999999993</v>
      </c>
      <c r="T2392" s="8">
        <f t="shared" si="151"/>
        <v>0.42988262289294854</v>
      </c>
      <c r="U2392" s="5">
        <f>YEAR(SalesDataTable[[#This Row],[Order Date]])</f>
        <v>2026</v>
      </c>
      <c r="V2392" s="8" t="str">
        <f>"Q"&amp;ROUNDUP(MONTH(SalesDataTable[[#This Row],[Order Date]])/3,0)</f>
        <v>Q4</v>
      </c>
      <c r="W2392" s="9">
        <f>MONTH(SalesDataTable[[#This Row],[Order Date]])</f>
        <v>11</v>
      </c>
      <c r="X2392" s="8" t="str">
        <f>TEXT(SalesDataTable[[#This Row],[Order Date]],"mmm")</f>
        <v>Nov</v>
      </c>
    </row>
    <row r="2393" spans="1:24" ht="15">
      <c r="A2393" s="2">
        <v>1979</v>
      </c>
      <c r="B2393" s="3">
        <v>46344</v>
      </c>
      <c r="C2393" s="12">
        <f>MONTH(SalesDataTable[[#This Row],[Order Date]])</f>
        <v>11</v>
      </c>
      <c r="D2393" s="12" t="str">
        <f>TEXT(SalesDataTable[[#This Row],[Order Date]],"MMM")</f>
        <v>Nov</v>
      </c>
      <c r="E2393" s="15" t="str">
        <f>"Q"&amp;ROUNDUP(MONTH(SalesDataTable[[#This Row],[Order Date]])/3,0)</f>
        <v>Q4</v>
      </c>
      <c r="F2393" s="12">
        <f>YEAR(SalesDataTable[[#This Row],[Order Date]])</f>
        <v>2026</v>
      </c>
      <c r="G2393" s="4" t="s">
        <v>6</v>
      </c>
      <c r="H2393" s="4" t="s">
        <v>41</v>
      </c>
      <c r="I2393" s="4" t="s">
        <v>19</v>
      </c>
      <c r="J2393" s="4" t="s">
        <v>3</v>
      </c>
      <c r="K2393" s="4" t="s">
        <v>23</v>
      </c>
      <c r="L2393" s="4" t="s">
        <v>51</v>
      </c>
      <c r="M2393" s="9">
        <v>3</v>
      </c>
      <c r="N2393" s="6">
        <v>120.29</v>
      </c>
      <c r="O2393" s="7">
        <v>0</v>
      </c>
      <c r="P2393" s="6">
        <v>62.04</v>
      </c>
      <c r="Q2393" s="6">
        <f t="shared" si="148"/>
        <v>360.87</v>
      </c>
      <c r="R2393" s="6">
        <f t="shared" si="149"/>
        <v>186.12</v>
      </c>
      <c r="S2393" s="6">
        <f t="shared" si="150"/>
        <v>174.75</v>
      </c>
      <c r="T2393" s="8">
        <f t="shared" si="151"/>
        <v>0.48424640452240419</v>
      </c>
      <c r="U2393" s="5">
        <f>YEAR(SalesDataTable[[#This Row],[Order Date]])</f>
        <v>2026</v>
      </c>
      <c r="V2393" s="8" t="str">
        <f>"Q"&amp;ROUNDUP(MONTH(SalesDataTable[[#This Row],[Order Date]])/3,0)</f>
        <v>Q4</v>
      </c>
      <c r="W2393" s="9">
        <f>MONTH(SalesDataTable[[#This Row],[Order Date]])</f>
        <v>11</v>
      </c>
      <c r="X2393" s="8" t="str">
        <f>TEXT(SalesDataTable[[#This Row],[Order Date]],"mmm")</f>
        <v>Nov</v>
      </c>
    </row>
    <row r="2394" spans="1:24" ht="15">
      <c r="A2394" s="2">
        <v>2151</v>
      </c>
      <c r="B2394" s="3">
        <v>46344</v>
      </c>
      <c r="C2394" s="12">
        <f>MONTH(SalesDataTable[[#This Row],[Order Date]])</f>
        <v>11</v>
      </c>
      <c r="D2394" s="12" t="str">
        <f>TEXT(SalesDataTable[[#This Row],[Order Date]],"MMM")</f>
        <v>Nov</v>
      </c>
      <c r="E2394" s="15" t="str">
        <f>"Q"&amp;ROUNDUP(MONTH(SalesDataTable[[#This Row],[Order Date]])/3,0)</f>
        <v>Q4</v>
      </c>
      <c r="F2394" s="12">
        <f>YEAR(SalesDataTable[[#This Row],[Order Date]])</f>
        <v>2026</v>
      </c>
      <c r="G2394" s="4" t="s">
        <v>6</v>
      </c>
      <c r="H2394" s="4" t="s">
        <v>7</v>
      </c>
      <c r="I2394" s="4" t="s">
        <v>2</v>
      </c>
      <c r="J2394" s="4" t="s">
        <v>13</v>
      </c>
      <c r="K2394" s="4" t="s">
        <v>23</v>
      </c>
      <c r="L2394" s="4" t="s">
        <v>51</v>
      </c>
      <c r="M2394" s="9">
        <v>2</v>
      </c>
      <c r="N2394" s="6">
        <v>124.18</v>
      </c>
      <c r="O2394" s="7">
        <v>0.15</v>
      </c>
      <c r="P2394" s="6">
        <v>60.72</v>
      </c>
      <c r="Q2394" s="6">
        <f t="shared" si="148"/>
        <v>211.10599999999999</v>
      </c>
      <c r="R2394" s="6">
        <f t="shared" si="149"/>
        <v>121.44</v>
      </c>
      <c r="S2394" s="6">
        <f t="shared" si="150"/>
        <v>89.665999999999997</v>
      </c>
      <c r="T2394" s="8">
        <f t="shared" si="151"/>
        <v>0.42474396748552862</v>
      </c>
      <c r="U2394" s="5">
        <f>YEAR(SalesDataTable[[#This Row],[Order Date]])</f>
        <v>2026</v>
      </c>
      <c r="V2394" s="8" t="str">
        <f>"Q"&amp;ROUNDUP(MONTH(SalesDataTable[[#This Row],[Order Date]])/3,0)</f>
        <v>Q4</v>
      </c>
      <c r="W2394" s="9">
        <f>MONTH(SalesDataTable[[#This Row],[Order Date]])</f>
        <v>11</v>
      </c>
      <c r="X2394" s="8" t="str">
        <f>TEXT(SalesDataTable[[#This Row],[Order Date]],"mmm")</f>
        <v>Nov</v>
      </c>
    </row>
    <row r="2395" spans="1:24" ht="15">
      <c r="A2395" s="2">
        <v>2730</v>
      </c>
      <c r="B2395" s="3">
        <v>46344</v>
      </c>
      <c r="C2395" s="12">
        <f>MONTH(SalesDataTable[[#This Row],[Order Date]])</f>
        <v>11</v>
      </c>
      <c r="D2395" s="12" t="str">
        <f>TEXT(SalesDataTable[[#This Row],[Order Date]],"MMM")</f>
        <v>Nov</v>
      </c>
      <c r="E2395" s="15" t="str">
        <f>"Q"&amp;ROUNDUP(MONTH(SalesDataTable[[#This Row],[Order Date]])/3,0)</f>
        <v>Q4</v>
      </c>
      <c r="F2395" s="12">
        <f>YEAR(SalesDataTable[[#This Row],[Order Date]])</f>
        <v>2026</v>
      </c>
      <c r="G2395" s="4" t="s">
        <v>0</v>
      </c>
      <c r="H2395" s="4" t="s">
        <v>1</v>
      </c>
      <c r="I2395" s="4" t="s">
        <v>2</v>
      </c>
      <c r="J2395" s="4" t="s">
        <v>3</v>
      </c>
      <c r="K2395" s="4" t="s">
        <v>9</v>
      </c>
      <c r="L2395" s="4" t="s">
        <v>37</v>
      </c>
      <c r="M2395" s="9">
        <v>3</v>
      </c>
      <c r="N2395" s="6">
        <v>154.07</v>
      </c>
      <c r="O2395" s="7">
        <v>0.05</v>
      </c>
      <c r="P2395" s="6">
        <v>77.73</v>
      </c>
      <c r="Q2395" s="6">
        <f t="shared" si="148"/>
        <v>439.09949999999998</v>
      </c>
      <c r="R2395" s="6">
        <f t="shared" si="149"/>
        <v>233.19</v>
      </c>
      <c r="S2395" s="6">
        <f t="shared" si="150"/>
        <v>205.90949999999998</v>
      </c>
      <c r="T2395" s="8">
        <f t="shared" si="151"/>
        <v>0.46893585622393102</v>
      </c>
      <c r="U2395" s="5">
        <f>YEAR(SalesDataTable[[#This Row],[Order Date]])</f>
        <v>2026</v>
      </c>
      <c r="V2395" s="8" t="str">
        <f>"Q"&amp;ROUNDUP(MONTH(SalesDataTable[[#This Row],[Order Date]])/3,0)</f>
        <v>Q4</v>
      </c>
      <c r="W2395" s="9">
        <f>MONTH(SalesDataTable[[#This Row],[Order Date]])</f>
        <v>11</v>
      </c>
      <c r="X2395" s="8" t="str">
        <f>TEXT(SalesDataTable[[#This Row],[Order Date]],"mmm")</f>
        <v>Nov</v>
      </c>
    </row>
    <row r="2396" spans="1:24" ht="15">
      <c r="A2396" s="2">
        <v>2779</v>
      </c>
      <c r="B2396" s="3">
        <v>46344</v>
      </c>
      <c r="C2396" s="12">
        <f>MONTH(SalesDataTable[[#This Row],[Order Date]])</f>
        <v>11</v>
      </c>
      <c r="D2396" s="12" t="str">
        <f>TEXT(SalesDataTable[[#This Row],[Order Date]],"MMM")</f>
        <v>Nov</v>
      </c>
      <c r="E2396" s="15" t="str">
        <f>"Q"&amp;ROUNDUP(MONTH(SalesDataTable[[#This Row],[Order Date]])/3,0)</f>
        <v>Q4</v>
      </c>
      <c r="F2396" s="12">
        <f>YEAR(SalesDataTable[[#This Row],[Order Date]])</f>
        <v>2026</v>
      </c>
      <c r="G2396" s="4" t="s">
        <v>0</v>
      </c>
      <c r="H2396" s="4" t="s">
        <v>50</v>
      </c>
      <c r="I2396" s="4" t="s">
        <v>8</v>
      </c>
      <c r="J2396" s="4" t="s">
        <v>16</v>
      </c>
      <c r="K2396" s="4" t="s">
        <v>34</v>
      </c>
      <c r="L2396" s="4" t="s">
        <v>38</v>
      </c>
      <c r="M2396" s="9">
        <v>4</v>
      </c>
      <c r="N2396" s="6">
        <v>123.4</v>
      </c>
      <c r="O2396" s="7">
        <v>0.05</v>
      </c>
      <c r="P2396" s="6">
        <v>70.930000000000007</v>
      </c>
      <c r="Q2396" s="6">
        <f t="shared" si="148"/>
        <v>468.92</v>
      </c>
      <c r="R2396" s="6">
        <f t="shared" si="149"/>
        <v>283.72000000000003</v>
      </c>
      <c r="S2396" s="6">
        <f t="shared" si="150"/>
        <v>185.2</v>
      </c>
      <c r="T2396" s="8">
        <f t="shared" si="151"/>
        <v>0.3949500980977565</v>
      </c>
      <c r="U2396" s="5">
        <f>YEAR(SalesDataTable[[#This Row],[Order Date]])</f>
        <v>2026</v>
      </c>
      <c r="V2396" s="8" t="str">
        <f>"Q"&amp;ROUNDUP(MONTH(SalesDataTable[[#This Row],[Order Date]])/3,0)</f>
        <v>Q4</v>
      </c>
      <c r="W2396" s="9">
        <f>MONTH(SalesDataTable[[#This Row],[Order Date]])</f>
        <v>11</v>
      </c>
      <c r="X2396" s="8" t="str">
        <f>TEXT(SalesDataTable[[#This Row],[Order Date]],"mmm")</f>
        <v>Nov</v>
      </c>
    </row>
    <row r="2397" spans="1:24" ht="15">
      <c r="A2397" s="2">
        <v>2853</v>
      </c>
      <c r="B2397" s="3">
        <v>46344</v>
      </c>
      <c r="C2397" s="12">
        <f>MONTH(SalesDataTable[[#This Row],[Order Date]])</f>
        <v>11</v>
      </c>
      <c r="D2397" s="12" t="str">
        <f>TEXT(SalesDataTable[[#This Row],[Order Date]],"MMM")</f>
        <v>Nov</v>
      </c>
      <c r="E2397" s="15" t="str">
        <f>"Q"&amp;ROUNDUP(MONTH(SalesDataTable[[#This Row],[Order Date]])/3,0)</f>
        <v>Q4</v>
      </c>
      <c r="F2397" s="12">
        <f>YEAR(SalesDataTable[[#This Row],[Order Date]])</f>
        <v>2026</v>
      </c>
      <c r="G2397" s="4" t="s">
        <v>11</v>
      </c>
      <c r="H2397" s="4" t="s">
        <v>18</v>
      </c>
      <c r="I2397" s="4" t="s">
        <v>2</v>
      </c>
      <c r="J2397" s="4" t="s">
        <v>13</v>
      </c>
      <c r="K2397" s="4" t="s">
        <v>4</v>
      </c>
      <c r="L2397" s="4" t="s">
        <v>30</v>
      </c>
      <c r="M2397" s="9">
        <v>1</v>
      </c>
      <c r="N2397" s="6">
        <v>104.64</v>
      </c>
      <c r="O2397" s="7">
        <v>0</v>
      </c>
      <c r="P2397" s="6">
        <v>50.79</v>
      </c>
      <c r="Q2397" s="6">
        <f t="shared" si="148"/>
        <v>104.64</v>
      </c>
      <c r="R2397" s="6">
        <f t="shared" si="149"/>
        <v>50.79</v>
      </c>
      <c r="S2397" s="6">
        <f t="shared" si="150"/>
        <v>53.85</v>
      </c>
      <c r="T2397" s="8">
        <f t="shared" si="151"/>
        <v>0.51462155963302758</v>
      </c>
      <c r="U2397" s="5">
        <f>YEAR(SalesDataTable[[#This Row],[Order Date]])</f>
        <v>2026</v>
      </c>
      <c r="V2397" s="8" t="str">
        <f>"Q"&amp;ROUNDUP(MONTH(SalesDataTable[[#This Row],[Order Date]])/3,0)</f>
        <v>Q4</v>
      </c>
      <c r="W2397" s="9">
        <f>MONTH(SalesDataTable[[#This Row],[Order Date]])</f>
        <v>11</v>
      </c>
      <c r="X2397" s="8" t="str">
        <f>TEXT(SalesDataTable[[#This Row],[Order Date]],"mmm")</f>
        <v>Nov</v>
      </c>
    </row>
    <row r="2398" spans="1:24" ht="15">
      <c r="A2398" s="2">
        <v>3825</v>
      </c>
      <c r="B2398" s="3">
        <v>46344</v>
      </c>
      <c r="C2398" s="12">
        <f>MONTH(SalesDataTable[[#This Row],[Order Date]])</f>
        <v>11</v>
      </c>
      <c r="D2398" s="12" t="str">
        <f>TEXT(SalesDataTable[[#This Row],[Order Date]],"MMM")</f>
        <v>Nov</v>
      </c>
      <c r="E2398" s="15" t="str">
        <f>"Q"&amp;ROUNDUP(MONTH(SalesDataTable[[#This Row],[Order Date]])/3,0)</f>
        <v>Q4</v>
      </c>
      <c r="F2398" s="12">
        <f>YEAR(SalesDataTable[[#This Row],[Order Date]])</f>
        <v>2026</v>
      </c>
      <c r="G2398" s="4" t="s">
        <v>20</v>
      </c>
      <c r="H2398" s="4" t="s">
        <v>33</v>
      </c>
      <c r="I2398" s="4" t="s">
        <v>2</v>
      </c>
      <c r="J2398" s="4" t="s">
        <v>13</v>
      </c>
      <c r="K2398" s="4" t="s">
        <v>14</v>
      </c>
      <c r="L2398" s="4" t="s">
        <v>32</v>
      </c>
      <c r="M2398" s="9">
        <v>2</v>
      </c>
      <c r="N2398" s="6">
        <v>46.44</v>
      </c>
      <c r="O2398" s="7">
        <v>0.1</v>
      </c>
      <c r="P2398" s="6">
        <v>18.190000000000001</v>
      </c>
      <c r="Q2398" s="6">
        <f t="shared" si="148"/>
        <v>83.591999999999999</v>
      </c>
      <c r="R2398" s="6">
        <f t="shared" si="149"/>
        <v>36.380000000000003</v>
      </c>
      <c r="S2398" s="6">
        <f t="shared" si="150"/>
        <v>47.211999999999996</v>
      </c>
      <c r="T2398" s="8">
        <f t="shared" si="151"/>
        <v>0.56479088908029473</v>
      </c>
      <c r="U2398" s="5">
        <f>YEAR(SalesDataTable[[#This Row],[Order Date]])</f>
        <v>2026</v>
      </c>
      <c r="V2398" s="8" t="str">
        <f>"Q"&amp;ROUNDUP(MONTH(SalesDataTable[[#This Row],[Order Date]])/3,0)</f>
        <v>Q4</v>
      </c>
      <c r="W2398" s="9">
        <f>MONTH(SalesDataTable[[#This Row],[Order Date]])</f>
        <v>11</v>
      </c>
      <c r="X2398" s="8" t="str">
        <f>TEXT(SalesDataTable[[#This Row],[Order Date]],"mmm")</f>
        <v>Nov</v>
      </c>
    </row>
    <row r="2399" spans="1:24" ht="15">
      <c r="A2399" s="2">
        <v>4808</v>
      </c>
      <c r="B2399" s="3">
        <v>46344</v>
      </c>
      <c r="C2399" s="12">
        <f>MONTH(SalesDataTable[[#This Row],[Order Date]])</f>
        <v>11</v>
      </c>
      <c r="D2399" s="12" t="str">
        <f>TEXT(SalesDataTable[[#This Row],[Order Date]],"MMM")</f>
        <v>Nov</v>
      </c>
      <c r="E2399" s="15" t="str">
        <f>"Q"&amp;ROUNDUP(MONTH(SalesDataTable[[#This Row],[Order Date]])/3,0)</f>
        <v>Q4</v>
      </c>
      <c r="F2399" s="12">
        <f>YEAR(SalesDataTable[[#This Row],[Order Date]])</f>
        <v>2026</v>
      </c>
      <c r="G2399" s="4" t="s">
        <v>11</v>
      </c>
      <c r="H2399" s="4" t="s">
        <v>52</v>
      </c>
      <c r="I2399" s="4" t="s">
        <v>2</v>
      </c>
      <c r="J2399" s="4" t="s">
        <v>13</v>
      </c>
      <c r="K2399" s="4" t="s">
        <v>23</v>
      </c>
      <c r="L2399" s="4" t="s">
        <v>40</v>
      </c>
      <c r="M2399" s="9">
        <v>2</v>
      </c>
      <c r="N2399" s="6">
        <v>81.67</v>
      </c>
      <c r="O2399" s="7">
        <v>0.05</v>
      </c>
      <c r="P2399" s="6">
        <v>40.43</v>
      </c>
      <c r="Q2399" s="6">
        <f t="shared" si="148"/>
        <v>155.173</v>
      </c>
      <c r="R2399" s="6">
        <f t="shared" si="149"/>
        <v>80.86</v>
      </c>
      <c r="S2399" s="6">
        <f t="shared" si="150"/>
        <v>74.313000000000002</v>
      </c>
      <c r="T2399" s="8">
        <f t="shared" si="151"/>
        <v>0.4789041908063903</v>
      </c>
      <c r="U2399" s="5">
        <f>YEAR(SalesDataTable[[#This Row],[Order Date]])</f>
        <v>2026</v>
      </c>
      <c r="V2399" s="8" t="str">
        <f>"Q"&amp;ROUNDUP(MONTH(SalesDataTable[[#This Row],[Order Date]])/3,0)</f>
        <v>Q4</v>
      </c>
      <c r="W2399" s="9">
        <f>MONTH(SalesDataTable[[#This Row],[Order Date]])</f>
        <v>11</v>
      </c>
      <c r="X2399" s="8" t="str">
        <f>TEXT(SalesDataTable[[#This Row],[Order Date]],"mmm")</f>
        <v>Nov</v>
      </c>
    </row>
    <row r="2400" spans="1:24" ht="15">
      <c r="A2400" s="2">
        <v>5131</v>
      </c>
      <c r="B2400" s="3">
        <v>46344</v>
      </c>
      <c r="C2400" s="12">
        <f>MONTH(SalesDataTable[[#This Row],[Order Date]])</f>
        <v>11</v>
      </c>
      <c r="D2400" s="12" t="str">
        <f>TEXT(SalesDataTable[[#This Row],[Order Date]],"MMM")</f>
        <v>Nov</v>
      </c>
      <c r="E2400" s="15" t="str">
        <f>"Q"&amp;ROUNDUP(MONTH(SalesDataTable[[#This Row],[Order Date]])/3,0)</f>
        <v>Q4</v>
      </c>
      <c r="F2400" s="12">
        <f>YEAR(SalesDataTable[[#This Row],[Order Date]])</f>
        <v>2026</v>
      </c>
      <c r="G2400" s="4" t="s">
        <v>20</v>
      </c>
      <c r="H2400" s="4" t="s">
        <v>33</v>
      </c>
      <c r="I2400" s="4" t="s">
        <v>19</v>
      </c>
      <c r="J2400" s="4" t="s">
        <v>13</v>
      </c>
      <c r="K2400" s="4" t="s">
        <v>9</v>
      </c>
      <c r="L2400" s="4" t="s">
        <v>46</v>
      </c>
      <c r="M2400" s="9">
        <v>3</v>
      </c>
      <c r="N2400" s="6">
        <v>70.599999999999994</v>
      </c>
      <c r="O2400" s="7">
        <v>0.05</v>
      </c>
      <c r="P2400" s="6">
        <v>32.68</v>
      </c>
      <c r="Q2400" s="6">
        <f t="shared" si="148"/>
        <v>201.20999999999998</v>
      </c>
      <c r="R2400" s="6">
        <f t="shared" si="149"/>
        <v>98.039999999999992</v>
      </c>
      <c r="S2400" s="6">
        <f t="shared" si="150"/>
        <v>103.16999999999999</v>
      </c>
      <c r="T2400" s="8">
        <f t="shared" si="151"/>
        <v>0.5127478753541076</v>
      </c>
      <c r="U2400" s="5">
        <f>YEAR(SalesDataTable[[#This Row],[Order Date]])</f>
        <v>2026</v>
      </c>
      <c r="V2400" s="8" t="str">
        <f>"Q"&amp;ROUNDUP(MONTH(SalesDataTable[[#This Row],[Order Date]])/3,0)</f>
        <v>Q4</v>
      </c>
      <c r="W2400" s="9">
        <f>MONTH(SalesDataTable[[#This Row],[Order Date]])</f>
        <v>11</v>
      </c>
      <c r="X2400" s="8" t="str">
        <f>TEXT(SalesDataTable[[#This Row],[Order Date]],"mmm")</f>
        <v>Nov</v>
      </c>
    </row>
    <row r="2401" spans="1:24" ht="15">
      <c r="A2401" s="2">
        <v>1502</v>
      </c>
      <c r="B2401" s="3">
        <v>46345</v>
      </c>
      <c r="C2401" s="12">
        <f>MONTH(SalesDataTable[[#This Row],[Order Date]])</f>
        <v>11</v>
      </c>
      <c r="D2401" s="12" t="str">
        <f>TEXT(SalesDataTable[[#This Row],[Order Date]],"MMM")</f>
        <v>Nov</v>
      </c>
      <c r="E2401" s="15" t="str">
        <f>"Q"&amp;ROUNDUP(MONTH(SalesDataTable[[#This Row],[Order Date]])/3,0)</f>
        <v>Q4</v>
      </c>
      <c r="F2401" s="12">
        <f>YEAR(SalesDataTable[[#This Row],[Order Date]])</f>
        <v>2026</v>
      </c>
      <c r="G2401" s="4" t="s">
        <v>20</v>
      </c>
      <c r="H2401" s="4" t="s">
        <v>31</v>
      </c>
      <c r="I2401" s="4" t="s">
        <v>28</v>
      </c>
      <c r="J2401" s="4" t="s">
        <v>13</v>
      </c>
      <c r="K2401" s="4" t="s">
        <v>34</v>
      </c>
      <c r="L2401" s="4" t="s">
        <v>42</v>
      </c>
      <c r="M2401" s="9">
        <v>1</v>
      </c>
      <c r="N2401" s="6">
        <v>35.770000000000003</v>
      </c>
      <c r="O2401" s="7">
        <v>0.15</v>
      </c>
      <c r="P2401" s="6">
        <v>13.69</v>
      </c>
      <c r="Q2401" s="6">
        <f t="shared" si="148"/>
        <v>30.404500000000002</v>
      </c>
      <c r="R2401" s="6">
        <f t="shared" si="149"/>
        <v>13.69</v>
      </c>
      <c r="S2401" s="6">
        <f t="shared" si="150"/>
        <v>16.714500000000001</v>
      </c>
      <c r="T2401" s="8">
        <f t="shared" si="151"/>
        <v>0.54973770330049831</v>
      </c>
      <c r="U2401" s="5">
        <f>YEAR(SalesDataTable[[#This Row],[Order Date]])</f>
        <v>2026</v>
      </c>
      <c r="V2401" s="8" t="str">
        <f>"Q"&amp;ROUNDUP(MONTH(SalesDataTable[[#This Row],[Order Date]])/3,0)</f>
        <v>Q4</v>
      </c>
      <c r="W2401" s="9">
        <f>MONTH(SalesDataTable[[#This Row],[Order Date]])</f>
        <v>11</v>
      </c>
      <c r="X2401" s="8" t="str">
        <f>TEXT(SalesDataTable[[#This Row],[Order Date]],"mmm")</f>
        <v>Nov</v>
      </c>
    </row>
    <row r="2402" spans="1:24" ht="15">
      <c r="A2402" s="2">
        <v>2470</v>
      </c>
      <c r="B2402" s="3">
        <v>46345</v>
      </c>
      <c r="C2402" s="12">
        <f>MONTH(SalesDataTable[[#This Row],[Order Date]])</f>
        <v>11</v>
      </c>
      <c r="D2402" s="12" t="str">
        <f>TEXT(SalesDataTable[[#This Row],[Order Date]],"MMM")</f>
        <v>Nov</v>
      </c>
      <c r="E2402" s="15" t="str">
        <f>"Q"&amp;ROUNDUP(MONTH(SalesDataTable[[#This Row],[Order Date]])/3,0)</f>
        <v>Q4</v>
      </c>
      <c r="F2402" s="12">
        <f>YEAR(SalesDataTable[[#This Row],[Order Date]])</f>
        <v>2026</v>
      </c>
      <c r="G2402" s="4" t="s">
        <v>6</v>
      </c>
      <c r="H2402" s="4" t="s">
        <v>27</v>
      </c>
      <c r="I2402" s="4" t="s">
        <v>19</v>
      </c>
      <c r="J2402" s="4" t="s">
        <v>16</v>
      </c>
      <c r="K2402" s="4" t="s">
        <v>9</v>
      </c>
      <c r="L2402" s="4" t="s">
        <v>10</v>
      </c>
      <c r="M2402" s="9">
        <v>1</v>
      </c>
      <c r="N2402" s="6">
        <v>92.13</v>
      </c>
      <c r="O2402" s="7">
        <v>0.15</v>
      </c>
      <c r="P2402" s="6">
        <v>45.85</v>
      </c>
      <c r="Q2402" s="6">
        <f t="shared" si="148"/>
        <v>78.31049999999999</v>
      </c>
      <c r="R2402" s="6">
        <f t="shared" si="149"/>
        <v>45.85</v>
      </c>
      <c r="S2402" s="6">
        <f t="shared" si="150"/>
        <v>32.460499999999989</v>
      </c>
      <c r="T2402" s="8">
        <f t="shared" si="151"/>
        <v>0.41451018701195874</v>
      </c>
      <c r="U2402" s="5">
        <f>YEAR(SalesDataTable[[#This Row],[Order Date]])</f>
        <v>2026</v>
      </c>
      <c r="V2402" s="8" t="str">
        <f>"Q"&amp;ROUNDUP(MONTH(SalesDataTable[[#This Row],[Order Date]])/3,0)</f>
        <v>Q4</v>
      </c>
      <c r="W2402" s="9">
        <f>MONTH(SalesDataTable[[#This Row],[Order Date]])</f>
        <v>11</v>
      </c>
      <c r="X2402" s="8" t="str">
        <f>TEXT(SalesDataTable[[#This Row],[Order Date]],"mmm")</f>
        <v>Nov</v>
      </c>
    </row>
    <row r="2403" spans="1:24" ht="15">
      <c r="A2403" s="2">
        <v>3452</v>
      </c>
      <c r="B2403" s="3">
        <v>46345</v>
      </c>
      <c r="C2403" s="12">
        <f>MONTH(SalesDataTable[[#This Row],[Order Date]])</f>
        <v>11</v>
      </c>
      <c r="D2403" s="12" t="str">
        <f>TEXT(SalesDataTable[[#This Row],[Order Date]],"MMM")</f>
        <v>Nov</v>
      </c>
      <c r="E2403" s="15" t="str">
        <f>"Q"&amp;ROUNDUP(MONTH(SalesDataTable[[#This Row],[Order Date]])/3,0)</f>
        <v>Q4</v>
      </c>
      <c r="F2403" s="12">
        <f>YEAR(SalesDataTable[[#This Row],[Order Date]])</f>
        <v>2026</v>
      </c>
      <c r="G2403" s="4" t="s">
        <v>6</v>
      </c>
      <c r="H2403" s="4" t="s">
        <v>43</v>
      </c>
      <c r="I2403" s="4" t="s">
        <v>2</v>
      </c>
      <c r="J2403" s="4" t="s">
        <v>3</v>
      </c>
      <c r="K2403" s="4" t="s">
        <v>9</v>
      </c>
      <c r="L2403" s="4" t="s">
        <v>37</v>
      </c>
      <c r="M2403" s="9">
        <v>5</v>
      </c>
      <c r="N2403" s="6">
        <v>151.09</v>
      </c>
      <c r="O2403" s="7">
        <v>0.05</v>
      </c>
      <c r="P2403" s="6">
        <v>79.33</v>
      </c>
      <c r="Q2403" s="6">
        <f t="shared" si="148"/>
        <v>717.67750000000001</v>
      </c>
      <c r="R2403" s="6">
        <f t="shared" si="149"/>
        <v>396.65</v>
      </c>
      <c r="S2403" s="6">
        <f t="shared" si="150"/>
        <v>321.02750000000003</v>
      </c>
      <c r="T2403" s="8">
        <f t="shared" si="151"/>
        <v>0.44731442744129507</v>
      </c>
      <c r="U2403" s="5">
        <f>YEAR(SalesDataTable[[#This Row],[Order Date]])</f>
        <v>2026</v>
      </c>
      <c r="V2403" s="8" t="str">
        <f>"Q"&amp;ROUNDUP(MONTH(SalesDataTable[[#This Row],[Order Date]])/3,0)</f>
        <v>Q4</v>
      </c>
      <c r="W2403" s="9">
        <f>MONTH(SalesDataTable[[#This Row],[Order Date]])</f>
        <v>11</v>
      </c>
      <c r="X2403" s="8" t="str">
        <f>TEXT(SalesDataTable[[#This Row],[Order Date]],"mmm")</f>
        <v>Nov</v>
      </c>
    </row>
    <row r="2404" spans="1:24" ht="15">
      <c r="A2404" s="2">
        <v>4207</v>
      </c>
      <c r="B2404" s="3">
        <v>46345</v>
      </c>
      <c r="C2404" s="12">
        <f>MONTH(SalesDataTable[[#This Row],[Order Date]])</f>
        <v>11</v>
      </c>
      <c r="D2404" s="12" t="str">
        <f>TEXT(SalesDataTable[[#This Row],[Order Date]],"MMM")</f>
        <v>Nov</v>
      </c>
      <c r="E2404" s="15" t="str">
        <f>"Q"&amp;ROUNDUP(MONTH(SalesDataTable[[#This Row],[Order Date]])/3,0)</f>
        <v>Q4</v>
      </c>
      <c r="F2404" s="12">
        <f>YEAR(SalesDataTable[[#This Row],[Order Date]])</f>
        <v>2026</v>
      </c>
      <c r="G2404" s="4" t="s">
        <v>6</v>
      </c>
      <c r="H2404" s="4" t="s">
        <v>43</v>
      </c>
      <c r="I2404" s="4" t="s">
        <v>2</v>
      </c>
      <c r="J2404" s="4" t="s">
        <v>13</v>
      </c>
      <c r="K2404" s="4" t="s">
        <v>4</v>
      </c>
      <c r="L2404" s="4" t="s">
        <v>30</v>
      </c>
      <c r="M2404" s="9">
        <v>2</v>
      </c>
      <c r="N2404" s="6">
        <v>103.99</v>
      </c>
      <c r="O2404" s="7">
        <v>0</v>
      </c>
      <c r="P2404" s="6">
        <v>50.36</v>
      </c>
      <c r="Q2404" s="6">
        <f t="shared" si="148"/>
        <v>207.98</v>
      </c>
      <c r="R2404" s="6">
        <f t="shared" si="149"/>
        <v>100.72</v>
      </c>
      <c r="S2404" s="6">
        <f t="shared" si="150"/>
        <v>107.25999999999999</v>
      </c>
      <c r="T2404" s="8">
        <f t="shared" si="151"/>
        <v>0.51572266564092695</v>
      </c>
      <c r="U2404" s="5">
        <f>YEAR(SalesDataTable[[#This Row],[Order Date]])</f>
        <v>2026</v>
      </c>
      <c r="V2404" s="8" t="str">
        <f>"Q"&amp;ROUNDUP(MONTH(SalesDataTable[[#This Row],[Order Date]])/3,0)</f>
        <v>Q4</v>
      </c>
      <c r="W2404" s="9">
        <f>MONTH(SalesDataTable[[#This Row],[Order Date]])</f>
        <v>11</v>
      </c>
      <c r="X2404" s="8" t="str">
        <f>TEXT(SalesDataTable[[#This Row],[Order Date]],"mmm")</f>
        <v>Nov</v>
      </c>
    </row>
    <row r="2405" spans="1:24" ht="15">
      <c r="A2405" s="2">
        <v>695</v>
      </c>
      <c r="B2405" s="3">
        <v>46346</v>
      </c>
      <c r="C2405" s="12">
        <f>MONTH(SalesDataTable[[#This Row],[Order Date]])</f>
        <v>11</v>
      </c>
      <c r="D2405" s="12" t="str">
        <f>TEXT(SalesDataTable[[#This Row],[Order Date]],"MMM")</f>
        <v>Nov</v>
      </c>
      <c r="E2405" s="15" t="str">
        <f>"Q"&amp;ROUNDUP(MONTH(SalesDataTable[[#This Row],[Order Date]])/3,0)</f>
        <v>Q4</v>
      </c>
      <c r="F2405" s="12">
        <f>YEAR(SalesDataTable[[#This Row],[Order Date]])</f>
        <v>2026</v>
      </c>
      <c r="G2405" s="4" t="s">
        <v>11</v>
      </c>
      <c r="H2405" s="4" t="s">
        <v>18</v>
      </c>
      <c r="I2405" s="4" t="s">
        <v>2</v>
      </c>
      <c r="J2405" s="4" t="s">
        <v>3</v>
      </c>
      <c r="K2405" s="4" t="s">
        <v>14</v>
      </c>
      <c r="L2405" s="4" t="s">
        <v>15</v>
      </c>
      <c r="M2405" s="9">
        <v>1</v>
      </c>
      <c r="N2405" s="6">
        <v>36.909999999999997</v>
      </c>
      <c r="O2405" s="7">
        <v>0.1</v>
      </c>
      <c r="P2405" s="6">
        <v>13.43</v>
      </c>
      <c r="Q2405" s="6">
        <f t="shared" si="148"/>
        <v>33.219000000000001</v>
      </c>
      <c r="R2405" s="6">
        <f t="shared" si="149"/>
        <v>13.43</v>
      </c>
      <c r="S2405" s="6">
        <f t="shared" si="150"/>
        <v>19.789000000000001</v>
      </c>
      <c r="T2405" s="8">
        <f t="shared" si="151"/>
        <v>0.59571329660736327</v>
      </c>
      <c r="U2405" s="5">
        <f>YEAR(SalesDataTable[[#This Row],[Order Date]])</f>
        <v>2026</v>
      </c>
      <c r="V2405" s="8" t="str">
        <f>"Q"&amp;ROUNDUP(MONTH(SalesDataTable[[#This Row],[Order Date]])/3,0)</f>
        <v>Q4</v>
      </c>
      <c r="W2405" s="9">
        <f>MONTH(SalesDataTable[[#This Row],[Order Date]])</f>
        <v>11</v>
      </c>
      <c r="X2405" s="8" t="str">
        <f>TEXT(SalesDataTable[[#This Row],[Order Date]],"mmm")</f>
        <v>Nov</v>
      </c>
    </row>
    <row r="2406" spans="1:24" ht="15">
      <c r="A2406" s="2">
        <v>1127</v>
      </c>
      <c r="B2406" s="3">
        <v>46346</v>
      </c>
      <c r="C2406" s="12">
        <f>MONTH(SalesDataTable[[#This Row],[Order Date]])</f>
        <v>11</v>
      </c>
      <c r="D2406" s="12" t="str">
        <f>TEXT(SalesDataTable[[#This Row],[Order Date]],"MMM")</f>
        <v>Nov</v>
      </c>
      <c r="E2406" s="15" t="str">
        <f>"Q"&amp;ROUNDUP(MONTH(SalesDataTable[[#This Row],[Order Date]])/3,0)</f>
        <v>Q4</v>
      </c>
      <c r="F2406" s="12">
        <f>YEAR(SalesDataTable[[#This Row],[Order Date]])</f>
        <v>2026</v>
      </c>
      <c r="G2406" s="4" t="s">
        <v>0</v>
      </c>
      <c r="H2406" s="4" t="s">
        <v>1</v>
      </c>
      <c r="I2406" s="4" t="s">
        <v>28</v>
      </c>
      <c r="J2406" s="4" t="s">
        <v>13</v>
      </c>
      <c r="K2406" s="4" t="s">
        <v>4</v>
      </c>
      <c r="L2406" s="4" t="s">
        <v>5</v>
      </c>
      <c r="M2406" s="9">
        <v>2</v>
      </c>
      <c r="N2406" s="6">
        <v>81.02</v>
      </c>
      <c r="O2406" s="7">
        <v>0</v>
      </c>
      <c r="P2406" s="6">
        <v>43.22</v>
      </c>
      <c r="Q2406" s="6">
        <f t="shared" si="148"/>
        <v>162.04</v>
      </c>
      <c r="R2406" s="6">
        <f t="shared" si="149"/>
        <v>86.44</v>
      </c>
      <c r="S2406" s="6">
        <f t="shared" si="150"/>
        <v>75.599999999999994</v>
      </c>
      <c r="T2406" s="8">
        <f t="shared" si="151"/>
        <v>0.46655146877314241</v>
      </c>
      <c r="U2406" s="5">
        <f>YEAR(SalesDataTable[[#This Row],[Order Date]])</f>
        <v>2026</v>
      </c>
      <c r="V2406" s="8" t="str">
        <f>"Q"&amp;ROUNDUP(MONTH(SalesDataTable[[#This Row],[Order Date]])/3,0)</f>
        <v>Q4</v>
      </c>
      <c r="W2406" s="9">
        <f>MONTH(SalesDataTable[[#This Row],[Order Date]])</f>
        <v>11</v>
      </c>
      <c r="X2406" s="8" t="str">
        <f>TEXT(SalesDataTable[[#This Row],[Order Date]],"mmm")</f>
        <v>Nov</v>
      </c>
    </row>
    <row r="2407" spans="1:24" ht="15">
      <c r="A2407" s="2">
        <v>1174</v>
      </c>
      <c r="B2407" s="3">
        <v>46346</v>
      </c>
      <c r="C2407" s="12">
        <f>MONTH(SalesDataTable[[#This Row],[Order Date]])</f>
        <v>11</v>
      </c>
      <c r="D2407" s="12" t="str">
        <f>TEXT(SalesDataTable[[#This Row],[Order Date]],"MMM")</f>
        <v>Nov</v>
      </c>
      <c r="E2407" s="15" t="str">
        <f>"Q"&amp;ROUNDUP(MONTH(SalesDataTable[[#This Row],[Order Date]])/3,0)</f>
        <v>Q4</v>
      </c>
      <c r="F2407" s="12">
        <f>YEAR(SalesDataTable[[#This Row],[Order Date]])</f>
        <v>2026</v>
      </c>
      <c r="G2407" s="4" t="s">
        <v>0</v>
      </c>
      <c r="H2407" s="4" t="s">
        <v>1</v>
      </c>
      <c r="I2407" s="4" t="s">
        <v>28</v>
      </c>
      <c r="J2407" s="4" t="s">
        <v>13</v>
      </c>
      <c r="K2407" s="4" t="s">
        <v>14</v>
      </c>
      <c r="L2407" s="4" t="s">
        <v>48</v>
      </c>
      <c r="M2407" s="9">
        <v>3</v>
      </c>
      <c r="N2407" s="6">
        <v>164.36</v>
      </c>
      <c r="O2407" s="7">
        <v>0.05</v>
      </c>
      <c r="P2407" s="6">
        <v>88.7</v>
      </c>
      <c r="Q2407" s="6">
        <f t="shared" si="148"/>
        <v>468.42600000000004</v>
      </c>
      <c r="R2407" s="6">
        <f t="shared" si="149"/>
        <v>266.10000000000002</v>
      </c>
      <c r="S2407" s="6">
        <f t="shared" si="150"/>
        <v>202.32600000000002</v>
      </c>
      <c r="T2407" s="8">
        <f t="shared" si="151"/>
        <v>0.43192734818306416</v>
      </c>
      <c r="U2407" s="5">
        <f>YEAR(SalesDataTable[[#This Row],[Order Date]])</f>
        <v>2026</v>
      </c>
      <c r="V2407" s="8" t="str">
        <f>"Q"&amp;ROUNDUP(MONTH(SalesDataTable[[#This Row],[Order Date]])/3,0)</f>
        <v>Q4</v>
      </c>
      <c r="W2407" s="9">
        <f>MONTH(SalesDataTable[[#This Row],[Order Date]])</f>
        <v>11</v>
      </c>
      <c r="X2407" s="8" t="str">
        <f>TEXT(SalesDataTable[[#This Row],[Order Date]],"mmm")</f>
        <v>Nov</v>
      </c>
    </row>
    <row r="2408" spans="1:24" ht="15">
      <c r="A2408" s="2">
        <v>3968</v>
      </c>
      <c r="B2408" s="3">
        <v>46346</v>
      </c>
      <c r="C2408" s="12">
        <f>MONTH(SalesDataTable[[#This Row],[Order Date]])</f>
        <v>11</v>
      </c>
      <c r="D2408" s="12" t="str">
        <f>TEXT(SalesDataTable[[#This Row],[Order Date]],"MMM")</f>
        <v>Nov</v>
      </c>
      <c r="E2408" s="15" t="str">
        <f>"Q"&amp;ROUNDUP(MONTH(SalesDataTable[[#This Row],[Order Date]])/3,0)</f>
        <v>Q4</v>
      </c>
      <c r="F2408" s="12">
        <f>YEAR(SalesDataTable[[#This Row],[Order Date]])</f>
        <v>2026</v>
      </c>
      <c r="G2408" s="4" t="s">
        <v>6</v>
      </c>
      <c r="H2408" s="4" t="s">
        <v>41</v>
      </c>
      <c r="I2408" s="4" t="s">
        <v>8</v>
      </c>
      <c r="J2408" s="4" t="s">
        <v>16</v>
      </c>
      <c r="K2408" s="4" t="s">
        <v>34</v>
      </c>
      <c r="L2408" s="4" t="s">
        <v>45</v>
      </c>
      <c r="M2408" s="9">
        <v>5</v>
      </c>
      <c r="N2408" s="6">
        <v>51.36</v>
      </c>
      <c r="O2408" s="7">
        <v>0.1</v>
      </c>
      <c r="P2408" s="6">
        <v>22.45</v>
      </c>
      <c r="Q2408" s="6">
        <f t="shared" si="148"/>
        <v>231.12</v>
      </c>
      <c r="R2408" s="6">
        <f t="shared" si="149"/>
        <v>112.25</v>
      </c>
      <c r="S2408" s="6">
        <f t="shared" si="150"/>
        <v>118.87</v>
      </c>
      <c r="T2408" s="8">
        <f t="shared" si="151"/>
        <v>0.51432156455520939</v>
      </c>
      <c r="U2408" s="5">
        <f>YEAR(SalesDataTable[[#This Row],[Order Date]])</f>
        <v>2026</v>
      </c>
      <c r="V2408" s="8" t="str">
        <f>"Q"&amp;ROUNDUP(MONTH(SalesDataTable[[#This Row],[Order Date]])/3,0)</f>
        <v>Q4</v>
      </c>
      <c r="W2408" s="9">
        <f>MONTH(SalesDataTable[[#This Row],[Order Date]])</f>
        <v>11</v>
      </c>
      <c r="X2408" s="8" t="str">
        <f>TEXT(SalesDataTable[[#This Row],[Order Date]],"mmm")</f>
        <v>Nov</v>
      </c>
    </row>
    <row r="2409" spans="1:24" ht="15">
      <c r="A2409" s="2">
        <v>4049</v>
      </c>
      <c r="B2409" s="3">
        <v>46346</v>
      </c>
      <c r="C2409" s="12">
        <f>MONTH(SalesDataTable[[#This Row],[Order Date]])</f>
        <v>11</v>
      </c>
      <c r="D2409" s="12" t="str">
        <f>TEXT(SalesDataTable[[#This Row],[Order Date]],"MMM")</f>
        <v>Nov</v>
      </c>
      <c r="E2409" s="15" t="str">
        <f>"Q"&amp;ROUNDUP(MONTH(SalesDataTable[[#This Row],[Order Date]])/3,0)</f>
        <v>Q4</v>
      </c>
      <c r="F2409" s="12">
        <f>YEAR(SalesDataTable[[#This Row],[Order Date]])</f>
        <v>2026</v>
      </c>
      <c r="G2409" s="4" t="s">
        <v>11</v>
      </c>
      <c r="H2409" s="4" t="s">
        <v>52</v>
      </c>
      <c r="I2409" s="4" t="s">
        <v>28</v>
      </c>
      <c r="J2409" s="4" t="s">
        <v>3</v>
      </c>
      <c r="K2409" s="4" t="s">
        <v>14</v>
      </c>
      <c r="L2409" s="4" t="s">
        <v>15</v>
      </c>
      <c r="M2409" s="9">
        <v>1</v>
      </c>
      <c r="N2409" s="6">
        <v>36.590000000000003</v>
      </c>
      <c r="O2409" s="7">
        <v>0</v>
      </c>
      <c r="P2409" s="6">
        <v>13.73</v>
      </c>
      <c r="Q2409" s="6">
        <f t="shared" si="148"/>
        <v>36.590000000000003</v>
      </c>
      <c r="R2409" s="6">
        <f t="shared" si="149"/>
        <v>13.73</v>
      </c>
      <c r="S2409" s="6">
        <f t="shared" si="150"/>
        <v>22.860000000000003</v>
      </c>
      <c r="T2409" s="8">
        <f t="shared" si="151"/>
        <v>0.62476086362394101</v>
      </c>
      <c r="U2409" s="5">
        <f>YEAR(SalesDataTable[[#This Row],[Order Date]])</f>
        <v>2026</v>
      </c>
      <c r="V2409" s="8" t="str">
        <f>"Q"&amp;ROUNDUP(MONTH(SalesDataTable[[#This Row],[Order Date]])/3,0)</f>
        <v>Q4</v>
      </c>
      <c r="W2409" s="9">
        <f>MONTH(SalesDataTable[[#This Row],[Order Date]])</f>
        <v>11</v>
      </c>
      <c r="X2409" s="8" t="str">
        <f>TEXT(SalesDataTable[[#This Row],[Order Date]],"mmm")</f>
        <v>Nov</v>
      </c>
    </row>
    <row r="2410" spans="1:24" ht="15">
      <c r="A2410" s="2">
        <v>3</v>
      </c>
      <c r="B2410" s="3">
        <v>46347</v>
      </c>
      <c r="C2410" s="12">
        <f>MONTH(SalesDataTable[[#This Row],[Order Date]])</f>
        <v>11</v>
      </c>
      <c r="D2410" s="12" t="str">
        <f>TEXT(SalesDataTable[[#This Row],[Order Date]],"MMM")</f>
        <v>Nov</v>
      </c>
      <c r="E2410" s="15" t="str">
        <f>"Q"&amp;ROUNDUP(MONTH(SalesDataTable[[#This Row],[Order Date]])/3,0)</f>
        <v>Q4</v>
      </c>
      <c r="F2410" s="12">
        <f>YEAR(SalesDataTable[[#This Row],[Order Date]])</f>
        <v>2026</v>
      </c>
      <c r="G2410" s="4" t="s">
        <v>20</v>
      </c>
      <c r="H2410" s="4" t="s">
        <v>31</v>
      </c>
      <c r="I2410" s="4" t="s">
        <v>19</v>
      </c>
      <c r="J2410" s="4" t="s">
        <v>3</v>
      </c>
      <c r="K2410" s="4" t="s">
        <v>23</v>
      </c>
      <c r="L2410" s="4" t="s">
        <v>51</v>
      </c>
      <c r="M2410" s="9">
        <v>5</v>
      </c>
      <c r="N2410" s="6">
        <v>122.33</v>
      </c>
      <c r="O2410" s="7">
        <v>0.15</v>
      </c>
      <c r="P2410" s="6">
        <v>58.98</v>
      </c>
      <c r="Q2410" s="6">
        <f t="shared" si="148"/>
        <v>519.90249999999992</v>
      </c>
      <c r="R2410" s="6">
        <f t="shared" si="149"/>
        <v>294.89999999999998</v>
      </c>
      <c r="S2410" s="6">
        <f t="shared" si="150"/>
        <v>225.00249999999994</v>
      </c>
      <c r="T2410" s="8">
        <f t="shared" si="151"/>
        <v>0.43277826130861069</v>
      </c>
      <c r="U2410" s="5">
        <f>YEAR(SalesDataTable[[#This Row],[Order Date]])</f>
        <v>2026</v>
      </c>
      <c r="V2410" s="8" t="str">
        <f>"Q"&amp;ROUNDUP(MONTH(SalesDataTable[[#This Row],[Order Date]])/3,0)</f>
        <v>Q4</v>
      </c>
      <c r="W2410" s="9">
        <f>MONTH(SalesDataTable[[#This Row],[Order Date]])</f>
        <v>11</v>
      </c>
      <c r="X2410" s="8" t="str">
        <f>TEXT(SalesDataTable[[#This Row],[Order Date]],"mmm")</f>
        <v>Nov</v>
      </c>
    </row>
    <row r="2411" spans="1:24" ht="15">
      <c r="A2411" s="2">
        <v>1603</v>
      </c>
      <c r="B2411" s="3">
        <v>46347</v>
      </c>
      <c r="C2411" s="12">
        <f>MONTH(SalesDataTable[[#This Row],[Order Date]])</f>
        <v>11</v>
      </c>
      <c r="D2411" s="12" t="str">
        <f>TEXT(SalesDataTable[[#This Row],[Order Date]],"MMM")</f>
        <v>Nov</v>
      </c>
      <c r="E2411" s="15" t="str">
        <f>"Q"&amp;ROUNDUP(MONTH(SalesDataTable[[#This Row],[Order Date]])/3,0)</f>
        <v>Q4</v>
      </c>
      <c r="F2411" s="12">
        <f>YEAR(SalesDataTable[[#This Row],[Order Date]])</f>
        <v>2026</v>
      </c>
      <c r="G2411" s="4" t="s">
        <v>20</v>
      </c>
      <c r="H2411" s="4" t="s">
        <v>33</v>
      </c>
      <c r="I2411" s="4" t="s">
        <v>2</v>
      </c>
      <c r="J2411" s="4" t="s">
        <v>3</v>
      </c>
      <c r="K2411" s="4" t="s">
        <v>23</v>
      </c>
      <c r="L2411" s="4" t="s">
        <v>40</v>
      </c>
      <c r="M2411" s="9">
        <v>1</v>
      </c>
      <c r="N2411" s="6">
        <v>83.49</v>
      </c>
      <c r="O2411" s="7">
        <v>0.05</v>
      </c>
      <c r="P2411" s="6">
        <v>39.659999999999997</v>
      </c>
      <c r="Q2411" s="6">
        <f t="shared" si="148"/>
        <v>79.315499999999986</v>
      </c>
      <c r="R2411" s="6">
        <f t="shared" si="149"/>
        <v>39.659999999999997</v>
      </c>
      <c r="S2411" s="6">
        <f t="shared" si="150"/>
        <v>39.655499999999989</v>
      </c>
      <c r="T2411" s="8">
        <f t="shared" si="151"/>
        <v>0.49997163227868446</v>
      </c>
      <c r="U2411" s="5">
        <f>YEAR(SalesDataTable[[#This Row],[Order Date]])</f>
        <v>2026</v>
      </c>
      <c r="V2411" s="8" t="str">
        <f>"Q"&amp;ROUNDUP(MONTH(SalesDataTable[[#This Row],[Order Date]])/3,0)</f>
        <v>Q4</v>
      </c>
      <c r="W2411" s="9">
        <f>MONTH(SalesDataTable[[#This Row],[Order Date]])</f>
        <v>11</v>
      </c>
      <c r="X2411" s="8" t="str">
        <f>TEXT(SalesDataTable[[#This Row],[Order Date]],"mmm")</f>
        <v>Nov</v>
      </c>
    </row>
    <row r="2412" spans="1:24" ht="15">
      <c r="A2412" s="2">
        <v>2073</v>
      </c>
      <c r="B2412" s="3">
        <v>46347</v>
      </c>
      <c r="C2412" s="12">
        <f>MONTH(SalesDataTable[[#This Row],[Order Date]])</f>
        <v>11</v>
      </c>
      <c r="D2412" s="12" t="str">
        <f>TEXT(SalesDataTable[[#This Row],[Order Date]],"MMM")</f>
        <v>Nov</v>
      </c>
      <c r="E2412" s="15" t="str">
        <f>"Q"&amp;ROUNDUP(MONTH(SalesDataTable[[#This Row],[Order Date]])/3,0)</f>
        <v>Q4</v>
      </c>
      <c r="F2412" s="12">
        <f>YEAR(SalesDataTable[[#This Row],[Order Date]])</f>
        <v>2026</v>
      </c>
      <c r="G2412" s="4" t="s">
        <v>6</v>
      </c>
      <c r="H2412" s="4" t="s">
        <v>43</v>
      </c>
      <c r="I2412" s="4" t="s">
        <v>2</v>
      </c>
      <c r="J2412" s="4" t="s">
        <v>13</v>
      </c>
      <c r="K2412" s="4" t="s">
        <v>4</v>
      </c>
      <c r="L2412" s="4" t="s">
        <v>22</v>
      </c>
      <c r="M2412" s="9">
        <v>2</v>
      </c>
      <c r="N2412" s="6">
        <v>51.48</v>
      </c>
      <c r="O2412" s="7">
        <v>0.1</v>
      </c>
      <c r="P2412" s="6">
        <v>22.51</v>
      </c>
      <c r="Q2412" s="6">
        <f t="shared" si="148"/>
        <v>92.664000000000001</v>
      </c>
      <c r="R2412" s="6">
        <f t="shared" si="149"/>
        <v>45.02</v>
      </c>
      <c r="S2412" s="6">
        <f t="shared" si="150"/>
        <v>47.643999999999998</v>
      </c>
      <c r="T2412" s="8">
        <f t="shared" si="151"/>
        <v>0.51415868082534744</v>
      </c>
      <c r="U2412" s="5">
        <f>YEAR(SalesDataTable[[#This Row],[Order Date]])</f>
        <v>2026</v>
      </c>
      <c r="V2412" s="8" t="str">
        <f>"Q"&amp;ROUNDUP(MONTH(SalesDataTable[[#This Row],[Order Date]])/3,0)</f>
        <v>Q4</v>
      </c>
      <c r="W2412" s="9">
        <f>MONTH(SalesDataTable[[#This Row],[Order Date]])</f>
        <v>11</v>
      </c>
      <c r="X2412" s="8" t="str">
        <f>TEXT(SalesDataTable[[#This Row],[Order Date]],"mmm")</f>
        <v>Nov</v>
      </c>
    </row>
    <row r="2413" spans="1:24" ht="15">
      <c r="A2413" s="2">
        <v>2487</v>
      </c>
      <c r="B2413" s="3">
        <v>46347</v>
      </c>
      <c r="C2413" s="12">
        <f>MONTH(SalesDataTable[[#This Row],[Order Date]])</f>
        <v>11</v>
      </c>
      <c r="D2413" s="12" t="str">
        <f>TEXT(SalesDataTable[[#This Row],[Order Date]],"MMM")</f>
        <v>Nov</v>
      </c>
      <c r="E2413" s="15" t="str">
        <f>"Q"&amp;ROUNDUP(MONTH(SalesDataTable[[#This Row],[Order Date]])/3,0)</f>
        <v>Q4</v>
      </c>
      <c r="F2413" s="12">
        <f>YEAR(SalesDataTable[[#This Row],[Order Date]])</f>
        <v>2026</v>
      </c>
      <c r="G2413" s="4" t="s">
        <v>11</v>
      </c>
      <c r="H2413" s="4" t="s">
        <v>12</v>
      </c>
      <c r="I2413" s="4" t="s">
        <v>28</v>
      </c>
      <c r="J2413" s="4" t="s">
        <v>13</v>
      </c>
      <c r="K2413" s="4" t="s">
        <v>23</v>
      </c>
      <c r="L2413" s="4" t="s">
        <v>51</v>
      </c>
      <c r="M2413" s="9">
        <v>1</v>
      </c>
      <c r="N2413" s="6">
        <v>123.43</v>
      </c>
      <c r="O2413" s="7">
        <v>0.15</v>
      </c>
      <c r="P2413" s="6">
        <v>60.8</v>
      </c>
      <c r="Q2413" s="6">
        <f t="shared" si="148"/>
        <v>104.91550000000001</v>
      </c>
      <c r="R2413" s="6">
        <f t="shared" si="149"/>
        <v>60.8</v>
      </c>
      <c r="S2413" s="6">
        <f t="shared" si="150"/>
        <v>44.115500000000011</v>
      </c>
      <c r="T2413" s="8">
        <f t="shared" si="151"/>
        <v>0.42048601017008935</v>
      </c>
      <c r="U2413" s="5">
        <f>YEAR(SalesDataTable[[#This Row],[Order Date]])</f>
        <v>2026</v>
      </c>
      <c r="V2413" s="8" t="str">
        <f>"Q"&amp;ROUNDUP(MONTH(SalesDataTable[[#This Row],[Order Date]])/3,0)</f>
        <v>Q4</v>
      </c>
      <c r="W2413" s="9">
        <f>MONTH(SalesDataTable[[#This Row],[Order Date]])</f>
        <v>11</v>
      </c>
      <c r="X2413" s="8" t="str">
        <f>TEXT(SalesDataTable[[#This Row],[Order Date]],"mmm")</f>
        <v>Nov</v>
      </c>
    </row>
    <row r="2414" spans="1:24" ht="15">
      <c r="A2414" s="2">
        <v>3407</v>
      </c>
      <c r="B2414" s="3">
        <v>46347</v>
      </c>
      <c r="C2414" s="12">
        <f>MONTH(SalesDataTable[[#This Row],[Order Date]])</f>
        <v>11</v>
      </c>
      <c r="D2414" s="12" t="str">
        <f>TEXT(SalesDataTable[[#This Row],[Order Date]],"MMM")</f>
        <v>Nov</v>
      </c>
      <c r="E2414" s="15" t="str">
        <f>"Q"&amp;ROUNDUP(MONTH(SalesDataTable[[#This Row],[Order Date]])/3,0)</f>
        <v>Q4</v>
      </c>
      <c r="F2414" s="12">
        <f>YEAR(SalesDataTable[[#This Row],[Order Date]])</f>
        <v>2026</v>
      </c>
      <c r="G2414" s="4" t="s">
        <v>20</v>
      </c>
      <c r="H2414" s="4" t="s">
        <v>31</v>
      </c>
      <c r="I2414" s="4" t="s">
        <v>2</v>
      </c>
      <c r="J2414" s="4" t="s">
        <v>13</v>
      </c>
      <c r="K2414" s="4" t="s">
        <v>14</v>
      </c>
      <c r="L2414" s="4" t="s">
        <v>48</v>
      </c>
      <c r="M2414" s="9">
        <v>1</v>
      </c>
      <c r="N2414" s="6">
        <v>164.85</v>
      </c>
      <c r="O2414" s="7">
        <v>0.1</v>
      </c>
      <c r="P2414" s="6">
        <v>89.4</v>
      </c>
      <c r="Q2414" s="6">
        <f t="shared" si="148"/>
        <v>148.36500000000001</v>
      </c>
      <c r="R2414" s="6">
        <f t="shared" si="149"/>
        <v>89.4</v>
      </c>
      <c r="S2414" s="6">
        <f t="shared" si="150"/>
        <v>58.965000000000003</v>
      </c>
      <c r="T2414" s="8">
        <f t="shared" si="151"/>
        <v>0.39743200889697705</v>
      </c>
      <c r="U2414" s="5">
        <f>YEAR(SalesDataTable[[#This Row],[Order Date]])</f>
        <v>2026</v>
      </c>
      <c r="V2414" s="8" t="str">
        <f>"Q"&amp;ROUNDUP(MONTH(SalesDataTable[[#This Row],[Order Date]])/3,0)</f>
        <v>Q4</v>
      </c>
      <c r="W2414" s="9">
        <f>MONTH(SalesDataTable[[#This Row],[Order Date]])</f>
        <v>11</v>
      </c>
      <c r="X2414" s="8" t="str">
        <f>TEXT(SalesDataTable[[#This Row],[Order Date]],"mmm")</f>
        <v>Nov</v>
      </c>
    </row>
    <row r="2415" spans="1:24" ht="15">
      <c r="A2415" s="2">
        <v>4052</v>
      </c>
      <c r="B2415" s="3">
        <v>46347</v>
      </c>
      <c r="C2415" s="12">
        <f>MONTH(SalesDataTable[[#This Row],[Order Date]])</f>
        <v>11</v>
      </c>
      <c r="D2415" s="12" t="str">
        <f>TEXT(SalesDataTable[[#This Row],[Order Date]],"MMM")</f>
        <v>Nov</v>
      </c>
      <c r="E2415" s="15" t="str">
        <f>"Q"&amp;ROUNDUP(MONTH(SalesDataTable[[#This Row],[Order Date]])/3,0)</f>
        <v>Q4</v>
      </c>
      <c r="F2415" s="12">
        <f>YEAR(SalesDataTable[[#This Row],[Order Date]])</f>
        <v>2026</v>
      </c>
      <c r="G2415" s="4" t="s">
        <v>0</v>
      </c>
      <c r="H2415" s="4" t="s">
        <v>1</v>
      </c>
      <c r="I2415" s="4" t="s">
        <v>2</v>
      </c>
      <c r="J2415" s="4" t="s">
        <v>13</v>
      </c>
      <c r="K2415" s="4" t="s">
        <v>14</v>
      </c>
      <c r="L2415" s="4" t="s">
        <v>32</v>
      </c>
      <c r="M2415" s="9">
        <v>1</v>
      </c>
      <c r="N2415" s="6">
        <v>46.82</v>
      </c>
      <c r="O2415" s="7">
        <v>0.2</v>
      </c>
      <c r="P2415" s="6">
        <v>18.27</v>
      </c>
      <c r="Q2415" s="6">
        <f t="shared" si="148"/>
        <v>37.456000000000003</v>
      </c>
      <c r="R2415" s="6">
        <f t="shared" si="149"/>
        <v>18.27</v>
      </c>
      <c r="S2415" s="6">
        <f t="shared" si="150"/>
        <v>19.186000000000003</v>
      </c>
      <c r="T2415" s="8">
        <f t="shared" si="151"/>
        <v>0.51222768047842804</v>
      </c>
      <c r="U2415" s="5">
        <f>YEAR(SalesDataTable[[#This Row],[Order Date]])</f>
        <v>2026</v>
      </c>
      <c r="V2415" s="8" t="str">
        <f>"Q"&amp;ROUNDUP(MONTH(SalesDataTable[[#This Row],[Order Date]])/3,0)</f>
        <v>Q4</v>
      </c>
      <c r="W2415" s="9">
        <f>MONTH(SalesDataTable[[#This Row],[Order Date]])</f>
        <v>11</v>
      </c>
      <c r="X2415" s="8" t="str">
        <f>TEXT(SalesDataTable[[#This Row],[Order Date]],"mmm")</f>
        <v>Nov</v>
      </c>
    </row>
    <row r="2416" spans="1:24" ht="15">
      <c r="A2416" s="2">
        <v>119</v>
      </c>
      <c r="B2416" s="3">
        <v>46348</v>
      </c>
      <c r="C2416" s="12">
        <f>MONTH(SalesDataTable[[#This Row],[Order Date]])</f>
        <v>11</v>
      </c>
      <c r="D2416" s="12" t="str">
        <f>TEXT(SalesDataTable[[#This Row],[Order Date]],"MMM")</f>
        <v>Nov</v>
      </c>
      <c r="E2416" s="15" t="str">
        <f>"Q"&amp;ROUNDUP(MONTH(SalesDataTable[[#This Row],[Order Date]])/3,0)</f>
        <v>Q4</v>
      </c>
      <c r="F2416" s="12">
        <f>YEAR(SalesDataTable[[#This Row],[Order Date]])</f>
        <v>2026</v>
      </c>
      <c r="G2416" s="4" t="s">
        <v>0</v>
      </c>
      <c r="H2416" s="4" t="s">
        <v>36</v>
      </c>
      <c r="I2416" s="4" t="s">
        <v>2</v>
      </c>
      <c r="J2416" s="4" t="s">
        <v>13</v>
      </c>
      <c r="K2416" s="4" t="s">
        <v>34</v>
      </c>
      <c r="L2416" s="4" t="s">
        <v>35</v>
      </c>
      <c r="M2416" s="9">
        <v>1</v>
      </c>
      <c r="N2416" s="6">
        <v>41.16</v>
      </c>
      <c r="O2416" s="7">
        <v>0.1</v>
      </c>
      <c r="P2416" s="6">
        <v>14.82</v>
      </c>
      <c r="Q2416" s="6">
        <f t="shared" si="148"/>
        <v>37.043999999999997</v>
      </c>
      <c r="R2416" s="6">
        <f t="shared" si="149"/>
        <v>14.82</v>
      </c>
      <c r="S2416" s="6">
        <f t="shared" si="150"/>
        <v>22.223999999999997</v>
      </c>
      <c r="T2416" s="8">
        <f t="shared" si="151"/>
        <v>0.59993521218011014</v>
      </c>
      <c r="U2416" s="5">
        <f>YEAR(SalesDataTable[[#This Row],[Order Date]])</f>
        <v>2026</v>
      </c>
      <c r="V2416" s="8" t="str">
        <f>"Q"&amp;ROUNDUP(MONTH(SalesDataTable[[#This Row],[Order Date]])/3,0)</f>
        <v>Q4</v>
      </c>
      <c r="W2416" s="9">
        <f>MONTH(SalesDataTable[[#This Row],[Order Date]])</f>
        <v>11</v>
      </c>
      <c r="X2416" s="8" t="str">
        <f>TEXT(SalesDataTable[[#This Row],[Order Date]],"mmm")</f>
        <v>Nov</v>
      </c>
    </row>
    <row r="2417" spans="1:24" ht="15">
      <c r="A2417" s="2">
        <v>298</v>
      </c>
      <c r="B2417" s="3">
        <v>46348</v>
      </c>
      <c r="C2417" s="12">
        <f>MONTH(SalesDataTable[[#This Row],[Order Date]])</f>
        <v>11</v>
      </c>
      <c r="D2417" s="12" t="str">
        <f>TEXT(SalesDataTable[[#This Row],[Order Date]],"MMM")</f>
        <v>Nov</v>
      </c>
      <c r="E2417" s="15" t="str">
        <f>"Q"&amp;ROUNDUP(MONTH(SalesDataTable[[#This Row],[Order Date]])/3,0)</f>
        <v>Q4</v>
      </c>
      <c r="F2417" s="12">
        <f>YEAR(SalesDataTable[[#This Row],[Order Date]])</f>
        <v>2026</v>
      </c>
      <c r="G2417" s="4" t="s">
        <v>6</v>
      </c>
      <c r="H2417" s="4" t="s">
        <v>43</v>
      </c>
      <c r="I2417" s="4" t="s">
        <v>28</v>
      </c>
      <c r="J2417" s="4" t="s">
        <v>13</v>
      </c>
      <c r="K2417" s="4" t="s">
        <v>23</v>
      </c>
      <c r="L2417" s="4" t="s">
        <v>29</v>
      </c>
      <c r="M2417" s="9">
        <v>1</v>
      </c>
      <c r="N2417" s="6">
        <v>196.08</v>
      </c>
      <c r="O2417" s="7">
        <v>0.1</v>
      </c>
      <c r="P2417" s="6">
        <v>104.19</v>
      </c>
      <c r="Q2417" s="6">
        <f t="shared" si="148"/>
        <v>176.47200000000001</v>
      </c>
      <c r="R2417" s="6">
        <f t="shared" si="149"/>
        <v>104.19</v>
      </c>
      <c r="S2417" s="6">
        <f t="shared" si="150"/>
        <v>72.282000000000011</v>
      </c>
      <c r="T2417" s="8">
        <f t="shared" si="151"/>
        <v>0.40959472324221408</v>
      </c>
      <c r="U2417" s="5">
        <f>YEAR(SalesDataTable[[#This Row],[Order Date]])</f>
        <v>2026</v>
      </c>
      <c r="V2417" s="8" t="str">
        <f>"Q"&amp;ROUNDUP(MONTH(SalesDataTable[[#This Row],[Order Date]])/3,0)</f>
        <v>Q4</v>
      </c>
      <c r="W2417" s="9">
        <f>MONTH(SalesDataTable[[#This Row],[Order Date]])</f>
        <v>11</v>
      </c>
      <c r="X2417" s="8" t="str">
        <f>TEXT(SalesDataTable[[#This Row],[Order Date]],"mmm")</f>
        <v>Nov</v>
      </c>
    </row>
    <row r="2418" spans="1:24" ht="15">
      <c r="A2418" s="2">
        <v>419</v>
      </c>
      <c r="B2418" s="3">
        <v>46348</v>
      </c>
      <c r="C2418" s="12">
        <f>MONTH(SalesDataTable[[#This Row],[Order Date]])</f>
        <v>11</v>
      </c>
      <c r="D2418" s="12" t="str">
        <f>TEXT(SalesDataTable[[#This Row],[Order Date]],"MMM")</f>
        <v>Nov</v>
      </c>
      <c r="E2418" s="15" t="str">
        <f>"Q"&amp;ROUNDUP(MONTH(SalesDataTable[[#This Row],[Order Date]])/3,0)</f>
        <v>Q4</v>
      </c>
      <c r="F2418" s="12">
        <f>YEAR(SalesDataTable[[#This Row],[Order Date]])</f>
        <v>2026</v>
      </c>
      <c r="G2418" s="4" t="s">
        <v>20</v>
      </c>
      <c r="H2418" s="4" t="s">
        <v>33</v>
      </c>
      <c r="I2418" s="4" t="s">
        <v>19</v>
      </c>
      <c r="J2418" s="4" t="s">
        <v>13</v>
      </c>
      <c r="K2418" s="4" t="s">
        <v>23</v>
      </c>
      <c r="L2418" s="4" t="s">
        <v>29</v>
      </c>
      <c r="M2418" s="9">
        <v>1</v>
      </c>
      <c r="N2418" s="6">
        <v>192.62</v>
      </c>
      <c r="O2418" s="7">
        <v>0.1</v>
      </c>
      <c r="P2418" s="6">
        <v>105.97</v>
      </c>
      <c r="Q2418" s="6">
        <f t="shared" si="148"/>
        <v>173.358</v>
      </c>
      <c r="R2418" s="6">
        <f t="shared" si="149"/>
        <v>105.97</v>
      </c>
      <c r="S2418" s="6">
        <f t="shared" si="150"/>
        <v>67.388000000000005</v>
      </c>
      <c r="T2418" s="8">
        <f t="shared" si="151"/>
        <v>0.38872160500236508</v>
      </c>
      <c r="U2418" s="5">
        <f>YEAR(SalesDataTable[[#This Row],[Order Date]])</f>
        <v>2026</v>
      </c>
      <c r="V2418" s="8" t="str">
        <f>"Q"&amp;ROUNDUP(MONTH(SalesDataTable[[#This Row],[Order Date]])/3,0)</f>
        <v>Q4</v>
      </c>
      <c r="W2418" s="9">
        <f>MONTH(SalesDataTable[[#This Row],[Order Date]])</f>
        <v>11</v>
      </c>
      <c r="X2418" s="8" t="str">
        <f>TEXT(SalesDataTable[[#This Row],[Order Date]],"mmm")</f>
        <v>Nov</v>
      </c>
    </row>
    <row r="2419" spans="1:24" ht="15">
      <c r="A2419" s="2">
        <v>1181</v>
      </c>
      <c r="B2419" s="3">
        <v>46348</v>
      </c>
      <c r="C2419" s="12">
        <f>MONTH(SalesDataTable[[#This Row],[Order Date]])</f>
        <v>11</v>
      </c>
      <c r="D2419" s="12" t="str">
        <f>TEXT(SalesDataTable[[#This Row],[Order Date]],"MMM")</f>
        <v>Nov</v>
      </c>
      <c r="E2419" s="15" t="str">
        <f>"Q"&amp;ROUNDUP(MONTH(SalesDataTable[[#This Row],[Order Date]])/3,0)</f>
        <v>Q4</v>
      </c>
      <c r="F2419" s="12">
        <f>YEAR(SalesDataTable[[#This Row],[Order Date]])</f>
        <v>2026</v>
      </c>
      <c r="G2419" s="4" t="s">
        <v>6</v>
      </c>
      <c r="H2419" s="4" t="s">
        <v>43</v>
      </c>
      <c r="I2419" s="4" t="s">
        <v>28</v>
      </c>
      <c r="J2419" s="4" t="s">
        <v>13</v>
      </c>
      <c r="K2419" s="4" t="s">
        <v>4</v>
      </c>
      <c r="L2419" s="4" t="s">
        <v>30</v>
      </c>
      <c r="M2419" s="9">
        <v>2</v>
      </c>
      <c r="N2419" s="6">
        <v>102.87</v>
      </c>
      <c r="O2419" s="7">
        <v>0.05</v>
      </c>
      <c r="P2419" s="6">
        <v>51.69</v>
      </c>
      <c r="Q2419" s="6">
        <f t="shared" si="148"/>
        <v>195.453</v>
      </c>
      <c r="R2419" s="6">
        <f t="shared" si="149"/>
        <v>103.38</v>
      </c>
      <c r="S2419" s="6">
        <f t="shared" si="150"/>
        <v>92.073000000000008</v>
      </c>
      <c r="T2419" s="8">
        <f t="shared" si="151"/>
        <v>0.4710748875688785</v>
      </c>
      <c r="U2419" s="5">
        <f>YEAR(SalesDataTable[[#This Row],[Order Date]])</f>
        <v>2026</v>
      </c>
      <c r="V2419" s="8" t="str">
        <f>"Q"&amp;ROUNDUP(MONTH(SalesDataTable[[#This Row],[Order Date]])/3,0)</f>
        <v>Q4</v>
      </c>
      <c r="W2419" s="9">
        <f>MONTH(SalesDataTable[[#This Row],[Order Date]])</f>
        <v>11</v>
      </c>
      <c r="X2419" s="8" t="str">
        <f>TEXT(SalesDataTable[[#This Row],[Order Date]],"mmm")</f>
        <v>Nov</v>
      </c>
    </row>
    <row r="2420" spans="1:24" ht="15">
      <c r="A2420" s="2">
        <v>1924</v>
      </c>
      <c r="B2420" s="3">
        <v>46348</v>
      </c>
      <c r="C2420" s="12">
        <f>MONTH(SalesDataTable[[#This Row],[Order Date]])</f>
        <v>11</v>
      </c>
      <c r="D2420" s="12" t="str">
        <f>TEXT(SalesDataTable[[#This Row],[Order Date]],"MMM")</f>
        <v>Nov</v>
      </c>
      <c r="E2420" s="15" t="str">
        <f>"Q"&amp;ROUNDUP(MONTH(SalesDataTable[[#This Row],[Order Date]])/3,0)</f>
        <v>Q4</v>
      </c>
      <c r="F2420" s="12">
        <f>YEAR(SalesDataTable[[#This Row],[Order Date]])</f>
        <v>2026</v>
      </c>
      <c r="G2420" s="4" t="s">
        <v>0</v>
      </c>
      <c r="H2420" s="4" t="s">
        <v>50</v>
      </c>
      <c r="I2420" s="4" t="s">
        <v>2</v>
      </c>
      <c r="J2420" s="4" t="s">
        <v>13</v>
      </c>
      <c r="K2420" s="4" t="s">
        <v>4</v>
      </c>
      <c r="L2420" s="4" t="s">
        <v>22</v>
      </c>
      <c r="M2420" s="9">
        <v>3</v>
      </c>
      <c r="N2420" s="6">
        <v>50.99</v>
      </c>
      <c r="O2420" s="7">
        <v>0.2</v>
      </c>
      <c r="P2420" s="6">
        <v>22.53</v>
      </c>
      <c r="Q2420" s="6">
        <f t="shared" si="148"/>
        <v>122.376</v>
      </c>
      <c r="R2420" s="6">
        <f t="shared" si="149"/>
        <v>67.59</v>
      </c>
      <c r="S2420" s="6">
        <f t="shared" si="150"/>
        <v>54.786000000000001</v>
      </c>
      <c r="T2420" s="8">
        <f t="shared" si="151"/>
        <v>0.44768582074916652</v>
      </c>
      <c r="U2420" s="5">
        <f>YEAR(SalesDataTable[[#This Row],[Order Date]])</f>
        <v>2026</v>
      </c>
      <c r="V2420" s="8" t="str">
        <f>"Q"&amp;ROUNDUP(MONTH(SalesDataTable[[#This Row],[Order Date]])/3,0)</f>
        <v>Q4</v>
      </c>
      <c r="W2420" s="9">
        <f>MONTH(SalesDataTable[[#This Row],[Order Date]])</f>
        <v>11</v>
      </c>
      <c r="X2420" s="8" t="str">
        <f>TEXT(SalesDataTable[[#This Row],[Order Date]],"mmm")</f>
        <v>Nov</v>
      </c>
    </row>
    <row r="2421" spans="1:24" ht="15">
      <c r="A2421" s="2">
        <v>3829</v>
      </c>
      <c r="B2421" s="3">
        <v>46348</v>
      </c>
      <c r="C2421" s="12">
        <f>MONTH(SalesDataTable[[#This Row],[Order Date]])</f>
        <v>11</v>
      </c>
      <c r="D2421" s="12" t="str">
        <f>TEXT(SalesDataTable[[#This Row],[Order Date]],"MMM")</f>
        <v>Nov</v>
      </c>
      <c r="E2421" s="15" t="str">
        <f>"Q"&amp;ROUNDUP(MONTH(SalesDataTable[[#This Row],[Order Date]])/3,0)</f>
        <v>Q4</v>
      </c>
      <c r="F2421" s="12">
        <f>YEAR(SalesDataTable[[#This Row],[Order Date]])</f>
        <v>2026</v>
      </c>
      <c r="G2421" s="4" t="s">
        <v>6</v>
      </c>
      <c r="H2421" s="4" t="s">
        <v>43</v>
      </c>
      <c r="I2421" s="4" t="s">
        <v>19</v>
      </c>
      <c r="J2421" s="4" t="s">
        <v>13</v>
      </c>
      <c r="K2421" s="4" t="s">
        <v>4</v>
      </c>
      <c r="L2421" s="4" t="s">
        <v>26</v>
      </c>
      <c r="M2421" s="9">
        <v>1</v>
      </c>
      <c r="N2421" s="6">
        <v>39.94</v>
      </c>
      <c r="O2421" s="7">
        <v>0.1</v>
      </c>
      <c r="P2421" s="6">
        <v>16.89</v>
      </c>
      <c r="Q2421" s="6">
        <f t="shared" si="148"/>
        <v>35.945999999999998</v>
      </c>
      <c r="R2421" s="6">
        <f t="shared" si="149"/>
        <v>16.89</v>
      </c>
      <c r="S2421" s="6">
        <f t="shared" si="150"/>
        <v>19.055999999999997</v>
      </c>
      <c r="T2421" s="8">
        <f t="shared" si="151"/>
        <v>0.53012852612251704</v>
      </c>
      <c r="U2421" s="5">
        <f>YEAR(SalesDataTable[[#This Row],[Order Date]])</f>
        <v>2026</v>
      </c>
      <c r="V2421" s="8" t="str">
        <f>"Q"&amp;ROUNDUP(MONTH(SalesDataTable[[#This Row],[Order Date]])/3,0)</f>
        <v>Q4</v>
      </c>
      <c r="W2421" s="9">
        <f>MONTH(SalesDataTable[[#This Row],[Order Date]])</f>
        <v>11</v>
      </c>
      <c r="X2421" s="8" t="str">
        <f>TEXT(SalesDataTable[[#This Row],[Order Date]],"mmm")</f>
        <v>Nov</v>
      </c>
    </row>
    <row r="2422" spans="1:24" ht="15">
      <c r="A2422" s="2">
        <v>5065</v>
      </c>
      <c r="B2422" s="3">
        <v>46348</v>
      </c>
      <c r="C2422" s="12">
        <f>MONTH(SalesDataTable[[#This Row],[Order Date]])</f>
        <v>11</v>
      </c>
      <c r="D2422" s="12" t="str">
        <f>TEXT(SalesDataTable[[#This Row],[Order Date]],"MMM")</f>
        <v>Nov</v>
      </c>
      <c r="E2422" s="15" t="str">
        <f>"Q"&amp;ROUNDUP(MONTH(SalesDataTable[[#This Row],[Order Date]])/3,0)</f>
        <v>Q4</v>
      </c>
      <c r="F2422" s="12">
        <f>YEAR(SalesDataTable[[#This Row],[Order Date]])</f>
        <v>2026</v>
      </c>
      <c r="G2422" s="4" t="s">
        <v>20</v>
      </c>
      <c r="H2422" s="4" t="s">
        <v>33</v>
      </c>
      <c r="I2422" s="4" t="s">
        <v>2</v>
      </c>
      <c r="J2422" s="4" t="s">
        <v>13</v>
      </c>
      <c r="K2422" s="4" t="s">
        <v>14</v>
      </c>
      <c r="L2422" s="4" t="s">
        <v>48</v>
      </c>
      <c r="M2422" s="9">
        <v>2</v>
      </c>
      <c r="N2422" s="6">
        <v>166.15</v>
      </c>
      <c r="O2422" s="7">
        <v>0</v>
      </c>
      <c r="P2422" s="6">
        <v>86.42</v>
      </c>
      <c r="Q2422" s="6">
        <f t="shared" si="148"/>
        <v>332.3</v>
      </c>
      <c r="R2422" s="6">
        <f t="shared" si="149"/>
        <v>172.84</v>
      </c>
      <c r="S2422" s="6">
        <f t="shared" si="150"/>
        <v>159.46</v>
      </c>
      <c r="T2422" s="8">
        <f t="shared" si="151"/>
        <v>0.47986758952753539</v>
      </c>
      <c r="U2422" s="5">
        <f>YEAR(SalesDataTable[[#This Row],[Order Date]])</f>
        <v>2026</v>
      </c>
      <c r="V2422" s="8" t="str">
        <f>"Q"&amp;ROUNDUP(MONTH(SalesDataTable[[#This Row],[Order Date]])/3,0)</f>
        <v>Q4</v>
      </c>
      <c r="W2422" s="9">
        <f>MONTH(SalesDataTable[[#This Row],[Order Date]])</f>
        <v>11</v>
      </c>
      <c r="X2422" s="8" t="str">
        <f>TEXT(SalesDataTable[[#This Row],[Order Date]],"mmm")</f>
        <v>Nov</v>
      </c>
    </row>
    <row r="2423" spans="1:24" ht="15">
      <c r="A2423" s="2">
        <v>5146</v>
      </c>
      <c r="B2423" s="3">
        <v>46348</v>
      </c>
      <c r="C2423" s="12">
        <f>MONTH(SalesDataTable[[#This Row],[Order Date]])</f>
        <v>11</v>
      </c>
      <c r="D2423" s="12" t="str">
        <f>TEXT(SalesDataTable[[#This Row],[Order Date]],"MMM")</f>
        <v>Nov</v>
      </c>
      <c r="E2423" s="15" t="str">
        <f>"Q"&amp;ROUNDUP(MONTH(SalesDataTable[[#This Row],[Order Date]])/3,0)</f>
        <v>Q4</v>
      </c>
      <c r="F2423" s="12">
        <f>YEAR(SalesDataTable[[#This Row],[Order Date]])</f>
        <v>2026</v>
      </c>
      <c r="G2423" s="4" t="s">
        <v>6</v>
      </c>
      <c r="H2423" s="4" t="s">
        <v>27</v>
      </c>
      <c r="I2423" s="4" t="s">
        <v>2</v>
      </c>
      <c r="J2423" s="4" t="s">
        <v>13</v>
      </c>
      <c r="K2423" s="4" t="s">
        <v>34</v>
      </c>
      <c r="L2423" s="4" t="s">
        <v>42</v>
      </c>
      <c r="M2423" s="9">
        <v>1</v>
      </c>
      <c r="N2423" s="6">
        <v>35.79</v>
      </c>
      <c r="O2423" s="7">
        <v>0.1</v>
      </c>
      <c r="P2423" s="6">
        <v>14.17</v>
      </c>
      <c r="Q2423" s="6">
        <f t="shared" si="148"/>
        <v>32.210999999999999</v>
      </c>
      <c r="R2423" s="6">
        <f t="shared" si="149"/>
        <v>14.17</v>
      </c>
      <c r="S2423" s="6">
        <f t="shared" si="150"/>
        <v>18.040999999999997</v>
      </c>
      <c r="T2423" s="8">
        <f t="shared" si="151"/>
        <v>0.56008816863804278</v>
      </c>
      <c r="U2423" s="5">
        <f>YEAR(SalesDataTable[[#This Row],[Order Date]])</f>
        <v>2026</v>
      </c>
      <c r="V2423" s="8" t="str">
        <f>"Q"&amp;ROUNDUP(MONTH(SalesDataTable[[#This Row],[Order Date]])/3,0)</f>
        <v>Q4</v>
      </c>
      <c r="W2423" s="9">
        <f>MONTH(SalesDataTable[[#This Row],[Order Date]])</f>
        <v>11</v>
      </c>
      <c r="X2423" s="8" t="str">
        <f>TEXT(SalesDataTable[[#This Row],[Order Date]],"mmm")</f>
        <v>Nov</v>
      </c>
    </row>
    <row r="2424" spans="1:24" ht="15">
      <c r="A2424" s="2">
        <v>320</v>
      </c>
      <c r="B2424" s="3">
        <v>46349</v>
      </c>
      <c r="C2424" s="12">
        <f>MONTH(SalesDataTable[[#This Row],[Order Date]])</f>
        <v>11</v>
      </c>
      <c r="D2424" s="12" t="str">
        <f>TEXT(SalesDataTable[[#This Row],[Order Date]],"MMM")</f>
        <v>Nov</v>
      </c>
      <c r="E2424" s="15" t="str">
        <f>"Q"&amp;ROUNDUP(MONTH(SalesDataTable[[#This Row],[Order Date]])/3,0)</f>
        <v>Q4</v>
      </c>
      <c r="F2424" s="12">
        <f>YEAR(SalesDataTable[[#This Row],[Order Date]])</f>
        <v>2026</v>
      </c>
      <c r="G2424" s="4" t="s">
        <v>11</v>
      </c>
      <c r="H2424" s="4" t="s">
        <v>12</v>
      </c>
      <c r="I2424" s="4" t="s">
        <v>2</v>
      </c>
      <c r="J2424" s="4" t="s">
        <v>13</v>
      </c>
      <c r="K2424" s="4" t="s">
        <v>23</v>
      </c>
      <c r="L2424" s="4" t="s">
        <v>29</v>
      </c>
      <c r="M2424" s="9">
        <v>5</v>
      </c>
      <c r="N2424" s="6">
        <v>196.53</v>
      </c>
      <c r="O2424" s="7">
        <v>0.15</v>
      </c>
      <c r="P2424" s="6">
        <v>105.01</v>
      </c>
      <c r="Q2424" s="6">
        <f t="shared" si="148"/>
        <v>835.25249999999994</v>
      </c>
      <c r="R2424" s="6">
        <f t="shared" si="149"/>
        <v>525.05000000000007</v>
      </c>
      <c r="S2424" s="6">
        <f t="shared" si="150"/>
        <v>310.20249999999987</v>
      </c>
      <c r="T2424" s="8">
        <f t="shared" si="151"/>
        <v>0.37138769414039452</v>
      </c>
      <c r="U2424" s="5">
        <f>YEAR(SalesDataTable[[#This Row],[Order Date]])</f>
        <v>2026</v>
      </c>
      <c r="V2424" s="8" t="str">
        <f>"Q"&amp;ROUNDUP(MONTH(SalesDataTable[[#This Row],[Order Date]])/3,0)</f>
        <v>Q4</v>
      </c>
      <c r="W2424" s="9">
        <f>MONTH(SalesDataTable[[#This Row],[Order Date]])</f>
        <v>11</v>
      </c>
      <c r="X2424" s="8" t="str">
        <f>TEXT(SalesDataTable[[#This Row],[Order Date]],"mmm")</f>
        <v>Nov</v>
      </c>
    </row>
    <row r="2425" spans="1:24" ht="15">
      <c r="A2425" s="2">
        <v>1250</v>
      </c>
      <c r="B2425" s="3">
        <v>46349</v>
      </c>
      <c r="C2425" s="12">
        <f>MONTH(SalesDataTable[[#This Row],[Order Date]])</f>
        <v>11</v>
      </c>
      <c r="D2425" s="12" t="str">
        <f>TEXT(SalesDataTable[[#This Row],[Order Date]],"MMM")</f>
        <v>Nov</v>
      </c>
      <c r="E2425" s="15" t="str">
        <f>"Q"&amp;ROUNDUP(MONTH(SalesDataTable[[#This Row],[Order Date]])/3,0)</f>
        <v>Q4</v>
      </c>
      <c r="F2425" s="12">
        <f>YEAR(SalesDataTable[[#This Row],[Order Date]])</f>
        <v>2026</v>
      </c>
      <c r="G2425" s="4" t="s">
        <v>6</v>
      </c>
      <c r="H2425" s="4" t="s">
        <v>43</v>
      </c>
      <c r="I2425" s="4" t="s">
        <v>2</v>
      </c>
      <c r="J2425" s="4" t="s">
        <v>13</v>
      </c>
      <c r="K2425" s="4" t="s">
        <v>14</v>
      </c>
      <c r="L2425" s="4" t="s">
        <v>15</v>
      </c>
      <c r="M2425" s="9">
        <v>6</v>
      </c>
      <c r="N2425" s="6">
        <v>36.35</v>
      </c>
      <c r="O2425" s="7">
        <v>0</v>
      </c>
      <c r="P2425" s="6">
        <v>13.24</v>
      </c>
      <c r="Q2425" s="6">
        <f t="shared" si="148"/>
        <v>218.10000000000002</v>
      </c>
      <c r="R2425" s="6">
        <f t="shared" si="149"/>
        <v>79.44</v>
      </c>
      <c r="S2425" s="6">
        <f t="shared" si="150"/>
        <v>138.66000000000003</v>
      </c>
      <c r="T2425" s="8">
        <f t="shared" si="151"/>
        <v>0.63576341127922975</v>
      </c>
      <c r="U2425" s="5">
        <f>YEAR(SalesDataTable[[#This Row],[Order Date]])</f>
        <v>2026</v>
      </c>
      <c r="V2425" s="8" t="str">
        <f>"Q"&amp;ROUNDUP(MONTH(SalesDataTable[[#This Row],[Order Date]])/3,0)</f>
        <v>Q4</v>
      </c>
      <c r="W2425" s="9">
        <f>MONTH(SalesDataTable[[#This Row],[Order Date]])</f>
        <v>11</v>
      </c>
      <c r="X2425" s="8" t="str">
        <f>TEXT(SalesDataTable[[#This Row],[Order Date]],"mmm")</f>
        <v>Nov</v>
      </c>
    </row>
    <row r="2426" spans="1:24" ht="15">
      <c r="A2426" s="2">
        <v>2584</v>
      </c>
      <c r="B2426" s="3">
        <v>46349</v>
      </c>
      <c r="C2426" s="12">
        <f>MONTH(SalesDataTable[[#This Row],[Order Date]])</f>
        <v>11</v>
      </c>
      <c r="D2426" s="12" t="str">
        <f>TEXT(SalesDataTable[[#This Row],[Order Date]],"MMM")</f>
        <v>Nov</v>
      </c>
      <c r="E2426" s="15" t="str">
        <f>"Q"&amp;ROUNDUP(MONTH(SalesDataTable[[#This Row],[Order Date]])/3,0)</f>
        <v>Q4</v>
      </c>
      <c r="F2426" s="12">
        <f>YEAR(SalesDataTable[[#This Row],[Order Date]])</f>
        <v>2026</v>
      </c>
      <c r="G2426" s="4" t="s">
        <v>6</v>
      </c>
      <c r="H2426" s="4" t="s">
        <v>27</v>
      </c>
      <c r="I2426" s="4" t="s">
        <v>8</v>
      </c>
      <c r="J2426" s="4" t="s">
        <v>3</v>
      </c>
      <c r="K2426" s="4" t="s">
        <v>23</v>
      </c>
      <c r="L2426" s="4" t="s">
        <v>29</v>
      </c>
      <c r="M2426" s="9">
        <v>15</v>
      </c>
      <c r="N2426" s="6">
        <v>192.23</v>
      </c>
      <c r="O2426" s="7">
        <v>0.15</v>
      </c>
      <c r="P2426" s="6">
        <v>106.34</v>
      </c>
      <c r="Q2426" s="6">
        <f t="shared" si="148"/>
        <v>2450.9324999999999</v>
      </c>
      <c r="R2426" s="6">
        <f t="shared" si="149"/>
        <v>1595.1000000000001</v>
      </c>
      <c r="S2426" s="6">
        <f t="shared" si="150"/>
        <v>855.83249999999975</v>
      </c>
      <c r="T2426" s="8">
        <f t="shared" si="151"/>
        <v>0.34918648310387979</v>
      </c>
      <c r="U2426" s="5">
        <f>YEAR(SalesDataTable[[#This Row],[Order Date]])</f>
        <v>2026</v>
      </c>
      <c r="V2426" s="8" t="str">
        <f>"Q"&amp;ROUNDUP(MONTH(SalesDataTable[[#This Row],[Order Date]])/3,0)</f>
        <v>Q4</v>
      </c>
      <c r="W2426" s="9">
        <f>MONTH(SalesDataTable[[#This Row],[Order Date]])</f>
        <v>11</v>
      </c>
      <c r="X2426" s="8" t="str">
        <f>TEXT(SalesDataTable[[#This Row],[Order Date]],"mmm")</f>
        <v>Nov</v>
      </c>
    </row>
    <row r="2427" spans="1:24" ht="15">
      <c r="A2427" s="2">
        <v>2717</v>
      </c>
      <c r="B2427" s="3">
        <v>46349</v>
      </c>
      <c r="C2427" s="12">
        <f>MONTH(SalesDataTable[[#This Row],[Order Date]])</f>
        <v>11</v>
      </c>
      <c r="D2427" s="12" t="str">
        <f>TEXT(SalesDataTable[[#This Row],[Order Date]],"MMM")</f>
        <v>Nov</v>
      </c>
      <c r="E2427" s="15" t="str">
        <f>"Q"&amp;ROUNDUP(MONTH(SalesDataTable[[#This Row],[Order Date]])/3,0)</f>
        <v>Q4</v>
      </c>
      <c r="F2427" s="12">
        <f>YEAR(SalesDataTable[[#This Row],[Order Date]])</f>
        <v>2026</v>
      </c>
      <c r="G2427" s="4" t="s">
        <v>6</v>
      </c>
      <c r="H2427" s="4" t="s">
        <v>43</v>
      </c>
      <c r="I2427" s="4" t="s">
        <v>2</v>
      </c>
      <c r="J2427" s="4" t="s">
        <v>13</v>
      </c>
      <c r="K2427" s="4" t="s">
        <v>14</v>
      </c>
      <c r="L2427" s="4" t="s">
        <v>48</v>
      </c>
      <c r="M2427" s="9">
        <v>2</v>
      </c>
      <c r="N2427" s="6">
        <v>167.9</v>
      </c>
      <c r="O2427" s="7">
        <v>0.15</v>
      </c>
      <c r="P2427" s="6">
        <v>89.55</v>
      </c>
      <c r="Q2427" s="6">
        <f t="shared" si="148"/>
        <v>285.43</v>
      </c>
      <c r="R2427" s="6">
        <f t="shared" si="149"/>
        <v>179.1</v>
      </c>
      <c r="S2427" s="6">
        <f t="shared" si="150"/>
        <v>106.33000000000001</v>
      </c>
      <c r="T2427" s="8">
        <f t="shared" si="151"/>
        <v>0.37252566303471957</v>
      </c>
      <c r="U2427" s="5">
        <f>YEAR(SalesDataTable[[#This Row],[Order Date]])</f>
        <v>2026</v>
      </c>
      <c r="V2427" s="8" t="str">
        <f>"Q"&amp;ROUNDUP(MONTH(SalesDataTable[[#This Row],[Order Date]])/3,0)</f>
        <v>Q4</v>
      </c>
      <c r="W2427" s="9">
        <f>MONTH(SalesDataTable[[#This Row],[Order Date]])</f>
        <v>11</v>
      </c>
      <c r="X2427" s="8" t="str">
        <f>TEXT(SalesDataTable[[#This Row],[Order Date]],"mmm")</f>
        <v>Nov</v>
      </c>
    </row>
    <row r="2428" spans="1:24" ht="15">
      <c r="A2428" s="2">
        <v>2737</v>
      </c>
      <c r="B2428" s="3">
        <v>46349</v>
      </c>
      <c r="C2428" s="12">
        <f>MONTH(SalesDataTable[[#This Row],[Order Date]])</f>
        <v>11</v>
      </c>
      <c r="D2428" s="12" t="str">
        <f>TEXT(SalesDataTable[[#This Row],[Order Date]],"MMM")</f>
        <v>Nov</v>
      </c>
      <c r="E2428" s="15" t="str">
        <f>"Q"&amp;ROUNDUP(MONTH(SalesDataTable[[#This Row],[Order Date]])/3,0)</f>
        <v>Q4</v>
      </c>
      <c r="F2428" s="12">
        <f>YEAR(SalesDataTable[[#This Row],[Order Date]])</f>
        <v>2026</v>
      </c>
      <c r="G2428" s="4" t="s">
        <v>6</v>
      </c>
      <c r="H2428" s="4" t="s">
        <v>27</v>
      </c>
      <c r="I2428" s="4" t="s">
        <v>2</v>
      </c>
      <c r="J2428" s="4" t="s">
        <v>16</v>
      </c>
      <c r="K2428" s="4" t="s">
        <v>23</v>
      </c>
      <c r="L2428" s="4" t="s">
        <v>40</v>
      </c>
      <c r="M2428" s="9">
        <v>2</v>
      </c>
      <c r="N2428" s="6">
        <v>80.709999999999994</v>
      </c>
      <c r="O2428" s="7">
        <v>0.1</v>
      </c>
      <c r="P2428" s="6">
        <v>39.33</v>
      </c>
      <c r="Q2428" s="6">
        <f t="shared" si="148"/>
        <v>145.27799999999999</v>
      </c>
      <c r="R2428" s="6">
        <f t="shared" si="149"/>
        <v>78.66</v>
      </c>
      <c r="S2428" s="6">
        <f t="shared" si="150"/>
        <v>66.617999999999995</v>
      </c>
      <c r="T2428" s="8">
        <f t="shared" si="151"/>
        <v>0.45855532152149669</v>
      </c>
      <c r="U2428" s="5">
        <f>YEAR(SalesDataTable[[#This Row],[Order Date]])</f>
        <v>2026</v>
      </c>
      <c r="V2428" s="8" t="str">
        <f>"Q"&amp;ROUNDUP(MONTH(SalesDataTable[[#This Row],[Order Date]])/3,0)</f>
        <v>Q4</v>
      </c>
      <c r="W2428" s="9">
        <f>MONTH(SalesDataTable[[#This Row],[Order Date]])</f>
        <v>11</v>
      </c>
      <c r="X2428" s="8" t="str">
        <f>TEXT(SalesDataTable[[#This Row],[Order Date]],"mmm")</f>
        <v>Nov</v>
      </c>
    </row>
    <row r="2429" spans="1:24" ht="15">
      <c r="A2429" s="2">
        <v>3021</v>
      </c>
      <c r="B2429" s="3">
        <v>46349</v>
      </c>
      <c r="C2429" s="12">
        <f>MONTH(SalesDataTable[[#This Row],[Order Date]])</f>
        <v>11</v>
      </c>
      <c r="D2429" s="12" t="str">
        <f>TEXT(SalesDataTable[[#This Row],[Order Date]],"MMM")</f>
        <v>Nov</v>
      </c>
      <c r="E2429" s="15" t="str">
        <f>"Q"&amp;ROUNDUP(MONTH(SalesDataTable[[#This Row],[Order Date]])/3,0)</f>
        <v>Q4</v>
      </c>
      <c r="F2429" s="12">
        <f>YEAR(SalesDataTable[[#This Row],[Order Date]])</f>
        <v>2026</v>
      </c>
      <c r="G2429" s="4" t="s">
        <v>0</v>
      </c>
      <c r="H2429" s="4" t="s">
        <v>50</v>
      </c>
      <c r="I2429" s="4" t="s">
        <v>2</v>
      </c>
      <c r="J2429" s="4" t="s">
        <v>16</v>
      </c>
      <c r="K2429" s="4" t="s">
        <v>9</v>
      </c>
      <c r="L2429" s="4" t="s">
        <v>46</v>
      </c>
      <c r="M2429" s="9">
        <v>1</v>
      </c>
      <c r="N2429" s="6">
        <v>71.66</v>
      </c>
      <c r="O2429" s="7">
        <v>0.2</v>
      </c>
      <c r="P2429" s="6">
        <v>31.83</v>
      </c>
      <c r="Q2429" s="6">
        <f t="shared" si="148"/>
        <v>57.328000000000003</v>
      </c>
      <c r="R2429" s="6">
        <f t="shared" si="149"/>
        <v>31.83</v>
      </c>
      <c r="S2429" s="6">
        <f t="shared" si="150"/>
        <v>25.498000000000005</v>
      </c>
      <c r="T2429" s="8">
        <f t="shared" si="151"/>
        <v>0.44477393245883345</v>
      </c>
      <c r="U2429" s="5">
        <f>YEAR(SalesDataTable[[#This Row],[Order Date]])</f>
        <v>2026</v>
      </c>
      <c r="V2429" s="8" t="str">
        <f>"Q"&amp;ROUNDUP(MONTH(SalesDataTable[[#This Row],[Order Date]])/3,0)</f>
        <v>Q4</v>
      </c>
      <c r="W2429" s="9">
        <f>MONTH(SalesDataTable[[#This Row],[Order Date]])</f>
        <v>11</v>
      </c>
      <c r="X2429" s="8" t="str">
        <f>TEXT(SalesDataTable[[#This Row],[Order Date]],"mmm")</f>
        <v>Nov</v>
      </c>
    </row>
    <row r="2430" spans="1:24" ht="15">
      <c r="A2430" s="2">
        <v>5199</v>
      </c>
      <c r="B2430" s="3">
        <v>46349</v>
      </c>
      <c r="C2430" s="12">
        <f>MONTH(SalesDataTable[[#This Row],[Order Date]])</f>
        <v>11</v>
      </c>
      <c r="D2430" s="12" t="str">
        <f>TEXT(SalesDataTable[[#This Row],[Order Date]],"MMM")</f>
        <v>Nov</v>
      </c>
      <c r="E2430" s="15" t="str">
        <f>"Q"&amp;ROUNDUP(MONTH(SalesDataTable[[#This Row],[Order Date]])/3,0)</f>
        <v>Q4</v>
      </c>
      <c r="F2430" s="12">
        <f>YEAR(SalesDataTable[[#This Row],[Order Date]])</f>
        <v>2026</v>
      </c>
      <c r="G2430" s="4" t="s">
        <v>11</v>
      </c>
      <c r="H2430" s="4" t="s">
        <v>18</v>
      </c>
      <c r="I2430" s="4" t="s">
        <v>2</v>
      </c>
      <c r="J2430" s="4" t="s">
        <v>3</v>
      </c>
      <c r="K2430" s="4" t="s">
        <v>23</v>
      </c>
      <c r="L2430" s="4" t="s">
        <v>51</v>
      </c>
      <c r="M2430" s="9">
        <v>5</v>
      </c>
      <c r="N2430" s="6">
        <v>125.23</v>
      </c>
      <c r="O2430" s="7">
        <v>0.05</v>
      </c>
      <c r="P2430" s="6">
        <v>59.84</v>
      </c>
      <c r="Q2430" s="6">
        <f t="shared" si="148"/>
        <v>594.84249999999997</v>
      </c>
      <c r="R2430" s="6">
        <f t="shared" si="149"/>
        <v>299.20000000000005</v>
      </c>
      <c r="S2430" s="6">
        <f t="shared" si="150"/>
        <v>295.64249999999993</v>
      </c>
      <c r="T2430" s="8">
        <f t="shared" si="151"/>
        <v>0.49700971265503041</v>
      </c>
      <c r="U2430" s="5">
        <f>YEAR(SalesDataTable[[#This Row],[Order Date]])</f>
        <v>2026</v>
      </c>
      <c r="V2430" s="8" t="str">
        <f>"Q"&amp;ROUNDUP(MONTH(SalesDataTable[[#This Row],[Order Date]])/3,0)</f>
        <v>Q4</v>
      </c>
      <c r="W2430" s="9">
        <f>MONTH(SalesDataTable[[#This Row],[Order Date]])</f>
        <v>11</v>
      </c>
      <c r="X2430" s="8" t="str">
        <f>TEXT(SalesDataTable[[#This Row],[Order Date]],"mmm")</f>
        <v>Nov</v>
      </c>
    </row>
    <row r="2431" spans="1:24" ht="15">
      <c r="A2431" s="2">
        <v>1202</v>
      </c>
      <c r="B2431" s="3">
        <v>46350</v>
      </c>
      <c r="C2431" s="12">
        <f>MONTH(SalesDataTable[[#This Row],[Order Date]])</f>
        <v>11</v>
      </c>
      <c r="D2431" s="12" t="str">
        <f>TEXT(SalesDataTable[[#This Row],[Order Date]],"MMM")</f>
        <v>Nov</v>
      </c>
      <c r="E2431" s="15" t="str">
        <f>"Q"&amp;ROUNDUP(MONTH(SalesDataTable[[#This Row],[Order Date]])/3,0)</f>
        <v>Q4</v>
      </c>
      <c r="F2431" s="12">
        <f>YEAR(SalesDataTable[[#This Row],[Order Date]])</f>
        <v>2026</v>
      </c>
      <c r="G2431" s="4" t="s">
        <v>0</v>
      </c>
      <c r="H2431" s="4" t="s">
        <v>50</v>
      </c>
      <c r="I2431" s="4" t="s">
        <v>28</v>
      </c>
      <c r="J2431" s="4" t="s">
        <v>3</v>
      </c>
      <c r="K2431" s="4" t="s">
        <v>9</v>
      </c>
      <c r="L2431" s="4" t="s">
        <v>10</v>
      </c>
      <c r="M2431" s="9">
        <v>2</v>
      </c>
      <c r="N2431" s="6">
        <v>91.33</v>
      </c>
      <c r="O2431" s="7">
        <v>0.15</v>
      </c>
      <c r="P2431" s="6">
        <v>45.45</v>
      </c>
      <c r="Q2431" s="6">
        <f t="shared" si="148"/>
        <v>155.261</v>
      </c>
      <c r="R2431" s="6">
        <f t="shared" si="149"/>
        <v>90.9</v>
      </c>
      <c r="S2431" s="6">
        <f t="shared" si="150"/>
        <v>64.36099999999999</v>
      </c>
      <c r="T2431" s="8">
        <f t="shared" si="151"/>
        <v>0.41453423589954974</v>
      </c>
      <c r="U2431" s="5">
        <f>YEAR(SalesDataTable[[#This Row],[Order Date]])</f>
        <v>2026</v>
      </c>
      <c r="V2431" s="8" t="str">
        <f>"Q"&amp;ROUNDUP(MONTH(SalesDataTable[[#This Row],[Order Date]])/3,0)</f>
        <v>Q4</v>
      </c>
      <c r="W2431" s="9">
        <f>MONTH(SalesDataTable[[#This Row],[Order Date]])</f>
        <v>11</v>
      </c>
      <c r="X2431" s="8" t="str">
        <f>TEXT(SalesDataTable[[#This Row],[Order Date]],"mmm")</f>
        <v>Nov</v>
      </c>
    </row>
    <row r="2432" spans="1:24" ht="15">
      <c r="A2432" s="2">
        <v>1365</v>
      </c>
      <c r="B2432" s="3">
        <v>46350</v>
      </c>
      <c r="C2432" s="12">
        <f>MONTH(SalesDataTable[[#This Row],[Order Date]])</f>
        <v>11</v>
      </c>
      <c r="D2432" s="12" t="str">
        <f>TEXT(SalesDataTable[[#This Row],[Order Date]],"MMM")</f>
        <v>Nov</v>
      </c>
      <c r="E2432" s="15" t="str">
        <f>"Q"&amp;ROUNDUP(MONTH(SalesDataTable[[#This Row],[Order Date]])/3,0)</f>
        <v>Q4</v>
      </c>
      <c r="F2432" s="12">
        <f>YEAR(SalesDataTable[[#This Row],[Order Date]])</f>
        <v>2026</v>
      </c>
      <c r="G2432" s="4" t="s">
        <v>0</v>
      </c>
      <c r="H2432" s="4" t="s">
        <v>1</v>
      </c>
      <c r="I2432" s="4" t="s">
        <v>28</v>
      </c>
      <c r="J2432" s="4" t="s">
        <v>13</v>
      </c>
      <c r="K2432" s="4" t="s">
        <v>9</v>
      </c>
      <c r="L2432" s="4" t="s">
        <v>37</v>
      </c>
      <c r="M2432" s="9">
        <v>4</v>
      </c>
      <c r="N2432" s="6">
        <v>155.91</v>
      </c>
      <c r="O2432" s="7">
        <v>0</v>
      </c>
      <c r="P2432" s="6">
        <v>79.91</v>
      </c>
      <c r="Q2432" s="6">
        <f t="shared" si="148"/>
        <v>623.64</v>
      </c>
      <c r="R2432" s="6">
        <f t="shared" si="149"/>
        <v>319.64</v>
      </c>
      <c r="S2432" s="6">
        <f t="shared" si="150"/>
        <v>304</v>
      </c>
      <c r="T2432" s="8">
        <f t="shared" si="151"/>
        <v>0.48746071451478418</v>
      </c>
      <c r="U2432" s="5">
        <f>YEAR(SalesDataTable[[#This Row],[Order Date]])</f>
        <v>2026</v>
      </c>
      <c r="V2432" s="8" t="str">
        <f>"Q"&amp;ROUNDUP(MONTH(SalesDataTable[[#This Row],[Order Date]])/3,0)</f>
        <v>Q4</v>
      </c>
      <c r="W2432" s="9">
        <f>MONTH(SalesDataTable[[#This Row],[Order Date]])</f>
        <v>11</v>
      </c>
      <c r="X2432" s="8" t="str">
        <f>TEXT(SalesDataTable[[#This Row],[Order Date]],"mmm")</f>
        <v>Nov</v>
      </c>
    </row>
    <row r="2433" spans="1:24" ht="15">
      <c r="A2433" s="2">
        <v>2575</v>
      </c>
      <c r="B2433" s="3">
        <v>46350</v>
      </c>
      <c r="C2433" s="12">
        <f>MONTH(SalesDataTable[[#This Row],[Order Date]])</f>
        <v>11</v>
      </c>
      <c r="D2433" s="12" t="str">
        <f>TEXT(SalesDataTable[[#This Row],[Order Date]],"MMM")</f>
        <v>Nov</v>
      </c>
      <c r="E2433" s="15" t="str">
        <f>"Q"&amp;ROUNDUP(MONTH(SalesDataTable[[#This Row],[Order Date]])/3,0)</f>
        <v>Q4</v>
      </c>
      <c r="F2433" s="12">
        <f>YEAR(SalesDataTable[[#This Row],[Order Date]])</f>
        <v>2026</v>
      </c>
      <c r="G2433" s="4" t="s">
        <v>11</v>
      </c>
      <c r="H2433" s="4" t="s">
        <v>39</v>
      </c>
      <c r="I2433" s="4" t="s">
        <v>19</v>
      </c>
      <c r="J2433" s="4" t="s">
        <v>3</v>
      </c>
      <c r="K2433" s="4" t="s">
        <v>34</v>
      </c>
      <c r="L2433" s="4" t="s">
        <v>35</v>
      </c>
      <c r="M2433" s="9">
        <v>1</v>
      </c>
      <c r="N2433" s="6">
        <v>39.42</v>
      </c>
      <c r="O2433" s="7">
        <v>0</v>
      </c>
      <c r="P2433" s="6">
        <v>14.63</v>
      </c>
      <c r="Q2433" s="6">
        <f t="shared" si="148"/>
        <v>39.42</v>
      </c>
      <c r="R2433" s="6">
        <f t="shared" si="149"/>
        <v>14.63</v>
      </c>
      <c r="S2433" s="6">
        <f t="shared" si="150"/>
        <v>24.79</v>
      </c>
      <c r="T2433" s="8">
        <f t="shared" si="151"/>
        <v>0.62886859462201927</v>
      </c>
      <c r="U2433" s="5">
        <f>YEAR(SalesDataTable[[#This Row],[Order Date]])</f>
        <v>2026</v>
      </c>
      <c r="V2433" s="8" t="str">
        <f>"Q"&amp;ROUNDUP(MONTH(SalesDataTable[[#This Row],[Order Date]])/3,0)</f>
        <v>Q4</v>
      </c>
      <c r="W2433" s="9">
        <f>MONTH(SalesDataTable[[#This Row],[Order Date]])</f>
        <v>11</v>
      </c>
      <c r="X2433" s="8" t="str">
        <f>TEXT(SalesDataTable[[#This Row],[Order Date]],"mmm")</f>
        <v>Nov</v>
      </c>
    </row>
    <row r="2434" spans="1:24" ht="15">
      <c r="A2434" s="2">
        <v>2673</v>
      </c>
      <c r="B2434" s="3">
        <v>46350</v>
      </c>
      <c r="C2434" s="12">
        <f>MONTH(SalesDataTable[[#This Row],[Order Date]])</f>
        <v>11</v>
      </c>
      <c r="D2434" s="12" t="str">
        <f>TEXT(SalesDataTable[[#This Row],[Order Date]],"MMM")</f>
        <v>Nov</v>
      </c>
      <c r="E2434" s="15" t="str">
        <f>"Q"&amp;ROUNDUP(MONTH(SalesDataTable[[#This Row],[Order Date]])/3,0)</f>
        <v>Q4</v>
      </c>
      <c r="F2434" s="12">
        <f>YEAR(SalesDataTable[[#This Row],[Order Date]])</f>
        <v>2026</v>
      </c>
      <c r="G2434" s="4" t="s">
        <v>11</v>
      </c>
      <c r="H2434" s="4" t="s">
        <v>12</v>
      </c>
      <c r="I2434" s="4" t="s">
        <v>2</v>
      </c>
      <c r="J2434" s="4" t="s">
        <v>3</v>
      </c>
      <c r="K2434" s="4" t="s">
        <v>4</v>
      </c>
      <c r="L2434" s="4" t="s">
        <v>22</v>
      </c>
      <c r="M2434" s="9">
        <v>2</v>
      </c>
      <c r="N2434" s="6">
        <v>51.56</v>
      </c>
      <c r="O2434" s="7">
        <v>0.05</v>
      </c>
      <c r="P2434" s="6">
        <v>22.7</v>
      </c>
      <c r="Q2434" s="6">
        <f t="shared" ref="Q2434:Q2497" si="152">M2434*N2434*(1-O2434)</f>
        <v>97.963999999999999</v>
      </c>
      <c r="R2434" s="6">
        <f t="shared" ref="R2434:R2497" si="153">M2434*P2434</f>
        <v>45.4</v>
      </c>
      <c r="S2434" s="6">
        <f t="shared" ref="S2434:S2497" si="154">Q2434-R2434</f>
        <v>52.564</v>
      </c>
      <c r="T2434" s="8">
        <f t="shared" ref="T2434:T2497" si="155">IFERROR(S2434/Q2434,0)</f>
        <v>0.5365644522477645</v>
      </c>
      <c r="U2434" s="5">
        <f>YEAR(SalesDataTable[[#This Row],[Order Date]])</f>
        <v>2026</v>
      </c>
      <c r="V2434" s="8" t="str">
        <f>"Q"&amp;ROUNDUP(MONTH(SalesDataTable[[#This Row],[Order Date]])/3,0)</f>
        <v>Q4</v>
      </c>
      <c r="W2434" s="9">
        <f>MONTH(SalesDataTable[[#This Row],[Order Date]])</f>
        <v>11</v>
      </c>
      <c r="X2434" s="8" t="str">
        <f>TEXT(SalesDataTable[[#This Row],[Order Date]],"mmm")</f>
        <v>Nov</v>
      </c>
    </row>
    <row r="2435" spans="1:24" ht="15">
      <c r="A2435" s="2">
        <v>4145</v>
      </c>
      <c r="B2435" s="3">
        <v>46350</v>
      </c>
      <c r="C2435" s="12">
        <f>MONTH(SalesDataTable[[#This Row],[Order Date]])</f>
        <v>11</v>
      </c>
      <c r="D2435" s="12" t="str">
        <f>TEXT(SalesDataTable[[#This Row],[Order Date]],"MMM")</f>
        <v>Nov</v>
      </c>
      <c r="E2435" s="15" t="str">
        <f>"Q"&amp;ROUNDUP(MONTH(SalesDataTable[[#This Row],[Order Date]])/3,0)</f>
        <v>Q4</v>
      </c>
      <c r="F2435" s="12">
        <f>YEAR(SalesDataTable[[#This Row],[Order Date]])</f>
        <v>2026</v>
      </c>
      <c r="G2435" s="4" t="s">
        <v>0</v>
      </c>
      <c r="H2435" s="4" t="s">
        <v>1</v>
      </c>
      <c r="I2435" s="4" t="s">
        <v>2</v>
      </c>
      <c r="J2435" s="4" t="s">
        <v>3</v>
      </c>
      <c r="K2435" s="4" t="s">
        <v>23</v>
      </c>
      <c r="L2435" s="4" t="s">
        <v>51</v>
      </c>
      <c r="M2435" s="9">
        <v>1</v>
      </c>
      <c r="N2435" s="6">
        <v>120.49</v>
      </c>
      <c r="O2435" s="7">
        <v>0.15</v>
      </c>
      <c r="P2435" s="6">
        <v>61.22</v>
      </c>
      <c r="Q2435" s="6">
        <f t="shared" si="152"/>
        <v>102.4165</v>
      </c>
      <c r="R2435" s="6">
        <f t="shared" si="153"/>
        <v>61.22</v>
      </c>
      <c r="S2435" s="6">
        <f t="shared" si="154"/>
        <v>41.1965</v>
      </c>
      <c r="T2435" s="8">
        <f t="shared" si="155"/>
        <v>0.40224475548373556</v>
      </c>
      <c r="U2435" s="5">
        <f>YEAR(SalesDataTable[[#This Row],[Order Date]])</f>
        <v>2026</v>
      </c>
      <c r="V2435" s="8" t="str">
        <f>"Q"&amp;ROUNDUP(MONTH(SalesDataTable[[#This Row],[Order Date]])/3,0)</f>
        <v>Q4</v>
      </c>
      <c r="W2435" s="9">
        <f>MONTH(SalesDataTable[[#This Row],[Order Date]])</f>
        <v>11</v>
      </c>
      <c r="X2435" s="8" t="str">
        <f>TEXT(SalesDataTable[[#This Row],[Order Date]],"mmm")</f>
        <v>Nov</v>
      </c>
    </row>
    <row r="2436" spans="1:24" ht="15">
      <c r="A2436" s="2">
        <v>4610</v>
      </c>
      <c r="B2436" s="3">
        <v>46350</v>
      </c>
      <c r="C2436" s="12">
        <f>MONTH(SalesDataTable[[#This Row],[Order Date]])</f>
        <v>11</v>
      </c>
      <c r="D2436" s="12" t="str">
        <f>TEXT(SalesDataTable[[#This Row],[Order Date]],"MMM")</f>
        <v>Nov</v>
      </c>
      <c r="E2436" s="15" t="str">
        <f>"Q"&amp;ROUNDUP(MONTH(SalesDataTable[[#This Row],[Order Date]])/3,0)</f>
        <v>Q4</v>
      </c>
      <c r="F2436" s="12">
        <f>YEAR(SalesDataTable[[#This Row],[Order Date]])</f>
        <v>2026</v>
      </c>
      <c r="G2436" s="4" t="s">
        <v>11</v>
      </c>
      <c r="H2436" s="4" t="s">
        <v>52</v>
      </c>
      <c r="I2436" s="4" t="s">
        <v>19</v>
      </c>
      <c r="J2436" s="4" t="s">
        <v>3</v>
      </c>
      <c r="K2436" s="4" t="s">
        <v>9</v>
      </c>
      <c r="L2436" s="4" t="s">
        <v>37</v>
      </c>
      <c r="M2436" s="9">
        <v>2</v>
      </c>
      <c r="N2436" s="6">
        <v>153.96</v>
      </c>
      <c r="O2436" s="7">
        <v>0</v>
      </c>
      <c r="P2436" s="6">
        <v>79.33</v>
      </c>
      <c r="Q2436" s="6">
        <f t="shared" si="152"/>
        <v>307.92</v>
      </c>
      <c r="R2436" s="6">
        <f t="shared" si="153"/>
        <v>158.66</v>
      </c>
      <c r="S2436" s="6">
        <f t="shared" si="154"/>
        <v>149.26000000000002</v>
      </c>
      <c r="T2436" s="8">
        <f t="shared" si="155"/>
        <v>0.48473629514159527</v>
      </c>
      <c r="U2436" s="5">
        <f>YEAR(SalesDataTable[[#This Row],[Order Date]])</f>
        <v>2026</v>
      </c>
      <c r="V2436" s="8" t="str">
        <f>"Q"&amp;ROUNDUP(MONTH(SalesDataTable[[#This Row],[Order Date]])/3,0)</f>
        <v>Q4</v>
      </c>
      <c r="W2436" s="9">
        <f>MONTH(SalesDataTable[[#This Row],[Order Date]])</f>
        <v>11</v>
      </c>
      <c r="X2436" s="8" t="str">
        <f>TEXT(SalesDataTable[[#This Row],[Order Date]],"mmm")</f>
        <v>Nov</v>
      </c>
    </row>
    <row r="2437" spans="1:24" ht="15">
      <c r="A2437" s="2">
        <v>4721</v>
      </c>
      <c r="B2437" s="3">
        <v>46350</v>
      </c>
      <c r="C2437" s="12">
        <f>MONTH(SalesDataTable[[#This Row],[Order Date]])</f>
        <v>11</v>
      </c>
      <c r="D2437" s="12" t="str">
        <f>TEXT(SalesDataTable[[#This Row],[Order Date]],"MMM")</f>
        <v>Nov</v>
      </c>
      <c r="E2437" s="15" t="str">
        <f>"Q"&amp;ROUNDUP(MONTH(SalesDataTable[[#This Row],[Order Date]])/3,0)</f>
        <v>Q4</v>
      </c>
      <c r="F2437" s="12">
        <f>YEAR(SalesDataTable[[#This Row],[Order Date]])</f>
        <v>2026</v>
      </c>
      <c r="G2437" s="4" t="s">
        <v>11</v>
      </c>
      <c r="H2437" s="4" t="s">
        <v>52</v>
      </c>
      <c r="I2437" s="4" t="s">
        <v>19</v>
      </c>
      <c r="J2437" s="4" t="s">
        <v>13</v>
      </c>
      <c r="K2437" s="4" t="s">
        <v>4</v>
      </c>
      <c r="L2437" s="4" t="s">
        <v>26</v>
      </c>
      <c r="M2437" s="9">
        <v>1</v>
      </c>
      <c r="N2437" s="6">
        <v>39.85</v>
      </c>
      <c r="O2437" s="7">
        <v>0</v>
      </c>
      <c r="P2437" s="6">
        <v>16.3</v>
      </c>
      <c r="Q2437" s="6">
        <f t="shared" si="152"/>
        <v>39.85</v>
      </c>
      <c r="R2437" s="6">
        <f t="shared" si="153"/>
        <v>16.3</v>
      </c>
      <c r="S2437" s="6">
        <f t="shared" si="154"/>
        <v>23.55</v>
      </c>
      <c r="T2437" s="8">
        <f t="shared" si="155"/>
        <v>0.59096612296110418</v>
      </c>
      <c r="U2437" s="5">
        <f>YEAR(SalesDataTable[[#This Row],[Order Date]])</f>
        <v>2026</v>
      </c>
      <c r="V2437" s="8" t="str">
        <f>"Q"&amp;ROUNDUP(MONTH(SalesDataTable[[#This Row],[Order Date]])/3,0)</f>
        <v>Q4</v>
      </c>
      <c r="W2437" s="9">
        <f>MONTH(SalesDataTable[[#This Row],[Order Date]])</f>
        <v>11</v>
      </c>
      <c r="X2437" s="8" t="str">
        <f>TEXT(SalesDataTable[[#This Row],[Order Date]],"mmm")</f>
        <v>Nov</v>
      </c>
    </row>
    <row r="2438" spans="1:24" ht="15">
      <c r="A2438" s="2">
        <v>324</v>
      </c>
      <c r="B2438" s="3">
        <v>46351</v>
      </c>
      <c r="C2438" s="12">
        <f>MONTH(SalesDataTable[[#This Row],[Order Date]])</f>
        <v>11</v>
      </c>
      <c r="D2438" s="12" t="str">
        <f>TEXT(SalesDataTable[[#This Row],[Order Date]],"MMM")</f>
        <v>Nov</v>
      </c>
      <c r="E2438" s="15" t="str">
        <f>"Q"&amp;ROUNDUP(MONTH(SalesDataTable[[#This Row],[Order Date]])/3,0)</f>
        <v>Q4</v>
      </c>
      <c r="F2438" s="12">
        <f>YEAR(SalesDataTable[[#This Row],[Order Date]])</f>
        <v>2026</v>
      </c>
      <c r="G2438" s="4" t="s">
        <v>20</v>
      </c>
      <c r="H2438" s="4" t="s">
        <v>47</v>
      </c>
      <c r="I2438" s="4" t="s">
        <v>28</v>
      </c>
      <c r="J2438" s="4" t="s">
        <v>3</v>
      </c>
      <c r="K2438" s="4" t="s">
        <v>4</v>
      </c>
      <c r="L2438" s="4" t="s">
        <v>30</v>
      </c>
      <c r="M2438" s="9">
        <v>2</v>
      </c>
      <c r="N2438" s="6">
        <v>103.88</v>
      </c>
      <c r="O2438" s="7">
        <v>0.15</v>
      </c>
      <c r="P2438" s="6">
        <v>49.26</v>
      </c>
      <c r="Q2438" s="6">
        <f t="shared" si="152"/>
        <v>176.59599999999998</v>
      </c>
      <c r="R2438" s="6">
        <f t="shared" si="153"/>
        <v>98.52</v>
      </c>
      <c r="S2438" s="6">
        <f t="shared" si="154"/>
        <v>78.075999999999979</v>
      </c>
      <c r="T2438" s="8">
        <f t="shared" si="155"/>
        <v>0.44211646922920106</v>
      </c>
      <c r="U2438" s="5">
        <f>YEAR(SalesDataTable[[#This Row],[Order Date]])</f>
        <v>2026</v>
      </c>
      <c r="V2438" s="8" t="str">
        <f>"Q"&amp;ROUNDUP(MONTH(SalesDataTable[[#This Row],[Order Date]])/3,0)</f>
        <v>Q4</v>
      </c>
      <c r="W2438" s="9">
        <f>MONTH(SalesDataTable[[#This Row],[Order Date]])</f>
        <v>11</v>
      </c>
      <c r="X2438" s="8" t="str">
        <f>TEXT(SalesDataTable[[#This Row],[Order Date]],"mmm")</f>
        <v>Nov</v>
      </c>
    </row>
    <row r="2439" spans="1:24" ht="15">
      <c r="A2439" s="2">
        <v>559</v>
      </c>
      <c r="B2439" s="3">
        <v>46351</v>
      </c>
      <c r="C2439" s="12">
        <f>MONTH(SalesDataTable[[#This Row],[Order Date]])</f>
        <v>11</v>
      </c>
      <c r="D2439" s="12" t="str">
        <f>TEXT(SalesDataTable[[#This Row],[Order Date]],"MMM")</f>
        <v>Nov</v>
      </c>
      <c r="E2439" s="15" t="str">
        <f>"Q"&amp;ROUNDUP(MONTH(SalesDataTable[[#This Row],[Order Date]])/3,0)</f>
        <v>Q4</v>
      </c>
      <c r="F2439" s="12">
        <f>YEAR(SalesDataTable[[#This Row],[Order Date]])</f>
        <v>2026</v>
      </c>
      <c r="G2439" s="4" t="s">
        <v>20</v>
      </c>
      <c r="H2439" s="4" t="s">
        <v>31</v>
      </c>
      <c r="I2439" s="4" t="s">
        <v>2</v>
      </c>
      <c r="J2439" s="4" t="s">
        <v>3</v>
      </c>
      <c r="K2439" s="4" t="s">
        <v>14</v>
      </c>
      <c r="L2439" s="4" t="s">
        <v>44</v>
      </c>
      <c r="M2439" s="9">
        <v>2</v>
      </c>
      <c r="N2439" s="6">
        <v>134.19</v>
      </c>
      <c r="O2439" s="7">
        <v>0.1</v>
      </c>
      <c r="P2439" s="6">
        <v>65.39</v>
      </c>
      <c r="Q2439" s="6">
        <f t="shared" si="152"/>
        <v>241.542</v>
      </c>
      <c r="R2439" s="6">
        <f t="shared" si="153"/>
        <v>130.78</v>
      </c>
      <c r="S2439" s="6">
        <f t="shared" si="154"/>
        <v>110.762</v>
      </c>
      <c r="T2439" s="8">
        <f t="shared" si="155"/>
        <v>0.45856207202060095</v>
      </c>
      <c r="U2439" s="5">
        <f>YEAR(SalesDataTable[[#This Row],[Order Date]])</f>
        <v>2026</v>
      </c>
      <c r="V2439" s="8" t="str">
        <f>"Q"&amp;ROUNDUP(MONTH(SalesDataTable[[#This Row],[Order Date]])/3,0)</f>
        <v>Q4</v>
      </c>
      <c r="W2439" s="9">
        <f>MONTH(SalesDataTable[[#This Row],[Order Date]])</f>
        <v>11</v>
      </c>
      <c r="X2439" s="8" t="str">
        <f>TEXT(SalesDataTable[[#This Row],[Order Date]],"mmm")</f>
        <v>Nov</v>
      </c>
    </row>
    <row r="2440" spans="1:24" ht="15">
      <c r="A2440" s="2">
        <v>1108</v>
      </c>
      <c r="B2440" s="3">
        <v>46351</v>
      </c>
      <c r="C2440" s="12">
        <f>MONTH(SalesDataTable[[#This Row],[Order Date]])</f>
        <v>11</v>
      </c>
      <c r="D2440" s="12" t="str">
        <f>TEXT(SalesDataTable[[#This Row],[Order Date]],"MMM")</f>
        <v>Nov</v>
      </c>
      <c r="E2440" s="15" t="str">
        <f>"Q"&amp;ROUNDUP(MONTH(SalesDataTable[[#This Row],[Order Date]])/3,0)</f>
        <v>Q4</v>
      </c>
      <c r="F2440" s="12">
        <f>YEAR(SalesDataTable[[#This Row],[Order Date]])</f>
        <v>2026</v>
      </c>
      <c r="G2440" s="4" t="s">
        <v>6</v>
      </c>
      <c r="H2440" s="4" t="s">
        <v>7</v>
      </c>
      <c r="I2440" s="4" t="s">
        <v>28</v>
      </c>
      <c r="J2440" s="4" t="s">
        <v>13</v>
      </c>
      <c r="K2440" s="4" t="s">
        <v>14</v>
      </c>
      <c r="L2440" s="4" t="s">
        <v>15</v>
      </c>
      <c r="M2440" s="9">
        <v>1</v>
      </c>
      <c r="N2440" s="6">
        <v>37.06</v>
      </c>
      <c r="O2440" s="7">
        <v>0.1</v>
      </c>
      <c r="P2440" s="6">
        <v>13.18</v>
      </c>
      <c r="Q2440" s="6">
        <f t="shared" si="152"/>
        <v>33.354000000000006</v>
      </c>
      <c r="R2440" s="6">
        <f t="shared" si="153"/>
        <v>13.18</v>
      </c>
      <c r="S2440" s="6">
        <f t="shared" si="154"/>
        <v>20.174000000000007</v>
      </c>
      <c r="T2440" s="8">
        <f t="shared" si="155"/>
        <v>0.6048449961024166</v>
      </c>
      <c r="U2440" s="5">
        <f>YEAR(SalesDataTable[[#This Row],[Order Date]])</f>
        <v>2026</v>
      </c>
      <c r="V2440" s="8" t="str">
        <f>"Q"&amp;ROUNDUP(MONTH(SalesDataTable[[#This Row],[Order Date]])/3,0)</f>
        <v>Q4</v>
      </c>
      <c r="W2440" s="9">
        <f>MONTH(SalesDataTable[[#This Row],[Order Date]])</f>
        <v>11</v>
      </c>
      <c r="X2440" s="8" t="str">
        <f>TEXT(SalesDataTable[[#This Row],[Order Date]],"mmm")</f>
        <v>Nov</v>
      </c>
    </row>
    <row r="2441" spans="1:24" ht="15">
      <c r="A2441" s="2">
        <v>1344</v>
      </c>
      <c r="B2441" s="3">
        <v>46351</v>
      </c>
      <c r="C2441" s="12">
        <f>MONTH(SalesDataTable[[#This Row],[Order Date]])</f>
        <v>11</v>
      </c>
      <c r="D2441" s="12" t="str">
        <f>TEXT(SalesDataTable[[#This Row],[Order Date]],"MMM")</f>
        <v>Nov</v>
      </c>
      <c r="E2441" s="15" t="str">
        <f>"Q"&amp;ROUNDUP(MONTH(SalesDataTable[[#This Row],[Order Date]])/3,0)</f>
        <v>Q4</v>
      </c>
      <c r="F2441" s="12">
        <f>YEAR(SalesDataTable[[#This Row],[Order Date]])</f>
        <v>2026</v>
      </c>
      <c r="G2441" s="4" t="s">
        <v>11</v>
      </c>
      <c r="H2441" s="4" t="s">
        <v>39</v>
      </c>
      <c r="I2441" s="4" t="s">
        <v>2</v>
      </c>
      <c r="J2441" s="4" t="s">
        <v>13</v>
      </c>
      <c r="K2441" s="4" t="s">
        <v>14</v>
      </c>
      <c r="L2441" s="4" t="s">
        <v>44</v>
      </c>
      <c r="M2441" s="9">
        <v>4</v>
      </c>
      <c r="N2441" s="6">
        <v>135.21</v>
      </c>
      <c r="O2441" s="7">
        <v>0.05</v>
      </c>
      <c r="P2441" s="6">
        <v>68.64</v>
      </c>
      <c r="Q2441" s="6">
        <f t="shared" si="152"/>
        <v>513.798</v>
      </c>
      <c r="R2441" s="6">
        <f t="shared" si="153"/>
        <v>274.56</v>
      </c>
      <c r="S2441" s="6">
        <f t="shared" si="154"/>
        <v>239.238</v>
      </c>
      <c r="T2441" s="8">
        <f t="shared" si="155"/>
        <v>0.46562656919645462</v>
      </c>
      <c r="U2441" s="5">
        <f>YEAR(SalesDataTable[[#This Row],[Order Date]])</f>
        <v>2026</v>
      </c>
      <c r="V2441" s="8" t="str">
        <f>"Q"&amp;ROUNDUP(MONTH(SalesDataTable[[#This Row],[Order Date]])/3,0)</f>
        <v>Q4</v>
      </c>
      <c r="W2441" s="9">
        <f>MONTH(SalesDataTable[[#This Row],[Order Date]])</f>
        <v>11</v>
      </c>
      <c r="X2441" s="8" t="str">
        <f>TEXT(SalesDataTable[[#This Row],[Order Date]],"mmm")</f>
        <v>Nov</v>
      </c>
    </row>
    <row r="2442" spans="1:24" ht="15">
      <c r="A2442" s="2">
        <v>1922</v>
      </c>
      <c r="B2442" s="3">
        <v>46351</v>
      </c>
      <c r="C2442" s="12">
        <f>MONTH(SalesDataTable[[#This Row],[Order Date]])</f>
        <v>11</v>
      </c>
      <c r="D2442" s="12" t="str">
        <f>TEXT(SalesDataTable[[#This Row],[Order Date]],"MMM")</f>
        <v>Nov</v>
      </c>
      <c r="E2442" s="15" t="str">
        <f>"Q"&amp;ROUNDUP(MONTH(SalesDataTable[[#This Row],[Order Date]])/3,0)</f>
        <v>Q4</v>
      </c>
      <c r="F2442" s="12">
        <f>YEAR(SalesDataTable[[#This Row],[Order Date]])</f>
        <v>2026</v>
      </c>
      <c r="G2442" s="4" t="s">
        <v>0</v>
      </c>
      <c r="H2442" s="4" t="s">
        <v>36</v>
      </c>
      <c r="I2442" s="4" t="s">
        <v>28</v>
      </c>
      <c r="J2442" s="4" t="s">
        <v>3</v>
      </c>
      <c r="K2442" s="4" t="s">
        <v>9</v>
      </c>
      <c r="L2442" s="4" t="s">
        <v>17</v>
      </c>
      <c r="M2442" s="9">
        <v>2</v>
      </c>
      <c r="N2442" s="6">
        <v>145.77000000000001</v>
      </c>
      <c r="O2442" s="7">
        <v>0.1</v>
      </c>
      <c r="P2442" s="6">
        <v>78.14</v>
      </c>
      <c r="Q2442" s="6">
        <f t="shared" si="152"/>
        <v>262.38600000000002</v>
      </c>
      <c r="R2442" s="6">
        <f t="shared" si="153"/>
        <v>156.28</v>
      </c>
      <c r="S2442" s="6">
        <f t="shared" si="154"/>
        <v>106.10600000000002</v>
      </c>
      <c r="T2442" s="8">
        <f t="shared" si="155"/>
        <v>0.40438895367893107</v>
      </c>
      <c r="U2442" s="5">
        <f>YEAR(SalesDataTable[[#This Row],[Order Date]])</f>
        <v>2026</v>
      </c>
      <c r="V2442" s="8" t="str">
        <f>"Q"&amp;ROUNDUP(MONTH(SalesDataTable[[#This Row],[Order Date]])/3,0)</f>
        <v>Q4</v>
      </c>
      <c r="W2442" s="9">
        <f>MONTH(SalesDataTable[[#This Row],[Order Date]])</f>
        <v>11</v>
      </c>
      <c r="X2442" s="8" t="str">
        <f>TEXT(SalesDataTable[[#This Row],[Order Date]],"mmm")</f>
        <v>Nov</v>
      </c>
    </row>
    <row r="2443" spans="1:24" ht="15">
      <c r="A2443" s="2">
        <v>2343</v>
      </c>
      <c r="B2443" s="3">
        <v>46351</v>
      </c>
      <c r="C2443" s="12">
        <f>MONTH(SalesDataTable[[#This Row],[Order Date]])</f>
        <v>11</v>
      </c>
      <c r="D2443" s="12" t="str">
        <f>TEXT(SalesDataTable[[#This Row],[Order Date]],"MMM")</f>
        <v>Nov</v>
      </c>
      <c r="E2443" s="15" t="str">
        <f>"Q"&amp;ROUNDUP(MONTH(SalesDataTable[[#This Row],[Order Date]])/3,0)</f>
        <v>Q4</v>
      </c>
      <c r="F2443" s="12">
        <f>YEAR(SalesDataTable[[#This Row],[Order Date]])</f>
        <v>2026</v>
      </c>
      <c r="G2443" s="4" t="s">
        <v>0</v>
      </c>
      <c r="H2443" s="4" t="s">
        <v>50</v>
      </c>
      <c r="I2443" s="4" t="s">
        <v>19</v>
      </c>
      <c r="J2443" s="4" t="s">
        <v>13</v>
      </c>
      <c r="K2443" s="4" t="s">
        <v>23</v>
      </c>
      <c r="L2443" s="4" t="s">
        <v>51</v>
      </c>
      <c r="M2443" s="9">
        <v>1</v>
      </c>
      <c r="N2443" s="6">
        <v>121.53</v>
      </c>
      <c r="O2443" s="7">
        <v>0.15</v>
      </c>
      <c r="P2443" s="6">
        <v>62.14</v>
      </c>
      <c r="Q2443" s="6">
        <f t="shared" si="152"/>
        <v>103.3005</v>
      </c>
      <c r="R2443" s="6">
        <f t="shared" si="153"/>
        <v>62.14</v>
      </c>
      <c r="S2443" s="6">
        <f t="shared" si="154"/>
        <v>41.160499999999999</v>
      </c>
      <c r="T2443" s="8">
        <f t="shared" si="155"/>
        <v>0.39845402490791426</v>
      </c>
      <c r="U2443" s="5">
        <f>YEAR(SalesDataTable[[#This Row],[Order Date]])</f>
        <v>2026</v>
      </c>
      <c r="V2443" s="8" t="str">
        <f>"Q"&amp;ROUNDUP(MONTH(SalesDataTable[[#This Row],[Order Date]])/3,0)</f>
        <v>Q4</v>
      </c>
      <c r="W2443" s="9">
        <f>MONTH(SalesDataTable[[#This Row],[Order Date]])</f>
        <v>11</v>
      </c>
      <c r="X2443" s="8" t="str">
        <f>TEXT(SalesDataTable[[#This Row],[Order Date]],"mmm")</f>
        <v>Nov</v>
      </c>
    </row>
    <row r="2444" spans="1:24" ht="15">
      <c r="A2444" s="2">
        <v>2466</v>
      </c>
      <c r="B2444" s="3">
        <v>46351</v>
      </c>
      <c r="C2444" s="12">
        <f>MONTH(SalesDataTable[[#This Row],[Order Date]])</f>
        <v>11</v>
      </c>
      <c r="D2444" s="12" t="str">
        <f>TEXT(SalesDataTable[[#This Row],[Order Date]],"MMM")</f>
        <v>Nov</v>
      </c>
      <c r="E2444" s="15" t="str">
        <f>"Q"&amp;ROUNDUP(MONTH(SalesDataTable[[#This Row],[Order Date]])/3,0)</f>
        <v>Q4</v>
      </c>
      <c r="F2444" s="12">
        <f>YEAR(SalesDataTable[[#This Row],[Order Date]])</f>
        <v>2026</v>
      </c>
      <c r="G2444" s="4" t="s">
        <v>11</v>
      </c>
      <c r="H2444" s="4" t="s">
        <v>12</v>
      </c>
      <c r="I2444" s="4" t="s">
        <v>2</v>
      </c>
      <c r="J2444" s="4" t="s">
        <v>16</v>
      </c>
      <c r="K2444" s="4" t="s">
        <v>4</v>
      </c>
      <c r="L2444" s="4" t="s">
        <v>26</v>
      </c>
      <c r="M2444" s="9">
        <v>2</v>
      </c>
      <c r="N2444" s="6">
        <v>40.51</v>
      </c>
      <c r="O2444" s="7">
        <v>0.05</v>
      </c>
      <c r="P2444" s="6">
        <v>16.45</v>
      </c>
      <c r="Q2444" s="6">
        <f t="shared" si="152"/>
        <v>76.968999999999994</v>
      </c>
      <c r="R2444" s="6">
        <f t="shared" si="153"/>
        <v>32.9</v>
      </c>
      <c r="S2444" s="6">
        <f t="shared" si="154"/>
        <v>44.068999999999996</v>
      </c>
      <c r="T2444" s="8">
        <f t="shared" si="155"/>
        <v>0.5725551845548208</v>
      </c>
      <c r="U2444" s="5">
        <f>YEAR(SalesDataTable[[#This Row],[Order Date]])</f>
        <v>2026</v>
      </c>
      <c r="V2444" s="8" t="str">
        <f>"Q"&amp;ROUNDUP(MONTH(SalesDataTable[[#This Row],[Order Date]])/3,0)</f>
        <v>Q4</v>
      </c>
      <c r="W2444" s="9">
        <f>MONTH(SalesDataTable[[#This Row],[Order Date]])</f>
        <v>11</v>
      </c>
      <c r="X2444" s="8" t="str">
        <f>TEXT(SalesDataTable[[#This Row],[Order Date]],"mmm")</f>
        <v>Nov</v>
      </c>
    </row>
    <row r="2445" spans="1:24" ht="15">
      <c r="A2445" s="2">
        <v>2647</v>
      </c>
      <c r="B2445" s="3">
        <v>46351</v>
      </c>
      <c r="C2445" s="12">
        <f>MONTH(SalesDataTable[[#This Row],[Order Date]])</f>
        <v>11</v>
      </c>
      <c r="D2445" s="12" t="str">
        <f>TEXT(SalesDataTable[[#This Row],[Order Date]],"MMM")</f>
        <v>Nov</v>
      </c>
      <c r="E2445" s="15" t="str">
        <f>"Q"&amp;ROUNDUP(MONTH(SalesDataTable[[#This Row],[Order Date]])/3,0)</f>
        <v>Q4</v>
      </c>
      <c r="F2445" s="12">
        <f>YEAR(SalesDataTable[[#This Row],[Order Date]])</f>
        <v>2026</v>
      </c>
      <c r="G2445" s="4" t="s">
        <v>11</v>
      </c>
      <c r="H2445" s="4" t="s">
        <v>25</v>
      </c>
      <c r="I2445" s="4" t="s">
        <v>2</v>
      </c>
      <c r="J2445" s="4" t="s">
        <v>13</v>
      </c>
      <c r="K2445" s="4" t="s">
        <v>9</v>
      </c>
      <c r="L2445" s="4" t="s">
        <v>46</v>
      </c>
      <c r="M2445" s="9">
        <v>1</v>
      </c>
      <c r="N2445" s="6">
        <v>70.099999999999994</v>
      </c>
      <c r="O2445" s="7">
        <v>0.15</v>
      </c>
      <c r="P2445" s="6">
        <v>32.28</v>
      </c>
      <c r="Q2445" s="6">
        <f t="shared" si="152"/>
        <v>59.584999999999994</v>
      </c>
      <c r="R2445" s="6">
        <f t="shared" si="153"/>
        <v>32.28</v>
      </c>
      <c r="S2445" s="6">
        <f t="shared" si="154"/>
        <v>27.304999999999993</v>
      </c>
      <c r="T2445" s="8">
        <f t="shared" si="155"/>
        <v>0.45825291600234952</v>
      </c>
      <c r="U2445" s="5">
        <f>YEAR(SalesDataTable[[#This Row],[Order Date]])</f>
        <v>2026</v>
      </c>
      <c r="V2445" s="8" t="str">
        <f>"Q"&amp;ROUNDUP(MONTH(SalesDataTable[[#This Row],[Order Date]])/3,0)</f>
        <v>Q4</v>
      </c>
      <c r="W2445" s="9">
        <f>MONTH(SalesDataTable[[#This Row],[Order Date]])</f>
        <v>11</v>
      </c>
      <c r="X2445" s="8" t="str">
        <f>TEXT(SalesDataTable[[#This Row],[Order Date]],"mmm")</f>
        <v>Nov</v>
      </c>
    </row>
    <row r="2446" spans="1:24" ht="15">
      <c r="A2446" s="2">
        <v>2958</v>
      </c>
      <c r="B2446" s="3">
        <v>46351</v>
      </c>
      <c r="C2446" s="12">
        <f>MONTH(SalesDataTable[[#This Row],[Order Date]])</f>
        <v>11</v>
      </c>
      <c r="D2446" s="12" t="str">
        <f>TEXT(SalesDataTable[[#This Row],[Order Date]],"MMM")</f>
        <v>Nov</v>
      </c>
      <c r="E2446" s="15" t="str">
        <f>"Q"&amp;ROUNDUP(MONTH(SalesDataTable[[#This Row],[Order Date]])/3,0)</f>
        <v>Q4</v>
      </c>
      <c r="F2446" s="12">
        <f>YEAR(SalesDataTable[[#This Row],[Order Date]])</f>
        <v>2026</v>
      </c>
      <c r="G2446" s="4" t="s">
        <v>6</v>
      </c>
      <c r="H2446" s="4" t="s">
        <v>43</v>
      </c>
      <c r="I2446" s="4" t="s">
        <v>28</v>
      </c>
      <c r="J2446" s="4" t="s">
        <v>13</v>
      </c>
      <c r="K2446" s="4" t="s">
        <v>9</v>
      </c>
      <c r="L2446" s="4" t="s">
        <v>17</v>
      </c>
      <c r="M2446" s="9">
        <v>1</v>
      </c>
      <c r="N2446" s="6">
        <v>144.25</v>
      </c>
      <c r="O2446" s="7">
        <v>0.1</v>
      </c>
      <c r="P2446" s="6">
        <v>79.55</v>
      </c>
      <c r="Q2446" s="6">
        <f t="shared" si="152"/>
        <v>129.82500000000002</v>
      </c>
      <c r="R2446" s="6">
        <f t="shared" si="153"/>
        <v>79.55</v>
      </c>
      <c r="S2446" s="6">
        <f t="shared" si="154"/>
        <v>50.27500000000002</v>
      </c>
      <c r="T2446" s="8">
        <f t="shared" si="155"/>
        <v>0.38725207009435791</v>
      </c>
      <c r="U2446" s="5">
        <f>YEAR(SalesDataTable[[#This Row],[Order Date]])</f>
        <v>2026</v>
      </c>
      <c r="V2446" s="8" t="str">
        <f>"Q"&amp;ROUNDUP(MONTH(SalesDataTable[[#This Row],[Order Date]])/3,0)</f>
        <v>Q4</v>
      </c>
      <c r="W2446" s="9">
        <f>MONTH(SalesDataTable[[#This Row],[Order Date]])</f>
        <v>11</v>
      </c>
      <c r="X2446" s="8" t="str">
        <f>TEXT(SalesDataTable[[#This Row],[Order Date]],"mmm")</f>
        <v>Nov</v>
      </c>
    </row>
    <row r="2447" spans="1:24" ht="15">
      <c r="A2447" s="2">
        <v>3527</v>
      </c>
      <c r="B2447" s="3">
        <v>46351</v>
      </c>
      <c r="C2447" s="12">
        <f>MONTH(SalesDataTable[[#This Row],[Order Date]])</f>
        <v>11</v>
      </c>
      <c r="D2447" s="12" t="str">
        <f>TEXT(SalesDataTable[[#This Row],[Order Date]],"MMM")</f>
        <v>Nov</v>
      </c>
      <c r="E2447" s="15" t="str">
        <f>"Q"&amp;ROUNDUP(MONTH(SalesDataTable[[#This Row],[Order Date]])/3,0)</f>
        <v>Q4</v>
      </c>
      <c r="F2447" s="12">
        <f>YEAR(SalesDataTable[[#This Row],[Order Date]])</f>
        <v>2026</v>
      </c>
      <c r="G2447" s="4" t="s">
        <v>6</v>
      </c>
      <c r="H2447" s="4" t="s">
        <v>27</v>
      </c>
      <c r="I2447" s="4" t="s">
        <v>28</v>
      </c>
      <c r="J2447" s="4" t="s">
        <v>3</v>
      </c>
      <c r="K2447" s="4" t="s">
        <v>9</v>
      </c>
      <c r="L2447" s="4" t="s">
        <v>17</v>
      </c>
      <c r="M2447" s="9">
        <v>4</v>
      </c>
      <c r="N2447" s="6">
        <v>146.19</v>
      </c>
      <c r="O2447" s="7">
        <v>0.1</v>
      </c>
      <c r="P2447" s="6">
        <v>79.569999999999993</v>
      </c>
      <c r="Q2447" s="6">
        <f t="shared" si="152"/>
        <v>526.28399999999999</v>
      </c>
      <c r="R2447" s="6">
        <f t="shared" si="153"/>
        <v>318.27999999999997</v>
      </c>
      <c r="S2447" s="6">
        <f t="shared" si="154"/>
        <v>208.00400000000002</v>
      </c>
      <c r="T2447" s="8">
        <f t="shared" si="155"/>
        <v>0.39523147198090769</v>
      </c>
      <c r="U2447" s="5">
        <f>YEAR(SalesDataTable[[#This Row],[Order Date]])</f>
        <v>2026</v>
      </c>
      <c r="V2447" s="8" t="str">
        <f>"Q"&amp;ROUNDUP(MONTH(SalesDataTable[[#This Row],[Order Date]])/3,0)</f>
        <v>Q4</v>
      </c>
      <c r="W2447" s="9">
        <f>MONTH(SalesDataTable[[#This Row],[Order Date]])</f>
        <v>11</v>
      </c>
      <c r="X2447" s="8" t="str">
        <f>TEXT(SalesDataTable[[#This Row],[Order Date]],"mmm")</f>
        <v>Nov</v>
      </c>
    </row>
    <row r="2448" spans="1:24" ht="15">
      <c r="A2448" s="2">
        <v>3729</v>
      </c>
      <c r="B2448" s="3">
        <v>46351</v>
      </c>
      <c r="C2448" s="12">
        <f>MONTH(SalesDataTable[[#This Row],[Order Date]])</f>
        <v>11</v>
      </c>
      <c r="D2448" s="12" t="str">
        <f>TEXT(SalesDataTable[[#This Row],[Order Date]],"MMM")</f>
        <v>Nov</v>
      </c>
      <c r="E2448" s="15" t="str">
        <f>"Q"&amp;ROUNDUP(MONTH(SalesDataTable[[#This Row],[Order Date]])/3,0)</f>
        <v>Q4</v>
      </c>
      <c r="F2448" s="12">
        <f>YEAR(SalesDataTable[[#This Row],[Order Date]])</f>
        <v>2026</v>
      </c>
      <c r="G2448" s="4" t="s">
        <v>0</v>
      </c>
      <c r="H2448" s="4" t="s">
        <v>36</v>
      </c>
      <c r="I2448" s="4" t="s">
        <v>2</v>
      </c>
      <c r="J2448" s="4" t="s">
        <v>13</v>
      </c>
      <c r="K2448" s="4" t="s">
        <v>23</v>
      </c>
      <c r="L2448" s="4" t="s">
        <v>40</v>
      </c>
      <c r="M2448" s="9">
        <v>1</v>
      </c>
      <c r="N2448" s="6">
        <v>81.89</v>
      </c>
      <c r="O2448" s="7">
        <v>0.05</v>
      </c>
      <c r="P2448" s="6">
        <v>38.33</v>
      </c>
      <c r="Q2448" s="6">
        <f t="shared" si="152"/>
        <v>77.79549999999999</v>
      </c>
      <c r="R2448" s="6">
        <f t="shared" si="153"/>
        <v>38.33</v>
      </c>
      <c r="S2448" s="6">
        <f t="shared" si="154"/>
        <v>39.465499999999992</v>
      </c>
      <c r="T2448" s="8">
        <f t="shared" si="155"/>
        <v>0.50729797996028048</v>
      </c>
      <c r="U2448" s="5">
        <f>YEAR(SalesDataTable[[#This Row],[Order Date]])</f>
        <v>2026</v>
      </c>
      <c r="V2448" s="8" t="str">
        <f>"Q"&amp;ROUNDUP(MONTH(SalesDataTable[[#This Row],[Order Date]])/3,0)</f>
        <v>Q4</v>
      </c>
      <c r="W2448" s="9">
        <f>MONTH(SalesDataTable[[#This Row],[Order Date]])</f>
        <v>11</v>
      </c>
      <c r="X2448" s="8" t="str">
        <f>TEXT(SalesDataTable[[#This Row],[Order Date]],"mmm")</f>
        <v>Nov</v>
      </c>
    </row>
    <row r="2449" spans="1:24" ht="15">
      <c r="A2449" s="2">
        <v>4961</v>
      </c>
      <c r="B2449" s="3">
        <v>46351</v>
      </c>
      <c r="C2449" s="12">
        <f>MONTH(SalesDataTable[[#This Row],[Order Date]])</f>
        <v>11</v>
      </c>
      <c r="D2449" s="12" t="str">
        <f>TEXT(SalesDataTable[[#This Row],[Order Date]],"MMM")</f>
        <v>Nov</v>
      </c>
      <c r="E2449" s="15" t="str">
        <f>"Q"&amp;ROUNDUP(MONTH(SalesDataTable[[#This Row],[Order Date]])/3,0)</f>
        <v>Q4</v>
      </c>
      <c r="F2449" s="12">
        <f>YEAR(SalesDataTable[[#This Row],[Order Date]])</f>
        <v>2026</v>
      </c>
      <c r="G2449" s="4" t="s">
        <v>11</v>
      </c>
      <c r="H2449" s="4" t="s">
        <v>12</v>
      </c>
      <c r="I2449" s="4" t="s">
        <v>19</v>
      </c>
      <c r="J2449" s="4" t="s">
        <v>13</v>
      </c>
      <c r="K2449" s="4" t="s">
        <v>23</v>
      </c>
      <c r="L2449" s="4" t="s">
        <v>29</v>
      </c>
      <c r="M2449" s="9">
        <v>2</v>
      </c>
      <c r="N2449" s="6">
        <v>194.78</v>
      </c>
      <c r="O2449" s="7">
        <v>0.15</v>
      </c>
      <c r="P2449" s="6">
        <v>102.51</v>
      </c>
      <c r="Q2449" s="6">
        <f t="shared" si="152"/>
        <v>331.12599999999998</v>
      </c>
      <c r="R2449" s="6">
        <f t="shared" si="153"/>
        <v>205.02</v>
      </c>
      <c r="S2449" s="6">
        <f t="shared" si="154"/>
        <v>126.10599999999997</v>
      </c>
      <c r="T2449" s="8">
        <f t="shared" si="155"/>
        <v>0.38083992196324051</v>
      </c>
      <c r="U2449" s="5">
        <f>YEAR(SalesDataTable[[#This Row],[Order Date]])</f>
        <v>2026</v>
      </c>
      <c r="V2449" s="8" t="str">
        <f>"Q"&amp;ROUNDUP(MONTH(SalesDataTable[[#This Row],[Order Date]])/3,0)</f>
        <v>Q4</v>
      </c>
      <c r="W2449" s="9">
        <f>MONTH(SalesDataTable[[#This Row],[Order Date]])</f>
        <v>11</v>
      </c>
      <c r="X2449" s="8" t="str">
        <f>TEXT(SalesDataTable[[#This Row],[Order Date]],"mmm")</f>
        <v>Nov</v>
      </c>
    </row>
    <row r="2450" spans="1:24" ht="15">
      <c r="A2450" s="2">
        <v>5034</v>
      </c>
      <c r="B2450" s="3">
        <v>46351</v>
      </c>
      <c r="C2450" s="12">
        <f>MONTH(SalesDataTable[[#This Row],[Order Date]])</f>
        <v>11</v>
      </c>
      <c r="D2450" s="12" t="str">
        <f>TEXT(SalesDataTable[[#This Row],[Order Date]],"MMM")</f>
        <v>Nov</v>
      </c>
      <c r="E2450" s="15" t="str">
        <f>"Q"&amp;ROUNDUP(MONTH(SalesDataTable[[#This Row],[Order Date]])/3,0)</f>
        <v>Q4</v>
      </c>
      <c r="F2450" s="12">
        <f>YEAR(SalesDataTable[[#This Row],[Order Date]])</f>
        <v>2026</v>
      </c>
      <c r="G2450" s="4" t="s">
        <v>6</v>
      </c>
      <c r="H2450" s="4" t="s">
        <v>49</v>
      </c>
      <c r="I2450" s="4" t="s">
        <v>2</v>
      </c>
      <c r="J2450" s="4" t="s">
        <v>3</v>
      </c>
      <c r="K2450" s="4" t="s">
        <v>9</v>
      </c>
      <c r="L2450" s="4" t="s">
        <v>17</v>
      </c>
      <c r="M2450" s="9">
        <v>1</v>
      </c>
      <c r="N2450" s="6">
        <v>141.63</v>
      </c>
      <c r="O2450" s="7">
        <v>0.05</v>
      </c>
      <c r="P2450" s="6">
        <v>77.17</v>
      </c>
      <c r="Q2450" s="6">
        <f t="shared" si="152"/>
        <v>134.54849999999999</v>
      </c>
      <c r="R2450" s="6">
        <f t="shared" si="153"/>
        <v>77.17</v>
      </c>
      <c r="S2450" s="6">
        <f t="shared" si="154"/>
        <v>57.378499999999988</v>
      </c>
      <c r="T2450" s="8">
        <f t="shared" si="155"/>
        <v>0.42645217152179321</v>
      </c>
      <c r="U2450" s="5">
        <f>YEAR(SalesDataTable[[#This Row],[Order Date]])</f>
        <v>2026</v>
      </c>
      <c r="V2450" s="8" t="str">
        <f>"Q"&amp;ROUNDUP(MONTH(SalesDataTable[[#This Row],[Order Date]])/3,0)</f>
        <v>Q4</v>
      </c>
      <c r="W2450" s="9">
        <f>MONTH(SalesDataTable[[#This Row],[Order Date]])</f>
        <v>11</v>
      </c>
      <c r="X2450" s="8" t="str">
        <f>TEXT(SalesDataTable[[#This Row],[Order Date]],"mmm")</f>
        <v>Nov</v>
      </c>
    </row>
    <row r="2451" spans="1:24" ht="15">
      <c r="A2451" s="2">
        <v>343</v>
      </c>
      <c r="B2451" s="3">
        <v>46352</v>
      </c>
      <c r="C2451" s="12">
        <f>MONTH(SalesDataTable[[#This Row],[Order Date]])</f>
        <v>11</v>
      </c>
      <c r="D2451" s="12" t="str">
        <f>TEXT(SalesDataTable[[#This Row],[Order Date]],"MMM")</f>
        <v>Nov</v>
      </c>
      <c r="E2451" s="15" t="str">
        <f>"Q"&amp;ROUNDUP(MONTH(SalesDataTable[[#This Row],[Order Date]])/3,0)</f>
        <v>Q4</v>
      </c>
      <c r="F2451" s="12">
        <f>YEAR(SalesDataTable[[#This Row],[Order Date]])</f>
        <v>2026</v>
      </c>
      <c r="G2451" s="4" t="s">
        <v>11</v>
      </c>
      <c r="H2451" s="4" t="s">
        <v>52</v>
      </c>
      <c r="I2451" s="4" t="s">
        <v>2</v>
      </c>
      <c r="J2451" s="4" t="s">
        <v>3</v>
      </c>
      <c r="K2451" s="4" t="s">
        <v>4</v>
      </c>
      <c r="L2451" s="4" t="s">
        <v>26</v>
      </c>
      <c r="M2451" s="9">
        <v>1</v>
      </c>
      <c r="N2451" s="6">
        <v>40.86</v>
      </c>
      <c r="O2451" s="7">
        <v>0.05</v>
      </c>
      <c r="P2451" s="6">
        <v>17.14</v>
      </c>
      <c r="Q2451" s="6">
        <f t="shared" si="152"/>
        <v>38.817</v>
      </c>
      <c r="R2451" s="6">
        <f t="shared" si="153"/>
        <v>17.14</v>
      </c>
      <c r="S2451" s="6">
        <f t="shared" si="154"/>
        <v>21.677</v>
      </c>
      <c r="T2451" s="8">
        <f t="shared" si="155"/>
        <v>0.55844088930107938</v>
      </c>
      <c r="U2451" s="5">
        <f>YEAR(SalesDataTable[[#This Row],[Order Date]])</f>
        <v>2026</v>
      </c>
      <c r="V2451" s="8" t="str">
        <f>"Q"&amp;ROUNDUP(MONTH(SalesDataTable[[#This Row],[Order Date]])/3,0)</f>
        <v>Q4</v>
      </c>
      <c r="W2451" s="9">
        <f>MONTH(SalesDataTable[[#This Row],[Order Date]])</f>
        <v>11</v>
      </c>
      <c r="X2451" s="8" t="str">
        <f>TEXT(SalesDataTable[[#This Row],[Order Date]],"mmm")</f>
        <v>Nov</v>
      </c>
    </row>
    <row r="2452" spans="1:24" ht="15">
      <c r="A2452" s="2">
        <v>405</v>
      </c>
      <c r="B2452" s="3">
        <v>46352</v>
      </c>
      <c r="C2452" s="12">
        <f>MONTH(SalesDataTable[[#This Row],[Order Date]])</f>
        <v>11</v>
      </c>
      <c r="D2452" s="12" t="str">
        <f>TEXT(SalesDataTable[[#This Row],[Order Date]],"MMM")</f>
        <v>Nov</v>
      </c>
      <c r="E2452" s="15" t="str">
        <f>"Q"&amp;ROUNDUP(MONTH(SalesDataTable[[#This Row],[Order Date]])/3,0)</f>
        <v>Q4</v>
      </c>
      <c r="F2452" s="12">
        <f>YEAR(SalesDataTable[[#This Row],[Order Date]])</f>
        <v>2026</v>
      </c>
      <c r="G2452" s="4" t="s">
        <v>20</v>
      </c>
      <c r="H2452" s="4" t="s">
        <v>33</v>
      </c>
      <c r="I2452" s="4" t="s">
        <v>2</v>
      </c>
      <c r="J2452" s="4" t="s">
        <v>13</v>
      </c>
      <c r="K2452" s="4" t="s">
        <v>9</v>
      </c>
      <c r="L2452" s="4" t="s">
        <v>17</v>
      </c>
      <c r="M2452" s="9">
        <v>1</v>
      </c>
      <c r="N2452" s="6">
        <v>141.61000000000001</v>
      </c>
      <c r="O2452" s="7">
        <v>0.05</v>
      </c>
      <c r="P2452" s="6">
        <v>77.7</v>
      </c>
      <c r="Q2452" s="6">
        <f t="shared" si="152"/>
        <v>134.52950000000001</v>
      </c>
      <c r="R2452" s="6">
        <f t="shared" si="153"/>
        <v>77.7</v>
      </c>
      <c r="S2452" s="6">
        <f t="shared" si="154"/>
        <v>56.82950000000001</v>
      </c>
      <c r="T2452" s="8">
        <f t="shared" si="155"/>
        <v>0.42243151130421214</v>
      </c>
      <c r="U2452" s="5">
        <f>YEAR(SalesDataTable[[#This Row],[Order Date]])</f>
        <v>2026</v>
      </c>
      <c r="V2452" s="8" t="str">
        <f>"Q"&amp;ROUNDUP(MONTH(SalesDataTable[[#This Row],[Order Date]])/3,0)</f>
        <v>Q4</v>
      </c>
      <c r="W2452" s="9">
        <f>MONTH(SalesDataTable[[#This Row],[Order Date]])</f>
        <v>11</v>
      </c>
      <c r="X2452" s="8" t="str">
        <f>TEXT(SalesDataTable[[#This Row],[Order Date]],"mmm")</f>
        <v>Nov</v>
      </c>
    </row>
    <row r="2453" spans="1:24" ht="15">
      <c r="A2453" s="2">
        <v>485</v>
      </c>
      <c r="B2453" s="3">
        <v>46352</v>
      </c>
      <c r="C2453" s="12">
        <f>MONTH(SalesDataTable[[#This Row],[Order Date]])</f>
        <v>11</v>
      </c>
      <c r="D2453" s="12" t="str">
        <f>TEXT(SalesDataTable[[#This Row],[Order Date]],"MMM")</f>
        <v>Nov</v>
      </c>
      <c r="E2453" s="15" t="str">
        <f>"Q"&amp;ROUNDUP(MONTH(SalesDataTable[[#This Row],[Order Date]])/3,0)</f>
        <v>Q4</v>
      </c>
      <c r="F2453" s="12">
        <f>YEAR(SalesDataTable[[#This Row],[Order Date]])</f>
        <v>2026</v>
      </c>
      <c r="G2453" s="4" t="s">
        <v>20</v>
      </c>
      <c r="H2453" s="4" t="s">
        <v>31</v>
      </c>
      <c r="I2453" s="4" t="s">
        <v>2</v>
      </c>
      <c r="J2453" s="4" t="s">
        <v>13</v>
      </c>
      <c r="K2453" s="4" t="s">
        <v>23</v>
      </c>
      <c r="L2453" s="4" t="s">
        <v>51</v>
      </c>
      <c r="M2453" s="9">
        <v>2</v>
      </c>
      <c r="N2453" s="6">
        <v>122.15</v>
      </c>
      <c r="O2453" s="7">
        <v>0.1</v>
      </c>
      <c r="P2453" s="6">
        <v>61.15</v>
      </c>
      <c r="Q2453" s="6">
        <f t="shared" si="152"/>
        <v>219.87</v>
      </c>
      <c r="R2453" s="6">
        <f t="shared" si="153"/>
        <v>122.3</v>
      </c>
      <c r="S2453" s="6">
        <f t="shared" si="154"/>
        <v>97.570000000000007</v>
      </c>
      <c r="T2453" s="8">
        <f t="shared" si="155"/>
        <v>0.44376222313185065</v>
      </c>
      <c r="U2453" s="5">
        <f>YEAR(SalesDataTable[[#This Row],[Order Date]])</f>
        <v>2026</v>
      </c>
      <c r="V2453" s="8" t="str">
        <f>"Q"&amp;ROUNDUP(MONTH(SalesDataTable[[#This Row],[Order Date]])/3,0)</f>
        <v>Q4</v>
      </c>
      <c r="W2453" s="9">
        <f>MONTH(SalesDataTable[[#This Row],[Order Date]])</f>
        <v>11</v>
      </c>
      <c r="X2453" s="8" t="str">
        <f>TEXT(SalesDataTable[[#This Row],[Order Date]],"mmm")</f>
        <v>Nov</v>
      </c>
    </row>
    <row r="2454" spans="1:24" ht="15">
      <c r="A2454" s="2">
        <v>807</v>
      </c>
      <c r="B2454" s="3">
        <v>46352</v>
      </c>
      <c r="C2454" s="12">
        <f>MONTH(SalesDataTable[[#This Row],[Order Date]])</f>
        <v>11</v>
      </c>
      <c r="D2454" s="12" t="str">
        <f>TEXT(SalesDataTable[[#This Row],[Order Date]],"MMM")</f>
        <v>Nov</v>
      </c>
      <c r="E2454" s="15" t="str">
        <f>"Q"&amp;ROUNDUP(MONTH(SalesDataTable[[#This Row],[Order Date]])/3,0)</f>
        <v>Q4</v>
      </c>
      <c r="F2454" s="12">
        <f>YEAR(SalesDataTable[[#This Row],[Order Date]])</f>
        <v>2026</v>
      </c>
      <c r="G2454" s="4" t="s">
        <v>11</v>
      </c>
      <c r="H2454" s="4" t="s">
        <v>25</v>
      </c>
      <c r="I2454" s="4" t="s">
        <v>19</v>
      </c>
      <c r="J2454" s="4" t="s">
        <v>3</v>
      </c>
      <c r="K2454" s="4" t="s">
        <v>14</v>
      </c>
      <c r="L2454" s="4" t="s">
        <v>44</v>
      </c>
      <c r="M2454" s="9">
        <v>5</v>
      </c>
      <c r="N2454" s="6">
        <v>130.24</v>
      </c>
      <c r="O2454" s="7">
        <v>0.1</v>
      </c>
      <c r="P2454" s="6">
        <v>66.75</v>
      </c>
      <c r="Q2454" s="6">
        <f t="shared" si="152"/>
        <v>586.08000000000004</v>
      </c>
      <c r="R2454" s="6">
        <f t="shared" si="153"/>
        <v>333.75</v>
      </c>
      <c r="S2454" s="6">
        <f t="shared" si="154"/>
        <v>252.33000000000004</v>
      </c>
      <c r="T2454" s="8">
        <f t="shared" si="155"/>
        <v>0.43053849303849306</v>
      </c>
      <c r="U2454" s="5">
        <f>YEAR(SalesDataTable[[#This Row],[Order Date]])</f>
        <v>2026</v>
      </c>
      <c r="V2454" s="8" t="str">
        <f>"Q"&amp;ROUNDUP(MONTH(SalesDataTable[[#This Row],[Order Date]])/3,0)</f>
        <v>Q4</v>
      </c>
      <c r="W2454" s="9">
        <f>MONTH(SalesDataTable[[#This Row],[Order Date]])</f>
        <v>11</v>
      </c>
      <c r="X2454" s="8" t="str">
        <f>TEXT(SalesDataTable[[#This Row],[Order Date]],"mmm")</f>
        <v>Nov</v>
      </c>
    </row>
    <row r="2455" spans="1:24" ht="15">
      <c r="A2455" s="2">
        <v>1666</v>
      </c>
      <c r="B2455" s="3">
        <v>46352</v>
      </c>
      <c r="C2455" s="12">
        <f>MONTH(SalesDataTable[[#This Row],[Order Date]])</f>
        <v>11</v>
      </c>
      <c r="D2455" s="12" t="str">
        <f>TEXT(SalesDataTable[[#This Row],[Order Date]],"MMM")</f>
        <v>Nov</v>
      </c>
      <c r="E2455" s="15" t="str">
        <f>"Q"&amp;ROUNDUP(MONTH(SalesDataTable[[#This Row],[Order Date]])/3,0)</f>
        <v>Q4</v>
      </c>
      <c r="F2455" s="12">
        <f>YEAR(SalesDataTable[[#This Row],[Order Date]])</f>
        <v>2026</v>
      </c>
      <c r="G2455" s="4" t="s">
        <v>0</v>
      </c>
      <c r="H2455" s="4" t="s">
        <v>50</v>
      </c>
      <c r="I2455" s="4" t="s">
        <v>8</v>
      </c>
      <c r="J2455" s="4" t="s">
        <v>3</v>
      </c>
      <c r="K2455" s="4" t="s">
        <v>4</v>
      </c>
      <c r="L2455" s="4" t="s">
        <v>22</v>
      </c>
      <c r="M2455" s="9">
        <v>3</v>
      </c>
      <c r="N2455" s="6">
        <v>50.18</v>
      </c>
      <c r="O2455" s="7">
        <v>0.1</v>
      </c>
      <c r="P2455" s="6">
        <v>23.12</v>
      </c>
      <c r="Q2455" s="6">
        <f t="shared" si="152"/>
        <v>135.48599999999999</v>
      </c>
      <c r="R2455" s="6">
        <f t="shared" si="153"/>
        <v>69.36</v>
      </c>
      <c r="S2455" s="6">
        <f t="shared" si="154"/>
        <v>66.125999999999991</v>
      </c>
      <c r="T2455" s="8">
        <f t="shared" si="155"/>
        <v>0.4880651875470528</v>
      </c>
      <c r="U2455" s="5">
        <f>YEAR(SalesDataTable[[#This Row],[Order Date]])</f>
        <v>2026</v>
      </c>
      <c r="V2455" s="8" t="str">
        <f>"Q"&amp;ROUNDUP(MONTH(SalesDataTable[[#This Row],[Order Date]])/3,0)</f>
        <v>Q4</v>
      </c>
      <c r="W2455" s="9">
        <f>MONTH(SalesDataTable[[#This Row],[Order Date]])</f>
        <v>11</v>
      </c>
      <c r="X2455" s="8" t="str">
        <f>TEXT(SalesDataTable[[#This Row],[Order Date]],"mmm")</f>
        <v>Nov</v>
      </c>
    </row>
    <row r="2456" spans="1:24" ht="15">
      <c r="A2456" s="2">
        <v>3442</v>
      </c>
      <c r="B2456" s="3">
        <v>46352</v>
      </c>
      <c r="C2456" s="12">
        <f>MONTH(SalesDataTable[[#This Row],[Order Date]])</f>
        <v>11</v>
      </c>
      <c r="D2456" s="12" t="str">
        <f>TEXT(SalesDataTable[[#This Row],[Order Date]],"MMM")</f>
        <v>Nov</v>
      </c>
      <c r="E2456" s="15" t="str">
        <f>"Q"&amp;ROUNDUP(MONTH(SalesDataTable[[#This Row],[Order Date]])/3,0)</f>
        <v>Q4</v>
      </c>
      <c r="F2456" s="12">
        <f>YEAR(SalesDataTable[[#This Row],[Order Date]])</f>
        <v>2026</v>
      </c>
      <c r="G2456" s="4" t="s">
        <v>0</v>
      </c>
      <c r="H2456" s="4" t="s">
        <v>36</v>
      </c>
      <c r="I2456" s="4" t="s">
        <v>19</v>
      </c>
      <c r="J2456" s="4" t="s">
        <v>13</v>
      </c>
      <c r="K2456" s="4" t="s">
        <v>34</v>
      </c>
      <c r="L2456" s="4" t="s">
        <v>45</v>
      </c>
      <c r="M2456" s="9">
        <v>2</v>
      </c>
      <c r="N2456" s="6">
        <v>50.93</v>
      </c>
      <c r="O2456" s="7">
        <v>0.15</v>
      </c>
      <c r="P2456" s="6">
        <v>22.35</v>
      </c>
      <c r="Q2456" s="6">
        <f t="shared" si="152"/>
        <v>86.581000000000003</v>
      </c>
      <c r="R2456" s="6">
        <f t="shared" si="153"/>
        <v>44.7</v>
      </c>
      <c r="S2456" s="6">
        <f t="shared" si="154"/>
        <v>41.881</v>
      </c>
      <c r="T2456" s="8">
        <f t="shared" si="155"/>
        <v>0.48372044674928677</v>
      </c>
      <c r="U2456" s="5">
        <f>YEAR(SalesDataTable[[#This Row],[Order Date]])</f>
        <v>2026</v>
      </c>
      <c r="V2456" s="8" t="str">
        <f>"Q"&amp;ROUNDUP(MONTH(SalesDataTable[[#This Row],[Order Date]])/3,0)</f>
        <v>Q4</v>
      </c>
      <c r="W2456" s="9">
        <f>MONTH(SalesDataTable[[#This Row],[Order Date]])</f>
        <v>11</v>
      </c>
      <c r="X2456" s="8" t="str">
        <f>TEXT(SalesDataTable[[#This Row],[Order Date]],"mmm")</f>
        <v>Nov</v>
      </c>
    </row>
    <row r="2457" spans="1:24" ht="15">
      <c r="A2457" s="2">
        <v>4177</v>
      </c>
      <c r="B2457" s="3">
        <v>46352</v>
      </c>
      <c r="C2457" s="12">
        <f>MONTH(SalesDataTable[[#This Row],[Order Date]])</f>
        <v>11</v>
      </c>
      <c r="D2457" s="12" t="str">
        <f>TEXT(SalesDataTable[[#This Row],[Order Date]],"MMM")</f>
        <v>Nov</v>
      </c>
      <c r="E2457" s="15" t="str">
        <f>"Q"&amp;ROUNDUP(MONTH(SalesDataTable[[#This Row],[Order Date]])/3,0)</f>
        <v>Q4</v>
      </c>
      <c r="F2457" s="12">
        <f>YEAR(SalesDataTable[[#This Row],[Order Date]])</f>
        <v>2026</v>
      </c>
      <c r="G2457" s="4" t="s">
        <v>11</v>
      </c>
      <c r="H2457" s="4" t="s">
        <v>39</v>
      </c>
      <c r="I2457" s="4" t="s">
        <v>2</v>
      </c>
      <c r="J2457" s="4" t="s">
        <v>16</v>
      </c>
      <c r="K2457" s="4" t="s">
        <v>4</v>
      </c>
      <c r="L2457" s="4" t="s">
        <v>22</v>
      </c>
      <c r="M2457" s="9">
        <v>1</v>
      </c>
      <c r="N2457" s="6">
        <v>49.6</v>
      </c>
      <c r="O2457" s="7">
        <v>0</v>
      </c>
      <c r="P2457" s="6">
        <v>22.62</v>
      </c>
      <c r="Q2457" s="6">
        <f t="shared" si="152"/>
        <v>49.6</v>
      </c>
      <c r="R2457" s="6">
        <f t="shared" si="153"/>
        <v>22.62</v>
      </c>
      <c r="S2457" s="6">
        <f t="shared" si="154"/>
        <v>26.98</v>
      </c>
      <c r="T2457" s="8">
        <f t="shared" si="155"/>
        <v>0.5439516129032258</v>
      </c>
      <c r="U2457" s="5">
        <f>YEAR(SalesDataTable[[#This Row],[Order Date]])</f>
        <v>2026</v>
      </c>
      <c r="V2457" s="8" t="str">
        <f>"Q"&amp;ROUNDUP(MONTH(SalesDataTable[[#This Row],[Order Date]])/3,0)</f>
        <v>Q4</v>
      </c>
      <c r="W2457" s="9">
        <f>MONTH(SalesDataTable[[#This Row],[Order Date]])</f>
        <v>11</v>
      </c>
      <c r="X2457" s="8" t="str">
        <f>TEXT(SalesDataTable[[#This Row],[Order Date]],"mmm")</f>
        <v>Nov</v>
      </c>
    </row>
    <row r="2458" spans="1:24" ht="15">
      <c r="A2458" s="2">
        <v>4659</v>
      </c>
      <c r="B2458" s="3">
        <v>46352</v>
      </c>
      <c r="C2458" s="12">
        <f>MONTH(SalesDataTable[[#This Row],[Order Date]])</f>
        <v>11</v>
      </c>
      <c r="D2458" s="12" t="str">
        <f>TEXT(SalesDataTable[[#This Row],[Order Date]],"MMM")</f>
        <v>Nov</v>
      </c>
      <c r="E2458" s="15" t="str">
        <f>"Q"&amp;ROUNDUP(MONTH(SalesDataTable[[#This Row],[Order Date]])/3,0)</f>
        <v>Q4</v>
      </c>
      <c r="F2458" s="12">
        <f>YEAR(SalesDataTable[[#This Row],[Order Date]])</f>
        <v>2026</v>
      </c>
      <c r="G2458" s="4" t="s">
        <v>6</v>
      </c>
      <c r="H2458" s="4" t="s">
        <v>41</v>
      </c>
      <c r="I2458" s="4" t="s">
        <v>8</v>
      </c>
      <c r="J2458" s="4" t="s">
        <v>16</v>
      </c>
      <c r="K2458" s="4" t="s">
        <v>23</v>
      </c>
      <c r="L2458" s="4" t="s">
        <v>40</v>
      </c>
      <c r="M2458" s="9">
        <v>3</v>
      </c>
      <c r="N2458" s="6">
        <v>83.3</v>
      </c>
      <c r="O2458" s="7">
        <v>0.15</v>
      </c>
      <c r="P2458" s="6">
        <v>38.74</v>
      </c>
      <c r="Q2458" s="6">
        <f t="shared" si="152"/>
        <v>212.41499999999996</v>
      </c>
      <c r="R2458" s="6">
        <f t="shared" si="153"/>
        <v>116.22</v>
      </c>
      <c r="S2458" s="6">
        <f t="shared" si="154"/>
        <v>96.194999999999965</v>
      </c>
      <c r="T2458" s="8">
        <f t="shared" si="155"/>
        <v>0.45286349834051259</v>
      </c>
      <c r="U2458" s="5">
        <f>YEAR(SalesDataTable[[#This Row],[Order Date]])</f>
        <v>2026</v>
      </c>
      <c r="V2458" s="8" t="str">
        <f>"Q"&amp;ROUNDUP(MONTH(SalesDataTable[[#This Row],[Order Date]])/3,0)</f>
        <v>Q4</v>
      </c>
      <c r="W2458" s="9">
        <f>MONTH(SalesDataTable[[#This Row],[Order Date]])</f>
        <v>11</v>
      </c>
      <c r="X2458" s="8" t="str">
        <f>TEXT(SalesDataTable[[#This Row],[Order Date]],"mmm")</f>
        <v>Nov</v>
      </c>
    </row>
    <row r="2459" spans="1:24" ht="15">
      <c r="A2459" s="2">
        <v>4667</v>
      </c>
      <c r="B2459" s="3">
        <v>46352</v>
      </c>
      <c r="C2459" s="12">
        <f>MONTH(SalesDataTable[[#This Row],[Order Date]])</f>
        <v>11</v>
      </c>
      <c r="D2459" s="12" t="str">
        <f>TEXT(SalesDataTable[[#This Row],[Order Date]],"MMM")</f>
        <v>Nov</v>
      </c>
      <c r="E2459" s="15" t="str">
        <f>"Q"&amp;ROUNDUP(MONTH(SalesDataTable[[#This Row],[Order Date]])/3,0)</f>
        <v>Q4</v>
      </c>
      <c r="F2459" s="12">
        <f>YEAR(SalesDataTable[[#This Row],[Order Date]])</f>
        <v>2026</v>
      </c>
      <c r="G2459" s="4" t="s">
        <v>6</v>
      </c>
      <c r="H2459" s="4" t="s">
        <v>49</v>
      </c>
      <c r="I2459" s="4" t="s">
        <v>28</v>
      </c>
      <c r="J2459" s="4" t="s">
        <v>16</v>
      </c>
      <c r="K2459" s="4" t="s">
        <v>14</v>
      </c>
      <c r="L2459" s="4" t="s">
        <v>15</v>
      </c>
      <c r="M2459" s="9">
        <v>1</v>
      </c>
      <c r="N2459" s="6">
        <v>35.89</v>
      </c>
      <c r="O2459" s="7">
        <v>0.05</v>
      </c>
      <c r="P2459" s="6">
        <v>13.53</v>
      </c>
      <c r="Q2459" s="6">
        <f t="shared" si="152"/>
        <v>34.095500000000001</v>
      </c>
      <c r="R2459" s="6">
        <f t="shared" si="153"/>
        <v>13.53</v>
      </c>
      <c r="S2459" s="6">
        <f t="shared" si="154"/>
        <v>20.5655</v>
      </c>
      <c r="T2459" s="8">
        <f t="shared" si="155"/>
        <v>0.60317343931017287</v>
      </c>
      <c r="U2459" s="5">
        <f>YEAR(SalesDataTable[[#This Row],[Order Date]])</f>
        <v>2026</v>
      </c>
      <c r="V2459" s="8" t="str">
        <f>"Q"&amp;ROUNDUP(MONTH(SalesDataTable[[#This Row],[Order Date]])/3,0)</f>
        <v>Q4</v>
      </c>
      <c r="W2459" s="9">
        <f>MONTH(SalesDataTable[[#This Row],[Order Date]])</f>
        <v>11</v>
      </c>
      <c r="X2459" s="8" t="str">
        <f>TEXT(SalesDataTable[[#This Row],[Order Date]],"mmm")</f>
        <v>Nov</v>
      </c>
    </row>
    <row r="2460" spans="1:24" ht="15">
      <c r="A2460" s="2">
        <v>197</v>
      </c>
      <c r="B2460" s="3">
        <v>46353</v>
      </c>
      <c r="C2460" s="12">
        <f>MONTH(SalesDataTable[[#This Row],[Order Date]])</f>
        <v>11</v>
      </c>
      <c r="D2460" s="12" t="str">
        <f>TEXT(SalesDataTable[[#This Row],[Order Date]],"MMM")</f>
        <v>Nov</v>
      </c>
      <c r="E2460" s="15" t="str">
        <f>"Q"&amp;ROUNDUP(MONTH(SalesDataTable[[#This Row],[Order Date]])/3,0)</f>
        <v>Q4</v>
      </c>
      <c r="F2460" s="12">
        <f>YEAR(SalesDataTable[[#This Row],[Order Date]])</f>
        <v>2026</v>
      </c>
      <c r="G2460" s="4" t="s">
        <v>20</v>
      </c>
      <c r="H2460" s="4" t="s">
        <v>21</v>
      </c>
      <c r="I2460" s="4" t="s">
        <v>19</v>
      </c>
      <c r="J2460" s="4" t="s">
        <v>13</v>
      </c>
      <c r="K2460" s="4" t="s">
        <v>23</v>
      </c>
      <c r="L2460" s="4" t="s">
        <v>29</v>
      </c>
      <c r="M2460" s="9">
        <v>1</v>
      </c>
      <c r="N2460" s="6">
        <v>195.32</v>
      </c>
      <c r="O2460" s="7">
        <v>0</v>
      </c>
      <c r="P2460" s="6">
        <v>103.21</v>
      </c>
      <c r="Q2460" s="6">
        <f t="shared" si="152"/>
        <v>195.32</v>
      </c>
      <c r="R2460" s="6">
        <f t="shared" si="153"/>
        <v>103.21</v>
      </c>
      <c r="S2460" s="6">
        <f t="shared" si="154"/>
        <v>92.11</v>
      </c>
      <c r="T2460" s="8">
        <f t="shared" si="155"/>
        <v>0.47158509113250052</v>
      </c>
      <c r="U2460" s="5">
        <f>YEAR(SalesDataTable[[#This Row],[Order Date]])</f>
        <v>2026</v>
      </c>
      <c r="V2460" s="8" t="str">
        <f>"Q"&amp;ROUNDUP(MONTH(SalesDataTable[[#This Row],[Order Date]])/3,0)</f>
        <v>Q4</v>
      </c>
      <c r="W2460" s="9">
        <f>MONTH(SalesDataTable[[#This Row],[Order Date]])</f>
        <v>11</v>
      </c>
      <c r="X2460" s="8" t="str">
        <f>TEXT(SalesDataTable[[#This Row],[Order Date]],"mmm")</f>
        <v>Nov</v>
      </c>
    </row>
    <row r="2461" spans="1:24" ht="15">
      <c r="A2461" s="2">
        <v>361</v>
      </c>
      <c r="B2461" s="3">
        <v>46353</v>
      </c>
      <c r="C2461" s="12">
        <f>MONTH(SalesDataTable[[#This Row],[Order Date]])</f>
        <v>11</v>
      </c>
      <c r="D2461" s="12" t="str">
        <f>TEXT(SalesDataTable[[#This Row],[Order Date]],"MMM")</f>
        <v>Nov</v>
      </c>
      <c r="E2461" s="15" t="str">
        <f>"Q"&amp;ROUNDUP(MONTH(SalesDataTable[[#This Row],[Order Date]])/3,0)</f>
        <v>Q4</v>
      </c>
      <c r="F2461" s="12">
        <f>YEAR(SalesDataTable[[#This Row],[Order Date]])</f>
        <v>2026</v>
      </c>
      <c r="G2461" s="4" t="s">
        <v>6</v>
      </c>
      <c r="H2461" s="4" t="s">
        <v>27</v>
      </c>
      <c r="I2461" s="4" t="s">
        <v>2</v>
      </c>
      <c r="J2461" s="4" t="s">
        <v>3</v>
      </c>
      <c r="K2461" s="4" t="s">
        <v>14</v>
      </c>
      <c r="L2461" s="4" t="s">
        <v>15</v>
      </c>
      <c r="M2461" s="9">
        <v>1</v>
      </c>
      <c r="N2461" s="6">
        <v>36.36</v>
      </c>
      <c r="O2461" s="7">
        <v>0.05</v>
      </c>
      <c r="P2461" s="6">
        <v>13.33</v>
      </c>
      <c r="Q2461" s="6">
        <f t="shared" si="152"/>
        <v>34.541999999999994</v>
      </c>
      <c r="R2461" s="6">
        <f t="shared" si="153"/>
        <v>13.33</v>
      </c>
      <c r="S2461" s="6">
        <f t="shared" si="154"/>
        <v>21.211999999999996</v>
      </c>
      <c r="T2461" s="8">
        <f t="shared" si="155"/>
        <v>0.61409298824619307</v>
      </c>
      <c r="U2461" s="5">
        <f>YEAR(SalesDataTable[[#This Row],[Order Date]])</f>
        <v>2026</v>
      </c>
      <c r="V2461" s="8" t="str">
        <f>"Q"&amp;ROUNDUP(MONTH(SalesDataTable[[#This Row],[Order Date]])/3,0)</f>
        <v>Q4</v>
      </c>
      <c r="W2461" s="9">
        <f>MONTH(SalesDataTable[[#This Row],[Order Date]])</f>
        <v>11</v>
      </c>
      <c r="X2461" s="8" t="str">
        <f>TEXT(SalesDataTable[[#This Row],[Order Date]],"mmm")</f>
        <v>Nov</v>
      </c>
    </row>
    <row r="2462" spans="1:24" ht="15">
      <c r="A2462" s="2">
        <v>841</v>
      </c>
      <c r="B2462" s="3">
        <v>46353</v>
      </c>
      <c r="C2462" s="12">
        <f>MONTH(SalesDataTable[[#This Row],[Order Date]])</f>
        <v>11</v>
      </c>
      <c r="D2462" s="12" t="str">
        <f>TEXT(SalesDataTable[[#This Row],[Order Date]],"MMM")</f>
        <v>Nov</v>
      </c>
      <c r="E2462" s="15" t="str">
        <f>"Q"&amp;ROUNDUP(MONTH(SalesDataTable[[#This Row],[Order Date]])/3,0)</f>
        <v>Q4</v>
      </c>
      <c r="F2462" s="12">
        <f>YEAR(SalesDataTable[[#This Row],[Order Date]])</f>
        <v>2026</v>
      </c>
      <c r="G2462" s="4" t="s">
        <v>6</v>
      </c>
      <c r="H2462" s="4" t="s">
        <v>43</v>
      </c>
      <c r="I2462" s="4" t="s">
        <v>2</v>
      </c>
      <c r="J2462" s="4" t="s">
        <v>3</v>
      </c>
      <c r="K2462" s="4" t="s">
        <v>14</v>
      </c>
      <c r="L2462" s="4" t="s">
        <v>15</v>
      </c>
      <c r="M2462" s="9">
        <v>2</v>
      </c>
      <c r="N2462" s="6">
        <v>35.85</v>
      </c>
      <c r="O2462" s="7">
        <v>0.05</v>
      </c>
      <c r="P2462" s="6">
        <v>13.69</v>
      </c>
      <c r="Q2462" s="6">
        <f t="shared" si="152"/>
        <v>68.114999999999995</v>
      </c>
      <c r="R2462" s="6">
        <f t="shared" si="153"/>
        <v>27.38</v>
      </c>
      <c r="S2462" s="6">
        <f t="shared" si="154"/>
        <v>40.734999999999999</v>
      </c>
      <c r="T2462" s="8">
        <f t="shared" si="155"/>
        <v>0.59803273875064233</v>
      </c>
      <c r="U2462" s="5">
        <f>YEAR(SalesDataTable[[#This Row],[Order Date]])</f>
        <v>2026</v>
      </c>
      <c r="V2462" s="8" t="str">
        <f>"Q"&amp;ROUNDUP(MONTH(SalesDataTable[[#This Row],[Order Date]])/3,0)</f>
        <v>Q4</v>
      </c>
      <c r="W2462" s="9">
        <f>MONTH(SalesDataTable[[#This Row],[Order Date]])</f>
        <v>11</v>
      </c>
      <c r="X2462" s="8" t="str">
        <f>TEXT(SalesDataTable[[#This Row],[Order Date]],"mmm")</f>
        <v>Nov</v>
      </c>
    </row>
    <row r="2463" spans="1:24" ht="15">
      <c r="A2463" s="2">
        <v>903</v>
      </c>
      <c r="B2463" s="3">
        <v>46353</v>
      </c>
      <c r="C2463" s="12">
        <f>MONTH(SalesDataTable[[#This Row],[Order Date]])</f>
        <v>11</v>
      </c>
      <c r="D2463" s="12" t="str">
        <f>TEXT(SalesDataTable[[#This Row],[Order Date]],"MMM")</f>
        <v>Nov</v>
      </c>
      <c r="E2463" s="15" t="str">
        <f>"Q"&amp;ROUNDUP(MONTH(SalesDataTable[[#This Row],[Order Date]])/3,0)</f>
        <v>Q4</v>
      </c>
      <c r="F2463" s="12">
        <f>YEAR(SalesDataTable[[#This Row],[Order Date]])</f>
        <v>2026</v>
      </c>
      <c r="G2463" s="4" t="s">
        <v>20</v>
      </c>
      <c r="H2463" s="4" t="s">
        <v>33</v>
      </c>
      <c r="I2463" s="4" t="s">
        <v>2</v>
      </c>
      <c r="J2463" s="4" t="s">
        <v>13</v>
      </c>
      <c r="K2463" s="4" t="s">
        <v>14</v>
      </c>
      <c r="L2463" s="4" t="s">
        <v>32</v>
      </c>
      <c r="M2463" s="9">
        <v>4</v>
      </c>
      <c r="N2463" s="6">
        <v>46.73</v>
      </c>
      <c r="O2463" s="7">
        <v>0</v>
      </c>
      <c r="P2463" s="6">
        <v>17.989999999999998</v>
      </c>
      <c r="Q2463" s="6">
        <f t="shared" si="152"/>
        <v>186.92</v>
      </c>
      <c r="R2463" s="6">
        <f t="shared" si="153"/>
        <v>71.959999999999994</v>
      </c>
      <c r="S2463" s="6">
        <f t="shared" si="154"/>
        <v>114.96</v>
      </c>
      <c r="T2463" s="8">
        <f t="shared" si="155"/>
        <v>0.61502246950567085</v>
      </c>
      <c r="U2463" s="5">
        <f>YEAR(SalesDataTable[[#This Row],[Order Date]])</f>
        <v>2026</v>
      </c>
      <c r="V2463" s="8" t="str">
        <f>"Q"&amp;ROUNDUP(MONTH(SalesDataTable[[#This Row],[Order Date]])/3,0)</f>
        <v>Q4</v>
      </c>
      <c r="W2463" s="9">
        <f>MONTH(SalesDataTable[[#This Row],[Order Date]])</f>
        <v>11</v>
      </c>
      <c r="X2463" s="8" t="str">
        <f>TEXT(SalesDataTable[[#This Row],[Order Date]],"mmm")</f>
        <v>Nov</v>
      </c>
    </row>
    <row r="2464" spans="1:24" ht="15">
      <c r="A2464" s="2">
        <v>1278</v>
      </c>
      <c r="B2464" s="3">
        <v>46353</v>
      </c>
      <c r="C2464" s="12">
        <f>MONTH(SalesDataTable[[#This Row],[Order Date]])</f>
        <v>11</v>
      </c>
      <c r="D2464" s="12" t="str">
        <f>TEXT(SalesDataTable[[#This Row],[Order Date]],"MMM")</f>
        <v>Nov</v>
      </c>
      <c r="E2464" s="15" t="str">
        <f>"Q"&amp;ROUNDUP(MONTH(SalesDataTable[[#This Row],[Order Date]])/3,0)</f>
        <v>Q4</v>
      </c>
      <c r="F2464" s="12">
        <f>YEAR(SalesDataTable[[#This Row],[Order Date]])</f>
        <v>2026</v>
      </c>
      <c r="G2464" s="4" t="s">
        <v>20</v>
      </c>
      <c r="H2464" s="4" t="s">
        <v>47</v>
      </c>
      <c r="I2464" s="4" t="s">
        <v>19</v>
      </c>
      <c r="J2464" s="4" t="s">
        <v>3</v>
      </c>
      <c r="K2464" s="4" t="s">
        <v>9</v>
      </c>
      <c r="L2464" s="4" t="s">
        <v>17</v>
      </c>
      <c r="M2464" s="9">
        <v>3</v>
      </c>
      <c r="N2464" s="6">
        <v>143.72</v>
      </c>
      <c r="O2464" s="7">
        <v>0.15</v>
      </c>
      <c r="P2464" s="6">
        <v>78.56</v>
      </c>
      <c r="Q2464" s="6">
        <f t="shared" si="152"/>
        <v>366.48599999999999</v>
      </c>
      <c r="R2464" s="6">
        <f t="shared" si="153"/>
        <v>235.68</v>
      </c>
      <c r="S2464" s="6">
        <f t="shared" si="154"/>
        <v>130.80599999999998</v>
      </c>
      <c r="T2464" s="8">
        <f t="shared" si="155"/>
        <v>0.35691950033561987</v>
      </c>
      <c r="U2464" s="5">
        <f>YEAR(SalesDataTable[[#This Row],[Order Date]])</f>
        <v>2026</v>
      </c>
      <c r="V2464" s="8" t="str">
        <f>"Q"&amp;ROUNDUP(MONTH(SalesDataTable[[#This Row],[Order Date]])/3,0)</f>
        <v>Q4</v>
      </c>
      <c r="W2464" s="9">
        <f>MONTH(SalesDataTable[[#This Row],[Order Date]])</f>
        <v>11</v>
      </c>
      <c r="X2464" s="8" t="str">
        <f>TEXT(SalesDataTable[[#This Row],[Order Date]],"mmm")</f>
        <v>Nov</v>
      </c>
    </row>
    <row r="2465" spans="1:24" ht="15">
      <c r="A2465" s="2">
        <v>2091</v>
      </c>
      <c r="B2465" s="3">
        <v>46353</v>
      </c>
      <c r="C2465" s="12">
        <f>MONTH(SalesDataTable[[#This Row],[Order Date]])</f>
        <v>11</v>
      </c>
      <c r="D2465" s="12" t="str">
        <f>TEXT(SalesDataTable[[#This Row],[Order Date]],"MMM")</f>
        <v>Nov</v>
      </c>
      <c r="E2465" s="15" t="str">
        <f>"Q"&amp;ROUNDUP(MONTH(SalesDataTable[[#This Row],[Order Date]])/3,0)</f>
        <v>Q4</v>
      </c>
      <c r="F2465" s="12">
        <f>YEAR(SalesDataTable[[#This Row],[Order Date]])</f>
        <v>2026</v>
      </c>
      <c r="G2465" s="4" t="s">
        <v>6</v>
      </c>
      <c r="H2465" s="4" t="s">
        <v>43</v>
      </c>
      <c r="I2465" s="4" t="s">
        <v>28</v>
      </c>
      <c r="J2465" s="4" t="s">
        <v>13</v>
      </c>
      <c r="K2465" s="4" t="s">
        <v>34</v>
      </c>
      <c r="L2465" s="4" t="s">
        <v>42</v>
      </c>
      <c r="M2465" s="9">
        <v>1</v>
      </c>
      <c r="N2465" s="6">
        <v>35.590000000000003</v>
      </c>
      <c r="O2465" s="7">
        <v>0</v>
      </c>
      <c r="P2465" s="6">
        <v>13.57</v>
      </c>
      <c r="Q2465" s="6">
        <f t="shared" si="152"/>
        <v>35.590000000000003</v>
      </c>
      <c r="R2465" s="6">
        <f t="shared" si="153"/>
        <v>13.57</v>
      </c>
      <c r="S2465" s="6">
        <f t="shared" si="154"/>
        <v>22.020000000000003</v>
      </c>
      <c r="T2465" s="8">
        <f t="shared" si="155"/>
        <v>0.61871312166338865</v>
      </c>
      <c r="U2465" s="5">
        <f>YEAR(SalesDataTable[[#This Row],[Order Date]])</f>
        <v>2026</v>
      </c>
      <c r="V2465" s="8" t="str">
        <f>"Q"&amp;ROUNDUP(MONTH(SalesDataTable[[#This Row],[Order Date]])/3,0)</f>
        <v>Q4</v>
      </c>
      <c r="W2465" s="9">
        <f>MONTH(SalesDataTable[[#This Row],[Order Date]])</f>
        <v>11</v>
      </c>
      <c r="X2465" s="8" t="str">
        <f>TEXT(SalesDataTable[[#This Row],[Order Date]],"mmm")</f>
        <v>Nov</v>
      </c>
    </row>
    <row r="2466" spans="1:24" ht="15">
      <c r="A2466" s="2">
        <v>3070</v>
      </c>
      <c r="B2466" s="3">
        <v>46353</v>
      </c>
      <c r="C2466" s="12">
        <f>MONTH(SalesDataTable[[#This Row],[Order Date]])</f>
        <v>11</v>
      </c>
      <c r="D2466" s="12" t="str">
        <f>TEXT(SalesDataTable[[#This Row],[Order Date]],"MMM")</f>
        <v>Nov</v>
      </c>
      <c r="E2466" s="15" t="str">
        <f>"Q"&amp;ROUNDUP(MONTH(SalesDataTable[[#This Row],[Order Date]])/3,0)</f>
        <v>Q4</v>
      </c>
      <c r="F2466" s="12">
        <f>YEAR(SalesDataTable[[#This Row],[Order Date]])</f>
        <v>2026</v>
      </c>
      <c r="G2466" s="4" t="s">
        <v>20</v>
      </c>
      <c r="H2466" s="4" t="s">
        <v>47</v>
      </c>
      <c r="I2466" s="4" t="s">
        <v>28</v>
      </c>
      <c r="J2466" s="4" t="s">
        <v>3</v>
      </c>
      <c r="K2466" s="4" t="s">
        <v>9</v>
      </c>
      <c r="L2466" s="4" t="s">
        <v>46</v>
      </c>
      <c r="M2466" s="9">
        <v>4</v>
      </c>
      <c r="N2466" s="6">
        <v>71.11</v>
      </c>
      <c r="O2466" s="7">
        <v>0.05</v>
      </c>
      <c r="P2466" s="6">
        <v>32.25</v>
      </c>
      <c r="Q2466" s="6">
        <f t="shared" si="152"/>
        <v>270.21799999999996</v>
      </c>
      <c r="R2466" s="6">
        <f t="shared" si="153"/>
        <v>129</v>
      </c>
      <c r="S2466" s="6">
        <f t="shared" si="154"/>
        <v>141.21799999999996</v>
      </c>
      <c r="T2466" s="8">
        <f t="shared" si="155"/>
        <v>0.52260767232382732</v>
      </c>
      <c r="U2466" s="5">
        <f>YEAR(SalesDataTable[[#This Row],[Order Date]])</f>
        <v>2026</v>
      </c>
      <c r="V2466" s="8" t="str">
        <f>"Q"&amp;ROUNDUP(MONTH(SalesDataTable[[#This Row],[Order Date]])/3,0)</f>
        <v>Q4</v>
      </c>
      <c r="W2466" s="9">
        <f>MONTH(SalesDataTable[[#This Row],[Order Date]])</f>
        <v>11</v>
      </c>
      <c r="X2466" s="8" t="str">
        <f>TEXT(SalesDataTable[[#This Row],[Order Date]],"mmm")</f>
        <v>Nov</v>
      </c>
    </row>
    <row r="2467" spans="1:24" ht="15">
      <c r="A2467" s="2">
        <v>4007</v>
      </c>
      <c r="B2467" s="3">
        <v>46353</v>
      </c>
      <c r="C2467" s="12">
        <f>MONTH(SalesDataTable[[#This Row],[Order Date]])</f>
        <v>11</v>
      </c>
      <c r="D2467" s="12" t="str">
        <f>TEXT(SalesDataTable[[#This Row],[Order Date]],"MMM")</f>
        <v>Nov</v>
      </c>
      <c r="E2467" s="15" t="str">
        <f>"Q"&amp;ROUNDUP(MONTH(SalesDataTable[[#This Row],[Order Date]])/3,0)</f>
        <v>Q4</v>
      </c>
      <c r="F2467" s="12">
        <f>YEAR(SalesDataTable[[#This Row],[Order Date]])</f>
        <v>2026</v>
      </c>
      <c r="G2467" s="4" t="s">
        <v>0</v>
      </c>
      <c r="H2467" s="4" t="s">
        <v>36</v>
      </c>
      <c r="I2467" s="4" t="s">
        <v>28</v>
      </c>
      <c r="J2467" s="4" t="s">
        <v>16</v>
      </c>
      <c r="K2467" s="4" t="s">
        <v>4</v>
      </c>
      <c r="L2467" s="4" t="s">
        <v>22</v>
      </c>
      <c r="M2467" s="9">
        <v>5</v>
      </c>
      <c r="N2467" s="6">
        <v>51.04</v>
      </c>
      <c r="O2467" s="7">
        <v>0</v>
      </c>
      <c r="P2467" s="6">
        <v>22.69</v>
      </c>
      <c r="Q2467" s="6">
        <f t="shared" si="152"/>
        <v>255.2</v>
      </c>
      <c r="R2467" s="6">
        <f t="shared" si="153"/>
        <v>113.45</v>
      </c>
      <c r="S2467" s="6">
        <f t="shared" si="154"/>
        <v>141.75</v>
      </c>
      <c r="T2467" s="8">
        <f t="shared" si="155"/>
        <v>0.55544670846394983</v>
      </c>
      <c r="U2467" s="5">
        <f>YEAR(SalesDataTable[[#This Row],[Order Date]])</f>
        <v>2026</v>
      </c>
      <c r="V2467" s="8" t="str">
        <f>"Q"&amp;ROUNDUP(MONTH(SalesDataTable[[#This Row],[Order Date]])/3,0)</f>
        <v>Q4</v>
      </c>
      <c r="W2467" s="9">
        <f>MONTH(SalesDataTable[[#This Row],[Order Date]])</f>
        <v>11</v>
      </c>
      <c r="X2467" s="8" t="str">
        <f>TEXT(SalesDataTable[[#This Row],[Order Date]],"mmm")</f>
        <v>Nov</v>
      </c>
    </row>
    <row r="2468" spans="1:24" ht="15">
      <c r="A2468" s="2">
        <v>4488</v>
      </c>
      <c r="B2468" s="3">
        <v>46353</v>
      </c>
      <c r="C2468" s="12">
        <f>MONTH(SalesDataTable[[#This Row],[Order Date]])</f>
        <v>11</v>
      </c>
      <c r="D2468" s="12" t="str">
        <f>TEXT(SalesDataTable[[#This Row],[Order Date]],"MMM")</f>
        <v>Nov</v>
      </c>
      <c r="E2468" s="15" t="str">
        <f>"Q"&amp;ROUNDUP(MONTH(SalesDataTable[[#This Row],[Order Date]])/3,0)</f>
        <v>Q4</v>
      </c>
      <c r="F2468" s="12">
        <f>YEAR(SalesDataTable[[#This Row],[Order Date]])</f>
        <v>2026</v>
      </c>
      <c r="G2468" s="4" t="s">
        <v>6</v>
      </c>
      <c r="H2468" s="4" t="s">
        <v>49</v>
      </c>
      <c r="I2468" s="4" t="s">
        <v>19</v>
      </c>
      <c r="J2468" s="4" t="s">
        <v>3</v>
      </c>
      <c r="K2468" s="4" t="s">
        <v>14</v>
      </c>
      <c r="L2468" s="4" t="s">
        <v>48</v>
      </c>
      <c r="M2468" s="9">
        <v>3</v>
      </c>
      <c r="N2468" s="6">
        <v>161.66</v>
      </c>
      <c r="O2468" s="7">
        <v>0.05</v>
      </c>
      <c r="P2468" s="6">
        <v>88.3</v>
      </c>
      <c r="Q2468" s="6">
        <f t="shared" si="152"/>
        <v>460.73099999999999</v>
      </c>
      <c r="R2468" s="6">
        <f t="shared" si="153"/>
        <v>264.89999999999998</v>
      </c>
      <c r="S2468" s="6">
        <f t="shared" si="154"/>
        <v>195.83100000000002</v>
      </c>
      <c r="T2468" s="8">
        <f t="shared" si="155"/>
        <v>0.42504411467863029</v>
      </c>
      <c r="U2468" s="5">
        <f>YEAR(SalesDataTable[[#This Row],[Order Date]])</f>
        <v>2026</v>
      </c>
      <c r="V2468" s="8" t="str">
        <f>"Q"&amp;ROUNDUP(MONTH(SalesDataTable[[#This Row],[Order Date]])/3,0)</f>
        <v>Q4</v>
      </c>
      <c r="W2468" s="9">
        <f>MONTH(SalesDataTable[[#This Row],[Order Date]])</f>
        <v>11</v>
      </c>
      <c r="X2468" s="8" t="str">
        <f>TEXT(SalesDataTable[[#This Row],[Order Date]],"mmm")</f>
        <v>Nov</v>
      </c>
    </row>
    <row r="2469" spans="1:24" ht="15">
      <c r="A2469" s="2">
        <v>5159</v>
      </c>
      <c r="B2469" s="3">
        <v>46353</v>
      </c>
      <c r="C2469" s="12">
        <f>MONTH(SalesDataTable[[#This Row],[Order Date]])</f>
        <v>11</v>
      </c>
      <c r="D2469" s="12" t="str">
        <f>TEXT(SalesDataTable[[#This Row],[Order Date]],"MMM")</f>
        <v>Nov</v>
      </c>
      <c r="E2469" s="15" t="str">
        <f>"Q"&amp;ROUNDUP(MONTH(SalesDataTable[[#This Row],[Order Date]])/3,0)</f>
        <v>Q4</v>
      </c>
      <c r="F2469" s="12">
        <f>YEAR(SalesDataTable[[#This Row],[Order Date]])</f>
        <v>2026</v>
      </c>
      <c r="G2469" s="4" t="s">
        <v>20</v>
      </c>
      <c r="H2469" s="4" t="s">
        <v>47</v>
      </c>
      <c r="I2469" s="4" t="s">
        <v>2</v>
      </c>
      <c r="J2469" s="4" t="s">
        <v>16</v>
      </c>
      <c r="K2469" s="4" t="s">
        <v>23</v>
      </c>
      <c r="L2469" s="4" t="s">
        <v>40</v>
      </c>
      <c r="M2469" s="9">
        <v>2</v>
      </c>
      <c r="N2469" s="6">
        <v>80.400000000000006</v>
      </c>
      <c r="O2469" s="7">
        <v>0.15</v>
      </c>
      <c r="P2469" s="6">
        <v>38.869999999999997</v>
      </c>
      <c r="Q2469" s="6">
        <f t="shared" si="152"/>
        <v>136.68</v>
      </c>
      <c r="R2469" s="6">
        <f t="shared" si="153"/>
        <v>77.739999999999995</v>
      </c>
      <c r="S2469" s="6">
        <f t="shared" si="154"/>
        <v>58.940000000000012</v>
      </c>
      <c r="T2469" s="8">
        <f t="shared" si="155"/>
        <v>0.43122622183201648</v>
      </c>
      <c r="U2469" s="5">
        <f>YEAR(SalesDataTable[[#This Row],[Order Date]])</f>
        <v>2026</v>
      </c>
      <c r="V2469" s="8" t="str">
        <f>"Q"&amp;ROUNDUP(MONTH(SalesDataTable[[#This Row],[Order Date]])/3,0)</f>
        <v>Q4</v>
      </c>
      <c r="W2469" s="9">
        <f>MONTH(SalesDataTable[[#This Row],[Order Date]])</f>
        <v>11</v>
      </c>
      <c r="X2469" s="8" t="str">
        <f>TEXT(SalesDataTable[[#This Row],[Order Date]],"mmm")</f>
        <v>Nov</v>
      </c>
    </row>
    <row r="2470" spans="1:24" ht="15">
      <c r="A2470" s="2">
        <v>669</v>
      </c>
      <c r="B2470" s="3">
        <v>46354</v>
      </c>
      <c r="C2470" s="12">
        <f>MONTH(SalesDataTable[[#This Row],[Order Date]])</f>
        <v>11</v>
      </c>
      <c r="D2470" s="12" t="str">
        <f>TEXT(SalesDataTable[[#This Row],[Order Date]],"MMM")</f>
        <v>Nov</v>
      </c>
      <c r="E2470" s="15" t="str">
        <f>"Q"&amp;ROUNDUP(MONTH(SalesDataTable[[#This Row],[Order Date]])/3,0)</f>
        <v>Q4</v>
      </c>
      <c r="F2470" s="12">
        <f>YEAR(SalesDataTable[[#This Row],[Order Date]])</f>
        <v>2026</v>
      </c>
      <c r="G2470" s="4" t="s">
        <v>11</v>
      </c>
      <c r="H2470" s="4" t="s">
        <v>18</v>
      </c>
      <c r="I2470" s="4" t="s">
        <v>2</v>
      </c>
      <c r="J2470" s="4" t="s">
        <v>3</v>
      </c>
      <c r="K2470" s="4" t="s">
        <v>34</v>
      </c>
      <c r="L2470" s="4" t="s">
        <v>42</v>
      </c>
      <c r="M2470" s="9">
        <v>3</v>
      </c>
      <c r="N2470" s="6">
        <v>36.81</v>
      </c>
      <c r="O2470" s="7">
        <v>0.05</v>
      </c>
      <c r="P2470" s="6">
        <v>13.82</v>
      </c>
      <c r="Q2470" s="6">
        <f t="shared" si="152"/>
        <v>104.9085</v>
      </c>
      <c r="R2470" s="6">
        <f t="shared" si="153"/>
        <v>41.46</v>
      </c>
      <c r="S2470" s="6">
        <f t="shared" si="154"/>
        <v>63.448500000000003</v>
      </c>
      <c r="T2470" s="8">
        <f t="shared" si="155"/>
        <v>0.60479846723573405</v>
      </c>
      <c r="U2470" s="5">
        <f>YEAR(SalesDataTable[[#This Row],[Order Date]])</f>
        <v>2026</v>
      </c>
      <c r="V2470" s="8" t="str">
        <f>"Q"&amp;ROUNDUP(MONTH(SalesDataTable[[#This Row],[Order Date]])/3,0)</f>
        <v>Q4</v>
      </c>
      <c r="W2470" s="9">
        <f>MONTH(SalesDataTable[[#This Row],[Order Date]])</f>
        <v>11</v>
      </c>
      <c r="X2470" s="8" t="str">
        <f>TEXT(SalesDataTable[[#This Row],[Order Date]],"mmm")</f>
        <v>Nov</v>
      </c>
    </row>
    <row r="2471" spans="1:24" ht="15">
      <c r="A2471" s="2">
        <v>686</v>
      </c>
      <c r="B2471" s="3">
        <v>46354</v>
      </c>
      <c r="C2471" s="12">
        <f>MONTH(SalesDataTable[[#This Row],[Order Date]])</f>
        <v>11</v>
      </c>
      <c r="D2471" s="12" t="str">
        <f>TEXT(SalesDataTable[[#This Row],[Order Date]],"MMM")</f>
        <v>Nov</v>
      </c>
      <c r="E2471" s="15" t="str">
        <f>"Q"&amp;ROUNDUP(MONTH(SalesDataTable[[#This Row],[Order Date]])/3,0)</f>
        <v>Q4</v>
      </c>
      <c r="F2471" s="12">
        <f>YEAR(SalesDataTable[[#This Row],[Order Date]])</f>
        <v>2026</v>
      </c>
      <c r="G2471" s="4" t="s">
        <v>6</v>
      </c>
      <c r="H2471" s="4" t="s">
        <v>43</v>
      </c>
      <c r="I2471" s="4" t="s">
        <v>28</v>
      </c>
      <c r="J2471" s="4" t="s">
        <v>3</v>
      </c>
      <c r="K2471" s="4" t="s">
        <v>14</v>
      </c>
      <c r="L2471" s="4" t="s">
        <v>44</v>
      </c>
      <c r="M2471" s="9">
        <v>2</v>
      </c>
      <c r="N2471" s="6">
        <v>132.61000000000001</v>
      </c>
      <c r="O2471" s="7">
        <v>0.1</v>
      </c>
      <c r="P2471" s="6">
        <v>67.3</v>
      </c>
      <c r="Q2471" s="6">
        <f t="shared" si="152"/>
        <v>238.69800000000004</v>
      </c>
      <c r="R2471" s="6">
        <f t="shared" si="153"/>
        <v>134.6</v>
      </c>
      <c r="S2471" s="6">
        <f t="shared" si="154"/>
        <v>104.09800000000004</v>
      </c>
      <c r="T2471" s="8">
        <f t="shared" si="155"/>
        <v>0.43610755012610086</v>
      </c>
      <c r="U2471" s="5">
        <f>YEAR(SalesDataTable[[#This Row],[Order Date]])</f>
        <v>2026</v>
      </c>
      <c r="V2471" s="8" t="str">
        <f>"Q"&amp;ROUNDUP(MONTH(SalesDataTable[[#This Row],[Order Date]])/3,0)</f>
        <v>Q4</v>
      </c>
      <c r="W2471" s="9">
        <f>MONTH(SalesDataTable[[#This Row],[Order Date]])</f>
        <v>11</v>
      </c>
      <c r="X2471" s="8" t="str">
        <f>TEXT(SalesDataTable[[#This Row],[Order Date]],"mmm")</f>
        <v>Nov</v>
      </c>
    </row>
    <row r="2472" spans="1:24" ht="15">
      <c r="A2472" s="2">
        <v>990</v>
      </c>
      <c r="B2472" s="3">
        <v>46354</v>
      </c>
      <c r="C2472" s="12">
        <f>MONTH(SalesDataTable[[#This Row],[Order Date]])</f>
        <v>11</v>
      </c>
      <c r="D2472" s="12" t="str">
        <f>TEXT(SalesDataTable[[#This Row],[Order Date]],"MMM")</f>
        <v>Nov</v>
      </c>
      <c r="E2472" s="15" t="str">
        <f>"Q"&amp;ROUNDUP(MONTH(SalesDataTable[[#This Row],[Order Date]])/3,0)</f>
        <v>Q4</v>
      </c>
      <c r="F2472" s="12">
        <f>YEAR(SalesDataTable[[#This Row],[Order Date]])</f>
        <v>2026</v>
      </c>
      <c r="G2472" s="4" t="s">
        <v>0</v>
      </c>
      <c r="H2472" s="4" t="s">
        <v>50</v>
      </c>
      <c r="I2472" s="4" t="s">
        <v>2</v>
      </c>
      <c r="J2472" s="4" t="s">
        <v>3</v>
      </c>
      <c r="K2472" s="4" t="s">
        <v>4</v>
      </c>
      <c r="L2472" s="4" t="s">
        <v>26</v>
      </c>
      <c r="M2472" s="9">
        <v>5</v>
      </c>
      <c r="N2472" s="6">
        <v>39.79</v>
      </c>
      <c r="O2472" s="7">
        <v>0.1</v>
      </c>
      <c r="P2472" s="6">
        <v>17.09</v>
      </c>
      <c r="Q2472" s="6">
        <f t="shared" si="152"/>
        <v>179.05500000000001</v>
      </c>
      <c r="R2472" s="6">
        <f t="shared" si="153"/>
        <v>85.45</v>
      </c>
      <c r="S2472" s="6">
        <f t="shared" si="154"/>
        <v>93.605000000000004</v>
      </c>
      <c r="T2472" s="8">
        <f t="shared" si="155"/>
        <v>0.52277233252352628</v>
      </c>
      <c r="U2472" s="5">
        <f>YEAR(SalesDataTable[[#This Row],[Order Date]])</f>
        <v>2026</v>
      </c>
      <c r="V2472" s="8" t="str">
        <f>"Q"&amp;ROUNDUP(MONTH(SalesDataTable[[#This Row],[Order Date]])/3,0)</f>
        <v>Q4</v>
      </c>
      <c r="W2472" s="9">
        <f>MONTH(SalesDataTable[[#This Row],[Order Date]])</f>
        <v>11</v>
      </c>
      <c r="X2472" s="8" t="str">
        <f>TEXT(SalesDataTable[[#This Row],[Order Date]],"mmm")</f>
        <v>Nov</v>
      </c>
    </row>
    <row r="2473" spans="1:24" ht="15">
      <c r="A2473" s="2">
        <v>1134</v>
      </c>
      <c r="B2473" s="3">
        <v>46354</v>
      </c>
      <c r="C2473" s="12">
        <f>MONTH(SalesDataTable[[#This Row],[Order Date]])</f>
        <v>11</v>
      </c>
      <c r="D2473" s="12" t="str">
        <f>TEXT(SalesDataTable[[#This Row],[Order Date]],"MMM")</f>
        <v>Nov</v>
      </c>
      <c r="E2473" s="15" t="str">
        <f>"Q"&amp;ROUNDUP(MONTH(SalesDataTable[[#This Row],[Order Date]])/3,0)</f>
        <v>Q4</v>
      </c>
      <c r="F2473" s="12">
        <f>YEAR(SalesDataTable[[#This Row],[Order Date]])</f>
        <v>2026</v>
      </c>
      <c r="G2473" s="4" t="s">
        <v>20</v>
      </c>
      <c r="H2473" s="4" t="s">
        <v>21</v>
      </c>
      <c r="I2473" s="4" t="s">
        <v>2</v>
      </c>
      <c r="J2473" s="4" t="s">
        <v>3</v>
      </c>
      <c r="K2473" s="4" t="s">
        <v>14</v>
      </c>
      <c r="L2473" s="4" t="s">
        <v>15</v>
      </c>
      <c r="M2473" s="9">
        <v>2</v>
      </c>
      <c r="N2473" s="6">
        <v>36.119999999999997</v>
      </c>
      <c r="O2473" s="7">
        <v>0.1</v>
      </c>
      <c r="P2473" s="6">
        <v>13.61</v>
      </c>
      <c r="Q2473" s="6">
        <f t="shared" si="152"/>
        <v>65.015999999999991</v>
      </c>
      <c r="R2473" s="6">
        <f t="shared" si="153"/>
        <v>27.22</v>
      </c>
      <c r="S2473" s="6">
        <f t="shared" si="154"/>
        <v>37.795999999999992</v>
      </c>
      <c r="T2473" s="8">
        <f t="shared" si="155"/>
        <v>0.58133382551987201</v>
      </c>
      <c r="U2473" s="5">
        <f>YEAR(SalesDataTable[[#This Row],[Order Date]])</f>
        <v>2026</v>
      </c>
      <c r="V2473" s="8" t="str">
        <f>"Q"&amp;ROUNDUP(MONTH(SalesDataTable[[#This Row],[Order Date]])/3,0)</f>
        <v>Q4</v>
      </c>
      <c r="W2473" s="9">
        <f>MONTH(SalesDataTable[[#This Row],[Order Date]])</f>
        <v>11</v>
      </c>
      <c r="X2473" s="8" t="str">
        <f>TEXT(SalesDataTable[[#This Row],[Order Date]],"mmm")</f>
        <v>Nov</v>
      </c>
    </row>
    <row r="2474" spans="1:24" ht="15">
      <c r="A2474" s="2">
        <v>1770</v>
      </c>
      <c r="B2474" s="3">
        <v>46354</v>
      </c>
      <c r="C2474" s="12">
        <f>MONTH(SalesDataTable[[#This Row],[Order Date]])</f>
        <v>11</v>
      </c>
      <c r="D2474" s="12" t="str">
        <f>TEXT(SalesDataTable[[#This Row],[Order Date]],"MMM")</f>
        <v>Nov</v>
      </c>
      <c r="E2474" s="15" t="str">
        <f>"Q"&amp;ROUNDUP(MONTH(SalesDataTable[[#This Row],[Order Date]])/3,0)</f>
        <v>Q4</v>
      </c>
      <c r="F2474" s="12">
        <f>YEAR(SalesDataTable[[#This Row],[Order Date]])</f>
        <v>2026</v>
      </c>
      <c r="G2474" s="4" t="s">
        <v>20</v>
      </c>
      <c r="H2474" s="4" t="s">
        <v>31</v>
      </c>
      <c r="I2474" s="4" t="s">
        <v>19</v>
      </c>
      <c r="J2474" s="4" t="s">
        <v>3</v>
      </c>
      <c r="K2474" s="4" t="s">
        <v>9</v>
      </c>
      <c r="L2474" s="4" t="s">
        <v>37</v>
      </c>
      <c r="M2474" s="9">
        <v>5</v>
      </c>
      <c r="N2474" s="6">
        <v>153.93</v>
      </c>
      <c r="O2474" s="7">
        <v>0.05</v>
      </c>
      <c r="P2474" s="6">
        <v>77.27</v>
      </c>
      <c r="Q2474" s="6">
        <f t="shared" si="152"/>
        <v>731.16750000000002</v>
      </c>
      <c r="R2474" s="6">
        <f t="shared" si="153"/>
        <v>386.34999999999997</v>
      </c>
      <c r="S2474" s="6">
        <f t="shared" si="154"/>
        <v>344.81750000000005</v>
      </c>
      <c r="T2474" s="8">
        <f t="shared" si="155"/>
        <v>0.4715985051304934</v>
      </c>
      <c r="U2474" s="5">
        <f>YEAR(SalesDataTable[[#This Row],[Order Date]])</f>
        <v>2026</v>
      </c>
      <c r="V2474" s="8" t="str">
        <f>"Q"&amp;ROUNDUP(MONTH(SalesDataTable[[#This Row],[Order Date]])/3,0)</f>
        <v>Q4</v>
      </c>
      <c r="W2474" s="9">
        <f>MONTH(SalesDataTable[[#This Row],[Order Date]])</f>
        <v>11</v>
      </c>
      <c r="X2474" s="8" t="str">
        <f>TEXT(SalesDataTable[[#This Row],[Order Date]],"mmm")</f>
        <v>Nov</v>
      </c>
    </row>
    <row r="2475" spans="1:24" ht="15">
      <c r="A2475" s="2">
        <v>3396</v>
      </c>
      <c r="B2475" s="3">
        <v>46354</v>
      </c>
      <c r="C2475" s="12">
        <f>MONTH(SalesDataTable[[#This Row],[Order Date]])</f>
        <v>11</v>
      </c>
      <c r="D2475" s="12" t="str">
        <f>TEXT(SalesDataTable[[#This Row],[Order Date]],"MMM")</f>
        <v>Nov</v>
      </c>
      <c r="E2475" s="15" t="str">
        <f>"Q"&amp;ROUNDUP(MONTH(SalesDataTable[[#This Row],[Order Date]])/3,0)</f>
        <v>Q4</v>
      </c>
      <c r="F2475" s="12">
        <f>YEAR(SalesDataTable[[#This Row],[Order Date]])</f>
        <v>2026</v>
      </c>
      <c r="G2475" s="4" t="s">
        <v>11</v>
      </c>
      <c r="H2475" s="4" t="s">
        <v>18</v>
      </c>
      <c r="I2475" s="4" t="s">
        <v>19</v>
      </c>
      <c r="J2475" s="4" t="s">
        <v>13</v>
      </c>
      <c r="K2475" s="4" t="s">
        <v>34</v>
      </c>
      <c r="L2475" s="4" t="s">
        <v>45</v>
      </c>
      <c r="M2475" s="9">
        <v>3</v>
      </c>
      <c r="N2475" s="6">
        <v>50.67</v>
      </c>
      <c r="O2475" s="7">
        <v>0.05</v>
      </c>
      <c r="P2475" s="6">
        <v>22.25</v>
      </c>
      <c r="Q2475" s="6">
        <f t="shared" si="152"/>
        <v>144.40949999999998</v>
      </c>
      <c r="R2475" s="6">
        <f t="shared" si="153"/>
        <v>66.75</v>
      </c>
      <c r="S2475" s="6">
        <f t="shared" si="154"/>
        <v>77.65949999999998</v>
      </c>
      <c r="T2475" s="8">
        <f t="shared" si="155"/>
        <v>0.53777279195620775</v>
      </c>
      <c r="U2475" s="5">
        <f>YEAR(SalesDataTable[[#This Row],[Order Date]])</f>
        <v>2026</v>
      </c>
      <c r="V2475" s="8" t="str">
        <f>"Q"&amp;ROUNDUP(MONTH(SalesDataTable[[#This Row],[Order Date]])/3,0)</f>
        <v>Q4</v>
      </c>
      <c r="W2475" s="9">
        <f>MONTH(SalesDataTable[[#This Row],[Order Date]])</f>
        <v>11</v>
      </c>
      <c r="X2475" s="8" t="str">
        <f>TEXT(SalesDataTable[[#This Row],[Order Date]],"mmm")</f>
        <v>Nov</v>
      </c>
    </row>
    <row r="2476" spans="1:24" ht="15">
      <c r="A2476" s="2">
        <v>4259</v>
      </c>
      <c r="B2476" s="3">
        <v>46354</v>
      </c>
      <c r="C2476" s="12">
        <f>MONTH(SalesDataTable[[#This Row],[Order Date]])</f>
        <v>11</v>
      </c>
      <c r="D2476" s="12" t="str">
        <f>TEXT(SalesDataTable[[#This Row],[Order Date]],"MMM")</f>
        <v>Nov</v>
      </c>
      <c r="E2476" s="15" t="str">
        <f>"Q"&amp;ROUNDUP(MONTH(SalesDataTable[[#This Row],[Order Date]])/3,0)</f>
        <v>Q4</v>
      </c>
      <c r="F2476" s="12">
        <f>YEAR(SalesDataTable[[#This Row],[Order Date]])</f>
        <v>2026</v>
      </c>
      <c r="G2476" s="4" t="s">
        <v>11</v>
      </c>
      <c r="H2476" s="4" t="s">
        <v>18</v>
      </c>
      <c r="I2476" s="4" t="s">
        <v>2</v>
      </c>
      <c r="J2476" s="4" t="s">
        <v>3</v>
      </c>
      <c r="K2476" s="4" t="s">
        <v>9</v>
      </c>
      <c r="L2476" s="4" t="s">
        <v>46</v>
      </c>
      <c r="M2476" s="9">
        <v>4</v>
      </c>
      <c r="N2476" s="6">
        <v>72.77</v>
      </c>
      <c r="O2476" s="7">
        <v>0</v>
      </c>
      <c r="P2476" s="6">
        <v>32.090000000000003</v>
      </c>
      <c r="Q2476" s="6">
        <f t="shared" si="152"/>
        <v>291.08</v>
      </c>
      <c r="R2476" s="6">
        <f t="shared" si="153"/>
        <v>128.36000000000001</v>
      </c>
      <c r="S2476" s="6">
        <f t="shared" si="154"/>
        <v>162.71999999999997</v>
      </c>
      <c r="T2476" s="8">
        <f t="shared" si="155"/>
        <v>0.55902157482479031</v>
      </c>
      <c r="U2476" s="5">
        <f>YEAR(SalesDataTable[[#This Row],[Order Date]])</f>
        <v>2026</v>
      </c>
      <c r="V2476" s="8" t="str">
        <f>"Q"&amp;ROUNDUP(MONTH(SalesDataTable[[#This Row],[Order Date]])/3,0)</f>
        <v>Q4</v>
      </c>
      <c r="W2476" s="9">
        <f>MONTH(SalesDataTable[[#This Row],[Order Date]])</f>
        <v>11</v>
      </c>
      <c r="X2476" s="8" t="str">
        <f>TEXT(SalesDataTable[[#This Row],[Order Date]],"mmm")</f>
        <v>Nov</v>
      </c>
    </row>
    <row r="2477" spans="1:24" ht="15">
      <c r="A2477" s="2">
        <v>4440</v>
      </c>
      <c r="B2477" s="3">
        <v>46354</v>
      </c>
      <c r="C2477" s="12">
        <f>MONTH(SalesDataTable[[#This Row],[Order Date]])</f>
        <v>11</v>
      </c>
      <c r="D2477" s="12" t="str">
        <f>TEXT(SalesDataTable[[#This Row],[Order Date]],"MMM")</f>
        <v>Nov</v>
      </c>
      <c r="E2477" s="15" t="str">
        <f>"Q"&amp;ROUNDUP(MONTH(SalesDataTable[[#This Row],[Order Date]])/3,0)</f>
        <v>Q4</v>
      </c>
      <c r="F2477" s="12">
        <f>YEAR(SalesDataTable[[#This Row],[Order Date]])</f>
        <v>2026</v>
      </c>
      <c r="G2477" s="4" t="s">
        <v>11</v>
      </c>
      <c r="H2477" s="4" t="s">
        <v>39</v>
      </c>
      <c r="I2477" s="4" t="s">
        <v>28</v>
      </c>
      <c r="J2477" s="4" t="s">
        <v>13</v>
      </c>
      <c r="K2477" s="4" t="s">
        <v>14</v>
      </c>
      <c r="L2477" s="4" t="s">
        <v>32</v>
      </c>
      <c r="M2477" s="9">
        <v>1</v>
      </c>
      <c r="N2477" s="6">
        <v>46.45</v>
      </c>
      <c r="O2477" s="7">
        <v>0.1</v>
      </c>
      <c r="P2477" s="6">
        <v>17.96</v>
      </c>
      <c r="Q2477" s="6">
        <f t="shared" si="152"/>
        <v>41.805000000000007</v>
      </c>
      <c r="R2477" s="6">
        <f t="shared" si="153"/>
        <v>17.96</v>
      </c>
      <c r="S2477" s="6">
        <f t="shared" si="154"/>
        <v>23.845000000000006</v>
      </c>
      <c r="T2477" s="8">
        <f t="shared" si="155"/>
        <v>0.57038631742614521</v>
      </c>
      <c r="U2477" s="5">
        <f>YEAR(SalesDataTable[[#This Row],[Order Date]])</f>
        <v>2026</v>
      </c>
      <c r="V2477" s="8" t="str">
        <f>"Q"&amp;ROUNDUP(MONTH(SalesDataTable[[#This Row],[Order Date]])/3,0)</f>
        <v>Q4</v>
      </c>
      <c r="W2477" s="9">
        <f>MONTH(SalesDataTable[[#This Row],[Order Date]])</f>
        <v>11</v>
      </c>
      <c r="X2477" s="8" t="str">
        <f>TEXT(SalesDataTable[[#This Row],[Order Date]],"mmm")</f>
        <v>Nov</v>
      </c>
    </row>
    <row r="2478" spans="1:24" ht="15">
      <c r="A2478" s="2">
        <v>5115</v>
      </c>
      <c r="B2478" s="3">
        <v>46354</v>
      </c>
      <c r="C2478" s="12">
        <f>MONTH(SalesDataTable[[#This Row],[Order Date]])</f>
        <v>11</v>
      </c>
      <c r="D2478" s="12" t="str">
        <f>TEXT(SalesDataTable[[#This Row],[Order Date]],"MMM")</f>
        <v>Nov</v>
      </c>
      <c r="E2478" s="15" t="str">
        <f>"Q"&amp;ROUNDUP(MONTH(SalesDataTable[[#This Row],[Order Date]])/3,0)</f>
        <v>Q4</v>
      </c>
      <c r="F2478" s="12">
        <f>YEAR(SalesDataTable[[#This Row],[Order Date]])</f>
        <v>2026</v>
      </c>
      <c r="G2478" s="4" t="s">
        <v>0</v>
      </c>
      <c r="H2478" s="4" t="s">
        <v>50</v>
      </c>
      <c r="I2478" s="4" t="s">
        <v>2</v>
      </c>
      <c r="J2478" s="4" t="s">
        <v>13</v>
      </c>
      <c r="K2478" s="4" t="s">
        <v>14</v>
      </c>
      <c r="L2478" s="4" t="s">
        <v>48</v>
      </c>
      <c r="M2478" s="9">
        <v>1</v>
      </c>
      <c r="N2478" s="6">
        <v>165.75</v>
      </c>
      <c r="O2478" s="7">
        <v>0.2</v>
      </c>
      <c r="P2478" s="6">
        <v>89.16</v>
      </c>
      <c r="Q2478" s="6">
        <f t="shared" si="152"/>
        <v>132.6</v>
      </c>
      <c r="R2478" s="6">
        <f t="shared" si="153"/>
        <v>89.16</v>
      </c>
      <c r="S2478" s="6">
        <f t="shared" si="154"/>
        <v>43.44</v>
      </c>
      <c r="T2478" s="8">
        <f t="shared" si="155"/>
        <v>0.32760180995475113</v>
      </c>
      <c r="U2478" s="5">
        <f>YEAR(SalesDataTable[[#This Row],[Order Date]])</f>
        <v>2026</v>
      </c>
      <c r="V2478" s="8" t="str">
        <f>"Q"&amp;ROUNDUP(MONTH(SalesDataTable[[#This Row],[Order Date]])/3,0)</f>
        <v>Q4</v>
      </c>
      <c r="W2478" s="9">
        <f>MONTH(SalesDataTable[[#This Row],[Order Date]])</f>
        <v>11</v>
      </c>
      <c r="X2478" s="8" t="str">
        <f>TEXT(SalesDataTable[[#This Row],[Order Date]],"mmm")</f>
        <v>Nov</v>
      </c>
    </row>
    <row r="2479" spans="1:24" ht="15">
      <c r="A2479" s="2">
        <v>5136</v>
      </c>
      <c r="B2479" s="3">
        <v>46354</v>
      </c>
      <c r="C2479" s="12">
        <f>MONTH(SalesDataTable[[#This Row],[Order Date]])</f>
        <v>11</v>
      </c>
      <c r="D2479" s="12" t="str">
        <f>TEXT(SalesDataTable[[#This Row],[Order Date]],"MMM")</f>
        <v>Nov</v>
      </c>
      <c r="E2479" s="15" t="str">
        <f>"Q"&amp;ROUNDUP(MONTH(SalesDataTable[[#This Row],[Order Date]])/3,0)</f>
        <v>Q4</v>
      </c>
      <c r="F2479" s="12">
        <f>YEAR(SalesDataTable[[#This Row],[Order Date]])</f>
        <v>2026</v>
      </c>
      <c r="G2479" s="4" t="s">
        <v>11</v>
      </c>
      <c r="H2479" s="4" t="s">
        <v>12</v>
      </c>
      <c r="I2479" s="4" t="s">
        <v>28</v>
      </c>
      <c r="J2479" s="4" t="s">
        <v>13</v>
      </c>
      <c r="K2479" s="4" t="s">
        <v>23</v>
      </c>
      <c r="L2479" s="4" t="s">
        <v>29</v>
      </c>
      <c r="M2479" s="9">
        <v>4</v>
      </c>
      <c r="N2479" s="6">
        <v>198.02</v>
      </c>
      <c r="O2479" s="7">
        <v>0.05</v>
      </c>
      <c r="P2479" s="6">
        <v>103.82</v>
      </c>
      <c r="Q2479" s="6">
        <f t="shared" si="152"/>
        <v>752.476</v>
      </c>
      <c r="R2479" s="6">
        <f t="shared" si="153"/>
        <v>415.28</v>
      </c>
      <c r="S2479" s="6">
        <f t="shared" si="154"/>
        <v>337.19600000000003</v>
      </c>
      <c r="T2479" s="8">
        <f t="shared" si="155"/>
        <v>0.44811528872681655</v>
      </c>
      <c r="U2479" s="5">
        <f>YEAR(SalesDataTable[[#This Row],[Order Date]])</f>
        <v>2026</v>
      </c>
      <c r="V2479" s="8" t="str">
        <f>"Q"&amp;ROUNDUP(MONTH(SalesDataTable[[#This Row],[Order Date]])/3,0)</f>
        <v>Q4</v>
      </c>
      <c r="W2479" s="9">
        <f>MONTH(SalesDataTable[[#This Row],[Order Date]])</f>
        <v>11</v>
      </c>
      <c r="X2479" s="8" t="str">
        <f>TEXT(SalesDataTable[[#This Row],[Order Date]],"mmm")</f>
        <v>Nov</v>
      </c>
    </row>
    <row r="2480" spans="1:24" ht="15">
      <c r="A2480" s="2">
        <v>562</v>
      </c>
      <c r="B2480" s="3">
        <v>46355</v>
      </c>
      <c r="C2480" s="12">
        <f>MONTH(SalesDataTable[[#This Row],[Order Date]])</f>
        <v>11</v>
      </c>
      <c r="D2480" s="12" t="str">
        <f>TEXT(SalesDataTable[[#This Row],[Order Date]],"MMM")</f>
        <v>Nov</v>
      </c>
      <c r="E2480" s="15" t="str">
        <f>"Q"&amp;ROUNDUP(MONTH(SalesDataTable[[#This Row],[Order Date]])/3,0)</f>
        <v>Q4</v>
      </c>
      <c r="F2480" s="12">
        <f>YEAR(SalesDataTable[[#This Row],[Order Date]])</f>
        <v>2026</v>
      </c>
      <c r="G2480" s="4" t="s">
        <v>6</v>
      </c>
      <c r="H2480" s="4" t="s">
        <v>43</v>
      </c>
      <c r="I2480" s="4" t="s">
        <v>2</v>
      </c>
      <c r="J2480" s="4" t="s">
        <v>13</v>
      </c>
      <c r="K2480" s="4" t="s">
        <v>14</v>
      </c>
      <c r="L2480" s="4" t="s">
        <v>32</v>
      </c>
      <c r="M2480" s="9">
        <v>1</v>
      </c>
      <c r="N2480" s="6">
        <v>46.3</v>
      </c>
      <c r="O2480" s="7">
        <v>0.2</v>
      </c>
      <c r="P2480" s="6">
        <v>18.78</v>
      </c>
      <c r="Q2480" s="6">
        <f t="shared" si="152"/>
        <v>37.04</v>
      </c>
      <c r="R2480" s="6">
        <f t="shared" si="153"/>
        <v>18.78</v>
      </c>
      <c r="S2480" s="6">
        <f t="shared" si="154"/>
        <v>18.259999999999998</v>
      </c>
      <c r="T2480" s="8">
        <f t="shared" si="155"/>
        <v>0.49298056155507552</v>
      </c>
      <c r="U2480" s="5">
        <f>YEAR(SalesDataTable[[#This Row],[Order Date]])</f>
        <v>2026</v>
      </c>
      <c r="V2480" s="8" t="str">
        <f>"Q"&amp;ROUNDUP(MONTH(SalesDataTable[[#This Row],[Order Date]])/3,0)</f>
        <v>Q4</v>
      </c>
      <c r="W2480" s="9">
        <f>MONTH(SalesDataTable[[#This Row],[Order Date]])</f>
        <v>11</v>
      </c>
      <c r="X2480" s="8" t="str">
        <f>TEXT(SalesDataTable[[#This Row],[Order Date]],"mmm")</f>
        <v>Nov</v>
      </c>
    </row>
    <row r="2481" spans="1:24" ht="15">
      <c r="A2481" s="2">
        <v>806</v>
      </c>
      <c r="B2481" s="3">
        <v>46355</v>
      </c>
      <c r="C2481" s="12">
        <f>MONTH(SalesDataTable[[#This Row],[Order Date]])</f>
        <v>11</v>
      </c>
      <c r="D2481" s="12" t="str">
        <f>TEXT(SalesDataTable[[#This Row],[Order Date]],"MMM")</f>
        <v>Nov</v>
      </c>
      <c r="E2481" s="15" t="str">
        <f>"Q"&amp;ROUNDUP(MONTH(SalesDataTable[[#This Row],[Order Date]])/3,0)</f>
        <v>Q4</v>
      </c>
      <c r="F2481" s="12">
        <f>YEAR(SalesDataTable[[#This Row],[Order Date]])</f>
        <v>2026</v>
      </c>
      <c r="G2481" s="4" t="s">
        <v>0</v>
      </c>
      <c r="H2481" s="4" t="s">
        <v>50</v>
      </c>
      <c r="I2481" s="4" t="s">
        <v>28</v>
      </c>
      <c r="J2481" s="4" t="s">
        <v>3</v>
      </c>
      <c r="K2481" s="4" t="s">
        <v>34</v>
      </c>
      <c r="L2481" s="4" t="s">
        <v>35</v>
      </c>
      <c r="M2481" s="9">
        <v>1</v>
      </c>
      <c r="N2481" s="6">
        <v>39.659999999999997</v>
      </c>
      <c r="O2481" s="7">
        <v>0</v>
      </c>
      <c r="P2481" s="6">
        <v>14.76</v>
      </c>
      <c r="Q2481" s="6">
        <f t="shared" si="152"/>
        <v>39.659999999999997</v>
      </c>
      <c r="R2481" s="6">
        <f t="shared" si="153"/>
        <v>14.76</v>
      </c>
      <c r="S2481" s="6">
        <f t="shared" si="154"/>
        <v>24.9</v>
      </c>
      <c r="T2481" s="8">
        <f t="shared" si="155"/>
        <v>0.62783661119515888</v>
      </c>
      <c r="U2481" s="5">
        <f>YEAR(SalesDataTable[[#This Row],[Order Date]])</f>
        <v>2026</v>
      </c>
      <c r="V2481" s="8" t="str">
        <f>"Q"&amp;ROUNDUP(MONTH(SalesDataTable[[#This Row],[Order Date]])/3,0)</f>
        <v>Q4</v>
      </c>
      <c r="W2481" s="9">
        <f>MONTH(SalesDataTable[[#This Row],[Order Date]])</f>
        <v>11</v>
      </c>
      <c r="X2481" s="8" t="str">
        <f>TEXT(SalesDataTable[[#This Row],[Order Date]],"mmm")</f>
        <v>Nov</v>
      </c>
    </row>
    <row r="2482" spans="1:24" ht="15">
      <c r="A2482" s="2">
        <v>3150</v>
      </c>
      <c r="B2482" s="3">
        <v>46355</v>
      </c>
      <c r="C2482" s="12">
        <f>MONTH(SalesDataTable[[#This Row],[Order Date]])</f>
        <v>11</v>
      </c>
      <c r="D2482" s="12" t="str">
        <f>TEXT(SalesDataTable[[#This Row],[Order Date]],"MMM")</f>
        <v>Nov</v>
      </c>
      <c r="E2482" s="15" t="str">
        <f>"Q"&amp;ROUNDUP(MONTH(SalesDataTable[[#This Row],[Order Date]])/3,0)</f>
        <v>Q4</v>
      </c>
      <c r="F2482" s="12">
        <f>YEAR(SalesDataTable[[#This Row],[Order Date]])</f>
        <v>2026</v>
      </c>
      <c r="G2482" s="4" t="s">
        <v>6</v>
      </c>
      <c r="H2482" s="4" t="s">
        <v>27</v>
      </c>
      <c r="I2482" s="4" t="s">
        <v>2</v>
      </c>
      <c r="J2482" s="4" t="s">
        <v>13</v>
      </c>
      <c r="K2482" s="4" t="s">
        <v>23</v>
      </c>
      <c r="L2482" s="4" t="s">
        <v>40</v>
      </c>
      <c r="M2482" s="9">
        <v>3</v>
      </c>
      <c r="N2482" s="6">
        <v>80.72</v>
      </c>
      <c r="O2482" s="7">
        <v>0.05</v>
      </c>
      <c r="P2482" s="6">
        <v>39.130000000000003</v>
      </c>
      <c r="Q2482" s="6">
        <f t="shared" si="152"/>
        <v>230.05199999999999</v>
      </c>
      <c r="R2482" s="6">
        <f t="shared" si="153"/>
        <v>117.39000000000001</v>
      </c>
      <c r="S2482" s="6">
        <f t="shared" si="154"/>
        <v>112.66199999999998</v>
      </c>
      <c r="T2482" s="8">
        <f t="shared" si="155"/>
        <v>0.48972406238589528</v>
      </c>
      <c r="U2482" s="5">
        <f>YEAR(SalesDataTable[[#This Row],[Order Date]])</f>
        <v>2026</v>
      </c>
      <c r="V2482" s="8" t="str">
        <f>"Q"&amp;ROUNDUP(MONTH(SalesDataTable[[#This Row],[Order Date]])/3,0)</f>
        <v>Q4</v>
      </c>
      <c r="W2482" s="9">
        <f>MONTH(SalesDataTable[[#This Row],[Order Date]])</f>
        <v>11</v>
      </c>
      <c r="X2482" s="8" t="str">
        <f>TEXT(SalesDataTable[[#This Row],[Order Date]],"mmm")</f>
        <v>Nov</v>
      </c>
    </row>
    <row r="2483" spans="1:24" ht="15">
      <c r="A2483" s="2">
        <v>4847</v>
      </c>
      <c r="B2483" s="3">
        <v>46355</v>
      </c>
      <c r="C2483" s="12">
        <f>MONTH(SalesDataTable[[#This Row],[Order Date]])</f>
        <v>11</v>
      </c>
      <c r="D2483" s="12" t="str">
        <f>TEXT(SalesDataTable[[#This Row],[Order Date]],"MMM")</f>
        <v>Nov</v>
      </c>
      <c r="E2483" s="15" t="str">
        <f>"Q"&amp;ROUNDUP(MONTH(SalesDataTable[[#This Row],[Order Date]])/3,0)</f>
        <v>Q4</v>
      </c>
      <c r="F2483" s="12">
        <f>YEAR(SalesDataTable[[#This Row],[Order Date]])</f>
        <v>2026</v>
      </c>
      <c r="G2483" s="4" t="s">
        <v>6</v>
      </c>
      <c r="H2483" s="4" t="s">
        <v>49</v>
      </c>
      <c r="I2483" s="4" t="s">
        <v>28</v>
      </c>
      <c r="J2483" s="4" t="s">
        <v>13</v>
      </c>
      <c r="K2483" s="4" t="s">
        <v>14</v>
      </c>
      <c r="L2483" s="4" t="s">
        <v>15</v>
      </c>
      <c r="M2483" s="9">
        <v>2</v>
      </c>
      <c r="N2483" s="6">
        <v>35.51</v>
      </c>
      <c r="O2483" s="7">
        <v>0.05</v>
      </c>
      <c r="P2483" s="6">
        <v>13.24</v>
      </c>
      <c r="Q2483" s="6">
        <f t="shared" si="152"/>
        <v>67.468999999999994</v>
      </c>
      <c r="R2483" s="6">
        <f t="shared" si="153"/>
        <v>26.48</v>
      </c>
      <c r="S2483" s="6">
        <f t="shared" si="154"/>
        <v>40.98899999999999</v>
      </c>
      <c r="T2483" s="8">
        <f t="shared" si="155"/>
        <v>0.60752345521646967</v>
      </c>
      <c r="U2483" s="5">
        <f>YEAR(SalesDataTable[[#This Row],[Order Date]])</f>
        <v>2026</v>
      </c>
      <c r="V2483" s="8" t="str">
        <f>"Q"&amp;ROUNDUP(MONTH(SalesDataTable[[#This Row],[Order Date]])/3,0)</f>
        <v>Q4</v>
      </c>
      <c r="W2483" s="9">
        <f>MONTH(SalesDataTable[[#This Row],[Order Date]])</f>
        <v>11</v>
      </c>
      <c r="X2483" s="8" t="str">
        <f>TEXT(SalesDataTable[[#This Row],[Order Date]],"mmm")</f>
        <v>Nov</v>
      </c>
    </row>
    <row r="2484" spans="1:24" ht="15">
      <c r="A2484" s="2">
        <v>221</v>
      </c>
      <c r="B2484" s="3">
        <v>46356</v>
      </c>
      <c r="C2484" s="12">
        <f>MONTH(SalesDataTable[[#This Row],[Order Date]])</f>
        <v>11</v>
      </c>
      <c r="D2484" s="12" t="str">
        <f>TEXT(SalesDataTable[[#This Row],[Order Date]],"MMM")</f>
        <v>Nov</v>
      </c>
      <c r="E2484" s="15" t="str">
        <f>"Q"&amp;ROUNDUP(MONTH(SalesDataTable[[#This Row],[Order Date]])/3,0)</f>
        <v>Q4</v>
      </c>
      <c r="F2484" s="12">
        <f>YEAR(SalesDataTable[[#This Row],[Order Date]])</f>
        <v>2026</v>
      </c>
      <c r="G2484" s="4" t="s">
        <v>20</v>
      </c>
      <c r="H2484" s="4" t="s">
        <v>33</v>
      </c>
      <c r="I2484" s="4" t="s">
        <v>19</v>
      </c>
      <c r="J2484" s="4" t="s">
        <v>16</v>
      </c>
      <c r="K2484" s="4" t="s">
        <v>14</v>
      </c>
      <c r="L2484" s="4" t="s">
        <v>44</v>
      </c>
      <c r="M2484" s="9">
        <v>1</v>
      </c>
      <c r="N2484" s="6">
        <v>132.06</v>
      </c>
      <c r="O2484" s="7">
        <v>0.15</v>
      </c>
      <c r="P2484" s="6">
        <v>67.53</v>
      </c>
      <c r="Q2484" s="6">
        <f t="shared" si="152"/>
        <v>112.251</v>
      </c>
      <c r="R2484" s="6">
        <f t="shared" si="153"/>
        <v>67.53</v>
      </c>
      <c r="S2484" s="6">
        <f t="shared" si="154"/>
        <v>44.721000000000004</v>
      </c>
      <c r="T2484" s="8">
        <f t="shared" si="155"/>
        <v>0.39840179597509157</v>
      </c>
      <c r="U2484" s="5">
        <f>YEAR(SalesDataTable[[#This Row],[Order Date]])</f>
        <v>2026</v>
      </c>
      <c r="V2484" s="8" t="str">
        <f>"Q"&amp;ROUNDUP(MONTH(SalesDataTable[[#This Row],[Order Date]])/3,0)</f>
        <v>Q4</v>
      </c>
      <c r="W2484" s="9">
        <f>MONTH(SalesDataTable[[#This Row],[Order Date]])</f>
        <v>11</v>
      </c>
      <c r="X2484" s="8" t="str">
        <f>TEXT(SalesDataTable[[#This Row],[Order Date]],"mmm")</f>
        <v>Nov</v>
      </c>
    </row>
    <row r="2485" spans="1:24" ht="15">
      <c r="A2485" s="2">
        <v>630</v>
      </c>
      <c r="B2485" s="3">
        <v>46356</v>
      </c>
      <c r="C2485" s="12">
        <f>MONTH(SalesDataTable[[#This Row],[Order Date]])</f>
        <v>11</v>
      </c>
      <c r="D2485" s="12" t="str">
        <f>TEXT(SalesDataTable[[#This Row],[Order Date]],"MMM")</f>
        <v>Nov</v>
      </c>
      <c r="E2485" s="15" t="str">
        <f>"Q"&amp;ROUNDUP(MONTH(SalesDataTable[[#This Row],[Order Date]])/3,0)</f>
        <v>Q4</v>
      </c>
      <c r="F2485" s="12">
        <f>YEAR(SalesDataTable[[#This Row],[Order Date]])</f>
        <v>2026</v>
      </c>
      <c r="G2485" s="4" t="s">
        <v>20</v>
      </c>
      <c r="H2485" s="4" t="s">
        <v>33</v>
      </c>
      <c r="I2485" s="4" t="s">
        <v>2</v>
      </c>
      <c r="J2485" s="4" t="s">
        <v>16</v>
      </c>
      <c r="K2485" s="4" t="s">
        <v>4</v>
      </c>
      <c r="L2485" s="4" t="s">
        <v>26</v>
      </c>
      <c r="M2485" s="9">
        <v>3</v>
      </c>
      <c r="N2485" s="6">
        <v>41.07</v>
      </c>
      <c r="O2485" s="7">
        <v>0.1</v>
      </c>
      <c r="P2485" s="6">
        <v>16.86</v>
      </c>
      <c r="Q2485" s="6">
        <f t="shared" si="152"/>
        <v>110.88900000000001</v>
      </c>
      <c r="R2485" s="6">
        <f t="shared" si="153"/>
        <v>50.58</v>
      </c>
      <c r="S2485" s="6">
        <f t="shared" si="154"/>
        <v>60.309000000000012</v>
      </c>
      <c r="T2485" s="8">
        <f t="shared" si="155"/>
        <v>0.54386819251684126</v>
      </c>
      <c r="U2485" s="5">
        <f>YEAR(SalesDataTable[[#This Row],[Order Date]])</f>
        <v>2026</v>
      </c>
      <c r="V2485" s="8" t="str">
        <f>"Q"&amp;ROUNDUP(MONTH(SalesDataTable[[#This Row],[Order Date]])/3,0)</f>
        <v>Q4</v>
      </c>
      <c r="W2485" s="9">
        <f>MONTH(SalesDataTable[[#This Row],[Order Date]])</f>
        <v>11</v>
      </c>
      <c r="X2485" s="8" t="str">
        <f>TEXT(SalesDataTable[[#This Row],[Order Date]],"mmm")</f>
        <v>Nov</v>
      </c>
    </row>
    <row r="2486" spans="1:24" ht="15">
      <c r="A2486" s="2">
        <v>1789</v>
      </c>
      <c r="B2486" s="3">
        <v>46356</v>
      </c>
      <c r="C2486" s="12">
        <f>MONTH(SalesDataTable[[#This Row],[Order Date]])</f>
        <v>11</v>
      </c>
      <c r="D2486" s="12" t="str">
        <f>TEXT(SalesDataTable[[#This Row],[Order Date]],"MMM")</f>
        <v>Nov</v>
      </c>
      <c r="E2486" s="15" t="str">
        <f>"Q"&amp;ROUNDUP(MONTH(SalesDataTable[[#This Row],[Order Date]])/3,0)</f>
        <v>Q4</v>
      </c>
      <c r="F2486" s="12">
        <f>YEAR(SalesDataTable[[#This Row],[Order Date]])</f>
        <v>2026</v>
      </c>
      <c r="G2486" s="4" t="s">
        <v>6</v>
      </c>
      <c r="H2486" s="4" t="s">
        <v>43</v>
      </c>
      <c r="I2486" s="4" t="s">
        <v>2</v>
      </c>
      <c r="J2486" s="4" t="s">
        <v>13</v>
      </c>
      <c r="K2486" s="4" t="s">
        <v>9</v>
      </c>
      <c r="L2486" s="4" t="s">
        <v>37</v>
      </c>
      <c r="M2486" s="9">
        <v>2</v>
      </c>
      <c r="N2486" s="6">
        <v>151.49</v>
      </c>
      <c r="O2486" s="7">
        <v>0.1</v>
      </c>
      <c r="P2486" s="6">
        <v>81.39</v>
      </c>
      <c r="Q2486" s="6">
        <f t="shared" si="152"/>
        <v>272.68200000000002</v>
      </c>
      <c r="R2486" s="6">
        <f t="shared" si="153"/>
        <v>162.78</v>
      </c>
      <c r="S2486" s="6">
        <f t="shared" si="154"/>
        <v>109.90200000000002</v>
      </c>
      <c r="T2486" s="8">
        <f t="shared" si="155"/>
        <v>0.40304090479019522</v>
      </c>
      <c r="U2486" s="5">
        <f>YEAR(SalesDataTable[[#This Row],[Order Date]])</f>
        <v>2026</v>
      </c>
      <c r="V2486" s="8" t="str">
        <f>"Q"&amp;ROUNDUP(MONTH(SalesDataTable[[#This Row],[Order Date]])/3,0)</f>
        <v>Q4</v>
      </c>
      <c r="W2486" s="9">
        <f>MONTH(SalesDataTable[[#This Row],[Order Date]])</f>
        <v>11</v>
      </c>
      <c r="X2486" s="8" t="str">
        <f>TEXT(SalesDataTable[[#This Row],[Order Date]],"mmm")</f>
        <v>Nov</v>
      </c>
    </row>
    <row r="2487" spans="1:24" ht="15">
      <c r="A2487" s="2">
        <v>1947</v>
      </c>
      <c r="B2487" s="3">
        <v>46356</v>
      </c>
      <c r="C2487" s="12">
        <f>MONTH(SalesDataTable[[#This Row],[Order Date]])</f>
        <v>11</v>
      </c>
      <c r="D2487" s="12" t="str">
        <f>TEXT(SalesDataTable[[#This Row],[Order Date]],"MMM")</f>
        <v>Nov</v>
      </c>
      <c r="E2487" s="15" t="str">
        <f>"Q"&amp;ROUNDUP(MONTH(SalesDataTable[[#This Row],[Order Date]])/3,0)</f>
        <v>Q4</v>
      </c>
      <c r="F2487" s="12">
        <f>YEAR(SalesDataTable[[#This Row],[Order Date]])</f>
        <v>2026</v>
      </c>
      <c r="G2487" s="4" t="s">
        <v>0</v>
      </c>
      <c r="H2487" s="4" t="s">
        <v>1</v>
      </c>
      <c r="I2487" s="4" t="s">
        <v>19</v>
      </c>
      <c r="J2487" s="4" t="s">
        <v>16</v>
      </c>
      <c r="K2487" s="4" t="s">
        <v>34</v>
      </c>
      <c r="L2487" s="4" t="s">
        <v>42</v>
      </c>
      <c r="M2487" s="9">
        <v>1</v>
      </c>
      <c r="N2487" s="6">
        <v>35.729999999999997</v>
      </c>
      <c r="O2487" s="7">
        <v>0.2</v>
      </c>
      <c r="P2487" s="6">
        <v>14.33</v>
      </c>
      <c r="Q2487" s="6">
        <f t="shared" si="152"/>
        <v>28.584</v>
      </c>
      <c r="R2487" s="6">
        <f t="shared" si="153"/>
        <v>14.33</v>
      </c>
      <c r="S2487" s="6">
        <f t="shared" si="154"/>
        <v>14.254</v>
      </c>
      <c r="T2487" s="8">
        <f t="shared" si="155"/>
        <v>0.49867058494262523</v>
      </c>
      <c r="U2487" s="5">
        <f>YEAR(SalesDataTable[[#This Row],[Order Date]])</f>
        <v>2026</v>
      </c>
      <c r="V2487" s="8" t="str">
        <f>"Q"&amp;ROUNDUP(MONTH(SalesDataTable[[#This Row],[Order Date]])/3,0)</f>
        <v>Q4</v>
      </c>
      <c r="W2487" s="9">
        <f>MONTH(SalesDataTable[[#This Row],[Order Date]])</f>
        <v>11</v>
      </c>
      <c r="X2487" s="8" t="str">
        <f>TEXT(SalesDataTable[[#This Row],[Order Date]],"mmm")</f>
        <v>Nov</v>
      </c>
    </row>
    <row r="2488" spans="1:24" ht="15">
      <c r="A2488" s="2">
        <v>2279</v>
      </c>
      <c r="B2488" s="3">
        <v>46356</v>
      </c>
      <c r="C2488" s="12">
        <f>MONTH(SalesDataTable[[#This Row],[Order Date]])</f>
        <v>11</v>
      </c>
      <c r="D2488" s="12" t="str">
        <f>TEXT(SalesDataTable[[#This Row],[Order Date]],"MMM")</f>
        <v>Nov</v>
      </c>
      <c r="E2488" s="15" t="str">
        <f>"Q"&amp;ROUNDUP(MONTH(SalesDataTable[[#This Row],[Order Date]])/3,0)</f>
        <v>Q4</v>
      </c>
      <c r="F2488" s="12">
        <f>YEAR(SalesDataTable[[#This Row],[Order Date]])</f>
        <v>2026</v>
      </c>
      <c r="G2488" s="4" t="s">
        <v>0</v>
      </c>
      <c r="H2488" s="4" t="s">
        <v>1</v>
      </c>
      <c r="I2488" s="4" t="s">
        <v>19</v>
      </c>
      <c r="J2488" s="4" t="s">
        <v>3</v>
      </c>
      <c r="K2488" s="4" t="s">
        <v>4</v>
      </c>
      <c r="L2488" s="4" t="s">
        <v>22</v>
      </c>
      <c r="M2488" s="9">
        <v>2</v>
      </c>
      <c r="N2488" s="6">
        <v>50.38</v>
      </c>
      <c r="O2488" s="7">
        <v>0.1</v>
      </c>
      <c r="P2488" s="6">
        <v>22.41</v>
      </c>
      <c r="Q2488" s="6">
        <f t="shared" si="152"/>
        <v>90.684000000000012</v>
      </c>
      <c r="R2488" s="6">
        <f t="shared" si="153"/>
        <v>44.82</v>
      </c>
      <c r="S2488" s="6">
        <f t="shared" si="154"/>
        <v>45.864000000000011</v>
      </c>
      <c r="T2488" s="8">
        <f t="shared" si="155"/>
        <v>0.50575625248114342</v>
      </c>
      <c r="U2488" s="5">
        <f>YEAR(SalesDataTable[[#This Row],[Order Date]])</f>
        <v>2026</v>
      </c>
      <c r="V2488" s="8" t="str">
        <f>"Q"&amp;ROUNDUP(MONTH(SalesDataTable[[#This Row],[Order Date]])/3,0)</f>
        <v>Q4</v>
      </c>
      <c r="W2488" s="9">
        <f>MONTH(SalesDataTable[[#This Row],[Order Date]])</f>
        <v>11</v>
      </c>
      <c r="X2488" s="8" t="str">
        <f>TEXT(SalesDataTable[[#This Row],[Order Date]],"mmm")</f>
        <v>Nov</v>
      </c>
    </row>
    <row r="2489" spans="1:24" ht="15">
      <c r="A2489" s="2">
        <v>2439</v>
      </c>
      <c r="B2489" s="3">
        <v>46356</v>
      </c>
      <c r="C2489" s="12">
        <f>MONTH(SalesDataTable[[#This Row],[Order Date]])</f>
        <v>11</v>
      </c>
      <c r="D2489" s="12" t="str">
        <f>TEXT(SalesDataTable[[#This Row],[Order Date]],"MMM")</f>
        <v>Nov</v>
      </c>
      <c r="E2489" s="15" t="str">
        <f>"Q"&amp;ROUNDUP(MONTH(SalesDataTable[[#This Row],[Order Date]])/3,0)</f>
        <v>Q4</v>
      </c>
      <c r="F2489" s="12">
        <f>YEAR(SalesDataTable[[#This Row],[Order Date]])</f>
        <v>2026</v>
      </c>
      <c r="G2489" s="4" t="s">
        <v>0</v>
      </c>
      <c r="H2489" s="4" t="s">
        <v>36</v>
      </c>
      <c r="I2489" s="4" t="s">
        <v>2</v>
      </c>
      <c r="J2489" s="4" t="s">
        <v>16</v>
      </c>
      <c r="K2489" s="4" t="s">
        <v>34</v>
      </c>
      <c r="L2489" s="4" t="s">
        <v>42</v>
      </c>
      <c r="M2489" s="9">
        <v>1</v>
      </c>
      <c r="N2489" s="6">
        <v>35.67</v>
      </c>
      <c r="O2489" s="7">
        <v>0.1</v>
      </c>
      <c r="P2489" s="6">
        <v>13.81</v>
      </c>
      <c r="Q2489" s="6">
        <f t="shared" si="152"/>
        <v>32.103000000000002</v>
      </c>
      <c r="R2489" s="6">
        <f t="shared" si="153"/>
        <v>13.81</v>
      </c>
      <c r="S2489" s="6">
        <f t="shared" si="154"/>
        <v>18.292999999999999</v>
      </c>
      <c r="T2489" s="8">
        <f t="shared" si="155"/>
        <v>0.5698221350029592</v>
      </c>
      <c r="U2489" s="5">
        <f>YEAR(SalesDataTable[[#This Row],[Order Date]])</f>
        <v>2026</v>
      </c>
      <c r="V2489" s="8" t="str">
        <f>"Q"&amp;ROUNDUP(MONTH(SalesDataTable[[#This Row],[Order Date]])/3,0)</f>
        <v>Q4</v>
      </c>
      <c r="W2489" s="9">
        <f>MONTH(SalesDataTable[[#This Row],[Order Date]])</f>
        <v>11</v>
      </c>
      <c r="X2489" s="8" t="str">
        <f>TEXT(SalesDataTable[[#This Row],[Order Date]],"mmm")</f>
        <v>Nov</v>
      </c>
    </row>
    <row r="2490" spans="1:24" ht="15">
      <c r="A2490" s="2">
        <v>2540</v>
      </c>
      <c r="B2490" s="3">
        <v>46356</v>
      </c>
      <c r="C2490" s="12">
        <f>MONTH(SalesDataTable[[#This Row],[Order Date]])</f>
        <v>11</v>
      </c>
      <c r="D2490" s="12" t="str">
        <f>TEXT(SalesDataTable[[#This Row],[Order Date]],"MMM")</f>
        <v>Nov</v>
      </c>
      <c r="E2490" s="15" t="str">
        <f>"Q"&amp;ROUNDUP(MONTH(SalesDataTable[[#This Row],[Order Date]])/3,0)</f>
        <v>Q4</v>
      </c>
      <c r="F2490" s="12">
        <f>YEAR(SalesDataTable[[#This Row],[Order Date]])</f>
        <v>2026</v>
      </c>
      <c r="G2490" s="4" t="s">
        <v>6</v>
      </c>
      <c r="H2490" s="4" t="s">
        <v>49</v>
      </c>
      <c r="I2490" s="4" t="s">
        <v>8</v>
      </c>
      <c r="J2490" s="4" t="s">
        <v>16</v>
      </c>
      <c r="K2490" s="4" t="s">
        <v>23</v>
      </c>
      <c r="L2490" s="4" t="s">
        <v>40</v>
      </c>
      <c r="M2490" s="9">
        <v>12</v>
      </c>
      <c r="N2490" s="6">
        <v>81.150000000000006</v>
      </c>
      <c r="O2490" s="7">
        <v>0.15</v>
      </c>
      <c r="P2490" s="6">
        <v>39.590000000000003</v>
      </c>
      <c r="Q2490" s="6">
        <f t="shared" si="152"/>
        <v>827.73</v>
      </c>
      <c r="R2490" s="6">
        <f t="shared" si="153"/>
        <v>475.08000000000004</v>
      </c>
      <c r="S2490" s="6">
        <f t="shared" si="154"/>
        <v>352.65</v>
      </c>
      <c r="T2490" s="8">
        <f t="shared" si="155"/>
        <v>0.42604472472907828</v>
      </c>
      <c r="U2490" s="5">
        <f>YEAR(SalesDataTable[[#This Row],[Order Date]])</f>
        <v>2026</v>
      </c>
      <c r="V2490" s="8" t="str">
        <f>"Q"&amp;ROUNDUP(MONTH(SalesDataTable[[#This Row],[Order Date]])/3,0)</f>
        <v>Q4</v>
      </c>
      <c r="W2490" s="9">
        <f>MONTH(SalesDataTable[[#This Row],[Order Date]])</f>
        <v>11</v>
      </c>
      <c r="X2490" s="8" t="str">
        <f>TEXT(SalesDataTable[[#This Row],[Order Date]],"mmm")</f>
        <v>Nov</v>
      </c>
    </row>
    <row r="2491" spans="1:24" ht="15">
      <c r="A2491" s="2">
        <v>2747</v>
      </c>
      <c r="B2491" s="3">
        <v>46356</v>
      </c>
      <c r="C2491" s="12">
        <f>MONTH(SalesDataTable[[#This Row],[Order Date]])</f>
        <v>11</v>
      </c>
      <c r="D2491" s="12" t="str">
        <f>TEXT(SalesDataTable[[#This Row],[Order Date]],"MMM")</f>
        <v>Nov</v>
      </c>
      <c r="E2491" s="15" t="str">
        <f>"Q"&amp;ROUNDUP(MONTH(SalesDataTable[[#This Row],[Order Date]])/3,0)</f>
        <v>Q4</v>
      </c>
      <c r="F2491" s="12">
        <f>YEAR(SalesDataTable[[#This Row],[Order Date]])</f>
        <v>2026</v>
      </c>
      <c r="G2491" s="4" t="s">
        <v>0</v>
      </c>
      <c r="H2491" s="4" t="s">
        <v>50</v>
      </c>
      <c r="I2491" s="4" t="s">
        <v>19</v>
      </c>
      <c r="J2491" s="4" t="s">
        <v>3</v>
      </c>
      <c r="K2491" s="4" t="s">
        <v>23</v>
      </c>
      <c r="L2491" s="4" t="s">
        <v>29</v>
      </c>
      <c r="M2491" s="9">
        <v>1</v>
      </c>
      <c r="N2491" s="6">
        <v>194.73</v>
      </c>
      <c r="O2491" s="7">
        <v>0</v>
      </c>
      <c r="P2491" s="6">
        <v>104.48</v>
      </c>
      <c r="Q2491" s="6">
        <f t="shared" si="152"/>
        <v>194.73</v>
      </c>
      <c r="R2491" s="6">
        <f t="shared" si="153"/>
        <v>104.48</v>
      </c>
      <c r="S2491" s="6">
        <f t="shared" si="154"/>
        <v>90.249999999999986</v>
      </c>
      <c r="T2491" s="8">
        <f t="shared" si="155"/>
        <v>0.46346222975401835</v>
      </c>
      <c r="U2491" s="5">
        <f>YEAR(SalesDataTable[[#This Row],[Order Date]])</f>
        <v>2026</v>
      </c>
      <c r="V2491" s="8" t="str">
        <f>"Q"&amp;ROUNDUP(MONTH(SalesDataTable[[#This Row],[Order Date]])/3,0)</f>
        <v>Q4</v>
      </c>
      <c r="W2491" s="9">
        <f>MONTH(SalesDataTable[[#This Row],[Order Date]])</f>
        <v>11</v>
      </c>
      <c r="X2491" s="8" t="str">
        <f>TEXT(SalesDataTable[[#This Row],[Order Date]],"mmm")</f>
        <v>Nov</v>
      </c>
    </row>
    <row r="2492" spans="1:24" ht="15">
      <c r="A2492" s="2">
        <v>3094</v>
      </c>
      <c r="B2492" s="3">
        <v>46356</v>
      </c>
      <c r="C2492" s="12">
        <f>MONTH(SalesDataTable[[#This Row],[Order Date]])</f>
        <v>11</v>
      </c>
      <c r="D2492" s="12" t="str">
        <f>TEXT(SalesDataTable[[#This Row],[Order Date]],"MMM")</f>
        <v>Nov</v>
      </c>
      <c r="E2492" s="15" t="str">
        <f>"Q"&amp;ROUNDUP(MONTH(SalesDataTable[[#This Row],[Order Date]])/3,0)</f>
        <v>Q4</v>
      </c>
      <c r="F2492" s="12">
        <f>YEAR(SalesDataTable[[#This Row],[Order Date]])</f>
        <v>2026</v>
      </c>
      <c r="G2492" s="4" t="s">
        <v>6</v>
      </c>
      <c r="H2492" s="4" t="s">
        <v>7</v>
      </c>
      <c r="I2492" s="4" t="s">
        <v>28</v>
      </c>
      <c r="J2492" s="4" t="s">
        <v>16</v>
      </c>
      <c r="K2492" s="4" t="s">
        <v>23</v>
      </c>
      <c r="L2492" s="4" t="s">
        <v>51</v>
      </c>
      <c r="M2492" s="9">
        <v>2</v>
      </c>
      <c r="N2492" s="6">
        <v>122.18</v>
      </c>
      <c r="O2492" s="7">
        <v>0.15</v>
      </c>
      <c r="P2492" s="6">
        <v>61.3</v>
      </c>
      <c r="Q2492" s="6">
        <f t="shared" si="152"/>
        <v>207.70600000000002</v>
      </c>
      <c r="R2492" s="6">
        <f t="shared" si="153"/>
        <v>122.6</v>
      </c>
      <c r="S2492" s="6">
        <f t="shared" si="154"/>
        <v>85.106000000000023</v>
      </c>
      <c r="T2492" s="8">
        <f t="shared" si="155"/>
        <v>0.40974261696821479</v>
      </c>
      <c r="U2492" s="5">
        <f>YEAR(SalesDataTable[[#This Row],[Order Date]])</f>
        <v>2026</v>
      </c>
      <c r="V2492" s="8" t="str">
        <f>"Q"&amp;ROUNDUP(MONTH(SalesDataTable[[#This Row],[Order Date]])/3,0)</f>
        <v>Q4</v>
      </c>
      <c r="W2492" s="9">
        <f>MONTH(SalesDataTable[[#This Row],[Order Date]])</f>
        <v>11</v>
      </c>
      <c r="X2492" s="8" t="str">
        <f>TEXT(SalesDataTable[[#This Row],[Order Date]],"mmm")</f>
        <v>Nov</v>
      </c>
    </row>
    <row r="2493" spans="1:24" ht="15">
      <c r="A2493" s="2">
        <v>3359</v>
      </c>
      <c r="B2493" s="3">
        <v>46356</v>
      </c>
      <c r="C2493" s="12">
        <f>MONTH(SalesDataTable[[#This Row],[Order Date]])</f>
        <v>11</v>
      </c>
      <c r="D2493" s="12" t="str">
        <f>TEXT(SalesDataTable[[#This Row],[Order Date]],"MMM")</f>
        <v>Nov</v>
      </c>
      <c r="E2493" s="15" t="str">
        <f>"Q"&amp;ROUNDUP(MONTH(SalesDataTable[[#This Row],[Order Date]])/3,0)</f>
        <v>Q4</v>
      </c>
      <c r="F2493" s="12">
        <f>YEAR(SalesDataTable[[#This Row],[Order Date]])</f>
        <v>2026</v>
      </c>
      <c r="G2493" s="4" t="s">
        <v>20</v>
      </c>
      <c r="H2493" s="4" t="s">
        <v>47</v>
      </c>
      <c r="I2493" s="4" t="s">
        <v>2</v>
      </c>
      <c r="J2493" s="4" t="s">
        <v>3</v>
      </c>
      <c r="K2493" s="4" t="s">
        <v>23</v>
      </c>
      <c r="L2493" s="4" t="s">
        <v>40</v>
      </c>
      <c r="M2493" s="9">
        <v>1</v>
      </c>
      <c r="N2493" s="6">
        <v>83.14</v>
      </c>
      <c r="O2493" s="7">
        <v>0</v>
      </c>
      <c r="P2493" s="6">
        <v>39.369999999999997</v>
      </c>
      <c r="Q2493" s="6">
        <f t="shared" si="152"/>
        <v>83.14</v>
      </c>
      <c r="R2493" s="6">
        <f t="shared" si="153"/>
        <v>39.369999999999997</v>
      </c>
      <c r="S2493" s="6">
        <f t="shared" si="154"/>
        <v>43.77</v>
      </c>
      <c r="T2493" s="8">
        <f t="shared" si="155"/>
        <v>0.52646139042578788</v>
      </c>
      <c r="U2493" s="5">
        <f>YEAR(SalesDataTable[[#This Row],[Order Date]])</f>
        <v>2026</v>
      </c>
      <c r="V2493" s="8" t="str">
        <f>"Q"&amp;ROUNDUP(MONTH(SalesDataTable[[#This Row],[Order Date]])/3,0)</f>
        <v>Q4</v>
      </c>
      <c r="W2493" s="9">
        <f>MONTH(SalesDataTable[[#This Row],[Order Date]])</f>
        <v>11</v>
      </c>
      <c r="X2493" s="8" t="str">
        <f>TEXT(SalesDataTable[[#This Row],[Order Date]],"mmm")</f>
        <v>Nov</v>
      </c>
    </row>
    <row r="2494" spans="1:24" ht="15">
      <c r="A2494" s="2">
        <v>3473</v>
      </c>
      <c r="B2494" s="3">
        <v>46356</v>
      </c>
      <c r="C2494" s="12">
        <f>MONTH(SalesDataTable[[#This Row],[Order Date]])</f>
        <v>11</v>
      </c>
      <c r="D2494" s="12" t="str">
        <f>TEXT(SalesDataTable[[#This Row],[Order Date]],"MMM")</f>
        <v>Nov</v>
      </c>
      <c r="E2494" s="15" t="str">
        <f>"Q"&amp;ROUNDUP(MONTH(SalesDataTable[[#This Row],[Order Date]])/3,0)</f>
        <v>Q4</v>
      </c>
      <c r="F2494" s="12">
        <f>YEAR(SalesDataTable[[#This Row],[Order Date]])</f>
        <v>2026</v>
      </c>
      <c r="G2494" s="4" t="s">
        <v>11</v>
      </c>
      <c r="H2494" s="4" t="s">
        <v>25</v>
      </c>
      <c r="I2494" s="4" t="s">
        <v>2</v>
      </c>
      <c r="J2494" s="4" t="s">
        <v>3</v>
      </c>
      <c r="K2494" s="4" t="s">
        <v>4</v>
      </c>
      <c r="L2494" s="4" t="s">
        <v>5</v>
      </c>
      <c r="M2494" s="9">
        <v>1</v>
      </c>
      <c r="N2494" s="6">
        <v>80.97</v>
      </c>
      <c r="O2494" s="7">
        <v>0</v>
      </c>
      <c r="P2494" s="6">
        <v>43.64</v>
      </c>
      <c r="Q2494" s="6">
        <f t="shared" si="152"/>
        <v>80.97</v>
      </c>
      <c r="R2494" s="6">
        <f t="shared" si="153"/>
        <v>43.64</v>
      </c>
      <c r="S2494" s="6">
        <f t="shared" si="154"/>
        <v>37.33</v>
      </c>
      <c r="T2494" s="8">
        <f t="shared" si="155"/>
        <v>0.4610349512164999</v>
      </c>
      <c r="U2494" s="5">
        <f>YEAR(SalesDataTable[[#This Row],[Order Date]])</f>
        <v>2026</v>
      </c>
      <c r="V2494" s="8" t="str">
        <f>"Q"&amp;ROUNDUP(MONTH(SalesDataTable[[#This Row],[Order Date]])/3,0)</f>
        <v>Q4</v>
      </c>
      <c r="W2494" s="9">
        <f>MONTH(SalesDataTable[[#This Row],[Order Date]])</f>
        <v>11</v>
      </c>
      <c r="X2494" s="8" t="str">
        <f>TEXT(SalesDataTable[[#This Row],[Order Date]],"mmm")</f>
        <v>Nov</v>
      </c>
    </row>
    <row r="2495" spans="1:24" ht="15">
      <c r="A2495" s="2">
        <v>3589</v>
      </c>
      <c r="B2495" s="3">
        <v>46356</v>
      </c>
      <c r="C2495" s="12">
        <f>MONTH(SalesDataTable[[#This Row],[Order Date]])</f>
        <v>11</v>
      </c>
      <c r="D2495" s="12" t="str">
        <f>TEXT(SalesDataTable[[#This Row],[Order Date]],"MMM")</f>
        <v>Nov</v>
      </c>
      <c r="E2495" s="15" t="str">
        <f>"Q"&amp;ROUNDUP(MONTH(SalesDataTable[[#This Row],[Order Date]])/3,0)</f>
        <v>Q4</v>
      </c>
      <c r="F2495" s="12">
        <f>YEAR(SalesDataTable[[#This Row],[Order Date]])</f>
        <v>2026</v>
      </c>
      <c r="G2495" s="4" t="s">
        <v>0</v>
      </c>
      <c r="H2495" s="4" t="s">
        <v>36</v>
      </c>
      <c r="I2495" s="4" t="s">
        <v>2</v>
      </c>
      <c r="J2495" s="4" t="s">
        <v>13</v>
      </c>
      <c r="K2495" s="4" t="s">
        <v>9</v>
      </c>
      <c r="L2495" s="4" t="s">
        <v>46</v>
      </c>
      <c r="M2495" s="9">
        <v>1</v>
      </c>
      <c r="N2495" s="6">
        <v>73.03</v>
      </c>
      <c r="O2495" s="7">
        <v>0</v>
      </c>
      <c r="P2495" s="6">
        <v>32.71</v>
      </c>
      <c r="Q2495" s="6">
        <f t="shared" si="152"/>
        <v>73.03</v>
      </c>
      <c r="R2495" s="6">
        <f t="shared" si="153"/>
        <v>32.71</v>
      </c>
      <c r="S2495" s="6">
        <f t="shared" si="154"/>
        <v>40.32</v>
      </c>
      <c r="T2495" s="8">
        <f t="shared" si="155"/>
        <v>0.55210187594139393</v>
      </c>
      <c r="U2495" s="5">
        <f>YEAR(SalesDataTable[[#This Row],[Order Date]])</f>
        <v>2026</v>
      </c>
      <c r="V2495" s="8" t="str">
        <f>"Q"&amp;ROUNDUP(MONTH(SalesDataTable[[#This Row],[Order Date]])/3,0)</f>
        <v>Q4</v>
      </c>
      <c r="W2495" s="9">
        <f>MONTH(SalesDataTable[[#This Row],[Order Date]])</f>
        <v>11</v>
      </c>
      <c r="X2495" s="8" t="str">
        <f>TEXT(SalesDataTable[[#This Row],[Order Date]],"mmm")</f>
        <v>Nov</v>
      </c>
    </row>
    <row r="2496" spans="1:24" ht="15">
      <c r="A2496" s="2">
        <v>4689</v>
      </c>
      <c r="B2496" s="3">
        <v>46356</v>
      </c>
      <c r="C2496" s="12">
        <f>MONTH(SalesDataTable[[#This Row],[Order Date]])</f>
        <v>11</v>
      </c>
      <c r="D2496" s="12" t="str">
        <f>TEXT(SalesDataTable[[#This Row],[Order Date]],"MMM")</f>
        <v>Nov</v>
      </c>
      <c r="E2496" s="15" t="str">
        <f>"Q"&amp;ROUNDUP(MONTH(SalesDataTable[[#This Row],[Order Date]])/3,0)</f>
        <v>Q4</v>
      </c>
      <c r="F2496" s="12">
        <f>YEAR(SalesDataTable[[#This Row],[Order Date]])</f>
        <v>2026</v>
      </c>
      <c r="G2496" s="4" t="s">
        <v>11</v>
      </c>
      <c r="H2496" s="4" t="s">
        <v>18</v>
      </c>
      <c r="I2496" s="4" t="s">
        <v>2</v>
      </c>
      <c r="J2496" s="4" t="s">
        <v>3</v>
      </c>
      <c r="K2496" s="4" t="s">
        <v>14</v>
      </c>
      <c r="L2496" s="4" t="s">
        <v>32</v>
      </c>
      <c r="M2496" s="9">
        <v>1</v>
      </c>
      <c r="N2496" s="6">
        <v>46.81</v>
      </c>
      <c r="O2496" s="7">
        <v>0.05</v>
      </c>
      <c r="P2496" s="6">
        <v>17.87</v>
      </c>
      <c r="Q2496" s="6">
        <f t="shared" si="152"/>
        <v>44.469500000000004</v>
      </c>
      <c r="R2496" s="6">
        <f t="shared" si="153"/>
        <v>17.87</v>
      </c>
      <c r="S2496" s="6">
        <f t="shared" si="154"/>
        <v>26.599500000000003</v>
      </c>
      <c r="T2496" s="8">
        <f t="shared" si="155"/>
        <v>0.59815154206815913</v>
      </c>
      <c r="U2496" s="5">
        <f>YEAR(SalesDataTable[[#This Row],[Order Date]])</f>
        <v>2026</v>
      </c>
      <c r="V2496" s="8" t="str">
        <f>"Q"&amp;ROUNDUP(MONTH(SalesDataTable[[#This Row],[Order Date]])/3,0)</f>
        <v>Q4</v>
      </c>
      <c r="W2496" s="9">
        <f>MONTH(SalesDataTable[[#This Row],[Order Date]])</f>
        <v>11</v>
      </c>
      <c r="X2496" s="8" t="str">
        <f>TEXT(SalesDataTable[[#This Row],[Order Date]],"mmm")</f>
        <v>Nov</v>
      </c>
    </row>
    <row r="2497" spans="1:24" ht="15">
      <c r="A2497" s="2">
        <v>4819</v>
      </c>
      <c r="B2497" s="3">
        <v>46356</v>
      </c>
      <c r="C2497" s="12">
        <f>MONTH(SalesDataTable[[#This Row],[Order Date]])</f>
        <v>11</v>
      </c>
      <c r="D2497" s="12" t="str">
        <f>TEXT(SalesDataTable[[#This Row],[Order Date]],"MMM")</f>
        <v>Nov</v>
      </c>
      <c r="E2497" s="15" t="str">
        <f>"Q"&amp;ROUNDUP(MONTH(SalesDataTable[[#This Row],[Order Date]])/3,0)</f>
        <v>Q4</v>
      </c>
      <c r="F2497" s="12">
        <f>YEAR(SalesDataTable[[#This Row],[Order Date]])</f>
        <v>2026</v>
      </c>
      <c r="G2497" s="4" t="s">
        <v>20</v>
      </c>
      <c r="H2497" s="4" t="s">
        <v>31</v>
      </c>
      <c r="I2497" s="4" t="s">
        <v>28</v>
      </c>
      <c r="J2497" s="4" t="s">
        <v>13</v>
      </c>
      <c r="K2497" s="4" t="s">
        <v>9</v>
      </c>
      <c r="L2497" s="4" t="s">
        <v>37</v>
      </c>
      <c r="M2497" s="9">
        <v>2</v>
      </c>
      <c r="N2497" s="6">
        <v>153.51</v>
      </c>
      <c r="O2497" s="7">
        <v>0.15</v>
      </c>
      <c r="P2497" s="6">
        <v>81.290000000000006</v>
      </c>
      <c r="Q2497" s="6">
        <f t="shared" si="152"/>
        <v>260.96699999999998</v>
      </c>
      <c r="R2497" s="6">
        <f t="shared" si="153"/>
        <v>162.58000000000001</v>
      </c>
      <c r="S2497" s="6">
        <f t="shared" si="154"/>
        <v>98.386999999999972</v>
      </c>
      <c r="T2497" s="8">
        <f t="shared" si="155"/>
        <v>0.3770093536730697</v>
      </c>
      <c r="U2497" s="5">
        <f>YEAR(SalesDataTable[[#This Row],[Order Date]])</f>
        <v>2026</v>
      </c>
      <c r="V2497" s="8" t="str">
        <f>"Q"&amp;ROUNDUP(MONTH(SalesDataTable[[#This Row],[Order Date]])/3,0)</f>
        <v>Q4</v>
      </c>
      <c r="W2497" s="9">
        <f>MONTH(SalesDataTable[[#This Row],[Order Date]])</f>
        <v>11</v>
      </c>
      <c r="X2497" s="8" t="str">
        <f>TEXT(SalesDataTable[[#This Row],[Order Date]],"mmm")</f>
        <v>Nov</v>
      </c>
    </row>
    <row r="2498" spans="1:24" ht="15">
      <c r="A2498" s="2">
        <v>5167</v>
      </c>
      <c r="B2498" s="3">
        <v>46356</v>
      </c>
      <c r="C2498" s="12">
        <f>MONTH(SalesDataTable[[#This Row],[Order Date]])</f>
        <v>11</v>
      </c>
      <c r="D2498" s="12" t="str">
        <f>TEXT(SalesDataTable[[#This Row],[Order Date]],"MMM")</f>
        <v>Nov</v>
      </c>
      <c r="E2498" s="15" t="str">
        <f>"Q"&amp;ROUNDUP(MONTH(SalesDataTable[[#This Row],[Order Date]])/3,0)</f>
        <v>Q4</v>
      </c>
      <c r="F2498" s="12">
        <f>YEAR(SalesDataTable[[#This Row],[Order Date]])</f>
        <v>2026</v>
      </c>
      <c r="G2498" s="4" t="s">
        <v>11</v>
      </c>
      <c r="H2498" s="4" t="s">
        <v>25</v>
      </c>
      <c r="I2498" s="4" t="s">
        <v>28</v>
      </c>
      <c r="J2498" s="4" t="s">
        <v>13</v>
      </c>
      <c r="K2498" s="4" t="s">
        <v>23</v>
      </c>
      <c r="L2498" s="4" t="s">
        <v>29</v>
      </c>
      <c r="M2498" s="9">
        <v>2</v>
      </c>
      <c r="N2498" s="6">
        <v>197.5</v>
      </c>
      <c r="O2498" s="7">
        <v>0</v>
      </c>
      <c r="P2498" s="6">
        <v>104.47</v>
      </c>
      <c r="Q2498" s="6">
        <f t="shared" ref="Q2498:Q2561" si="156">M2498*N2498*(1-O2498)</f>
        <v>395</v>
      </c>
      <c r="R2498" s="6">
        <f t="shared" ref="R2498:R2561" si="157">M2498*P2498</f>
        <v>208.94</v>
      </c>
      <c r="S2498" s="6">
        <f t="shared" ref="S2498:S2561" si="158">Q2498-R2498</f>
        <v>186.06</v>
      </c>
      <c r="T2498" s="8">
        <f t="shared" ref="T2498:T2561" si="159">IFERROR(S2498/Q2498,0)</f>
        <v>0.4710379746835443</v>
      </c>
      <c r="U2498" s="5">
        <f>YEAR(SalesDataTable[[#This Row],[Order Date]])</f>
        <v>2026</v>
      </c>
      <c r="V2498" s="8" t="str">
        <f>"Q"&amp;ROUNDUP(MONTH(SalesDataTable[[#This Row],[Order Date]])/3,0)</f>
        <v>Q4</v>
      </c>
      <c r="W2498" s="9">
        <f>MONTH(SalesDataTable[[#This Row],[Order Date]])</f>
        <v>11</v>
      </c>
      <c r="X2498" s="8" t="str">
        <f>TEXT(SalesDataTable[[#This Row],[Order Date]],"mmm")</f>
        <v>Nov</v>
      </c>
    </row>
    <row r="2499" spans="1:24" ht="15">
      <c r="A2499" s="2">
        <v>38</v>
      </c>
      <c r="B2499" s="3">
        <v>46357</v>
      </c>
      <c r="C2499" s="12">
        <f>MONTH(SalesDataTable[[#This Row],[Order Date]])</f>
        <v>12</v>
      </c>
      <c r="D2499" s="12" t="str">
        <f>TEXT(SalesDataTable[[#This Row],[Order Date]],"MMM")</f>
        <v>Dec</v>
      </c>
      <c r="E2499" s="15" t="str">
        <f>"Q"&amp;ROUNDUP(MONTH(SalesDataTable[[#This Row],[Order Date]])/3,0)</f>
        <v>Q4</v>
      </c>
      <c r="F2499" s="12">
        <f>YEAR(SalesDataTable[[#This Row],[Order Date]])</f>
        <v>2026</v>
      </c>
      <c r="G2499" s="4" t="s">
        <v>20</v>
      </c>
      <c r="H2499" s="4" t="s">
        <v>33</v>
      </c>
      <c r="I2499" s="4" t="s">
        <v>8</v>
      </c>
      <c r="J2499" s="4" t="s">
        <v>16</v>
      </c>
      <c r="K2499" s="4" t="s">
        <v>9</v>
      </c>
      <c r="L2499" s="4" t="s">
        <v>17</v>
      </c>
      <c r="M2499" s="9">
        <v>8</v>
      </c>
      <c r="N2499" s="6">
        <v>146.55000000000001</v>
      </c>
      <c r="O2499" s="7">
        <v>0.1</v>
      </c>
      <c r="P2499" s="6">
        <v>78.03</v>
      </c>
      <c r="Q2499" s="6">
        <f t="shared" si="156"/>
        <v>1055.1600000000001</v>
      </c>
      <c r="R2499" s="6">
        <f t="shared" si="157"/>
        <v>624.24</v>
      </c>
      <c r="S2499" s="6">
        <f t="shared" si="158"/>
        <v>430.92000000000007</v>
      </c>
      <c r="T2499" s="8">
        <f t="shared" si="159"/>
        <v>0.40839303991811671</v>
      </c>
      <c r="U2499" s="5">
        <f>YEAR(SalesDataTable[[#This Row],[Order Date]])</f>
        <v>2026</v>
      </c>
      <c r="V2499" s="8" t="str">
        <f>"Q"&amp;ROUNDUP(MONTH(SalesDataTable[[#This Row],[Order Date]])/3,0)</f>
        <v>Q4</v>
      </c>
      <c r="W2499" s="9">
        <f>MONTH(SalesDataTable[[#This Row],[Order Date]])</f>
        <v>12</v>
      </c>
      <c r="X2499" s="8" t="str">
        <f>TEXT(SalesDataTable[[#This Row],[Order Date]],"mmm")</f>
        <v>Dec</v>
      </c>
    </row>
    <row r="2500" spans="1:24" ht="15">
      <c r="A2500" s="2">
        <v>364</v>
      </c>
      <c r="B2500" s="3">
        <v>46357</v>
      </c>
      <c r="C2500" s="12">
        <f>MONTH(SalesDataTable[[#This Row],[Order Date]])</f>
        <v>12</v>
      </c>
      <c r="D2500" s="12" t="str">
        <f>TEXT(SalesDataTable[[#This Row],[Order Date]],"MMM")</f>
        <v>Dec</v>
      </c>
      <c r="E2500" s="15" t="str">
        <f>"Q"&amp;ROUNDUP(MONTH(SalesDataTable[[#This Row],[Order Date]])/3,0)</f>
        <v>Q4</v>
      </c>
      <c r="F2500" s="12">
        <f>YEAR(SalesDataTable[[#This Row],[Order Date]])</f>
        <v>2026</v>
      </c>
      <c r="G2500" s="4" t="s">
        <v>20</v>
      </c>
      <c r="H2500" s="4" t="s">
        <v>47</v>
      </c>
      <c r="I2500" s="4" t="s">
        <v>2</v>
      </c>
      <c r="J2500" s="4" t="s">
        <v>16</v>
      </c>
      <c r="K2500" s="4" t="s">
        <v>4</v>
      </c>
      <c r="L2500" s="4" t="s">
        <v>22</v>
      </c>
      <c r="M2500" s="9">
        <v>2</v>
      </c>
      <c r="N2500" s="6">
        <v>51.83</v>
      </c>
      <c r="O2500" s="7">
        <v>0.15</v>
      </c>
      <c r="P2500" s="6">
        <v>22.02</v>
      </c>
      <c r="Q2500" s="6">
        <f t="shared" si="156"/>
        <v>88.11099999999999</v>
      </c>
      <c r="R2500" s="6">
        <f t="shared" si="157"/>
        <v>44.04</v>
      </c>
      <c r="S2500" s="6">
        <f t="shared" si="158"/>
        <v>44.070999999999991</v>
      </c>
      <c r="T2500" s="8">
        <f t="shared" si="159"/>
        <v>0.50017591447151888</v>
      </c>
      <c r="U2500" s="5">
        <f>YEAR(SalesDataTable[[#This Row],[Order Date]])</f>
        <v>2026</v>
      </c>
      <c r="V2500" s="8" t="str">
        <f>"Q"&amp;ROUNDUP(MONTH(SalesDataTable[[#This Row],[Order Date]])/3,0)</f>
        <v>Q4</v>
      </c>
      <c r="W2500" s="9">
        <f>MONTH(SalesDataTable[[#This Row],[Order Date]])</f>
        <v>12</v>
      </c>
      <c r="X2500" s="8" t="str">
        <f>TEXT(SalesDataTable[[#This Row],[Order Date]],"mmm")</f>
        <v>Dec</v>
      </c>
    </row>
    <row r="2501" spans="1:24" ht="15">
      <c r="A2501" s="2">
        <v>2040</v>
      </c>
      <c r="B2501" s="3">
        <v>46357</v>
      </c>
      <c r="C2501" s="12">
        <f>MONTH(SalesDataTable[[#This Row],[Order Date]])</f>
        <v>12</v>
      </c>
      <c r="D2501" s="12" t="str">
        <f>TEXT(SalesDataTable[[#This Row],[Order Date]],"MMM")</f>
        <v>Dec</v>
      </c>
      <c r="E2501" s="15" t="str">
        <f>"Q"&amp;ROUNDUP(MONTH(SalesDataTable[[#This Row],[Order Date]])/3,0)</f>
        <v>Q4</v>
      </c>
      <c r="F2501" s="12">
        <f>YEAR(SalesDataTable[[#This Row],[Order Date]])</f>
        <v>2026</v>
      </c>
      <c r="G2501" s="4" t="s">
        <v>6</v>
      </c>
      <c r="H2501" s="4" t="s">
        <v>43</v>
      </c>
      <c r="I2501" s="4" t="s">
        <v>2</v>
      </c>
      <c r="J2501" s="4" t="s">
        <v>13</v>
      </c>
      <c r="K2501" s="4" t="s">
        <v>9</v>
      </c>
      <c r="L2501" s="4" t="s">
        <v>17</v>
      </c>
      <c r="M2501" s="9">
        <v>1</v>
      </c>
      <c r="N2501" s="6">
        <v>140.34</v>
      </c>
      <c r="O2501" s="7">
        <v>0.15</v>
      </c>
      <c r="P2501" s="6">
        <v>79.92</v>
      </c>
      <c r="Q2501" s="6">
        <f t="shared" si="156"/>
        <v>119.289</v>
      </c>
      <c r="R2501" s="6">
        <f t="shared" si="157"/>
        <v>79.92</v>
      </c>
      <c r="S2501" s="6">
        <f t="shared" si="158"/>
        <v>39.369</v>
      </c>
      <c r="T2501" s="8">
        <f t="shared" si="159"/>
        <v>0.33003043029952467</v>
      </c>
      <c r="U2501" s="5">
        <f>YEAR(SalesDataTable[[#This Row],[Order Date]])</f>
        <v>2026</v>
      </c>
      <c r="V2501" s="8" t="str">
        <f>"Q"&amp;ROUNDUP(MONTH(SalesDataTable[[#This Row],[Order Date]])/3,0)</f>
        <v>Q4</v>
      </c>
      <c r="W2501" s="9">
        <f>MONTH(SalesDataTable[[#This Row],[Order Date]])</f>
        <v>12</v>
      </c>
      <c r="X2501" s="8" t="str">
        <f>TEXT(SalesDataTable[[#This Row],[Order Date]],"mmm")</f>
        <v>Dec</v>
      </c>
    </row>
    <row r="2502" spans="1:24" ht="15">
      <c r="A2502" s="2">
        <v>2899</v>
      </c>
      <c r="B2502" s="3">
        <v>46357</v>
      </c>
      <c r="C2502" s="12">
        <f>MONTH(SalesDataTable[[#This Row],[Order Date]])</f>
        <v>12</v>
      </c>
      <c r="D2502" s="12" t="str">
        <f>TEXT(SalesDataTable[[#This Row],[Order Date]],"MMM")</f>
        <v>Dec</v>
      </c>
      <c r="E2502" s="15" t="str">
        <f>"Q"&amp;ROUNDUP(MONTH(SalesDataTable[[#This Row],[Order Date]])/3,0)</f>
        <v>Q4</v>
      </c>
      <c r="F2502" s="12">
        <f>YEAR(SalesDataTable[[#This Row],[Order Date]])</f>
        <v>2026</v>
      </c>
      <c r="G2502" s="4" t="s">
        <v>0</v>
      </c>
      <c r="H2502" s="4" t="s">
        <v>1</v>
      </c>
      <c r="I2502" s="4" t="s">
        <v>2</v>
      </c>
      <c r="J2502" s="4" t="s">
        <v>13</v>
      </c>
      <c r="K2502" s="4" t="s">
        <v>9</v>
      </c>
      <c r="L2502" s="4" t="s">
        <v>37</v>
      </c>
      <c r="M2502" s="9">
        <v>1</v>
      </c>
      <c r="N2502" s="6">
        <v>156.44999999999999</v>
      </c>
      <c r="O2502" s="7">
        <v>0</v>
      </c>
      <c r="P2502" s="6">
        <v>80.56</v>
      </c>
      <c r="Q2502" s="6">
        <f t="shared" si="156"/>
        <v>156.44999999999999</v>
      </c>
      <c r="R2502" s="6">
        <f t="shared" si="157"/>
        <v>80.56</v>
      </c>
      <c r="S2502" s="6">
        <f t="shared" si="158"/>
        <v>75.889999999999986</v>
      </c>
      <c r="T2502" s="8">
        <f t="shared" si="159"/>
        <v>0.48507510386705011</v>
      </c>
      <c r="U2502" s="5">
        <f>YEAR(SalesDataTable[[#This Row],[Order Date]])</f>
        <v>2026</v>
      </c>
      <c r="V2502" s="8" t="str">
        <f>"Q"&amp;ROUNDUP(MONTH(SalesDataTable[[#This Row],[Order Date]])/3,0)</f>
        <v>Q4</v>
      </c>
      <c r="W2502" s="9">
        <f>MONTH(SalesDataTable[[#This Row],[Order Date]])</f>
        <v>12</v>
      </c>
      <c r="X2502" s="8" t="str">
        <f>TEXT(SalesDataTable[[#This Row],[Order Date]],"mmm")</f>
        <v>Dec</v>
      </c>
    </row>
    <row r="2503" spans="1:24" ht="15">
      <c r="A2503" s="2">
        <v>3199</v>
      </c>
      <c r="B2503" s="3">
        <v>46357</v>
      </c>
      <c r="C2503" s="12">
        <f>MONTH(SalesDataTable[[#This Row],[Order Date]])</f>
        <v>12</v>
      </c>
      <c r="D2503" s="12" t="str">
        <f>TEXT(SalesDataTable[[#This Row],[Order Date]],"MMM")</f>
        <v>Dec</v>
      </c>
      <c r="E2503" s="15" t="str">
        <f>"Q"&amp;ROUNDUP(MONTH(SalesDataTable[[#This Row],[Order Date]])/3,0)</f>
        <v>Q4</v>
      </c>
      <c r="F2503" s="12">
        <f>YEAR(SalesDataTable[[#This Row],[Order Date]])</f>
        <v>2026</v>
      </c>
      <c r="G2503" s="4" t="s">
        <v>11</v>
      </c>
      <c r="H2503" s="4" t="s">
        <v>52</v>
      </c>
      <c r="I2503" s="4" t="s">
        <v>28</v>
      </c>
      <c r="J2503" s="4" t="s">
        <v>3</v>
      </c>
      <c r="K2503" s="4" t="s">
        <v>34</v>
      </c>
      <c r="L2503" s="4" t="s">
        <v>35</v>
      </c>
      <c r="M2503" s="9">
        <v>1</v>
      </c>
      <c r="N2503" s="6">
        <v>41.33</v>
      </c>
      <c r="O2503" s="7">
        <v>0</v>
      </c>
      <c r="P2503" s="6">
        <v>15.03</v>
      </c>
      <c r="Q2503" s="6">
        <f t="shared" si="156"/>
        <v>41.33</v>
      </c>
      <c r="R2503" s="6">
        <f t="shared" si="157"/>
        <v>15.03</v>
      </c>
      <c r="S2503" s="6">
        <f t="shared" si="158"/>
        <v>26.299999999999997</v>
      </c>
      <c r="T2503" s="8">
        <f t="shared" si="159"/>
        <v>0.6363416404548754</v>
      </c>
      <c r="U2503" s="5">
        <f>YEAR(SalesDataTable[[#This Row],[Order Date]])</f>
        <v>2026</v>
      </c>
      <c r="V2503" s="8" t="str">
        <f>"Q"&amp;ROUNDUP(MONTH(SalesDataTable[[#This Row],[Order Date]])/3,0)</f>
        <v>Q4</v>
      </c>
      <c r="W2503" s="9">
        <f>MONTH(SalesDataTable[[#This Row],[Order Date]])</f>
        <v>12</v>
      </c>
      <c r="X2503" s="8" t="str">
        <f>TEXT(SalesDataTable[[#This Row],[Order Date]],"mmm")</f>
        <v>Dec</v>
      </c>
    </row>
    <row r="2504" spans="1:24" ht="15">
      <c r="A2504" s="2">
        <v>4722</v>
      </c>
      <c r="B2504" s="3">
        <v>46357</v>
      </c>
      <c r="C2504" s="12">
        <f>MONTH(SalesDataTable[[#This Row],[Order Date]])</f>
        <v>12</v>
      </c>
      <c r="D2504" s="12" t="str">
        <f>TEXT(SalesDataTable[[#This Row],[Order Date]],"MMM")</f>
        <v>Dec</v>
      </c>
      <c r="E2504" s="15" t="str">
        <f>"Q"&amp;ROUNDUP(MONTH(SalesDataTable[[#This Row],[Order Date]])/3,0)</f>
        <v>Q4</v>
      </c>
      <c r="F2504" s="12">
        <f>YEAR(SalesDataTable[[#This Row],[Order Date]])</f>
        <v>2026</v>
      </c>
      <c r="G2504" s="4" t="s">
        <v>6</v>
      </c>
      <c r="H2504" s="4" t="s">
        <v>41</v>
      </c>
      <c r="I2504" s="4" t="s">
        <v>19</v>
      </c>
      <c r="J2504" s="4" t="s">
        <v>13</v>
      </c>
      <c r="K2504" s="4" t="s">
        <v>4</v>
      </c>
      <c r="L2504" s="4" t="s">
        <v>26</v>
      </c>
      <c r="M2504" s="9">
        <v>1</v>
      </c>
      <c r="N2504" s="6">
        <v>39.479999999999997</v>
      </c>
      <c r="O2504" s="7">
        <v>0.05</v>
      </c>
      <c r="P2504" s="6">
        <v>16.78</v>
      </c>
      <c r="Q2504" s="6">
        <f t="shared" si="156"/>
        <v>37.505999999999993</v>
      </c>
      <c r="R2504" s="6">
        <f t="shared" si="157"/>
        <v>16.78</v>
      </c>
      <c r="S2504" s="6">
        <f t="shared" si="158"/>
        <v>20.725999999999992</v>
      </c>
      <c r="T2504" s="8">
        <f t="shared" si="159"/>
        <v>0.55260491654668575</v>
      </c>
      <c r="U2504" s="5">
        <f>YEAR(SalesDataTable[[#This Row],[Order Date]])</f>
        <v>2026</v>
      </c>
      <c r="V2504" s="8" t="str">
        <f>"Q"&amp;ROUNDUP(MONTH(SalesDataTable[[#This Row],[Order Date]])/3,0)</f>
        <v>Q4</v>
      </c>
      <c r="W2504" s="9">
        <f>MONTH(SalesDataTable[[#This Row],[Order Date]])</f>
        <v>12</v>
      </c>
      <c r="X2504" s="8" t="str">
        <f>TEXT(SalesDataTable[[#This Row],[Order Date]],"mmm")</f>
        <v>Dec</v>
      </c>
    </row>
    <row r="2505" spans="1:24" ht="15">
      <c r="A2505" s="2">
        <v>1423</v>
      </c>
      <c r="B2505" s="3">
        <v>46358</v>
      </c>
      <c r="C2505" s="12">
        <f>MONTH(SalesDataTable[[#This Row],[Order Date]])</f>
        <v>12</v>
      </c>
      <c r="D2505" s="12" t="str">
        <f>TEXT(SalesDataTable[[#This Row],[Order Date]],"MMM")</f>
        <v>Dec</v>
      </c>
      <c r="E2505" s="15" t="str">
        <f>"Q"&amp;ROUNDUP(MONTH(SalesDataTable[[#This Row],[Order Date]])/3,0)</f>
        <v>Q4</v>
      </c>
      <c r="F2505" s="12">
        <f>YEAR(SalesDataTable[[#This Row],[Order Date]])</f>
        <v>2026</v>
      </c>
      <c r="G2505" s="4" t="s">
        <v>11</v>
      </c>
      <c r="H2505" s="4" t="s">
        <v>18</v>
      </c>
      <c r="I2505" s="4" t="s">
        <v>2</v>
      </c>
      <c r="J2505" s="4" t="s">
        <v>16</v>
      </c>
      <c r="K2505" s="4" t="s">
        <v>9</v>
      </c>
      <c r="L2505" s="4" t="s">
        <v>46</v>
      </c>
      <c r="M2505" s="9">
        <v>1</v>
      </c>
      <c r="N2505" s="6">
        <v>73.010000000000005</v>
      </c>
      <c r="O2505" s="7">
        <v>0.1</v>
      </c>
      <c r="P2505" s="6">
        <v>31.51</v>
      </c>
      <c r="Q2505" s="6">
        <f t="shared" si="156"/>
        <v>65.709000000000003</v>
      </c>
      <c r="R2505" s="6">
        <f t="shared" si="157"/>
        <v>31.51</v>
      </c>
      <c r="S2505" s="6">
        <f t="shared" si="158"/>
        <v>34.198999999999998</v>
      </c>
      <c r="T2505" s="8">
        <f t="shared" si="159"/>
        <v>0.52046142841924237</v>
      </c>
      <c r="U2505" s="5">
        <f>YEAR(SalesDataTable[[#This Row],[Order Date]])</f>
        <v>2026</v>
      </c>
      <c r="V2505" s="8" t="str">
        <f>"Q"&amp;ROUNDUP(MONTH(SalesDataTable[[#This Row],[Order Date]])/3,0)</f>
        <v>Q4</v>
      </c>
      <c r="W2505" s="9">
        <f>MONTH(SalesDataTable[[#This Row],[Order Date]])</f>
        <v>12</v>
      </c>
      <c r="X2505" s="8" t="str">
        <f>TEXT(SalesDataTable[[#This Row],[Order Date]],"mmm")</f>
        <v>Dec</v>
      </c>
    </row>
    <row r="2506" spans="1:24" ht="15">
      <c r="A2506" s="2">
        <v>1505</v>
      </c>
      <c r="B2506" s="3">
        <v>46358</v>
      </c>
      <c r="C2506" s="12">
        <f>MONTH(SalesDataTable[[#This Row],[Order Date]])</f>
        <v>12</v>
      </c>
      <c r="D2506" s="12" t="str">
        <f>TEXT(SalesDataTable[[#This Row],[Order Date]],"MMM")</f>
        <v>Dec</v>
      </c>
      <c r="E2506" s="15" t="str">
        <f>"Q"&amp;ROUNDUP(MONTH(SalesDataTable[[#This Row],[Order Date]])/3,0)</f>
        <v>Q4</v>
      </c>
      <c r="F2506" s="12">
        <f>YEAR(SalesDataTable[[#This Row],[Order Date]])</f>
        <v>2026</v>
      </c>
      <c r="G2506" s="4" t="s">
        <v>0</v>
      </c>
      <c r="H2506" s="4" t="s">
        <v>50</v>
      </c>
      <c r="I2506" s="4" t="s">
        <v>2</v>
      </c>
      <c r="J2506" s="4" t="s">
        <v>16</v>
      </c>
      <c r="K2506" s="4" t="s">
        <v>34</v>
      </c>
      <c r="L2506" s="4" t="s">
        <v>35</v>
      </c>
      <c r="M2506" s="9">
        <v>2</v>
      </c>
      <c r="N2506" s="6">
        <v>40.86</v>
      </c>
      <c r="O2506" s="7">
        <v>0.05</v>
      </c>
      <c r="P2506" s="6">
        <v>15.06</v>
      </c>
      <c r="Q2506" s="6">
        <f t="shared" si="156"/>
        <v>77.634</v>
      </c>
      <c r="R2506" s="6">
        <f t="shared" si="157"/>
        <v>30.12</v>
      </c>
      <c r="S2506" s="6">
        <f t="shared" si="158"/>
        <v>47.513999999999996</v>
      </c>
      <c r="T2506" s="8">
        <f t="shared" si="159"/>
        <v>0.6120256588608084</v>
      </c>
      <c r="U2506" s="5">
        <f>YEAR(SalesDataTable[[#This Row],[Order Date]])</f>
        <v>2026</v>
      </c>
      <c r="V2506" s="8" t="str">
        <f>"Q"&amp;ROUNDUP(MONTH(SalesDataTable[[#This Row],[Order Date]])/3,0)</f>
        <v>Q4</v>
      </c>
      <c r="W2506" s="9">
        <f>MONTH(SalesDataTable[[#This Row],[Order Date]])</f>
        <v>12</v>
      </c>
      <c r="X2506" s="8" t="str">
        <f>TEXT(SalesDataTable[[#This Row],[Order Date]],"mmm")</f>
        <v>Dec</v>
      </c>
    </row>
    <row r="2507" spans="1:24" ht="15">
      <c r="A2507" s="2">
        <v>1664</v>
      </c>
      <c r="B2507" s="3">
        <v>46358</v>
      </c>
      <c r="C2507" s="12">
        <f>MONTH(SalesDataTable[[#This Row],[Order Date]])</f>
        <v>12</v>
      </c>
      <c r="D2507" s="12" t="str">
        <f>TEXT(SalesDataTable[[#This Row],[Order Date]],"MMM")</f>
        <v>Dec</v>
      </c>
      <c r="E2507" s="15" t="str">
        <f>"Q"&amp;ROUNDUP(MONTH(SalesDataTable[[#This Row],[Order Date]])/3,0)</f>
        <v>Q4</v>
      </c>
      <c r="F2507" s="12">
        <f>YEAR(SalesDataTable[[#This Row],[Order Date]])</f>
        <v>2026</v>
      </c>
      <c r="G2507" s="4" t="s">
        <v>11</v>
      </c>
      <c r="H2507" s="4" t="s">
        <v>25</v>
      </c>
      <c r="I2507" s="4" t="s">
        <v>28</v>
      </c>
      <c r="J2507" s="4" t="s">
        <v>3</v>
      </c>
      <c r="K2507" s="4" t="s">
        <v>23</v>
      </c>
      <c r="L2507" s="4" t="s">
        <v>29</v>
      </c>
      <c r="M2507" s="9">
        <v>6</v>
      </c>
      <c r="N2507" s="6">
        <v>194.79</v>
      </c>
      <c r="O2507" s="7">
        <v>0</v>
      </c>
      <c r="P2507" s="6">
        <v>105.73</v>
      </c>
      <c r="Q2507" s="6">
        <f t="shared" si="156"/>
        <v>1168.74</v>
      </c>
      <c r="R2507" s="6">
        <f t="shared" si="157"/>
        <v>634.38</v>
      </c>
      <c r="S2507" s="6">
        <f t="shared" si="158"/>
        <v>534.36</v>
      </c>
      <c r="T2507" s="8">
        <f t="shared" si="159"/>
        <v>0.45721032907233433</v>
      </c>
      <c r="U2507" s="5">
        <f>YEAR(SalesDataTable[[#This Row],[Order Date]])</f>
        <v>2026</v>
      </c>
      <c r="V2507" s="8" t="str">
        <f>"Q"&amp;ROUNDUP(MONTH(SalesDataTable[[#This Row],[Order Date]])/3,0)</f>
        <v>Q4</v>
      </c>
      <c r="W2507" s="9">
        <f>MONTH(SalesDataTable[[#This Row],[Order Date]])</f>
        <v>12</v>
      </c>
      <c r="X2507" s="8" t="str">
        <f>TEXT(SalesDataTable[[#This Row],[Order Date]],"mmm")</f>
        <v>Dec</v>
      </c>
    </row>
    <row r="2508" spans="1:24" ht="15">
      <c r="A2508" s="2">
        <v>2035</v>
      </c>
      <c r="B2508" s="3">
        <v>46358</v>
      </c>
      <c r="C2508" s="12">
        <f>MONTH(SalesDataTable[[#This Row],[Order Date]])</f>
        <v>12</v>
      </c>
      <c r="D2508" s="12" t="str">
        <f>TEXT(SalesDataTable[[#This Row],[Order Date]],"MMM")</f>
        <v>Dec</v>
      </c>
      <c r="E2508" s="15" t="str">
        <f>"Q"&amp;ROUNDUP(MONTH(SalesDataTable[[#This Row],[Order Date]])/3,0)</f>
        <v>Q4</v>
      </c>
      <c r="F2508" s="12">
        <f>YEAR(SalesDataTable[[#This Row],[Order Date]])</f>
        <v>2026</v>
      </c>
      <c r="G2508" s="4" t="s">
        <v>20</v>
      </c>
      <c r="H2508" s="4" t="s">
        <v>47</v>
      </c>
      <c r="I2508" s="4" t="s">
        <v>2</v>
      </c>
      <c r="J2508" s="4" t="s">
        <v>13</v>
      </c>
      <c r="K2508" s="4" t="s">
        <v>23</v>
      </c>
      <c r="L2508" s="4" t="s">
        <v>40</v>
      </c>
      <c r="M2508" s="9">
        <v>4</v>
      </c>
      <c r="N2508" s="6">
        <v>80.98</v>
      </c>
      <c r="O2508" s="7">
        <v>0.2</v>
      </c>
      <c r="P2508" s="6">
        <v>38.6</v>
      </c>
      <c r="Q2508" s="6">
        <f t="shared" si="156"/>
        <v>259.13600000000002</v>
      </c>
      <c r="R2508" s="6">
        <f t="shared" si="157"/>
        <v>154.4</v>
      </c>
      <c r="S2508" s="6">
        <f t="shared" si="158"/>
        <v>104.73600000000002</v>
      </c>
      <c r="T2508" s="8">
        <f t="shared" si="159"/>
        <v>0.40417387009138062</v>
      </c>
      <c r="U2508" s="5">
        <f>YEAR(SalesDataTable[[#This Row],[Order Date]])</f>
        <v>2026</v>
      </c>
      <c r="V2508" s="8" t="str">
        <f>"Q"&amp;ROUNDUP(MONTH(SalesDataTable[[#This Row],[Order Date]])/3,0)</f>
        <v>Q4</v>
      </c>
      <c r="W2508" s="9">
        <f>MONTH(SalesDataTable[[#This Row],[Order Date]])</f>
        <v>12</v>
      </c>
      <c r="X2508" s="8" t="str">
        <f>TEXT(SalesDataTable[[#This Row],[Order Date]],"mmm")</f>
        <v>Dec</v>
      </c>
    </row>
    <row r="2509" spans="1:24" ht="15">
      <c r="A2509" s="2">
        <v>2094</v>
      </c>
      <c r="B2509" s="3">
        <v>46358</v>
      </c>
      <c r="C2509" s="12">
        <f>MONTH(SalesDataTable[[#This Row],[Order Date]])</f>
        <v>12</v>
      </c>
      <c r="D2509" s="12" t="str">
        <f>TEXT(SalesDataTable[[#This Row],[Order Date]],"MMM")</f>
        <v>Dec</v>
      </c>
      <c r="E2509" s="15" t="str">
        <f>"Q"&amp;ROUNDUP(MONTH(SalesDataTable[[#This Row],[Order Date]])/3,0)</f>
        <v>Q4</v>
      </c>
      <c r="F2509" s="12">
        <f>YEAR(SalesDataTable[[#This Row],[Order Date]])</f>
        <v>2026</v>
      </c>
      <c r="G2509" s="4" t="s">
        <v>0</v>
      </c>
      <c r="H2509" s="4" t="s">
        <v>50</v>
      </c>
      <c r="I2509" s="4" t="s">
        <v>2</v>
      </c>
      <c r="J2509" s="4" t="s">
        <v>13</v>
      </c>
      <c r="K2509" s="4" t="s">
        <v>23</v>
      </c>
      <c r="L2509" s="4" t="s">
        <v>29</v>
      </c>
      <c r="M2509" s="9">
        <v>3</v>
      </c>
      <c r="N2509" s="6">
        <v>196.48</v>
      </c>
      <c r="O2509" s="7">
        <v>0.05</v>
      </c>
      <c r="P2509" s="6">
        <v>107.2</v>
      </c>
      <c r="Q2509" s="6">
        <f t="shared" si="156"/>
        <v>559.96799999999996</v>
      </c>
      <c r="R2509" s="6">
        <f t="shared" si="157"/>
        <v>321.60000000000002</v>
      </c>
      <c r="S2509" s="6">
        <f t="shared" si="158"/>
        <v>238.36799999999994</v>
      </c>
      <c r="T2509" s="8">
        <f t="shared" si="159"/>
        <v>0.42568146751242919</v>
      </c>
      <c r="U2509" s="5">
        <f>YEAR(SalesDataTable[[#This Row],[Order Date]])</f>
        <v>2026</v>
      </c>
      <c r="V2509" s="8" t="str">
        <f>"Q"&amp;ROUNDUP(MONTH(SalesDataTable[[#This Row],[Order Date]])/3,0)</f>
        <v>Q4</v>
      </c>
      <c r="W2509" s="9">
        <f>MONTH(SalesDataTable[[#This Row],[Order Date]])</f>
        <v>12</v>
      </c>
      <c r="X2509" s="8" t="str">
        <f>TEXT(SalesDataTable[[#This Row],[Order Date]],"mmm")</f>
        <v>Dec</v>
      </c>
    </row>
    <row r="2510" spans="1:24" ht="15">
      <c r="A2510" s="2">
        <v>2204</v>
      </c>
      <c r="B2510" s="3">
        <v>46358</v>
      </c>
      <c r="C2510" s="12">
        <f>MONTH(SalesDataTable[[#This Row],[Order Date]])</f>
        <v>12</v>
      </c>
      <c r="D2510" s="12" t="str">
        <f>TEXT(SalesDataTable[[#This Row],[Order Date]],"MMM")</f>
        <v>Dec</v>
      </c>
      <c r="E2510" s="15" t="str">
        <f>"Q"&amp;ROUNDUP(MONTH(SalesDataTable[[#This Row],[Order Date]])/3,0)</f>
        <v>Q4</v>
      </c>
      <c r="F2510" s="12">
        <f>YEAR(SalesDataTable[[#This Row],[Order Date]])</f>
        <v>2026</v>
      </c>
      <c r="G2510" s="4" t="s">
        <v>0</v>
      </c>
      <c r="H2510" s="4" t="s">
        <v>36</v>
      </c>
      <c r="I2510" s="4" t="s">
        <v>19</v>
      </c>
      <c r="J2510" s="4" t="s">
        <v>13</v>
      </c>
      <c r="K2510" s="4" t="s">
        <v>14</v>
      </c>
      <c r="L2510" s="4" t="s">
        <v>32</v>
      </c>
      <c r="M2510" s="9">
        <v>2</v>
      </c>
      <c r="N2510" s="6">
        <v>46.63</v>
      </c>
      <c r="O2510" s="7">
        <v>0</v>
      </c>
      <c r="P2510" s="6">
        <v>18.68</v>
      </c>
      <c r="Q2510" s="6">
        <f t="shared" si="156"/>
        <v>93.26</v>
      </c>
      <c r="R2510" s="6">
        <f t="shared" si="157"/>
        <v>37.36</v>
      </c>
      <c r="S2510" s="6">
        <f t="shared" si="158"/>
        <v>55.900000000000006</v>
      </c>
      <c r="T2510" s="8">
        <f t="shared" si="159"/>
        <v>0.59939952820072917</v>
      </c>
      <c r="U2510" s="5">
        <f>YEAR(SalesDataTable[[#This Row],[Order Date]])</f>
        <v>2026</v>
      </c>
      <c r="V2510" s="8" t="str">
        <f>"Q"&amp;ROUNDUP(MONTH(SalesDataTable[[#This Row],[Order Date]])/3,0)</f>
        <v>Q4</v>
      </c>
      <c r="W2510" s="9">
        <f>MONTH(SalesDataTable[[#This Row],[Order Date]])</f>
        <v>12</v>
      </c>
      <c r="X2510" s="8" t="str">
        <f>TEXT(SalesDataTable[[#This Row],[Order Date]],"mmm")</f>
        <v>Dec</v>
      </c>
    </row>
    <row r="2511" spans="1:24" ht="15">
      <c r="A2511" s="2">
        <v>3921</v>
      </c>
      <c r="B2511" s="3">
        <v>46358</v>
      </c>
      <c r="C2511" s="12">
        <f>MONTH(SalesDataTable[[#This Row],[Order Date]])</f>
        <v>12</v>
      </c>
      <c r="D2511" s="12" t="str">
        <f>TEXT(SalesDataTable[[#This Row],[Order Date]],"MMM")</f>
        <v>Dec</v>
      </c>
      <c r="E2511" s="15" t="str">
        <f>"Q"&amp;ROUNDUP(MONTH(SalesDataTable[[#This Row],[Order Date]])/3,0)</f>
        <v>Q4</v>
      </c>
      <c r="F2511" s="12">
        <f>YEAR(SalesDataTable[[#This Row],[Order Date]])</f>
        <v>2026</v>
      </c>
      <c r="G2511" s="4" t="s">
        <v>11</v>
      </c>
      <c r="H2511" s="4" t="s">
        <v>25</v>
      </c>
      <c r="I2511" s="4" t="s">
        <v>8</v>
      </c>
      <c r="J2511" s="4" t="s">
        <v>16</v>
      </c>
      <c r="K2511" s="4" t="s">
        <v>9</v>
      </c>
      <c r="L2511" s="4" t="s">
        <v>17</v>
      </c>
      <c r="M2511" s="9">
        <v>12</v>
      </c>
      <c r="N2511" s="6">
        <v>142.93</v>
      </c>
      <c r="O2511" s="7">
        <v>0.1</v>
      </c>
      <c r="P2511" s="6">
        <v>79.81</v>
      </c>
      <c r="Q2511" s="6">
        <f t="shared" si="156"/>
        <v>1543.644</v>
      </c>
      <c r="R2511" s="6">
        <f t="shared" si="157"/>
        <v>957.72</v>
      </c>
      <c r="S2511" s="6">
        <f t="shared" si="158"/>
        <v>585.92399999999998</v>
      </c>
      <c r="T2511" s="8">
        <f t="shared" si="159"/>
        <v>0.37957197384889263</v>
      </c>
      <c r="U2511" s="5">
        <f>YEAR(SalesDataTable[[#This Row],[Order Date]])</f>
        <v>2026</v>
      </c>
      <c r="V2511" s="8" t="str">
        <f>"Q"&amp;ROUNDUP(MONTH(SalesDataTable[[#This Row],[Order Date]])/3,0)</f>
        <v>Q4</v>
      </c>
      <c r="W2511" s="9">
        <f>MONTH(SalesDataTable[[#This Row],[Order Date]])</f>
        <v>12</v>
      </c>
      <c r="X2511" s="8" t="str">
        <f>TEXT(SalesDataTable[[#This Row],[Order Date]],"mmm")</f>
        <v>Dec</v>
      </c>
    </row>
    <row r="2512" spans="1:24" ht="15">
      <c r="A2512" s="2">
        <v>3999</v>
      </c>
      <c r="B2512" s="3">
        <v>46358</v>
      </c>
      <c r="C2512" s="12">
        <f>MONTH(SalesDataTable[[#This Row],[Order Date]])</f>
        <v>12</v>
      </c>
      <c r="D2512" s="12" t="str">
        <f>TEXT(SalesDataTable[[#This Row],[Order Date]],"MMM")</f>
        <v>Dec</v>
      </c>
      <c r="E2512" s="15" t="str">
        <f>"Q"&amp;ROUNDUP(MONTH(SalesDataTable[[#This Row],[Order Date]])/3,0)</f>
        <v>Q4</v>
      </c>
      <c r="F2512" s="12">
        <f>YEAR(SalesDataTable[[#This Row],[Order Date]])</f>
        <v>2026</v>
      </c>
      <c r="G2512" s="4" t="s">
        <v>6</v>
      </c>
      <c r="H2512" s="4" t="s">
        <v>43</v>
      </c>
      <c r="I2512" s="4" t="s">
        <v>19</v>
      </c>
      <c r="J2512" s="4" t="s">
        <v>3</v>
      </c>
      <c r="K2512" s="4" t="s">
        <v>9</v>
      </c>
      <c r="L2512" s="4" t="s">
        <v>37</v>
      </c>
      <c r="M2512" s="9">
        <v>2</v>
      </c>
      <c r="N2512" s="6">
        <v>153.97</v>
      </c>
      <c r="O2512" s="7">
        <v>0</v>
      </c>
      <c r="P2512" s="6">
        <v>79.45</v>
      </c>
      <c r="Q2512" s="6">
        <f t="shared" si="156"/>
        <v>307.94</v>
      </c>
      <c r="R2512" s="6">
        <f t="shared" si="157"/>
        <v>158.9</v>
      </c>
      <c r="S2512" s="6">
        <f t="shared" si="158"/>
        <v>149.04</v>
      </c>
      <c r="T2512" s="8">
        <f t="shared" si="159"/>
        <v>0.48399038773787101</v>
      </c>
      <c r="U2512" s="5">
        <f>YEAR(SalesDataTable[[#This Row],[Order Date]])</f>
        <v>2026</v>
      </c>
      <c r="V2512" s="8" t="str">
        <f>"Q"&amp;ROUNDUP(MONTH(SalesDataTable[[#This Row],[Order Date]])/3,0)</f>
        <v>Q4</v>
      </c>
      <c r="W2512" s="9">
        <f>MONTH(SalesDataTable[[#This Row],[Order Date]])</f>
        <v>12</v>
      </c>
      <c r="X2512" s="8" t="str">
        <f>TEXT(SalesDataTable[[#This Row],[Order Date]],"mmm")</f>
        <v>Dec</v>
      </c>
    </row>
    <row r="2513" spans="1:24" ht="15">
      <c r="A2513" s="2">
        <v>4546</v>
      </c>
      <c r="B2513" s="3">
        <v>46358</v>
      </c>
      <c r="C2513" s="12">
        <f>MONTH(SalesDataTable[[#This Row],[Order Date]])</f>
        <v>12</v>
      </c>
      <c r="D2513" s="12" t="str">
        <f>TEXT(SalesDataTable[[#This Row],[Order Date]],"MMM")</f>
        <v>Dec</v>
      </c>
      <c r="E2513" s="15" t="str">
        <f>"Q"&amp;ROUNDUP(MONTH(SalesDataTable[[#This Row],[Order Date]])/3,0)</f>
        <v>Q4</v>
      </c>
      <c r="F2513" s="12">
        <f>YEAR(SalesDataTable[[#This Row],[Order Date]])</f>
        <v>2026</v>
      </c>
      <c r="G2513" s="4" t="s">
        <v>20</v>
      </c>
      <c r="H2513" s="4" t="s">
        <v>47</v>
      </c>
      <c r="I2513" s="4" t="s">
        <v>2</v>
      </c>
      <c r="J2513" s="4" t="s">
        <v>3</v>
      </c>
      <c r="K2513" s="4" t="s">
        <v>23</v>
      </c>
      <c r="L2513" s="4" t="s">
        <v>24</v>
      </c>
      <c r="M2513" s="9">
        <v>1</v>
      </c>
      <c r="N2513" s="6">
        <v>344.63</v>
      </c>
      <c r="O2513" s="7">
        <v>0.05</v>
      </c>
      <c r="P2513" s="6">
        <v>189.22</v>
      </c>
      <c r="Q2513" s="6">
        <f t="shared" si="156"/>
        <v>327.39849999999996</v>
      </c>
      <c r="R2513" s="6">
        <f t="shared" si="157"/>
        <v>189.22</v>
      </c>
      <c r="S2513" s="6">
        <f t="shared" si="158"/>
        <v>138.17849999999996</v>
      </c>
      <c r="T2513" s="8">
        <f t="shared" si="159"/>
        <v>0.42204988721695419</v>
      </c>
      <c r="U2513" s="5">
        <f>YEAR(SalesDataTable[[#This Row],[Order Date]])</f>
        <v>2026</v>
      </c>
      <c r="V2513" s="8" t="str">
        <f>"Q"&amp;ROUNDUP(MONTH(SalesDataTable[[#This Row],[Order Date]])/3,0)</f>
        <v>Q4</v>
      </c>
      <c r="W2513" s="9">
        <f>MONTH(SalesDataTable[[#This Row],[Order Date]])</f>
        <v>12</v>
      </c>
      <c r="X2513" s="8" t="str">
        <f>TEXT(SalesDataTable[[#This Row],[Order Date]],"mmm")</f>
        <v>Dec</v>
      </c>
    </row>
    <row r="2514" spans="1:24" ht="15">
      <c r="A2514" s="2">
        <v>158</v>
      </c>
      <c r="B2514" s="3">
        <v>46359</v>
      </c>
      <c r="C2514" s="12">
        <f>MONTH(SalesDataTable[[#This Row],[Order Date]])</f>
        <v>12</v>
      </c>
      <c r="D2514" s="12" t="str">
        <f>TEXT(SalesDataTable[[#This Row],[Order Date]],"MMM")</f>
        <v>Dec</v>
      </c>
      <c r="E2514" s="15" t="str">
        <f>"Q"&amp;ROUNDUP(MONTH(SalesDataTable[[#This Row],[Order Date]])/3,0)</f>
        <v>Q4</v>
      </c>
      <c r="F2514" s="12">
        <f>YEAR(SalesDataTable[[#This Row],[Order Date]])</f>
        <v>2026</v>
      </c>
      <c r="G2514" s="4" t="s">
        <v>20</v>
      </c>
      <c r="H2514" s="4" t="s">
        <v>47</v>
      </c>
      <c r="I2514" s="4" t="s">
        <v>2</v>
      </c>
      <c r="J2514" s="4" t="s">
        <v>13</v>
      </c>
      <c r="K2514" s="4" t="s">
        <v>14</v>
      </c>
      <c r="L2514" s="4" t="s">
        <v>32</v>
      </c>
      <c r="M2514" s="9">
        <v>2</v>
      </c>
      <c r="N2514" s="6">
        <v>46.51</v>
      </c>
      <c r="O2514" s="7">
        <v>0.05</v>
      </c>
      <c r="P2514" s="6">
        <v>18.73</v>
      </c>
      <c r="Q2514" s="6">
        <f t="shared" si="156"/>
        <v>88.368999999999986</v>
      </c>
      <c r="R2514" s="6">
        <f t="shared" si="157"/>
        <v>37.46</v>
      </c>
      <c r="S2514" s="6">
        <f t="shared" si="158"/>
        <v>50.908999999999985</v>
      </c>
      <c r="T2514" s="8">
        <f t="shared" si="159"/>
        <v>0.57609568966492763</v>
      </c>
      <c r="U2514" s="5">
        <f>YEAR(SalesDataTable[[#This Row],[Order Date]])</f>
        <v>2026</v>
      </c>
      <c r="V2514" s="8" t="str">
        <f>"Q"&amp;ROUNDUP(MONTH(SalesDataTable[[#This Row],[Order Date]])/3,0)</f>
        <v>Q4</v>
      </c>
      <c r="W2514" s="9">
        <f>MONTH(SalesDataTable[[#This Row],[Order Date]])</f>
        <v>12</v>
      </c>
      <c r="X2514" s="8" t="str">
        <f>TEXT(SalesDataTable[[#This Row],[Order Date]],"mmm")</f>
        <v>Dec</v>
      </c>
    </row>
    <row r="2515" spans="1:24" ht="15">
      <c r="A2515" s="2">
        <v>1972</v>
      </c>
      <c r="B2515" s="3">
        <v>46359</v>
      </c>
      <c r="C2515" s="12">
        <f>MONTH(SalesDataTable[[#This Row],[Order Date]])</f>
        <v>12</v>
      </c>
      <c r="D2515" s="12" t="str">
        <f>TEXT(SalesDataTable[[#This Row],[Order Date]],"MMM")</f>
        <v>Dec</v>
      </c>
      <c r="E2515" s="15" t="str">
        <f>"Q"&amp;ROUNDUP(MONTH(SalesDataTable[[#This Row],[Order Date]])/3,0)</f>
        <v>Q4</v>
      </c>
      <c r="F2515" s="12">
        <f>YEAR(SalesDataTable[[#This Row],[Order Date]])</f>
        <v>2026</v>
      </c>
      <c r="G2515" s="4" t="s">
        <v>0</v>
      </c>
      <c r="H2515" s="4" t="s">
        <v>36</v>
      </c>
      <c r="I2515" s="4" t="s">
        <v>8</v>
      </c>
      <c r="J2515" s="4" t="s">
        <v>16</v>
      </c>
      <c r="K2515" s="4" t="s">
        <v>4</v>
      </c>
      <c r="L2515" s="4" t="s">
        <v>5</v>
      </c>
      <c r="M2515" s="9">
        <v>6</v>
      </c>
      <c r="N2515" s="6">
        <v>80.17</v>
      </c>
      <c r="O2515" s="7">
        <v>0.1</v>
      </c>
      <c r="P2515" s="6">
        <v>42.67</v>
      </c>
      <c r="Q2515" s="6">
        <f t="shared" si="156"/>
        <v>432.91800000000001</v>
      </c>
      <c r="R2515" s="6">
        <f t="shared" si="157"/>
        <v>256.02</v>
      </c>
      <c r="S2515" s="6">
        <f t="shared" si="158"/>
        <v>176.89800000000002</v>
      </c>
      <c r="T2515" s="8">
        <f t="shared" si="159"/>
        <v>0.40861779828974543</v>
      </c>
      <c r="U2515" s="5">
        <f>YEAR(SalesDataTable[[#This Row],[Order Date]])</f>
        <v>2026</v>
      </c>
      <c r="V2515" s="8" t="str">
        <f>"Q"&amp;ROUNDUP(MONTH(SalesDataTable[[#This Row],[Order Date]])/3,0)</f>
        <v>Q4</v>
      </c>
      <c r="W2515" s="9">
        <f>MONTH(SalesDataTable[[#This Row],[Order Date]])</f>
        <v>12</v>
      </c>
      <c r="X2515" s="8" t="str">
        <f>TEXT(SalesDataTable[[#This Row],[Order Date]],"mmm")</f>
        <v>Dec</v>
      </c>
    </row>
    <row r="2516" spans="1:24" ht="15">
      <c r="A2516" s="2">
        <v>3196</v>
      </c>
      <c r="B2516" s="3">
        <v>46359</v>
      </c>
      <c r="C2516" s="12">
        <f>MONTH(SalesDataTable[[#This Row],[Order Date]])</f>
        <v>12</v>
      </c>
      <c r="D2516" s="12" t="str">
        <f>TEXT(SalesDataTable[[#This Row],[Order Date]],"MMM")</f>
        <v>Dec</v>
      </c>
      <c r="E2516" s="15" t="str">
        <f>"Q"&amp;ROUNDUP(MONTH(SalesDataTable[[#This Row],[Order Date]])/3,0)</f>
        <v>Q4</v>
      </c>
      <c r="F2516" s="12">
        <f>YEAR(SalesDataTable[[#This Row],[Order Date]])</f>
        <v>2026</v>
      </c>
      <c r="G2516" s="4" t="s">
        <v>20</v>
      </c>
      <c r="H2516" s="4" t="s">
        <v>47</v>
      </c>
      <c r="I2516" s="4" t="s">
        <v>2</v>
      </c>
      <c r="J2516" s="4" t="s">
        <v>13</v>
      </c>
      <c r="K2516" s="4" t="s">
        <v>23</v>
      </c>
      <c r="L2516" s="4" t="s">
        <v>51</v>
      </c>
      <c r="M2516" s="9">
        <v>2</v>
      </c>
      <c r="N2516" s="6">
        <v>124.62</v>
      </c>
      <c r="O2516" s="7">
        <v>0.1</v>
      </c>
      <c r="P2516" s="6">
        <v>58.91</v>
      </c>
      <c r="Q2516" s="6">
        <f t="shared" si="156"/>
        <v>224.316</v>
      </c>
      <c r="R2516" s="6">
        <f t="shared" si="157"/>
        <v>117.82</v>
      </c>
      <c r="S2516" s="6">
        <f t="shared" si="158"/>
        <v>106.49600000000001</v>
      </c>
      <c r="T2516" s="8">
        <f t="shared" si="159"/>
        <v>0.47475882237557737</v>
      </c>
      <c r="U2516" s="5">
        <f>YEAR(SalesDataTable[[#This Row],[Order Date]])</f>
        <v>2026</v>
      </c>
      <c r="V2516" s="8" t="str">
        <f>"Q"&amp;ROUNDUP(MONTH(SalesDataTable[[#This Row],[Order Date]])/3,0)</f>
        <v>Q4</v>
      </c>
      <c r="W2516" s="9">
        <f>MONTH(SalesDataTable[[#This Row],[Order Date]])</f>
        <v>12</v>
      </c>
      <c r="X2516" s="8" t="str">
        <f>TEXT(SalesDataTable[[#This Row],[Order Date]],"mmm")</f>
        <v>Dec</v>
      </c>
    </row>
    <row r="2517" spans="1:24" ht="15">
      <c r="A2517" s="2">
        <v>3722</v>
      </c>
      <c r="B2517" s="3">
        <v>46359</v>
      </c>
      <c r="C2517" s="12">
        <f>MONTH(SalesDataTable[[#This Row],[Order Date]])</f>
        <v>12</v>
      </c>
      <c r="D2517" s="12" t="str">
        <f>TEXT(SalesDataTable[[#This Row],[Order Date]],"MMM")</f>
        <v>Dec</v>
      </c>
      <c r="E2517" s="15" t="str">
        <f>"Q"&amp;ROUNDUP(MONTH(SalesDataTable[[#This Row],[Order Date]])/3,0)</f>
        <v>Q4</v>
      </c>
      <c r="F2517" s="12">
        <f>YEAR(SalesDataTable[[#This Row],[Order Date]])</f>
        <v>2026</v>
      </c>
      <c r="G2517" s="4" t="s">
        <v>11</v>
      </c>
      <c r="H2517" s="4" t="s">
        <v>18</v>
      </c>
      <c r="I2517" s="4" t="s">
        <v>2</v>
      </c>
      <c r="J2517" s="4" t="s">
        <v>3</v>
      </c>
      <c r="K2517" s="4" t="s">
        <v>9</v>
      </c>
      <c r="L2517" s="4" t="s">
        <v>17</v>
      </c>
      <c r="M2517" s="9">
        <v>1</v>
      </c>
      <c r="N2517" s="6">
        <v>144.78</v>
      </c>
      <c r="O2517" s="7">
        <v>0.15</v>
      </c>
      <c r="P2517" s="6">
        <v>81.53</v>
      </c>
      <c r="Q2517" s="6">
        <f t="shared" si="156"/>
        <v>123.063</v>
      </c>
      <c r="R2517" s="6">
        <f t="shared" si="157"/>
        <v>81.53</v>
      </c>
      <c r="S2517" s="6">
        <f t="shared" si="158"/>
        <v>41.533000000000001</v>
      </c>
      <c r="T2517" s="8">
        <f t="shared" si="159"/>
        <v>0.33749380398657597</v>
      </c>
      <c r="U2517" s="5">
        <f>YEAR(SalesDataTable[[#This Row],[Order Date]])</f>
        <v>2026</v>
      </c>
      <c r="V2517" s="8" t="str">
        <f>"Q"&amp;ROUNDUP(MONTH(SalesDataTable[[#This Row],[Order Date]])/3,0)</f>
        <v>Q4</v>
      </c>
      <c r="W2517" s="9">
        <f>MONTH(SalesDataTable[[#This Row],[Order Date]])</f>
        <v>12</v>
      </c>
      <c r="X2517" s="8" t="str">
        <f>TEXT(SalesDataTable[[#This Row],[Order Date]],"mmm")</f>
        <v>Dec</v>
      </c>
    </row>
    <row r="2518" spans="1:24" ht="15">
      <c r="A2518" s="2">
        <v>4201</v>
      </c>
      <c r="B2518" s="3">
        <v>46359</v>
      </c>
      <c r="C2518" s="12">
        <f>MONTH(SalesDataTable[[#This Row],[Order Date]])</f>
        <v>12</v>
      </c>
      <c r="D2518" s="12" t="str">
        <f>TEXT(SalesDataTable[[#This Row],[Order Date]],"MMM")</f>
        <v>Dec</v>
      </c>
      <c r="E2518" s="15" t="str">
        <f>"Q"&amp;ROUNDUP(MONTH(SalesDataTable[[#This Row],[Order Date]])/3,0)</f>
        <v>Q4</v>
      </c>
      <c r="F2518" s="12">
        <f>YEAR(SalesDataTable[[#This Row],[Order Date]])</f>
        <v>2026</v>
      </c>
      <c r="G2518" s="4" t="s">
        <v>20</v>
      </c>
      <c r="H2518" s="4" t="s">
        <v>31</v>
      </c>
      <c r="I2518" s="4" t="s">
        <v>2</v>
      </c>
      <c r="J2518" s="4" t="s">
        <v>16</v>
      </c>
      <c r="K2518" s="4" t="s">
        <v>14</v>
      </c>
      <c r="L2518" s="4" t="s">
        <v>44</v>
      </c>
      <c r="M2518" s="9">
        <v>1</v>
      </c>
      <c r="N2518" s="6">
        <v>133.80000000000001</v>
      </c>
      <c r="O2518" s="7">
        <v>0</v>
      </c>
      <c r="P2518" s="6">
        <v>66.349999999999994</v>
      </c>
      <c r="Q2518" s="6">
        <f t="shared" si="156"/>
        <v>133.80000000000001</v>
      </c>
      <c r="R2518" s="6">
        <f t="shared" si="157"/>
        <v>66.349999999999994</v>
      </c>
      <c r="S2518" s="6">
        <f t="shared" si="158"/>
        <v>67.450000000000017</v>
      </c>
      <c r="T2518" s="8">
        <f t="shared" si="159"/>
        <v>0.50411061285500758</v>
      </c>
      <c r="U2518" s="5">
        <f>YEAR(SalesDataTable[[#This Row],[Order Date]])</f>
        <v>2026</v>
      </c>
      <c r="V2518" s="8" t="str">
        <f>"Q"&amp;ROUNDUP(MONTH(SalesDataTable[[#This Row],[Order Date]])/3,0)</f>
        <v>Q4</v>
      </c>
      <c r="W2518" s="9">
        <f>MONTH(SalesDataTable[[#This Row],[Order Date]])</f>
        <v>12</v>
      </c>
      <c r="X2518" s="8" t="str">
        <f>TEXT(SalesDataTable[[#This Row],[Order Date]],"mmm")</f>
        <v>Dec</v>
      </c>
    </row>
    <row r="2519" spans="1:24" ht="15">
      <c r="A2519" s="2">
        <v>4498</v>
      </c>
      <c r="B2519" s="3">
        <v>46359</v>
      </c>
      <c r="C2519" s="12">
        <f>MONTH(SalesDataTable[[#This Row],[Order Date]])</f>
        <v>12</v>
      </c>
      <c r="D2519" s="12" t="str">
        <f>TEXT(SalesDataTable[[#This Row],[Order Date]],"MMM")</f>
        <v>Dec</v>
      </c>
      <c r="E2519" s="15" t="str">
        <f>"Q"&amp;ROUNDUP(MONTH(SalesDataTable[[#This Row],[Order Date]])/3,0)</f>
        <v>Q4</v>
      </c>
      <c r="F2519" s="12">
        <f>YEAR(SalesDataTable[[#This Row],[Order Date]])</f>
        <v>2026</v>
      </c>
      <c r="G2519" s="4" t="s">
        <v>20</v>
      </c>
      <c r="H2519" s="4" t="s">
        <v>31</v>
      </c>
      <c r="I2519" s="4" t="s">
        <v>19</v>
      </c>
      <c r="J2519" s="4" t="s">
        <v>13</v>
      </c>
      <c r="K2519" s="4" t="s">
        <v>23</v>
      </c>
      <c r="L2519" s="4" t="s">
        <v>51</v>
      </c>
      <c r="M2519" s="9">
        <v>1</v>
      </c>
      <c r="N2519" s="6">
        <v>124.93</v>
      </c>
      <c r="O2519" s="7">
        <v>0</v>
      </c>
      <c r="P2519" s="6">
        <v>59.41</v>
      </c>
      <c r="Q2519" s="6">
        <f t="shared" si="156"/>
        <v>124.93</v>
      </c>
      <c r="R2519" s="6">
        <f t="shared" si="157"/>
        <v>59.41</v>
      </c>
      <c r="S2519" s="6">
        <f t="shared" si="158"/>
        <v>65.52000000000001</v>
      </c>
      <c r="T2519" s="8">
        <f t="shared" si="159"/>
        <v>0.52445369406867848</v>
      </c>
      <c r="U2519" s="5">
        <f>YEAR(SalesDataTable[[#This Row],[Order Date]])</f>
        <v>2026</v>
      </c>
      <c r="V2519" s="8" t="str">
        <f>"Q"&amp;ROUNDUP(MONTH(SalesDataTable[[#This Row],[Order Date]])/3,0)</f>
        <v>Q4</v>
      </c>
      <c r="W2519" s="9">
        <f>MONTH(SalesDataTable[[#This Row],[Order Date]])</f>
        <v>12</v>
      </c>
      <c r="X2519" s="8" t="str">
        <f>TEXT(SalesDataTable[[#This Row],[Order Date]],"mmm")</f>
        <v>Dec</v>
      </c>
    </row>
    <row r="2520" spans="1:24" ht="15">
      <c r="A2520" s="2">
        <v>4791</v>
      </c>
      <c r="B2520" s="3">
        <v>46359</v>
      </c>
      <c r="C2520" s="12">
        <f>MONTH(SalesDataTable[[#This Row],[Order Date]])</f>
        <v>12</v>
      </c>
      <c r="D2520" s="12" t="str">
        <f>TEXT(SalesDataTable[[#This Row],[Order Date]],"MMM")</f>
        <v>Dec</v>
      </c>
      <c r="E2520" s="15" t="str">
        <f>"Q"&amp;ROUNDUP(MONTH(SalesDataTable[[#This Row],[Order Date]])/3,0)</f>
        <v>Q4</v>
      </c>
      <c r="F2520" s="12">
        <f>YEAR(SalesDataTable[[#This Row],[Order Date]])</f>
        <v>2026</v>
      </c>
      <c r="G2520" s="4" t="s">
        <v>6</v>
      </c>
      <c r="H2520" s="4" t="s">
        <v>43</v>
      </c>
      <c r="I2520" s="4" t="s">
        <v>2</v>
      </c>
      <c r="J2520" s="4" t="s">
        <v>13</v>
      </c>
      <c r="K2520" s="4" t="s">
        <v>9</v>
      </c>
      <c r="L2520" s="4" t="s">
        <v>46</v>
      </c>
      <c r="M2520" s="9">
        <v>2</v>
      </c>
      <c r="N2520" s="6">
        <v>70.59</v>
      </c>
      <c r="O2520" s="7">
        <v>0.1</v>
      </c>
      <c r="P2520" s="6">
        <v>32.68</v>
      </c>
      <c r="Q2520" s="6">
        <f t="shared" si="156"/>
        <v>127.06200000000001</v>
      </c>
      <c r="R2520" s="6">
        <f t="shared" si="157"/>
        <v>65.36</v>
      </c>
      <c r="S2520" s="6">
        <f t="shared" si="158"/>
        <v>61.702000000000012</v>
      </c>
      <c r="T2520" s="8">
        <f t="shared" si="159"/>
        <v>0.48560545245628123</v>
      </c>
      <c r="U2520" s="5">
        <f>YEAR(SalesDataTable[[#This Row],[Order Date]])</f>
        <v>2026</v>
      </c>
      <c r="V2520" s="8" t="str">
        <f>"Q"&amp;ROUNDUP(MONTH(SalesDataTable[[#This Row],[Order Date]])/3,0)</f>
        <v>Q4</v>
      </c>
      <c r="W2520" s="9">
        <f>MONTH(SalesDataTable[[#This Row],[Order Date]])</f>
        <v>12</v>
      </c>
      <c r="X2520" s="8" t="str">
        <f>TEXT(SalesDataTable[[#This Row],[Order Date]],"mmm")</f>
        <v>Dec</v>
      </c>
    </row>
    <row r="2521" spans="1:24" ht="15">
      <c r="A2521" s="2">
        <v>614</v>
      </c>
      <c r="B2521" s="3">
        <v>46360</v>
      </c>
      <c r="C2521" s="12">
        <f>MONTH(SalesDataTable[[#This Row],[Order Date]])</f>
        <v>12</v>
      </c>
      <c r="D2521" s="12" t="str">
        <f>TEXT(SalesDataTable[[#This Row],[Order Date]],"MMM")</f>
        <v>Dec</v>
      </c>
      <c r="E2521" s="15" t="str">
        <f>"Q"&amp;ROUNDUP(MONTH(SalesDataTable[[#This Row],[Order Date]])/3,0)</f>
        <v>Q4</v>
      </c>
      <c r="F2521" s="12">
        <f>YEAR(SalesDataTable[[#This Row],[Order Date]])</f>
        <v>2026</v>
      </c>
      <c r="G2521" s="4" t="s">
        <v>20</v>
      </c>
      <c r="H2521" s="4" t="s">
        <v>31</v>
      </c>
      <c r="I2521" s="4" t="s">
        <v>2</v>
      </c>
      <c r="J2521" s="4" t="s">
        <v>3</v>
      </c>
      <c r="K2521" s="4" t="s">
        <v>9</v>
      </c>
      <c r="L2521" s="4" t="s">
        <v>37</v>
      </c>
      <c r="M2521" s="9">
        <v>2</v>
      </c>
      <c r="N2521" s="6">
        <v>151.05000000000001</v>
      </c>
      <c r="O2521" s="7">
        <v>0.15</v>
      </c>
      <c r="P2521" s="6">
        <v>80.36</v>
      </c>
      <c r="Q2521" s="6">
        <f t="shared" si="156"/>
        <v>256.78500000000003</v>
      </c>
      <c r="R2521" s="6">
        <f t="shared" si="157"/>
        <v>160.72</v>
      </c>
      <c r="S2521" s="6">
        <f t="shared" si="158"/>
        <v>96.065000000000026</v>
      </c>
      <c r="T2521" s="8">
        <f t="shared" si="159"/>
        <v>0.37410674299511271</v>
      </c>
      <c r="U2521" s="5">
        <f>YEAR(SalesDataTable[[#This Row],[Order Date]])</f>
        <v>2026</v>
      </c>
      <c r="V2521" s="8" t="str">
        <f>"Q"&amp;ROUNDUP(MONTH(SalesDataTable[[#This Row],[Order Date]])/3,0)</f>
        <v>Q4</v>
      </c>
      <c r="W2521" s="9">
        <f>MONTH(SalesDataTable[[#This Row],[Order Date]])</f>
        <v>12</v>
      </c>
      <c r="X2521" s="8" t="str">
        <f>TEXT(SalesDataTable[[#This Row],[Order Date]],"mmm")</f>
        <v>Dec</v>
      </c>
    </row>
    <row r="2522" spans="1:24" ht="15">
      <c r="A2522" s="2">
        <v>2301</v>
      </c>
      <c r="B2522" s="3">
        <v>46360</v>
      </c>
      <c r="C2522" s="12">
        <f>MONTH(SalesDataTable[[#This Row],[Order Date]])</f>
        <v>12</v>
      </c>
      <c r="D2522" s="12" t="str">
        <f>TEXT(SalesDataTable[[#This Row],[Order Date]],"MMM")</f>
        <v>Dec</v>
      </c>
      <c r="E2522" s="15" t="str">
        <f>"Q"&amp;ROUNDUP(MONTH(SalesDataTable[[#This Row],[Order Date]])/3,0)</f>
        <v>Q4</v>
      </c>
      <c r="F2522" s="12">
        <f>YEAR(SalesDataTable[[#This Row],[Order Date]])</f>
        <v>2026</v>
      </c>
      <c r="G2522" s="4" t="s">
        <v>20</v>
      </c>
      <c r="H2522" s="4" t="s">
        <v>31</v>
      </c>
      <c r="I2522" s="4" t="s">
        <v>2</v>
      </c>
      <c r="J2522" s="4" t="s">
        <v>3</v>
      </c>
      <c r="K2522" s="4" t="s">
        <v>23</v>
      </c>
      <c r="L2522" s="4" t="s">
        <v>51</v>
      </c>
      <c r="M2522" s="9">
        <v>2</v>
      </c>
      <c r="N2522" s="6">
        <v>120.37</v>
      </c>
      <c r="O2522" s="7">
        <v>0.2</v>
      </c>
      <c r="P2522" s="6">
        <v>59.39</v>
      </c>
      <c r="Q2522" s="6">
        <f t="shared" si="156"/>
        <v>192.59200000000001</v>
      </c>
      <c r="R2522" s="6">
        <f t="shared" si="157"/>
        <v>118.78</v>
      </c>
      <c r="S2522" s="6">
        <f t="shared" si="158"/>
        <v>73.812000000000012</v>
      </c>
      <c r="T2522" s="8">
        <f t="shared" si="159"/>
        <v>0.3832557946332143</v>
      </c>
      <c r="U2522" s="5">
        <f>YEAR(SalesDataTable[[#This Row],[Order Date]])</f>
        <v>2026</v>
      </c>
      <c r="V2522" s="8" t="str">
        <f>"Q"&amp;ROUNDUP(MONTH(SalesDataTable[[#This Row],[Order Date]])/3,0)</f>
        <v>Q4</v>
      </c>
      <c r="W2522" s="9">
        <f>MONTH(SalesDataTable[[#This Row],[Order Date]])</f>
        <v>12</v>
      </c>
      <c r="X2522" s="8" t="str">
        <f>TEXT(SalesDataTable[[#This Row],[Order Date]],"mmm")</f>
        <v>Dec</v>
      </c>
    </row>
    <row r="2523" spans="1:24" ht="15">
      <c r="A2523" s="2">
        <v>4430</v>
      </c>
      <c r="B2523" s="3">
        <v>46360</v>
      </c>
      <c r="C2523" s="12">
        <f>MONTH(SalesDataTable[[#This Row],[Order Date]])</f>
        <v>12</v>
      </c>
      <c r="D2523" s="12" t="str">
        <f>TEXT(SalesDataTable[[#This Row],[Order Date]],"MMM")</f>
        <v>Dec</v>
      </c>
      <c r="E2523" s="15" t="str">
        <f>"Q"&amp;ROUNDUP(MONTH(SalesDataTable[[#This Row],[Order Date]])/3,0)</f>
        <v>Q4</v>
      </c>
      <c r="F2523" s="12">
        <f>YEAR(SalesDataTable[[#This Row],[Order Date]])</f>
        <v>2026</v>
      </c>
      <c r="G2523" s="4" t="s">
        <v>6</v>
      </c>
      <c r="H2523" s="4" t="s">
        <v>7</v>
      </c>
      <c r="I2523" s="4" t="s">
        <v>2</v>
      </c>
      <c r="J2523" s="4" t="s">
        <v>3</v>
      </c>
      <c r="K2523" s="4" t="s">
        <v>23</v>
      </c>
      <c r="L2523" s="4" t="s">
        <v>29</v>
      </c>
      <c r="M2523" s="9">
        <v>3</v>
      </c>
      <c r="N2523" s="6">
        <v>193.8</v>
      </c>
      <c r="O2523" s="7">
        <v>0</v>
      </c>
      <c r="P2523" s="6">
        <v>104.55</v>
      </c>
      <c r="Q2523" s="6">
        <f t="shared" si="156"/>
        <v>581.40000000000009</v>
      </c>
      <c r="R2523" s="6">
        <f t="shared" si="157"/>
        <v>313.64999999999998</v>
      </c>
      <c r="S2523" s="6">
        <f t="shared" si="158"/>
        <v>267.75000000000011</v>
      </c>
      <c r="T2523" s="8">
        <f t="shared" si="159"/>
        <v>0.46052631578947378</v>
      </c>
      <c r="U2523" s="5">
        <f>YEAR(SalesDataTable[[#This Row],[Order Date]])</f>
        <v>2026</v>
      </c>
      <c r="V2523" s="8" t="str">
        <f>"Q"&amp;ROUNDUP(MONTH(SalesDataTable[[#This Row],[Order Date]])/3,0)</f>
        <v>Q4</v>
      </c>
      <c r="W2523" s="9">
        <f>MONTH(SalesDataTable[[#This Row],[Order Date]])</f>
        <v>12</v>
      </c>
      <c r="X2523" s="8" t="str">
        <f>TEXT(SalesDataTable[[#This Row],[Order Date]],"mmm")</f>
        <v>Dec</v>
      </c>
    </row>
    <row r="2524" spans="1:24" ht="15">
      <c r="A2524" s="2">
        <v>318</v>
      </c>
      <c r="B2524" s="3">
        <v>46361</v>
      </c>
      <c r="C2524" s="12">
        <f>MONTH(SalesDataTable[[#This Row],[Order Date]])</f>
        <v>12</v>
      </c>
      <c r="D2524" s="12" t="str">
        <f>TEXT(SalesDataTable[[#This Row],[Order Date]],"MMM")</f>
        <v>Dec</v>
      </c>
      <c r="E2524" s="15" t="str">
        <f>"Q"&amp;ROUNDUP(MONTH(SalesDataTable[[#This Row],[Order Date]])/3,0)</f>
        <v>Q4</v>
      </c>
      <c r="F2524" s="12">
        <f>YEAR(SalesDataTable[[#This Row],[Order Date]])</f>
        <v>2026</v>
      </c>
      <c r="G2524" s="4" t="s">
        <v>20</v>
      </c>
      <c r="H2524" s="4" t="s">
        <v>47</v>
      </c>
      <c r="I2524" s="4" t="s">
        <v>2</v>
      </c>
      <c r="J2524" s="4" t="s">
        <v>16</v>
      </c>
      <c r="K2524" s="4" t="s">
        <v>9</v>
      </c>
      <c r="L2524" s="4" t="s">
        <v>17</v>
      </c>
      <c r="M2524" s="9">
        <v>1</v>
      </c>
      <c r="N2524" s="6">
        <v>146.08000000000001</v>
      </c>
      <c r="O2524" s="7">
        <v>0.1</v>
      </c>
      <c r="P2524" s="6">
        <v>81.540000000000006</v>
      </c>
      <c r="Q2524" s="6">
        <f t="shared" si="156"/>
        <v>131.47200000000001</v>
      </c>
      <c r="R2524" s="6">
        <f t="shared" si="157"/>
        <v>81.540000000000006</v>
      </c>
      <c r="S2524" s="6">
        <f t="shared" si="158"/>
        <v>49.932000000000002</v>
      </c>
      <c r="T2524" s="8">
        <f t="shared" si="159"/>
        <v>0.37979189485213583</v>
      </c>
      <c r="U2524" s="5">
        <f>YEAR(SalesDataTable[[#This Row],[Order Date]])</f>
        <v>2026</v>
      </c>
      <c r="V2524" s="8" t="str">
        <f>"Q"&amp;ROUNDUP(MONTH(SalesDataTable[[#This Row],[Order Date]])/3,0)</f>
        <v>Q4</v>
      </c>
      <c r="W2524" s="9">
        <f>MONTH(SalesDataTable[[#This Row],[Order Date]])</f>
        <v>12</v>
      </c>
      <c r="X2524" s="8" t="str">
        <f>TEXT(SalesDataTable[[#This Row],[Order Date]],"mmm")</f>
        <v>Dec</v>
      </c>
    </row>
    <row r="2525" spans="1:24" ht="15">
      <c r="A2525" s="2">
        <v>782</v>
      </c>
      <c r="B2525" s="3">
        <v>46361</v>
      </c>
      <c r="C2525" s="12">
        <f>MONTH(SalesDataTable[[#This Row],[Order Date]])</f>
        <v>12</v>
      </c>
      <c r="D2525" s="12" t="str">
        <f>TEXT(SalesDataTable[[#This Row],[Order Date]],"MMM")</f>
        <v>Dec</v>
      </c>
      <c r="E2525" s="15" t="str">
        <f>"Q"&amp;ROUNDUP(MONTH(SalesDataTable[[#This Row],[Order Date]])/3,0)</f>
        <v>Q4</v>
      </c>
      <c r="F2525" s="12">
        <f>YEAR(SalesDataTable[[#This Row],[Order Date]])</f>
        <v>2026</v>
      </c>
      <c r="G2525" s="4" t="s">
        <v>20</v>
      </c>
      <c r="H2525" s="4" t="s">
        <v>31</v>
      </c>
      <c r="I2525" s="4" t="s">
        <v>8</v>
      </c>
      <c r="J2525" s="4" t="s">
        <v>16</v>
      </c>
      <c r="K2525" s="4" t="s">
        <v>4</v>
      </c>
      <c r="L2525" s="4" t="s">
        <v>30</v>
      </c>
      <c r="M2525" s="9">
        <v>4</v>
      </c>
      <c r="N2525" s="6">
        <v>101.17</v>
      </c>
      <c r="O2525" s="7">
        <v>0.15</v>
      </c>
      <c r="P2525" s="6">
        <v>50.48</v>
      </c>
      <c r="Q2525" s="6">
        <f t="shared" si="156"/>
        <v>343.97800000000001</v>
      </c>
      <c r="R2525" s="6">
        <f t="shared" si="157"/>
        <v>201.92</v>
      </c>
      <c r="S2525" s="6">
        <f t="shared" si="158"/>
        <v>142.05800000000002</v>
      </c>
      <c r="T2525" s="8">
        <f t="shared" si="159"/>
        <v>0.41298571420265257</v>
      </c>
      <c r="U2525" s="5">
        <f>YEAR(SalesDataTable[[#This Row],[Order Date]])</f>
        <v>2026</v>
      </c>
      <c r="V2525" s="8" t="str">
        <f>"Q"&amp;ROUNDUP(MONTH(SalesDataTable[[#This Row],[Order Date]])/3,0)</f>
        <v>Q4</v>
      </c>
      <c r="W2525" s="9">
        <f>MONTH(SalesDataTable[[#This Row],[Order Date]])</f>
        <v>12</v>
      </c>
      <c r="X2525" s="8" t="str">
        <f>TEXT(SalesDataTable[[#This Row],[Order Date]],"mmm")</f>
        <v>Dec</v>
      </c>
    </row>
    <row r="2526" spans="1:24" ht="15">
      <c r="A2526" s="2">
        <v>1402</v>
      </c>
      <c r="B2526" s="3">
        <v>46361</v>
      </c>
      <c r="C2526" s="12">
        <f>MONTH(SalesDataTable[[#This Row],[Order Date]])</f>
        <v>12</v>
      </c>
      <c r="D2526" s="12" t="str">
        <f>TEXT(SalesDataTable[[#This Row],[Order Date]],"MMM")</f>
        <v>Dec</v>
      </c>
      <c r="E2526" s="15" t="str">
        <f>"Q"&amp;ROUNDUP(MONTH(SalesDataTable[[#This Row],[Order Date]])/3,0)</f>
        <v>Q4</v>
      </c>
      <c r="F2526" s="12">
        <f>YEAR(SalesDataTable[[#This Row],[Order Date]])</f>
        <v>2026</v>
      </c>
      <c r="G2526" s="4" t="s">
        <v>6</v>
      </c>
      <c r="H2526" s="4" t="s">
        <v>27</v>
      </c>
      <c r="I2526" s="4" t="s">
        <v>19</v>
      </c>
      <c r="J2526" s="4" t="s">
        <v>13</v>
      </c>
      <c r="K2526" s="4" t="s">
        <v>23</v>
      </c>
      <c r="L2526" s="4" t="s">
        <v>51</v>
      </c>
      <c r="M2526" s="9">
        <v>2</v>
      </c>
      <c r="N2526" s="6">
        <v>121.64</v>
      </c>
      <c r="O2526" s="7">
        <v>0</v>
      </c>
      <c r="P2526" s="6">
        <v>61.94</v>
      </c>
      <c r="Q2526" s="6">
        <f t="shared" si="156"/>
        <v>243.28</v>
      </c>
      <c r="R2526" s="6">
        <f t="shared" si="157"/>
        <v>123.88</v>
      </c>
      <c r="S2526" s="6">
        <f t="shared" si="158"/>
        <v>119.4</v>
      </c>
      <c r="T2526" s="8">
        <f t="shared" si="159"/>
        <v>0.49079250246629402</v>
      </c>
      <c r="U2526" s="5">
        <f>YEAR(SalesDataTable[[#This Row],[Order Date]])</f>
        <v>2026</v>
      </c>
      <c r="V2526" s="8" t="str">
        <f>"Q"&amp;ROUNDUP(MONTH(SalesDataTable[[#This Row],[Order Date]])/3,0)</f>
        <v>Q4</v>
      </c>
      <c r="W2526" s="9">
        <f>MONTH(SalesDataTable[[#This Row],[Order Date]])</f>
        <v>12</v>
      </c>
      <c r="X2526" s="8" t="str">
        <f>TEXT(SalesDataTable[[#This Row],[Order Date]],"mmm")</f>
        <v>Dec</v>
      </c>
    </row>
    <row r="2527" spans="1:24" ht="15">
      <c r="A2527" s="2">
        <v>1824</v>
      </c>
      <c r="B2527" s="3">
        <v>46361</v>
      </c>
      <c r="C2527" s="12">
        <f>MONTH(SalesDataTable[[#This Row],[Order Date]])</f>
        <v>12</v>
      </c>
      <c r="D2527" s="12" t="str">
        <f>TEXT(SalesDataTable[[#This Row],[Order Date]],"MMM")</f>
        <v>Dec</v>
      </c>
      <c r="E2527" s="15" t="str">
        <f>"Q"&amp;ROUNDUP(MONTH(SalesDataTable[[#This Row],[Order Date]])/3,0)</f>
        <v>Q4</v>
      </c>
      <c r="F2527" s="12">
        <f>YEAR(SalesDataTable[[#This Row],[Order Date]])</f>
        <v>2026</v>
      </c>
      <c r="G2527" s="4" t="s">
        <v>6</v>
      </c>
      <c r="H2527" s="4" t="s">
        <v>7</v>
      </c>
      <c r="I2527" s="4" t="s">
        <v>2</v>
      </c>
      <c r="J2527" s="4" t="s">
        <v>3</v>
      </c>
      <c r="K2527" s="4" t="s">
        <v>14</v>
      </c>
      <c r="L2527" s="4" t="s">
        <v>48</v>
      </c>
      <c r="M2527" s="9">
        <v>1</v>
      </c>
      <c r="N2527" s="6">
        <v>165.1</v>
      </c>
      <c r="O2527" s="7">
        <v>0.05</v>
      </c>
      <c r="P2527" s="6">
        <v>85.23</v>
      </c>
      <c r="Q2527" s="6">
        <f t="shared" si="156"/>
        <v>156.845</v>
      </c>
      <c r="R2527" s="6">
        <f t="shared" si="157"/>
        <v>85.23</v>
      </c>
      <c r="S2527" s="6">
        <f t="shared" si="158"/>
        <v>71.614999999999995</v>
      </c>
      <c r="T2527" s="8">
        <f t="shared" si="159"/>
        <v>0.45659727756702473</v>
      </c>
      <c r="U2527" s="5">
        <f>YEAR(SalesDataTable[[#This Row],[Order Date]])</f>
        <v>2026</v>
      </c>
      <c r="V2527" s="8" t="str">
        <f>"Q"&amp;ROUNDUP(MONTH(SalesDataTable[[#This Row],[Order Date]])/3,0)</f>
        <v>Q4</v>
      </c>
      <c r="W2527" s="9">
        <f>MONTH(SalesDataTable[[#This Row],[Order Date]])</f>
        <v>12</v>
      </c>
      <c r="X2527" s="8" t="str">
        <f>TEXT(SalesDataTable[[#This Row],[Order Date]],"mmm")</f>
        <v>Dec</v>
      </c>
    </row>
    <row r="2528" spans="1:24" ht="15">
      <c r="A2528" s="2">
        <v>2141</v>
      </c>
      <c r="B2528" s="3">
        <v>46361</v>
      </c>
      <c r="C2528" s="12">
        <f>MONTH(SalesDataTable[[#This Row],[Order Date]])</f>
        <v>12</v>
      </c>
      <c r="D2528" s="12" t="str">
        <f>TEXT(SalesDataTable[[#This Row],[Order Date]],"MMM")</f>
        <v>Dec</v>
      </c>
      <c r="E2528" s="15" t="str">
        <f>"Q"&amp;ROUNDUP(MONTH(SalesDataTable[[#This Row],[Order Date]])/3,0)</f>
        <v>Q4</v>
      </c>
      <c r="F2528" s="12">
        <f>YEAR(SalesDataTable[[#This Row],[Order Date]])</f>
        <v>2026</v>
      </c>
      <c r="G2528" s="4" t="s">
        <v>20</v>
      </c>
      <c r="H2528" s="4" t="s">
        <v>47</v>
      </c>
      <c r="I2528" s="4" t="s">
        <v>2</v>
      </c>
      <c r="J2528" s="4" t="s">
        <v>13</v>
      </c>
      <c r="K2528" s="4" t="s">
        <v>23</v>
      </c>
      <c r="L2528" s="4" t="s">
        <v>29</v>
      </c>
      <c r="M2528" s="9">
        <v>3</v>
      </c>
      <c r="N2528" s="6">
        <v>194.07</v>
      </c>
      <c r="O2528" s="7">
        <v>0.1</v>
      </c>
      <c r="P2528" s="6">
        <v>102.37</v>
      </c>
      <c r="Q2528" s="6">
        <f t="shared" si="156"/>
        <v>523.98900000000003</v>
      </c>
      <c r="R2528" s="6">
        <f t="shared" si="157"/>
        <v>307.11</v>
      </c>
      <c r="S2528" s="6">
        <f t="shared" si="158"/>
        <v>216.87900000000002</v>
      </c>
      <c r="T2528" s="8">
        <f t="shared" si="159"/>
        <v>0.4138999101126169</v>
      </c>
      <c r="U2528" s="5">
        <f>YEAR(SalesDataTable[[#This Row],[Order Date]])</f>
        <v>2026</v>
      </c>
      <c r="V2528" s="8" t="str">
        <f>"Q"&amp;ROUNDUP(MONTH(SalesDataTable[[#This Row],[Order Date]])/3,0)</f>
        <v>Q4</v>
      </c>
      <c r="W2528" s="9">
        <f>MONTH(SalesDataTable[[#This Row],[Order Date]])</f>
        <v>12</v>
      </c>
      <c r="X2528" s="8" t="str">
        <f>TEXT(SalesDataTable[[#This Row],[Order Date]],"mmm")</f>
        <v>Dec</v>
      </c>
    </row>
    <row r="2529" spans="1:24" ht="15">
      <c r="A2529" s="2">
        <v>3517</v>
      </c>
      <c r="B2529" s="3">
        <v>46361</v>
      </c>
      <c r="C2529" s="12">
        <f>MONTH(SalesDataTable[[#This Row],[Order Date]])</f>
        <v>12</v>
      </c>
      <c r="D2529" s="12" t="str">
        <f>TEXT(SalesDataTable[[#This Row],[Order Date]],"MMM")</f>
        <v>Dec</v>
      </c>
      <c r="E2529" s="15" t="str">
        <f>"Q"&amp;ROUNDUP(MONTH(SalesDataTable[[#This Row],[Order Date]])/3,0)</f>
        <v>Q4</v>
      </c>
      <c r="F2529" s="12">
        <f>YEAR(SalesDataTable[[#This Row],[Order Date]])</f>
        <v>2026</v>
      </c>
      <c r="G2529" s="4" t="s">
        <v>20</v>
      </c>
      <c r="H2529" s="4" t="s">
        <v>47</v>
      </c>
      <c r="I2529" s="4" t="s">
        <v>28</v>
      </c>
      <c r="J2529" s="4" t="s">
        <v>13</v>
      </c>
      <c r="K2529" s="4" t="s">
        <v>9</v>
      </c>
      <c r="L2529" s="4" t="s">
        <v>37</v>
      </c>
      <c r="M2529" s="9">
        <v>1</v>
      </c>
      <c r="N2529" s="6">
        <v>152.44</v>
      </c>
      <c r="O2529" s="7">
        <v>0.1</v>
      </c>
      <c r="P2529" s="6">
        <v>76.91</v>
      </c>
      <c r="Q2529" s="6">
        <f t="shared" si="156"/>
        <v>137.196</v>
      </c>
      <c r="R2529" s="6">
        <f t="shared" si="157"/>
        <v>76.91</v>
      </c>
      <c r="S2529" s="6">
        <f t="shared" si="158"/>
        <v>60.286000000000001</v>
      </c>
      <c r="T2529" s="8">
        <f t="shared" si="159"/>
        <v>0.43941514329863846</v>
      </c>
      <c r="U2529" s="5">
        <f>YEAR(SalesDataTable[[#This Row],[Order Date]])</f>
        <v>2026</v>
      </c>
      <c r="V2529" s="8" t="str">
        <f>"Q"&amp;ROUNDUP(MONTH(SalesDataTable[[#This Row],[Order Date]])/3,0)</f>
        <v>Q4</v>
      </c>
      <c r="W2529" s="9">
        <f>MONTH(SalesDataTable[[#This Row],[Order Date]])</f>
        <v>12</v>
      </c>
      <c r="X2529" s="8" t="str">
        <f>TEXT(SalesDataTable[[#This Row],[Order Date]],"mmm")</f>
        <v>Dec</v>
      </c>
    </row>
    <row r="2530" spans="1:24" ht="15">
      <c r="A2530" s="2">
        <v>4055</v>
      </c>
      <c r="B2530" s="3">
        <v>46361</v>
      </c>
      <c r="C2530" s="12">
        <f>MONTH(SalesDataTable[[#This Row],[Order Date]])</f>
        <v>12</v>
      </c>
      <c r="D2530" s="12" t="str">
        <f>TEXT(SalesDataTable[[#This Row],[Order Date]],"MMM")</f>
        <v>Dec</v>
      </c>
      <c r="E2530" s="15" t="str">
        <f>"Q"&amp;ROUNDUP(MONTH(SalesDataTable[[#This Row],[Order Date]])/3,0)</f>
        <v>Q4</v>
      </c>
      <c r="F2530" s="12">
        <f>YEAR(SalesDataTable[[#This Row],[Order Date]])</f>
        <v>2026</v>
      </c>
      <c r="G2530" s="4" t="s">
        <v>6</v>
      </c>
      <c r="H2530" s="4" t="s">
        <v>43</v>
      </c>
      <c r="I2530" s="4" t="s">
        <v>2</v>
      </c>
      <c r="J2530" s="4" t="s">
        <v>3</v>
      </c>
      <c r="K2530" s="4" t="s">
        <v>23</v>
      </c>
      <c r="L2530" s="4" t="s">
        <v>51</v>
      </c>
      <c r="M2530" s="9">
        <v>1</v>
      </c>
      <c r="N2530" s="6">
        <v>123.82</v>
      </c>
      <c r="O2530" s="7">
        <v>0.05</v>
      </c>
      <c r="P2530" s="6">
        <v>59.19</v>
      </c>
      <c r="Q2530" s="6">
        <f t="shared" si="156"/>
        <v>117.62899999999999</v>
      </c>
      <c r="R2530" s="6">
        <f t="shared" si="157"/>
        <v>59.19</v>
      </c>
      <c r="S2530" s="6">
        <f t="shared" si="158"/>
        <v>58.438999999999993</v>
      </c>
      <c r="T2530" s="8">
        <f t="shared" si="159"/>
        <v>0.49680775999115862</v>
      </c>
      <c r="U2530" s="5">
        <f>YEAR(SalesDataTable[[#This Row],[Order Date]])</f>
        <v>2026</v>
      </c>
      <c r="V2530" s="8" t="str">
        <f>"Q"&amp;ROUNDUP(MONTH(SalesDataTable[[#This Row],[Order Date]])/3,0)</f>
        <v>Q4</v>
      </c>
      <c r="W2530" s="9">
        <f>MONTH(SalesDataTable[[#This Row],[Order Date]])</f>
        <v>12</v>
      </c>
      <c r="X2530" s="8" t="str">
        <f>TEXT(SalesDataTable[[#This Row],[Order Date]],"mmm")</f>
        <v>Dec</v>
      </c>
    </row>
    <row r="2531" spans="1:24" ht="15">
      <c r="A2531" s="2">
        <v>4168</v>
      </c>
      <c r="B2531" s="3">
        <v>46361</v>
      </c>
      <c r="C2531" s="12">
        <f>MONTH(SalesDataTable[[#This Row],[Order Date]])</f>
        <v>12</v>
      </c>
      <c r="D2531" s="12" t="str">
        <f>TEXT(SalesDataTable[[#This Row],[Order Date]],"MMM")</f>
        <v>Dec</v>
      </c>
      <c r="E2531" s="15" t="str">
        <f>"Q"&amp;ROUNDUP(MONTH(SalesDataTable[[#This Row],[Order Date]])/3,0)</f>
        <v>Q4</v>
      </c>
      <c r="F2531" s="12">
        <f>YEAR(SalesDataTable[[#This Row],[Order Date]])</f>
        <v>2026</v>
      </c>
      <c r="G2531" s="4" t="s">
        <v>0</v>
      </c>
      <c r="H2531" s="4" t="s">
        <v>1</v>
      </c>
      <c r="I2531" s="4" t="s">
        <v>2</v>
      </c>
      <c r="J2531" s="4" t="s">
        <v>13</v>
      </c>
      <c r="K2531" s="4" t="s">
        <v>9</v>
      </c>
      <c r="L2531" s="4" t="s">
        <v>46</v>
      </c>
      <c r="M2531" s="9">
        <v>4</v>
      </c>
      <c r="N2531" s="6">
        <v>71.12</v>
      </c>
      <c r="O2531" s="7">
        <v>0.05</v>
      </c>
      <c r="P2531" s="6">
        <v>31.93</v>
      </c>
      <c r="Q2531" s="6">
        <f t="shared" si="156"/>
        <v>270.25600000000003</v>
      </c>
      <c r="R2531" s="6">
        <f t="shared" si="157"/>
        <v>127.72</v>
      </c>
      <c r="S2531" s="6">
        <f t="shared" si="158"/>
        <v>142.53600000000003</v>
      </c>
      <c r="T2531" s="8">
        <f t="shared" si="159"/>
        <v>0.52741104730329769</v>
      </c>
      <c r="U2531" s="5">
        <f>YEAR(SalesDataTable[[#This Row],[Order Date]])</f>
        <v>2026</v>
      </c>
      <c r="V2531" s="8" t="str">
        <f>"Q"&amp;ROUNDUP(MONTH(SalesDataTable[[#This Row],[Order Date]])/3,0)</f>
        <v>Q4</v>
      </c>
      <c r="W2531" s="9">
        <f>MONTH(SalesDataTable[[#This Row],[Order Date]])</f>
        <v>12</v>
      </c>
      <c r="X2531" s="8" t="str">
        <f>TEXT(SalesDataTable[[#This Row],[Order Date]],"mmm")</f>
        <v>Dec</v>
      </c>
    </row>
    <row r="2532" spans="1:24" ht="15">
      <c r="A2532" s="2">
        <v>4317</v>
      </c>
      <c r="B2532" s="3">
        <v>46361</v>
      </c>
      <c r="C2532" s="12">
        <f>MONTH(SalesDataTable[[#This Row],[Order Date]])</f>
        <v>12</v>
      </c>
      <c r="D2532" s="12" t="str">
        <f>TEXT(SalesDataTable[[#This Row],[Order Date]],"MMM")</f>
        <v>Dec</v>
      </c>
      <c r="E2532" s="15" t="str">
        <f>"Q"&amp;ROUNDUP(MONTH(SalesDataTable[[#This Row],[Order Date]])/3,0)</f>
        <v>Q4</v>
      </c>
      <c r="F2532" s="12">
        <f>YEAR(SalesDataTable[[#This Row],[Order Date]])</f>
        <v>2026</v>
      </c>
      <c r="G2532" s="4" t="s">
        <v>11</v>
      </c>
      <c r="H2532" s="4" t="s">
        <v>52</v>
      </c>
      <c r="I2532" s="4" t="s">
        <v>28</v>
      </c>
      <c r="J2532" s="4" t="s">
        <v>3</v>
      </c>
      <c r="K2532" s="4" t="s">
        <v>9</v>
      </c>
      <c r="L2532" s="4" t="s">
        <v>46</v>
      </c>
      <c r="M2532" s="9">
        <v>1</v>
      </c>
      <c r="N2532" s="6">
        <v>71.55</v>
      </c>
      <c r="O2532" s="7">
        <v>0.1</v>
      </c>
      <c r="P2532" s="6">
        <v>32.07</v>
      </c>
      <c r="Q2532" s="6">
        <f t="shared" si="156"/>
        <v>64.394999999999996</v>
      </c>
      <c r="R2532" s="6">
        <f t="shared" si="157"/>
        <v>32.07</v>
      </c>
      <c r="S2532" s="6">
        <f t="shared" si="158"/>
        <v>32.324999999999996</v>
      </c>
      <c r="T2532" s="8">
        <f t="shared" si="159"/>
        <v>0.50197996738877237</v>
      </c>
      <c r="U2532" s="5">
        <f>YEAR(SalesDataTable[[#This Row],[Order Date]])</f>
        <v>2026</v>
      </c>
      <c r="V2532" s="8" t="str">
        <f>"Q"&amp;ROUNDUP(MONTH(SalesDataTable[[#This Row],[Order Date]])/3,0)</f>
        <v>Q4</v>
      </c>
      <c r="W2532" s="9">
        <f>MONTH(SalesDataTable[[#This Row],[Order Date]])</f>
        <v>12</v>
      </c>
      <c r="X2532" s="8" t="str">
        <f>TEXT(SalesDataTable[[#This Row],[Order Date]],"mmm")</f>
        <v>Dec</v>
      </c>
    </row>
    <row r="2533" spans="1:24" ht="15">
      <c r="A2533" s="2">
        <v>4879</v>
      </c>
      <c r="B2533" s="3">
        <v>46361</v>
      </c>
      <c r="C2533" s="12">
        <f>MONTH(SalesDataTable[[#This Row],[Order Date]])</f>
        <v>12</v>
      </c>
      <c r="D2533" s="12" t="str">
        <f>TEXT(SalesDataTable[[#This Row],[Order Date]],"MMM")</f>
        <v>Dec</v>
      </c>
      <c r="E2533" s="15" t="str">
        <f>"Q"&amp;ROUNDUP(MONTH(SalesDataTable[[#This Row],[Order Date]])/3,0)</f>
        <v>Q4</v>
      </c>
      <c r="F2533" s="12">
        <f>YEAR(SalesDataTable[[#This Row],[Order Date]])</f>
        <v>2026</v>
      </c>
      <c r="G2533" s="4" t="s">
        <v>11</v>
      </c>
      <c r="H2533" s="4" t="s">
        <v>12</v>
      </c>
      <c r="I2533" s="4" t="s">
        <v>28</v>
      </c>
      <c r="J2533" s="4" t="s">
        <v>3</v>
      </c>
      <c r="K2533" s="4" t="s">
        <v>9</v>
      </c>
      <c r="L2533" s="4" t="s">
        <v>46</v>
      </c>
      <c r="M2533" s="9">
        <v>2</v>
      </c>
      <c r="N2533" s="6">
        <v>70.239999999999995</v>
      </c>
      <c r="O2533" s="7">
        <v>0.1</v>
      </c>
      <c r="P2533" s="6">
        <v>33.29</v>
      </c>
      <c r="Q2533" s="6">
        <f t="shared" si="156"/>
        <v>126.43199999999999</v>
      </c>
      <c r="R2533" s="6">
        <f t="shared" si="157"/>
        <v>66.58</v>
      </c>
      <c r="S2533" s="6">
        <f t="shared" si="158"/>
        <v>59.85199999999999</v>
      </c>
      <c r="T2533" s="8">
        <f t="shared" si="159"/>
        <v>0.47339281194634264</v>
      </c>
      <c r="U2533" s="5">
        <f>YEAR(SalesDataTable[[#This Row],[Order Date]])</f>
        <v>2026</v>
      </c>
      <c r="V2533" s="8" t="str">
        <f>"Q"&amp;ROUNDUP(MONTH(SalesDataTable[[#This Row],[Order Date]])/3,0)</f>
        <v>Q4</v>
      </c>
      <c r="W2533" s="9">
        <f>MONTH(SalesDataTable[[#This Row],[Order Date]])</f>
        <v>12</v>
      </c>
      <c r="X2533" s="8" t="str">
        <f>TEXT(SalesDataTable[[#This Row],[Order Date]],"mmm")</f>
        <v>Dec</v>
      </c>
    </row>
    <row r="2534" spans="1:24" ht="15">
      <c r="A2534" s="2">
        <v>467</v>
      </c>
      <c r="B2534" s="3">
        <v>46362</v>
      </c>
      <c r="C2534" s="12">
        <f>MONTH(SalesDataTable[[#This Row],[Order Date]])</f>
        <v>12</v>
      </c>
      <c r="D2534" s="12" t="str">
        <f>TEXT(SalesDataTable[[#This Row],[Order Date]],"MMM")</f>
        <v>Dec</v>
      </c>
      <c r="E2534" s="15" t="str">
        <f>"Q"&amp;ROUNDUP(MONTH(SalesDataTable[[#This Row],[Order Date]])/3,0)</f>
        <v>Q4</v>
      </c>
      <c r="F2534" s="12">
        <f>YEAR(SalesDataTable[[#This Row],[Order Date]])</f>
        <v>2026</v>
      </c>
      <c r="G2534" s="4" t="s">
        <v>0</v>
      </c>
      <c r="H2534" s="4" t="s">
        <v>1</v>
      </c>
      <c r="I2534" s="4" t="s">
        <v>28</v>
      </c>
      <c r="J2534" s="4" t="s">
        <v>3</v>
      </c>
      <c r="K2534" s="4" t="s">
        <v>4</v>
      </c>
      <c r="L2534" s="4" t="s">
        <v>22</v>
      </c>
      <c r="M2534" s="9">
        <v>2</v>
      </c>
      <c r="N2534" s="6">
        <v>50.68</v>
      </c>
      <c r="O2534" s="7">
        <v>0.15</v>
      </c>
      <c r="P2534" s="6">
        <v>22.41</v>
      </c>
      <c r="Q2534" s="6">
        <f t="shared" si="156"/>
        <v>86.155999999999992</v>
      </c>
      <c r="R2534" s="6">
        <f t="shared" si="157"/>
        <v>44.82</v>
      </c>
      <c r="S2534" s="6">
        <f t="shared" si="158"/>
        <v>41.335999999999991</v>
      </c>
      <c r="T2534" s="8">
        <f t="shared" si="159"/>
        <v>0.47978086262129155</v>
      </c>
      <c r="U2534" s="5">
        <f>YEAR(SalesDataTable[[#This Row],[Order Date]])</f>
        <v>2026</v>
      </c>
      <c r="V2534" s="8" t="str">
        <f>"Q"&amp;ROUNDUP(MONTH(SalesDataTable[[#This Row],[Order Date]])/3,0)</f>
        <v>Q4</v>
      </c>
      <c r="W2534" s="9">
        <f>MONTH(SalesDataTable[[#This Row],[Order Date]])</f>
        <v>12</v>
      </c>
      <c r="X2534" s="8" t="str">
        <f>TEXT(SalesDataTable[[#This Row],[Order Date]],"mmm")</f>
        <v>Dec</v>
      </c>
    </row>
    <row r="2535" spans="1:24" ht="15">
      <c r="A2535" s="2">
        <v>825</v>
      </c>
      <c r="B2535" s="3">
        <v>46362</v>
      </c>
      <c r="C2535" s="12">
        <f>MONTH(SalesDataTable[[#This Row],[Order Date]])</f>
        <v>12</v>
      </c>
      <c r="D2535" s="12" t="str">
        <f>TEXT(SalesDataTable[[#This Row],[Order Date]],"MMM")</f>
        <v>Dec</v>
      </c>
      <c r="E2535" s="15" t="str">
        <f>"Q"&amp;ROUNDUP(MONTH(SalesDataTable[[#This Row],[Order Date]])/3,0)</f>
        <v>Q4</v>
      </c>
      <c r="F2535" s="12">
        <f>YEAR(SalesDataTable[[#This Row],[Order Date]])</f>
        <v>2026</v>
      </c>
      <c r="G2535" s="4" t="s">
        <v>20</v>
      </c>
      <c r="H2535" s="4" t="s">
        <v>31</v>
      </c>
      <c r="I2535" s="4" t="s">
        <v>2</v>
      </c>
      <c r="J2535" s="4" t="s">
        <v>13</v>
      </c>
      <c r="K2535" s="4" t="s">
        <v>4</v>
      </c>
      <c r="L2535" s="4" t="s">
        <v>30</v>
      </c>
      <c r="M2535" s="9">
        <v>1</v>
      </c>
      <c r="N2535" s="6">
        <v>101.26</v>
      </c>
      <c r="O2535" s="7">
        <v>0</v>
      </c>
      <c r="P2535" s="6">
        <v>51.7</v>
      </c>
      <c r="Q2535" s="6">
        <f t="shared" si="156"/>
        <v>101.26</v>
      </c>
      <c r="R2535" s="6">
        <f t="shared" si="157"/>
        <v>51.7</v>
      </c>
      <c r="S2535" s="6">
        <f t="shared" si="158"/>
        <v>49.56</v>
      </c>
      <c r="T2535" s="8">
        <f t="shared" si="159"/>
        <v>0.4894331424056883</v>
      </c>
      <c r="U2535" s="5">
        <f>YEAR(SalesDataTable[[#This Row],[Order Date]])</f>
        <v>2026</v>
      </c>
      <c r="V2535" s="8" t="str">
        <f>"Q"&amp;ROUNDUP(MONTH(SalesDataTable[[#This Row],[Order Date]])/3,0)</f>
        <v>Q4</v>
      </c>
      <c r="W2535" s="9">
        <f>MONTH(SalesDataTable[[#This Row],[Order Date]])</f>
        <v>12</v>
      </c>
      <c r="X2535" s="8" t="str">
        <f>TEXT(SalesDataTable[[#This Row],[Order Date]],"mmm")</f>
        <v>Dec</v>
      </c>
    </row>
    <row r="2536" spans="1:24" ht="15">
      <c r="A2536" s="2">
        <v>2346</v>
      </c>
      <c r="B2536" s="3">
        <v>46362</v>
      </c>
      <c r="C2536" s="12">
        <f>MONTH(SalesDataTable[[#This Row],[Order Date]])</f>
        <v>12</v>
      </c>
      <c r="D2536" s="12" t="str">
        <f>TEXT(SalesDataTable[[#This Row],[Order Date]],"MMM")</f>
        <v>Dec</v>
      </c>
      <c r="E2536" s="15" t="str">
        <f>"Q"&amp;ROUNDUP(MONTH(SalesDataTable[[#This Row],[Order Date]])/3,0)</f>
        <v>Q4</v>
      </c>
      <c r="F2536" s="12">
        <f>YEAR(SalesDataTable[[#This Row],[Order Date]])</f>
        <v>2026</v>
      </c>
      <c r="G2536" s="4" t="s">
        <v>0</v>
      </c>
      <c r="H2536" s="4" t="s">
        <v>1</v>
      </c>
      <c r="I2536" s="4" t="s">
        <v>28</v>
      </c>
      <c r="J2536" s="4" t="s">
        <v>16</v>
      </c>
      <c r="K2536" s="4" t="s">
        <v>14</v>
      </c>
      <c r="L2536" s="4" t="s">
        <v>32</v>
      </c>
      <c r="M2536" s="9">
        <v>2</v>
      </c>
      <c r="N2536" s="6">
        <v>46.01</v>
      </c>
      <c r="O2536" s="7">
        <v>0.05</v>
      </c>
      <c r="P2536" s="6">
        <v>18.399999999999999</v>
      </c>
      <c r="Q2536" s="6">
        <f t="shared" si="156"/>
        <v>87.418999999999997</v>
      </c>
      <c r="R2536" s="6">
        <f t="shared" si="157"/>
        <v>36.799999999999997</v>
      </c>
      <c r="S2536" s="6">
        <f t="shared" si="158"/>
        <v>50.619</v>
      </c>
      <c r="T2536" s="8">
        <f t="shared" si="159"/>
        <v>0.57903888170763795</v>
      </c>
      <c r="U2536" s="5">
        <f>YEAR(SalesDataTable[[#This Row],[Order Date]])</f>
        <v>2026</v>
      </c>
      <c r="V2536" s="8" t="str">
        <f>"Q"&amp;ROUNDUP(MONTH(SalesDataTable[[#This Row],[Order Date]])/3,0)</f>
        <v>Q4</v>
      </c>
      <c r="W2536" s="9">
        <f>MONTH(SalesDataTable[[#This Row],[Order Date]])</f>
        <v>12</v>
      </c>
      <c r="X2536" s="8" t="str">
        <f>TEXT(SalesDataTable[[#This Row],[Order Date]],"mmm")</f>
        <v>Dec</v>
      </c>
    </row>
    <row r="2537" spans="1:24" ht="15">
      <c r="A2537" s="2">
        <v>3095</v>
      </c>
      <c r="B2537" s="3">
        <v>46362</v>
      </c>
      <c r="C2537" s="12">
        <f>MONTH(SalesDataTable[[#This Row],[Order Date]])</f>
        <v>12</v>
      </c>
      <c r="D2537" s="12" t="str">
        <f>TEXT(SalesDataTable[[#This Row],[Order Date]],"MMM")</f>
        <v>Dec</v>
      </c>
      <c r="E2537" s="15" t="str">
        <f>"Q"&amp;ROUNDUP(MONTH(SalesDataTable[[#This Row],[Order Date]])/3,0)</f>
        <v>Q4</v>
      </c>
      <c r="F2537" s="12">
        <f>YEAR(SalesDataTable[[#This Row],[Order Date]])</f>
        <v>2026</v>
      </c>
      <c r="G2537" s="4" t="s">
        <v>6</v>
      </c>
      <c r="H2537" s="4" t="s">
        <v>43</v>
      </c>
      <c r="I2537" s="4" t="s">
        <v>2</v>
      </c>
      <c r="J2537" s="4" t="s">
        <v>13</v>
      </c>
      <c r="K2537" s="4" t="s">
        <v>14</v>
      </c>
      <c r="L2537" s="4" t="s">
        <v>44</v>
      </c>
      <c r="M2537" s="9">
        <v>2</v>
      </c>
      <c r="N2537" s="6">
        <v>131.97999999999999</v>
      </c>
      <c r="O2537" s="7">
        <v>0.1</v>
      </c>
      <c r="P2537" s="6">
        <v>68.02</v>
      </c>
      <c r="Q2537" s="6">
        <f t="shared" si="156"/>
        <v>237.56399999999999</v>
      </c>
      <c r="R2537" s="6">
        <f t="shared" si="157"/>
        <v>136.04</v>
      </c>
      <c r="S2537" s="6">
        <f t="shared" si="158"/>
        <v>101.524</v>
      </c>
      <c r="T2537" s="8">
        <f t="shared" si="159"/>
        <v>0.42735431294303855</v>
      </c>
      <c r="U2537" s="5">
        <f>YEAR(SalesDataTable[[#This Row],[Order Date]])</f>
        <v>2026</v>
      </c>
      <c r="V2537" s="8" t="str">
        <f>"Q"&amp;ROUNDUP(MONTH(SalesDataTable[[#This Row],[Order Date]])/3,0)</f>
        <v>Q4</v>
      </c>
      <c r="W2537" s="9">
        <f>MONTH(SalesDataTable[[#This Row],[Order Date]])</f>
        <v>12</v>
      </c>
      <c r="X2537" s="8" t="str">
        <f>TEXT(SalesDataTable[[#This Row],[Order Date]],"mmm")</f>
        <v>Dec</v>
      </c>
    </row>
    <row r="2538" spans="1:24" ht="15">
      <c r="A2538" s="2">
        <v>3580</v>
      </c>
      <c r="B2538" s="3">
        <v>46362</v>
      </c>
      <c r="C2538" s="12">
        <f>MONTH(SalesDataTable[[#This Row],[Order Date]])</f>
        <v>12</v>
      </c>
      <c r="D2538" s="12" t="str">
        <f>TEXT(SalesDataTable[[#This Row],[Order Date]],"MMM")</f>
        <v>Dec</v>
      </c>
      <c r="E2538" s="15" t="str">
        <f>"Q"&amp;ROUNDUP(MONTH(SalesDataTable[[#This Row],[Order Date]])/3,0)</f>
        <v>Q4</v>
      </c>
      <c r="F2538" s="12">
        <f>YEAR(SalesDataTable[[#This Row],[Order Date]])</f>
        <v>2026</v>
      </c>
      <c r="G2538" s="4" t="s">
        <v>20</v>
      </c>
      <c r="H2538" s="4" t="s">
        <v>31</v>
      </c>
      <c r="I2538" s="4" t="s">
        <v>19</v>
      </c>
      <c r="J2538" s="4" t="s">
        <v>13</v>
      </c>
      <c r="K2538" s="4" t="s">
        <v>9</v>
      </c>
      <c r="L2538" s="4" t="s">
        <v>46</v>
      </c>
      <c r="M2538" s="9">
        <v>2</v>
      </c>
      <c r="N2538" s="6">
        <v>73.16</v>
      </c>
      <c r="O2538" s="7">
        <v>0.15</v>
      </c>
      <c r="P2538" s="6">
        <v>32.64</v>
      </c>
      <c r="Q2538" s="6">
        <f t="shared" si="156"/>
        <v>124.37199999999999</v>
      </c>
      <c r="R2538" s="6">
        <f t="shared" si="157"/>
        <v>65.28</v>
      </c>
      <c r="S2538" s="6">
        <f t="shared" si="158"/>
        <v>59.091999999999985</v>
      </c>
      <c r="T2538" s="8">
        <f t="shared" si="159"/>
        <v>0.47512301804264617</v>
      </c>
      <c r="U2538" s="5">
        <f>YEAR(SalesDataTable[[#This Row],[Order Date]])</f>
        <v>2026</v>
      </c>
      <c r="V2538" s="8" t="str">
        <f>"Q"&amp;ROUNDUP(MONTH(SalesDataTable[[#This Row],[Order Date]])/3,0)</f>
        <v>Q4</v>
      </c>
      <c r="W2538" s="9">
        <f>MONTH(SalesDataTable[[#This Row],[Order Date]])</f>
        <v>12</v>
      </c>
      <c r="X2538" s="8" t="str">
        <f>TEXT(SalesDataTable[[#This Row],[Order Date]],"mmm")</f>
        <v>Dec</v>
      </c>
    </row>
    <row r="2539" spans="1:24" ht="15">
      <c r="A2539" s="2">
        <v>4672</v>
      </c>
      <c r="B2539" s="3">
        <v>46362</v>
      </c>
      <c r="C2539" s="12">
        <f>MONTH(SalesDataTable[[#This Row],[Order Date]])</f>
        <v>12</v>
      </c>
      <c r="D2539" s="12" t="str">
        <f>TEXT(SalesDataTable[[#This Row],[Order Date]],"MMM")</f>
        <v>Dec</v>
      </c>
      <c r="E2539" s="15" t="str">
        <f>"Q"&amp;ROUNDUP(MONTH(SalesDataTable[[#This Row],[Order Date]])/3,0)</f>
        <v>Q4</v>
      </c>
      <c r="F2539" s="12">
        <f>YEAR(SalesDataTable[[#This Row],[Order Date]])</f>
        <v>2026</v>
      </c>
      <c r="G2539" s="4" t="s">
        <v>6</v>
      </c>
      <c r="H2539" s="4" t="s">
        <v>27</v>
      </c>
      <c r="I2539" s="4" t="s">
        <v>2</v>
      </c>
      <c r="J2539" s="4" t="s">
        <v>16</v>
      </c>
      <c r="K2539" s="4" t="s">
        <v>14</v>
      </c>
      <c r="L2539" s="4" t="s">
        <v>32</v>
      </c>
      <c r="M2539" s="9">
        <v>2</v>
      </c>
      <c r="N2539" s="6">
        <v>47.43</v>
      </c>
      <c r="O2539" s="7">
        <v>0.05</v>
      </c>
      <c r="P2539" s="6">
        <v>18.63</v>
      </c>
      <c r="Q2539" s="6">
        <f t="shared" si="156"/>
        <v>90.11699999999999</v>
      </c>
      <c r="R2539" s="6">
        <f t="shared" si="157"/>
        <v>37.26</v>
      </c>
      <c r="S2539" s="6">
        <f t="shared" si="158"/>
        <v>52.856999999999992</v>
      </c>
      <c r="T2539" s="8">
        <f t="shared" si="159"/>
        <v>0.58653750124837711</v>
      </c>
      <c r="U2539" s="5">
        <f>YEAR(SalesDataTable[[#This Row],[Order Date]])</f>
        <v>2026</v>
      </c>
      <c r="V2539" s="8" t="str">
        <f>"Q"&amp;ROUNDUP(MONTH(SalesDataTable[[#This Row],[Order Date]])/3,0)</f>
        <v>Q4</v>
      </c>
      <c r="W2539" s="9">
        <f>MONTH(SalesDataTable[[#This Row],[Order Date]])</f>
        <v>12</v>
      </c>
      <c r="X2539" s="8" t="str">
        <f>TEXT(SalesDataTable[[#This Row],[Order Date]],"mmm")</f>
        <v>Dec</v>
      </c>
    </row>
    <row r="2540" spans="1:24" ht="15">
      <c r="A2540" s="2">
        <v>533</v>
      </c>
      <c r="B2540" s="3">
        <v>46363</v>
      </c>
      <c r="C2540" s="12">
        <f>MONTH(SalesDataTable[[#This Row],[Order Date]])</f>
        <v>12</v>
      </c>
      <c r="D2540" s="12" t="str">
        <f>TEXT(SalesDataTable[[#This Row],[Order Date]],"MMM")</f>
        <v>Dec</v>
      </c>
      <c r="E2540" s="15" t="str">
        <f>"Q"&amp;ROUNDUP(MONTH(SalesDataTable[[#This Row],[Order Date]])/3,0)</f>
        <v>Q4</v>
      </c>
      <c r="F2540" s="12">
        <f>YEAR(SalesDataTable[[#This Row],[Order Date]])</f>
        <v>2026</v>
      </c>
      <c r="G2540" s="4" t="s">
        <v>0</v>
      </c>
      <c r="H2540" s="4" t="s">
        <v>36</v>
      </c>
      <c r="I2540" s="4" t="s">
        <v>2</v>
      </c>
      <c r="J2540" s="4" t="s">
        <v>13</v>
      </c>
      <c r="K2540" s="4" t="s">
        <v>14</v>
      </c>
      <c r="L2540" s="4" t="s">
        <v>15</v>
      </c>
      <c r="M2540" s="9">
        <v>1</v>
      </c>
      <c r="N2540" s="6">
        <v>35.93</v>
      </c>
      <c r="O2540" s="7">
        <v>0.05</v>
      </c>
      <c r="P2540" s="6">
        <v>13.23</v>
      </c>
      <c r="Q2540" s="6">
        <f t="shared" si="156"/>
        <v>34.133499999999998</v>
      </c>
      <c r="R2540" s="6">
        <f t="shared" si="157"/>
        <v>13.23</v>
      </c>
      <c r="S2540" s="6">
        <f t="shared" si="158"/>
        <v>20.903499999999998</v>
      </c>
      <c r="T2540" s="8">
        <f t="shared" si="159"/>
        <v>0.6124042363074399</v>
      </c>
      <c r="U2540" s="5">
        <f>YEAR(SalesDataTable[[#This Row],[Order Date]])</f>
        <v>2026</v>
      </c>
      <c r="V2540" s="8" t="str">
        <f>"Q"&amp;ROUNDUP(MONTH(SalesDataTable[[#This Row],[Order Date]])/3,0)</f>
        <v>Q4</v>
      </c>
      <c r="W2540" s="9">
        <f>MONTH(SalesDataTable[[#This Row],[Order Date]])</f>
        <v>12</v>
      </c>
      <c r="X2540" s="8" t="str">
        <f>TEXT(SalesDataTable[[#This Row],[Order Date]],"mmm")</f>
        <v>Dec</v>
      </c>
    </row>
    <row r="2541" spans="1:24" ht="15">
      <c r="A2541" s="2">
        <v>2160</v>
      </c>
      <c r="B2541" s="3">
        <v>46363</v>
      </c>
      <c r="C2541" s="12">
        <f>MONTH(SalesDataTable[[#This Row],[Order Date]])</f>
        <v>12</v>
      </c>
      <c r="D2541" s="12" t="str">
        <f>TEXT(SalesDataTable[[#This Row],[Order Date]],"MMM")</f>
        <v>Dec</v>
      </c>
      <c r="E2541" s="15" t="str">
        <f>"Q"&amp;ROUNDUP(MONTH(SalesDataTable[[#This Row],[Order Date]])/3,0)</f>
        <v>Q4</v>
      </c>
      <c r="F2541" s="12">
        <f>YEAR(SalesDataTable[[#This Row],[Order Date]])</f>
        <v>2026</v>
      </c>
      <c r="G2541" s="4" t="s">
        <v>0</v>
      </c>
      <c r="H2541" s="4" t="s">
        <v>50</v>
      </c>
      <c r="I2541" s="4" t="s">
        <v>28</v>
      </c>
      <c r="J2541" s="4" t="s">
        <v>3</v>
      </c>
      <c r="K2541" s="4" t="s">
        <v>14</v>
      </c>
      <c r="L2541" s="4" t="s">
        <v>15</v>
      </c>
      <c r="M2541" s="9">
        <v>1</v>
      </c>
      <c r="N2541" s="6">
        <v>35.53</v>
      </c>
      <c r="O2541" s="7">
        <v>0.05</v>
      </c>
      <c r="P2541" s="6">
        <v>13.28</v>
      </c>
      <c r="Q2541" s="6">
        <f t="shared" si="156"/>
        <v>33.753500000000003</v>
      </c>
      <c r="R2541" s="6">
        <f t="shared" si="157"/>
        <v>13.28</v>
      </c>
      <c r="S2541" s="6">
        <f t="shared" si="158"/>
        <v>20.473500000000001</v>
      </c>
      <c r="T2541" s="8">
        <f t="shared" si="159"/>
        <v>0.6065593197742456</v>
      </c>
      <c r="U2541" s="5">
        <f>YEAR(SalesDataTable[[#This Row],[Order Date]])</f>
        <v>2026</v>
      </c>
      <c r="V2541" s="8" t="str">
        <f>"Q"&amp;ROUNDUP(MONTH(SalesDataTable[[#This Row],[Order Date]])/3,0)</f>
        <v>Q4</v>
      </c>
      <c r="W2541" s="9">
        <f>MONTH(SalesDataTable[[#This Row],[Order Date]])</f>
        <v>12</v>
      </c>
      <c r="X2541" s="8" t="str">
        <f>TEXT(SalesDataTable[[#This Row],[Order Date]],"mmm")</f>
        <v>Dec</v>
      </c>
    </row>
    <row r="2542" spans="1:24" ht="15">
      <c r="A2542" s="2">
        <v>2841</v>
      </c>
      <c r="B2542" s="3">
        <v>46363</v>
      </c>
      <c r="C2542" s="12">
        <f>MONTH(SalesDataTable[[#This Row],[Order Date]])</f>
        <v>12</v>
      </c>
      <c r="D2542" s="12" t="str">
        <f>TEXT(SalesDataTable[[#This Row],[Order Date]],"MMM")</f>
        <v>Dec</v>
      </c>
      <c r="E2542" s="15" t="str">
        <f>"Q"&amp;ROUNDUP(MONTH(SalesDataTable[[#This Row],[Order Date]])/3,0)</f>
        <v>Q4</v>
      </c>
      <c r="F2542" s="12">
        <f>YEAR(SalesDataTable[[#This Row],[Order Date]])</f>
        <v>2026</v>
      </c>
      <c r="G2542" s="4" t="s">
        <v>6</v>
      </c>
      <c r="H2542" s="4" t="s">
        <v>49</v>
      </c>
      <c r="I2542" s="4" t="s">
        <v>2</v>
      </c>
      <c r="J2542" s="4" t="s">
        <v>13</v>
      </c>
      <c r="K2542" s="4" t="s">
        <v>23</v>
      </c>
      <c r="L2542" s="4" t="s">
        <v>29</v>
      </c>
      <c r="M2542" s="9">
        <v>3</v>
      </c>
      <c r="N2542" s="6">
        <v>196.97</v>
      </c>
      <c r="O2542" s="7">
        <v>0.15</v>
      </c>
      <c r="P2542" s="6">
        <v>101.88</v>
      </c>
      <c r="Q2542" s="6">
        <f t="shared" si="156"/>
        <v>502.27349999999996</v>
      </c>
      <c r="R2542" s="6">
        <f t="shared" si="157"/>
        <v>305.64</v>
      </c>
      <c r="S2542" s="6">
        <f t="shared" si="158"/>
        <v>196.63349999999997</v>
      </c>
      <c r="T2542" s="8">
        <f t="shared" si="159"/>
        <v>0.39148690902466482</v>
      </c>
      <c r="U2542" s="5">
        <f>YEAR(SalesDataTable[[#This Row],[Order Date]])</f>
        <v>2026</v>
      </c>
      <c r="V2542" s="8" t="str">
        <f>"Q"&amp;ROUNDUP(MONTH(SalesDataTable[[#This Row],[Order Date]])/3,0)</f>
        <v>Q4</v>
      </c>
      <c r="W2542" s="9">
        <f>MONTH(SalesDataTable[[#This Row],[Order Date]])</f>
        <v>12</v>
      </c>
      <c r="X2542" s="8" t="str">
        <f>TEXT(SalesDataTable[[#This Row],[Order Date]],"mmm")</f>
        <v>Dec</v>
      </c>
    </row>
    <row r="2543" spans="1:24" ht="15">
      <c r="A2543" s="2">
        <v>3433</v>
      </c>
      <c r="B2543" s="3">
        <v>46363</v>
      </c>
      <c r="C2543" s="12">
        <f>MONTH(SalesDataTable[[#This Row],[Order Date]])</f>
        <v>12</v>
      </c>
      <c r="D2543" s="12" t="str">
        <f>TEXT(SalesDataTable[[#This Row],[Order Date]],"MMM")</f>
        <v>Dec</v>
      </c>
      <c r="E2543" s="15" t="str">
        <f>"Q"&amp;ROUNDUP(MONTH(SalesDataTable[[#This Row],[Order Date]])/3,0)</f>
        <v>Q4</v>
      </c>
      <c r="F2543" s="12">
        <f>YEAR(SalesDataTable[[#This Row],[Order Date]])</f>
        <v>2026</v>
      </c>
      <c r="G2543" s="4" t="s">
        <v>0</v>
      </c>
      <c r="H2543" s="4" t="s">
        <v>1</v>
      </c>
      <c r="I2543" s="4" t="s">
        <v>2</v>
      </c>
      <c r="J2543" s="4" t="s">
        <v>13</v>
      </c>
      <c r="K2543" s="4" t="s">
        <v>14</v>
      </c>
      <c r="L2543" s="4" t="s">
        <v>15</v>
      </c>
      <c r="M2543" s="9">
        <v>2</v>
      </c>
      <c r="N2543" s="6">
        <v>37.020000000000003</v>
      </c>
      <c r="O2543" s="7">
        <v>0.2</v>
      </c>
      <c r="P2543" s="6">
        <v>13.39</v>
      </c>
      <c r="Q2543" s="6">
        <f t="shared" si="156"/>
        <v>59.232000000000006</v>
      </c>
      <c r="R2543" s="6">
        <f t="shared" si="157"/>
        <v>26.78</v>
      </c>
      <c r="S2543" s="6">
        <f t="shared" si="158"/>
        <v>32.452000000000005</v>
      </c>
      <c r="T2543" s="8">
        <f t="shared" si="159"/>
        <v>0.5478795245813074</v>
      </c>
      <c r="U2543" s="5">
        <f>YEAR(SalesDataTable[[#This Row],[Order Date]])</f>
        <v>2026</v>
      </c>
      <c r="V2543" s="8" t="str">
        <f>"Q"&amp;ROUNDUP(MONTH(SalesDataTable[[#This Row],[Order Date]])/3,0)</f>
        <v>Q4</v>
      </c>
      <c r="W2543" s="9">
        <f>MONTH(SalesDataTable[[#This Row],[Order Date]])</f>
        <v>12</v>
      </c>
      <c r="X2543" s="8" t="str">
        <f>TEXT(SalesDataTable[[#This Row],[Order Date]],"mmm")</f>
        <v>Dec</v>
      </c>
    </row>
    <row r="2544" spans="1:24" ht="15">
      <c r="A2544" s="2">
        <v>3763</v>
      </c>
      <c r="B2544" s="3">
        <v>46363</v>
      </c>
      <c r="C2544" s="12">
        <f>MONTH(SalesDataTable[[#This Row],[Order Date]])</f>
        <v>12</v>
      </c>
      <c r="D2544" s="12" t="str">
        <f>TEXT(SalesDataTable[[#This Row],[Order Date]],"MMM")</f>
        <v>Dec</v>
      </c>
      <c r="E2544" s="15" t="str">
        <f>"Q"&amp;ROUNDUP(MONTH(SalesDataTable[[#This Row],[Order Date]])/3,0)</f>
        <v>Q4</v>
      </c>
      <c r="F2544" s="12">
        <f>YEAR(SalesDataTable[[#This Row],[Order Date]])</f>
        <v>2026</v>
      </c>
      <c r="G2544" s="4" t="s">
        <v>6</v>
      </c>
      <c r="H2544" s="4" t="s">
        <v>49</v>
      </c>
      <c r="I2544" s="4" t="s">
        <v>2</v>
      </c>
      <c r="J2544" s="4" t="s">
        <v>13</v>
      </c>
      <c r="K2544" s="4" t="s">
        <v>14</v>
      </c>
      <c r="L2544" s="4" t="s">
        <v>32</v>
      </c>
      <c r="M2544" s="9">
        <v>4</v>
      </c>
      <c r="N2544" s="6">
        <v>47.22</v>
      </c>
      <c r="O2544" s="7">
        <v>0</v>
      </c>
      <c r="P2544" s="6">
        <v>18.420000000000002</v>
      </c>
      <c r="Q2544" s="6">
        <f t="shared" si="156"/>
        <v>188.88</v>
      </c>
      <c r="R2544" s="6">
        <f t="shared" si="157"/>
        <v>73.680000000000007</v>
      </c>
      <c r="S2544" s="6">
        <f t="shared" si="158"/>
        <v>115.19999999999999</v>
      </c>
      <c r="T2544" s="8">
        <f t="shared" si="159"/>
        <v>0.60991105463786521</v>
      </c>
      <c r="U2544" s="5">
        <f>YEAR(SalesDataTable[[#This Row],[Order Date]])</f>
        <v>2026</v>
      </c>
      <c r="V2544" s="8" t="str">
        <f>"Q"&amp;ROUNDUP(MONTH(SalesDataTable[[#This Row],[Order Date]])/3,0)</f>
        <v>Q4</v>
      </c>
      <c r="W2544" s="9">
        <f>MONTH(SalesDataTable[[#This Row],[Order Date]])</f>
        <v>12</v>
      </c>
      <c r="X2544" s="8" t="str">
        <f>TEXT(SalesDataTable[[#This Row],[Order Date]],"mmm")</f>
        <v>Dec</v>
      </c>
    </row>
    <row r="2545" spans="1:24" ht="15">
      <c r="A2545" s="2">
        <v>706</v>
      </c>
      <c r="B2545" s="3">
        <v>46364</v>
      </c>
      <c r="C2545" s="12">
        <f>MONTH(SalesDataTable[[#This Row],[Order Date]])</f>
        <v>12</v>
      </c>
      <c r="D2545" s="12" t="str">
        <f>TEXT(SalesDataTable[[#This Row],[Order Date]],"MMM")</f>
        <v>Dec</v>
      </c>
      <c r="E2545" s="15" t="str">
        <f>"Q"&amp;ROUNDUP(MONTH(SalesDataTable[[#This Row],[Order Date]])/3,0)</f>
        <v>Q4</v>
      </c>
      <c r="F2545" s="12">
        <f>YEAR(SalesDataTable[[#This Row],[Order Date]])</f>
        <v>2026</v>
      </c>
      <c r="G2545" s="4" t="s">
        <v>6</v>
      </c>
      <c r="H2545" s="4" t="s">
        <v>43</v>
      </c>
      <c r="I2545" s="4" t="s">
        <v>19</v>
      </c>
      <c r="J2545" s="4" t="s">
        <v>3</v>
      </c>
      <c r="K2545" s="4" t="s">
        <v>14</v>
      </c>
      <c r="L2545" s="4" t="s">
        <v>32</v>
      </c>
      <c r="M2545" s="9">
        <v>4</v>
      </c>
      <c r="N2545" s="6">
        <v>46.48</v>
      </c>
      <c r="O2545" s="7">
        <v>0.1</v>
      </c>
      <c r="P2545" s="6">
        <v>18.66</v>
      </c>
      <c r="Q2545" s="6">
        <f t="shared" si="156"/>
        <v>167.328</v>
      </c>
      <c r="R2545" s="6">
        <f t="shared" si="157"/>
        <v>74.64</v>
      </c>
      <c r="S2545" s="6">
        <f t="shared" si="158"/>
        <v>92.688000000000002</v>
      </c>
      <c r="T2545" s="8">
        <f t="shared" si="159"/>
        <v>0.55393000573723461</v>
      </c>
      <c r="U2545" s="5">
        <f>YEAR(SalesDataTable[[#This Row],[Order Date]])</f>
        <v>2026</v>
      </c>
      <c r="V2545" s="8" t="str">
        <f>"Q"&amp;ROUNDUP(MONTH(SalesDataTable[[#This Row],[Order Date]])/3,0)</f>
        <v>Q4</v>
      </c>
      <c r="W2545" s="9">
        <f>MONTH(SalesDataTable[[#This Row],[Order Date]])</f>
        <v>12</v>
      </c>
      <c r="X2545" s="8" t="str">
        <f>TEXT(SalesDataTable[[#This Row],[Order Date]],"mmm")</f>
        <v>Dec</v>
      </c>
    </row>
    <row r="2546" spans="1:24" ht="15">
      <c r="A2546" s="2">
        <v>1086</v>
      </c>
      <c r="B2546" s="3">
        <v>46364</v>
      </c>
      <c r="C2546" s="12">
        <f>MONTH(SalesDataTable[[#This Row],[Order Date]])</f>
        <v>12</v>
      </c>
      <c r="D2546" s="12" t="str">
        <f>TEXT(SalesDataTable[[#This Row],[Order Date]],"MMM")</f>
        <v>Dec</v>
      </c>
      <c r="E2546" s="15" t="str">
        <f>"Q"&amp;ROUNDUP(MONTH(SalesDataTable[[#This Row],[Order Date]])/3,0)</f>
        <v>Q4</v>
      </c>
      <c r="F2546" s="12">
        <f>YEAR(SalesDataTable[[#This Row],[Order Date]])</f>
        <v>2026</v>
      </c>
      <c r="G2546" s="4" t="s">
        <v>20</v>
      </c>
      <c r="H2546" s="4" t="s">
        <v>47</v>
      </c>
      <c r="I2546" s="4" t="s">
        <v>8</v>
      </c>
      <c r="J2546" s="4" t="s">
        <v>16</v>
      </c>
      <c r="K2546" s="4" t="s">
        <v>9</v>
      </c>
      <c r="L2546" s="4" t="s">
        <v>17</v>
      </c>
      <c r="M2546" s="9">
        <v>12</v>
      </c>
      <c r="N2546" s="6">
        <v>146.99</v>
      </c>
      <c r="O2546" s="7">
        <v>0.15</v>
      </c>
      <c r="P2546" s="6">
        <v>79.239999999999995</v>
      </c>
      <c r="Q2546" s="6">
        <f t="shared" si="156"/>
        <v>1499.298</v>
      </c>
      <c r="R2546" s="6">
        <f t="shared" si="157"/>
        <v>950.87999999999988</v>
      </c>
      <c r="S2546" s="6">
        <f t="shared" si="158"/>
        <v>548.41800000000012</v>
      </c>
      <c r="T2546" s="8">
        <f t="shared" si="159"/>
        <v>0.36578318653129671</v>
      </c>
      <c r="U2546" s="5">
        <f>YEAR(SalesDataTable[[#This Row],[Order Date]])</f>
        <v>2026</v>
      </c>
      <c r="V2546" s="8" t="str">
        <f>"Q"&amp;ROUNDUP(MONTH(SalesDataTable[[#This Row],[Order Date]])/3,0)</f>
        <v>Q4</v>
      </c>
      <c r="W2546" s="9">
        <f>MONTH(SalesDataTable[[#This Row],[Order Date]])</f>
        <v>12</v>
      </c>
      <c r="X2546" s="8" t="str">
        <f>TEXT(SalesDataTable[[#This Row],[Order Date]],"mmm")</f>
        <v>Dec</v>
      </c>
    </row>
    <row r="2547" spans="1:24" ht="15">
      <c r="A2547" s="2">
        <v>1204</v>
      </c>
      <c r="B2547" s="3">
        <v>46364</v>
      </c>
      <c r="C2547" s="12">
        <f>MONTH(SalesDataTable[[#This Row],[Order Date]])</f>
        <v>12</v>
      </c>
      <c r="D2547" s="12" t="str">
        <f>TEXT(SalesDataTable[[#This Row],[Order Date]],"MMM")</f>
        <v>Dec</v>
      </c>
      <c r="E2547" s="15" t="str">
        <f>"Q"&amp;ROUNDUP(MONTH(SalesDataTable[[#This Row],[Order Date]])/3,0)</f>
        <v>Q4</v>
      </c>
      <c r="F2547" s="12">
        <f>YEAR(SalesDataTable[[#This Row],[Order Date]])</f>
        <v>2026</v>
      </c>
      <c r="G2547" s="4" t="s">
        <v>11</v>
      </c>
      <c r="H2547" s="4" t="s">
        <v>39</v>
      </c>
      <c r="I2547" s="4" t="s">
        <v>2</v>
      </c>
      <c r="J2547" s="4" t="s">
        <v>13</v>
      </c>
      <c r="K2547" s="4" t="s">
        <v>34</v>
      </c>
      <c r="L2547" s="4" t="s">
        <v>35</v>
      </c>
      <c r="M2547" s="9">
        <v>1</v>
      </c>
      <c r="N2547" s="6">
        <v>40.29</v>
      </c>
      <c r="O2547" s="7">
        <v>0</v>
      </c>
      <c r="P2547" s="6">
        <v>15.07</v>
      </c>
      <c r="Q2547" s="6">
        <f t="shared" si="156"/>
        <v>40.29</v>
      </c>
      <c r="R2547" s="6">
        <f t="shared" si="157"/>
        <v>15.07</v>
      </c>
      <c r="S2547" s="6">
        <f t="shared" si="158"/>
        <v>25.22</v>
      </c>
      <c r="T2547" s="8">
        <f t="shared" si="159"/>
        <v>0.62596177711590961</v>
      </c>
      <c r="U2547" s="5">
        <f>YEAR(SalesDataTable[[#This Row],[Order Date]])</f>
        <v>2026</v>
      </c>
      <c r="V2547" s="8" t="str">
        <f>"Q"&amp;ROUNDUP(MONTH(SalesDataTable[[#This Row],[Order Date]])/3,0)</f>
        <v>Q4</v>
      </c>
      <c r="W2547" s="9">
        <f>MONTH(SalesDataTable[[#This Row],[Order Date]])</f>
        <v>12</v>
      </c>
      <c r="X2547" s="8" t="str">
        <f>TEXT(SalesDataTable[[#This Row],[Order Date]],"mmm")</f>
        <v>Dec</v>
      </c>
    </row>
    <row r="2548" spans="1:24" ht="15">
      <c r="A2548" s="2">
        <v>1451</v>
      </c>
      <c r="B2548" s="3">
        <v>46364</v>
      </c>
      <c r="C2548" s="12">
        <f>MONTH(SalesDataTable[[#This Row],[Order Date]])</f>
        <v>12</v>
      </c>
      <c r="D2548" s="12" t="str">
        <f>TEXT(SalesDataTable[[#This Row],[Order Date]],"MMM")</f>
        <v>Dec</v>
      </c>
      <c r="E2548" s="15" t="str">
        <f>"Q"&amp;ROUNDUP(MONTH(SalesDataTable[[#This Row],[Order Date]])/3,0)</f>
        <v>Q4</v>
      </c>
      <c r="F2548" s="12">
        <f>YEAR(SalesDataTable[[#This Row],[Order Date]])</f>
        <v>2026</v>
      </c>
      <c r="G2548" s="4" t="s">
        <v>0</v>
      </c>
      <c r="H2548" s="4" t="s">
        <v>1</v>
      </c>
      <c r="I2548" s="4" t="s">
        <v>8</v>
      </c>
      <c r="J2548" s="4" t="s">
        <v>16</v>
      </c>
      <c r="K2548" s="4" t="s">
        <v>23</v>
      </c>
      <c r="L2548" s="4" t="s">
        <v>51</v>
      </c>
      <c r="M2548" s="9">
        <v>4</v>
      </c>
      <c r="N2548" s="6">
        <v>125.82</v>
      </c>
      <c r="O2548" s="7">
        <v>0.15</v>
      </c>
      <c r="P2548" s="6">
        <v>61.39</v>
      </c>
      <c r="Q2548" s="6">
        <f t="shared" si="156"/>
        <v>427.78799999999995</v>
      </c>
      <c r="R2548" s="6">
        <f t="shared" si="157"/>
        <v>245.56</v>
      </c>
      <c r="S2548" s="6">
        <f t="shared" si="158"/>
        <v>182.22799999999995</v>
      </c>
      <c r="T2548" s="8">
        <f t="shared" si="159"/>
        <v>0.42597735326844133</v>
      </c>
      <c r="U2548" s="5">
        <f>YEAR(SalesDataTable[[#This Row],[Order Date]])</f>
        <v>2026</v>
      </c>
      <c r="V2548" s="8" t="str">
        <f>"Q"&amp;ROUNDUP(MONTH(SalesDataTable[[#This Row],[Order Date]])/3,0)</f>
        <v>Q4</v>
      </c>
      <c r="W2548" s="9">
        <f>MONTH(SalesDataTable[[#This Row],[Order Date]])</f>
        <v>12</v>
      </c>
      <c r="X2548" s="8" t="str">
        <f>TEXT(SalesDataTable[[#This Row],[Order Date]],"mmm")</f>
        <v>Dec</v>
      </c>
    </row>
    <row r="2549" spans="1:24" ht="15">
      <c r="A2549" s="2">
        <v>1650</v>
      </c>
      <c r="B2549" s="3">
        <v>46364</v>
      </c>
      <c r="C2549" s="12">
        <f>MONTH(SalesDataTable[[#This Row],[Order Date]])</f>
        <v>12</v>
      </c>
      <c r="D2549" s="12" t="str">
        <f>TEXT(SalesDataTable[[#This Row],[Order Date]],"MMM")</f>
        <v>Dec</v>
      </c>
      <c r="E2549" s="15" t="str">
        <f>"Q"&amp;ROUNDUP(MONTH(SalesDataTable[[#This Row],[Order Date]])/3,0)</f>
        <v>Q4</v>
      </c>
      <c r="F2549" s="12">
        <f>YEAR(SalesDataTable[[#This Row],[Order Date]])</f>
        <v>2026</v>
      </c>
      <c r="G2549" s="4" t="s">
        <v>6</v>
      </c>
      <c r="H2549" s="4" t="s">
        <v>7</v>
      </c>
      <c r="I2549" s="4" t="s">
        <v>2</v>
      </c>
      <c r="J2549" s="4" t="s">
        <v>13</v>
      </c>
      <c r="K2549" s="4" t="s">
        <v>14</v>
      </c>
      <c r="L2549" s="4" t="s">
        <v>15</v>
      </c>
      <c r="M2549" s="9">
        <v>3</v>
      </c>
      <c r="N2549" s="6">
        <v>36.25</v>
      </c>
      <c r="O2549" s="7">
        <v>0</v>
      </c>
      <c r="P2549" s="6">
        <v>13.67</v>
      </c>
      <c r="Q2549" s="6">
        <f t="shared" si="156"/>
        <v>108.75</v>
      </c>
      <c r="R2549" s="6">
        <f t="shared" si="157"/>
        <v>41.01</v>
      </c>
      <c r="S2549" s="6">
        <f t="shared" si="158"/>
        <v>67.740000000000009</v>
      </c>
      <c r="T2549" s="8">
        <f t="shared" si="159"/>
        <v>0.62289655172413805</v>
      </c>
      <c r="U2549" s="5">
        <f>YEAR(SalesDataTable[[#This Row],[Order Date]])</f>
        <v>2026</v>
      </c>
      <c r="V2549" s="8" t="str">
        <f>"Q"&amp;ROUNDUP(MONTH(SalesDataTable[[#This Row],[Order Date]])/3,0)</f>
        <v>Q4</v>
      </c>
      <c r="W2549" s="9">
        <f>MONTH(SalesDataTable[[#This Row],[Order Date]])</f>
        <v>12</v>
      </c>
      <c r="X2549" s="8" t="str">
        <f>TEXT(SalesDataTable[[#This Row],[Order Date]],"mmm")</f>
        <v>Dec</v>
      </c>
    </row>
    <row r="2550" spans="1:24" ht="15">
      <c r="A2550" s="2">
        <v>1740</v>
      </c>
      <c r="B2550" s="3">
        <v>46364</v>
      </c>
      <c r="C2550" s="12">
        <f>MONTH(SalesDataTable[[#This Row],[Order Date]])</f>
        <v>12</v>
      </c>
      <c r="D2550" s="12" t="str">
        <f>TEXT(SalesDataTable[[#This Row],[Order Date]],"MMM")</f>
        <v>Dec</v>
      </c>
      <c r="E2550" s="15" t="str">
        <f>"Q"&amp;ROUNDUP(MONTH(SalesDataTable[[#This Row],[Order Date]])/3,0)</f>
        <v>Q4</v>
      </c>
      <c r="F2550" s="12">
        <f>YEAR(SalesDataTable[[#This Row],[Order Date]])</f>
        <v>2026</v>
      </c>
      <c r="G2550" s="4" t="s">
        <v>11</v>
      </c>
      <c r="H2550" s="4" t="s">
        <v>39</v>
      </c>
      <c r="I2550" s="4" t="s">
        <v>28</v>
      </c>
      <c r="J2550" s="4" t="s">
        <v>3</v>
      </c>
      <c r="K2550" s="4" t="s">
        <v>14</v>
      </c>
      <c r="L2550" s="4" t="s">
        <v>48</v>
      </c>
      <c r="M2550" s="9">
        <v>1</v>
      </c>
      <c r="N2550" s="6">
        <v>165.29</v>
      </c>
      <c r="O2550" s="7">
        <v>0.05</v>
      </c>
      <c r="P2550" s="6">
        <v>89.92</v>
      </c>
      <c r="Q2550" s="6">
        <f t="shared" si="156"/>
        <v>157.02549999999999</v>
      </c>
      <c r="R2550" s="6">
        <f t="shared" si="157"/>
        <v>89.92</v>
      </c>
      <c r="S2550" s="6">
        <f t="shared" si="158"/>
        <v>67.105499999999992</v>
      </c>
      <c r="T2550" s="8">
        <f t="shared" si="159"/>
        <v>0.42735415585366704</v>
      </c>
      <c r="U2550" s="5">
        <f>YEAR(SalesDataTable[[#This Row],[Order Date]])</f>
        <v>2026</v>
      </c>
      <c r="V2550" s="8" t="str">
        <f>"Q"&amp;ROUNDUP(MONTH(SalesDataTable[[#This Row],[Order Date]])/3,0)</f>
        <v>Q4</v>
      </c>
      <c r="W2550" s="9">
        <f>MONTH(SalesDataTable[[#This Row],[Order Date]])</f>
        <v>12</v>
      </c>
      <c r="X2550" s="8" t="str">
        <f>TEXT(SalesDataTable[[#This Row],[Order Date]],"mmm")</f>
        <v>Dec</v>
      </c>
    </row>
    <row r="2551" spans="1:24" ht="15">
      <c r="A2551" s="2">
        <v>3191</v>
      </c>
      <c r="B2551" s="3">
        <v>46364</v>
      </c>
      <c r="C2551" s="12">
        <f>MONTH(SalesDataTable[[#This Row],[Order Date]])</f>
        <v>12</v>
      </c>
      <c r="D2551" s="12" t="str">
        <f>TEXT(SalesDataTable[[#This Row],[Order Date]],"MMM")</f>
        <v>Dec</v>
      </c>
      <c r="E2551" s="15" t="str">
        <f>"Q"&amp;ROUNDUP(MONTH(SalesDataTable[[#This Row],[Order Date]])/3,0)</f>
        <v>Q4</v>
      </c>
      <c r="F2551" s="12">
        <f>YEAR(SalesDataTable[[#This Row],[Order Date]])</f>
        <v>2026</v>
      </c>
      <c r="G2551" s="4" t="s">
        <v>20</v>
      </c>
      <c r="H2551" s="4" t="s">
        <v>33</v>
      </c>
      <c r="I2551" s="4" t="s">
        <v>2</v>
      </c>
      <c r="J2551" s="4" t="s">
        <v>13</v>
      </c>
      <c r="K2551" s="4" t="s">
        <v>23</v>
      </c>
      <c r="L2551" s="4" t="s">
        <v>40</v>
      </c>
      <c r="M2551" s="9">
        <v>1</v>
      </c>
      <c r="N2551" s="6">
        <v>82.89</v>
      </c>
      <c r="O2551" s="7">
        <v>0.15</v>
      </c>
      <c r="P2551" s="6">
        <v>38.51</v>
      </c>
      <c r="Q2551" s="6">
        <f t="shared" si="156"/>
        <v>70.456500000000005</v>
      </c>
      <c r="R2551" s="6">
        <f t="shared" si="157"/>
        <v>38.51</v>
      </c>
      <c r="S2551" s="6">
        <f t="shared" si="158"/>
        <v>31.946500000000007</v>
      </c>
      <c r="T2551" s="8">
        <f t="shared" si="159"/>
        <v>0.45342161475520365</v>
      </c>
      <c r="U2551" s="5">
        <f>YEAR(SalesDataTable[[#This Row],[Order Date]])</f>
        <v>2026</v>
      </c>
      <c r="V2551" s="8" t="str">
        <f>"Q"&amp;ROUNDUP(MONTH(SalesDataTable[[#This Row],[Order Date]])/3,0)</f>
        <v>Q4</v>
      </c>
      <c r="W2551" s="9">
        <f>MONTH(SalesDataTable[[#This Row],[Order Date]])</f>
        <v>12</v>
      </c>
      <c r="X2551" s="8" t="str">
        <f>TEXT(SalesDataTable[[#This Row],[Order Date]],"mmm")</f>
        <v>Dec</v>
      </c>
    </row>
    <row r="2552" spans="1:24" ht="15">
      <c r="A2552" s="2">
        <v>3662</v>
      </c>
      <c r="B2552" s="3">
        <v>46364</v>
      </c>
      <c r="C2552" s="12">
        <f>MONTH(SalesDataTable[[#This Row],[Order Date]])</f>
        <v>12</v>
      </c>
      <c r="D2552" s="12" t="str">
        <f>TEXT(SalesDataTable[[#This Row],[Order Date]],"MMM")</f>
        <v>Dec</v>
      </c>
      <c r="E2552" s="15" t="str">
        <f>"Q"&amp;ROUNDUP(MONTH(SalesDataTable[[#This Row],[Order Date]])/3,0)</f>
        <v>Q4</v>
      </c>
      <c r="F2552" s="12">
        <f>YEAR(SalesDataTable[[#This Row],[Order Date]])</f>
        <v>2026</v>
      </c>
      <c r="G2552" s="4" t="s">
        <v>6</v>
      </c>
      <c r="H2552" s="4" t="s">
        <v>27</v>
      </c>
      <c r="I2552" s="4" t="s">
        <v>2</v>
      </c>
      <c r="J2552" s="4" t="s">
        <v>16</v>
      </c>
      <c r="K2552" s="4" t="s">
        <v>23</v>
      </c>
      <c r="L2552" s="4" t="s">
        <v>29</v>
      </c>
      <c r="M2552" s="9">
        <v>1</v>
      </c>
      <c r="N2552" s="6">
        <v>199.66</v>
      </c>
      <c r="O2552" s="7">
        <v>0</v>
      </c>
      <c r="P2552" s="6">
        <v>103.15</v>
      </c>
      <c r="Q2552" s="6">
        <f t="shared" si="156"/>
        <v>199.66</v>
      </c>
      <c r="R2552" s="6">
        <f t="shared" si="157"/>
        <v>103.15</v>
      </c>
      <c r="S2552" s="6">
        <f t="shared" si="158"/>
        <v>96.509999999999991</v>
      </c>
      <c r="T2552" s="8">
        <f t="shared" si="159"/>
        <v>0.48337173194430527</v>
      </c>
      <c r="U2552" s="5">
        <f>YEAR(SalesDataTable[[#This Row],[Order Date]])</f>
        <v>2026</v>
      </c>
      <c r="V2552" s="8" t="str">
        <f>"Q"&amp;ROUNDUP(MONTH(SalesDataTable[[#This Row],[Order Date]])/3,0)</f>
        <v>Q4</v>
      </c>
      <c r="W2552" s="9">
        <f>MONTH(SalesDataTable[[#This Row],[Order Date]])</f>
        <v>12</v>
      </c>
      <c r="X2552" s="8" t="str">
        <f>TEXT(SalesDataTable[[#This Row],[Order Date]],"mmm")</f>
        <v>Dec</v>
      </c>
    </row>
    <row r="2553" spans="1:24" ht="15">
      <c r="A2553" s="2">
        <v>3922</v>
      </c>
      <c r="B2553" s="3">
        <v>46364</v>
      </c>
      <c r="C2553" s="12">
        <f>MONTH(SalesDataTable[[#This Row],[Order Date]])</f>
        <v>12</v>
      </c>
      <c r="D2553" s="12" t="str">
        <f>TEXT(SalesDataTable[[#This Row],[Order Date]],"MMM")</f>
        <v>Dec</v>
      </c>
      <c r="E2553" s="15" t="str">
        <f>"Q"&amp;ROUNDUP(MONTH(SalesDataTable[[#This Row],[Order Date]])/3,0)</f>
        <v>Q4</v>
      </c>
      <c r="F2553" s="12">
        <f>YEAR(SalesDataTable[[#This Row],[Order Date]])</f>
        <v>2026</v>
      </c>
      <c r="G2553" s="4" t="s">
        <v>20</v>
      </c>
      <c r="H2553" s="4" t="s">
        <v>33</v>
      </c>
      <c r="I2553" s="4" t="s">
        <v>19</v>
      </c>
      <c r="J2553" s="4" t="s">
        <v>13</v>
      </c>
      <c r="K2553" s="4" t="s">
        <v>9</v>
      </c>
      <c r="L2553" s="4" t="s">
        <v>17</v>
      </c>
      <c r="M2553" s="9">
        <v>2</v>
      </c>
      <c r="N2553" s="6">
        <v>146.25</v>
      </c>
      <c r="O2553" s="7">
        <v>0.05</v>
      </c>
      <c r="P2553" s="6">
        <v>77.3</v>
      </c>
      <c r="Q2553" s="6">
        <f t="shared" si="156"/>
        <v>277.875</v>
      </c>
      <c r="R2553" s="6">
        <f t="shared" si="157"/>
        <v>154.6</v>
      </c>
      <c r="S2553" s="6">
        <f t="shared" si="158"/>
        <v>123.27500000000001</v>
      </c>
      <c r="T2553" s="8">
        <f t="shared" si="159"/>
        <v>0.44363472784525421</v>
      </c>
      <c r="U2553" s="5">
        <f>YEAR(SalesDataTable[[#This Row],[Order Date]])</f>
        <v>2026</v>
      </c>
      <c r="V2553" s="8" t="str">
        <f>"Q"&amp;ROUNDUP(MONTH(SalesDataTable[[#This Row],[Order Date]])/3,0)</f>
        <v>Q4</v>
      </c>
      <c r="W2553" s="9">
        <f>MONTH(SalesDataTable[[#This Row],[Order Date]])</f>
        <v>12</v>
      </c>
      <c r="X2553" s="8" t="str">
        <f>TEXT(SalesDataTable[[#This Row],[Order Date]],"mmm")</f>
        <v>Dec</v>
      </c>
    </row>
    <row r="2554" spans="1:24" ht="15">
      <c r="A2554" s="2">
        <v>4022</v>
      </c>
      <c r="B2554" s="3">
        <v>46364</v>
      </c>
      <c r="C2554" s="12">
        <f>MONTH(SalesDataTable[[#This Row],[Order Date]])</f>
        <v>12</v>
      </c>
      <c r="D2554" s="12" t="str">
        <f>TEXT(SalesDataTable[[#This Row],[Order Date]],"MMM")</f>
        <v>Dec</v>
      </c>
      <c r="E2554" s="15" t="str">
        <f>"Q"&amp;ROUNDUP(MONTH(SalesDataTable[[#This Row],[Order Date]])/3,0)</f>
        <v>Q4</v>
      </c>
      <c r="F2554" s="12">
        <f>YEAR(SalesDataTable[[#This Row],[Order Date]])</f>
        <v>2026</v>
      </c>
      <c r="G2554" s="4" t="s">
        <v>0</v>
      </c>
      <c r="H2554" s="4" t="s">
        <v>36</v>
      </c>
      <c r="I2554" s="4" t="s">
        <v>28</v>
      </c>
      <c r="J2554" s="4" t="s">
        <v>3</v>
      </c>
      <c r="K2554" s="4" t="s">
        <v>23</v>
      </c>
      <c r="L2554" s="4" t="s">
        <v>24</v>
      </c>
      <c r="M2554" s="9">
        <v>1</v>
      </c>
      <c r="N2554" s="6">
        <v>333.51</v>
      </c>
      <c r="O2554" s="7">
        <v>0.2</v>
      </c>
      <c r="P2554" s="6">
        <v>199.91</v>
      </c>
      <c r="Q2554" s="6">
        <f t="shared" si="156"/>
        <v>266.80799999999999</v>
      </c>
      <c r="R2554" s="6">
        <f t="shared" si="157"/>
        <v>199.91</v>
      </c>
      <c r="S2554" s="6">
        <f t="shared" si="158"/>
        <v>66.897999999999996</v>
      </c>
      <c r="T2554" s="8">
        <f t="shared" si="159"/>
        <v>0.25073461065635211</v>
      </c>
      <c r="U2554" s="5">
        <f>YEAR(SalesDataTable[[#This Row],[Order Date]])</f>
        <v>2026</v>
      </c>
      <c r="V2554" s="8" t="str">
        <f>"Q"&amp;ROUNDUP(MONTH(SalesDataTable[[#This Row],[Order Date]])/3,0)</f>
        <v>Q4</v>
      </c>
      <c r="W2554" s="9">
        <f>MONTH(SalesDataTable[[#This Row],[Order Date]])</f>
        <v>12</v>
      </c>
      <c r="X2554" s="8" t="str">
        <f>TEXT(SalesDataTable[[#This Row],[Order Date]],"mmm")</f>
        <v>Dec</v>
      </c>
    </row>
    <row r="2555" spans="1:24" ht="15">
      <c r="A2555" s="2">
        <v>4366</v>
      </c>
      <c r="B2555" s="3">
        <v>46364</v>
      </c>
      <c r="C2555" s="12">
        <f>MONTH(SalesDataTable[[#This Row],[Order Date]])</f>
        <v>12</v>
      </c>
      <c r="D2555" s="12" t="str">
        <f>TEXT(SalesDataTable[[#This Row],[Order Date]],"MMM")</f>
        <v>Dec</v>
      </c>
      <c r="E2555" s="15" t="str">
        <f>"Q"&amp;ROUNDUP(MONTH(SalesDataTable[[#This Row],[Order Date]])/3,0)</f>
        <v>Q4</v>
      </c>
      <c r="F2555" s="12">
        <f>YEAR(SalesDataTable[[#This Row],[Order Date]])</f>
        <v>2026</v>
      </c>
      <c r="G2555" s="4" t="s">
        <v>6</v>
      </c>
      <c r="H2555" s="4" t="s">
        <v>43</v>
      </c>
      <c r="I2555" s="4" t="s">
        <v>19</v>
      </c>
      <c r="J2555" s="4" t="s">
        <v>13</v>
      </c>
      <c r="K2555" s="4" t="s">
        <v>9</v>
      </c>
      <c r="L2555" s="4" t="s">
        <v>37</v>
      </c>
      <c r="M2555" s="9">
        <v>1</v>
      </c>
      <c r="N2555" s="6">
        <v>151.97</v>
      </c>
      <c r="O2555" s="7">
        <v>0.05</v>
      </c>
      <c r="P2555" s="6">
        <v>80.239999999999995</v>
      </c>
      <c r="Q2555" s="6">
        <f t="shared" si="156"/>
        <v>144.3715</v>
      </c>
      <c r="R2555" s="6">
        <f t="shared" si="157"/>
        <v>80.239999999999995</v>
      </c>
      <c r="S2555" s="6">
        <f t="shared" si="158"/>
        <v>64.131500000000003</v>
      </c>
      <c r="T2555" s="8">
        <f t="shared" si="159"/>
        <v>0.44421163456776441</v>
      </c>
      <c r="U2555" s="5">
        <f>YEAR(SalesDataTable[[#This Row],[Order Date]])</f>
        <v>2026</v>
      </c>
      <c r="V2555" s="8" t="str">
        <f>"Q"&amp;ROUNDUP(MONTH(SalesDataTable[[#This Row],[Order Date]])/3,0)</f>
        <v>Q4</v>
      </c>
      <c r="W2555" s="9">
        <f>MONTH(SalesDataTable[[#This Row],[Order Date]])</f>
        <v>12</v>
      </c>
      <c r="X2555" s="8" t="str">
        <f>TEXT(SalesDataTable[[#This Row],[Order Date]],"mmm")</f>
        <v>Dec</v>
      </c>
    </row>
    <row r="2556" spans="1:24" ht="15">
      <c r="A2556" s="2">
        <v>4880</v>
      </c>
      <c r="B2556" s="3">
        <v>46364</v>
      </c>
      <c r="C2556" s="12">
        <f>MONTH(SalesDataTable[[#This Row],[Order Date]])</f>
        <v>12</v>
      </c>
      <c r="D2556" s="12" t="str">
        <f>TEXT(SalesDataTable[[#This Row],[Order Date]],"MMM")</f>
        <v>Dec</v>
      </c>
      <c r="E2556" s="15" t="str">
        <f>"Q"&amp;ROUNDUP(MONTH(SalesDataTable[[#This Row],[Order Date]])/3,0)</f>
        <v>Q4</v>
      </c>
      <c r="F2556" s="12">
        <f>YEAR(SalesDataTable[[#This Row],[Order Date]])</f>
        <v>2026</v>
      </c>
      <c r="G2556" s="4" t="s">
        <v>20</v>
      </c>
      <c r="H2556" s="4" t="s">
        <v>47</v>
      </c>
      <c r="I2556" s="4" t="s">
        <v>19</v>
      </c>
      <c r="J2556" s="4" t="s">
        <v>13</v>
      </c>
      <c r="K2556" s="4" t="s">
        <v>4</v>
      </c>
      <c r="L2556" s="4" t="s">
        <v>26</v>
      </c>
      <c r="M2556" s="9">
        <v>1</v>
      </c>
      <c r="N2556" s="6">
        <v>41.07</v>
      </c>
      <c r="O2556" s="7">
        <v>0</v>
      </c>
      <c r="P2556" s="6">
        <v>16.600000000000001</v>
      </c>
      <c r="Q2556" s="6">
        <f t="shared" si="156"/>
        <v>41.07</v>
      </c>
      <c r="R2556" s="6">
        <f t="shared" si="157"/>
        <v>16.600000000000001</v>
      </c>
      <c r="S2556" s="6">
        <f t="shared" si="158"/>
        <v>24.47</v>
      </c>
      <c r="T2556" s="8">
        <f t="shared" si="159"/>
        <v>0.59581202824446067</v>
      </c>
      <c r="U2556" s="5">
        <f>YEAR(SalesDataTable[[#This Row],[Order Date]])</f>
        <v>2026</v>
      </c>
      <c r="V2556" s="8" t="str">
        <f>"Q"&amp;ROUNDUP(MONTH(SalesDataTable[[#This Row],[Order Date]])/3,0)</f>
        <v>Q4</v>
      </c>
      <c r="W2556" s="9">
        <f>MONTH(SalesDataTable[[#This Row],[Order Date]])</f>
        <v>12</v>
      </c>
      <c r="X2556" s="8" t="str">
        <f>TEXT(SalesDataTable[[#This Row],[Order Date]],"mmm")</f>
        <v>Dec</v>
      </c>
    </row>
    <row r="2557" spans="1:24" ht="15">
      <c r="A2557" s="2">
        <v>5127</v>
      </c>
      <c r="B2557" s="3">
        <v>46364</v>
      </c>
      <c r="C2557" s="12">
        <f>MONTH(SalesDataTable[[#This Row],[Order Date]])</f>
        <v>12</v>
      </c>
      <c r="D2557" s="12" t="str">
        <f>TEXT(SalesDataTable[[#This Row],[Order Date]],"MMM")</f>
        <v>Dec</v>
      </c>
      <c r="E2557" s="15" t="str">
        <f>"Q"&amp;ROUNDUP(MONTH(SalesDataTable[[#This Row],[Order Date]])/3,0)</f>
        <v>Q4</v>
      </c>
      <c r="F2557" s="12">
        <f>YEAR(SalesDataTable[[#This Row],[Order Date]])</f>
        <v>2026</v>
      </c>
      <c r="G2557" s="4" t="s">
        <v>6</v>
      </c>
      <c r="H2557" s="4" t="s">
        <v>41</v>
      </c>
      <c r="I2557" s="4" t="s">
        <v>28</v>
      </c>
      <c r="J2557" s="4" t="s">
        <v>3</v>
      </c>
      <c r="K2557" s="4" t="s">
        <v>23</v>
      </c>
      <c r="L2557" s="4" t="s">
        <v>51</v>
      </c>
      <c r="M2557" s="9">
        <v>1</v>
      </c>
      <c r="N2557" s="6">
        <v>122.65</v>
      </c>
      <c r="O2557" s="7">
        <v>0</v>
      </c>
      <c r="P2557" s="6">
        <v>58.9</v>
      </c>
      <c r="Q2557" s="6">
        <f t="shared" si="156"/>
        <v>122.65</v>
      </c>
      <c r="R2557" s="6">
        <f t="shared" si="157"/>
        <v>58.9</v>
      </c>
      <c r="S2557" s="6">
        <f t="shared" si="158"/>
        <v>63.750000000000007</v>
      </c>
      <c r="T2557" s="8">
        <f t="shared" si="159"/>
        <v>0.51977170811251527</v>
      </c>
      <c r="U2557" s="5">
        <f>YEAR(SalesDataTable[[#This Row],[Order Date]])</f>
        <v>2026</v>
      </c>
      <c r="V2557" s="8" t="str">
        <f>"Q"&amp;ROUNDUP(MONTH(SalesDataTable[[#This Row],[Order Date]])/3,0)</f>
        <v>Q4</v>
      </c>
      <c r="W2557" s="9">
        <f>MONTH(SalesDataTable[[#This Row],[Order Date]])</f>
        <v>12</v>
      </c>
      <c r="X2557" s="8" t="str">
        <f>TEXT(SalesDataTable[[#This Row],[Order Date]],"mmm")</f>
        <v>Dec</v>
      </c>
    </row>
    <row r="2558" spans="1:24" ht="15">
      <c r="A2558" s="2">
        <v>13</v>
      </c>
      <c r="B2558" s="3">
        <v>46365</v>
      </c>
      <c r="C2558" s="12">
        <f>MONTH(SalesDataTable[[#This Row],[Order Date]])</f>
        <v>12</v>
      </c>
      <c r="D2558" s="12" t="str">
        <f>TEXT(SalesDataTable[[#This Row],[Order Date]],"MMM")</f>
        <v>Dec</v>
      </c>
      <c r="E2558" s="15" t="str">
        <f>"Q"&amp;ROUNDUP(MONTH(SalesDataTable[[#This Row],[Order Date]])/3,0)</f>
        <v>Q4</v>
      </c>
      <c r="F2558" s="12">
        <f>YEAR(SalesDataTable[[#This Row],[Order Date]])</f>
        <v>2026</v>
      </c>
      <c r="G2558" s="4" t="s">
        <v>6</v>
      </c>
      <c r="H2558" s="4" t="s">
        <v>27</v>
      </c>
      <c r="I2558" s="4" t="s">
        <v>2</v>
      </c>
      <c r="J2558" s="4" t="s">
        <v>3</v>
      </c>
      <c r="K2558" s="4" t="s">
        <v>9</v>
      </c>
      <c r="L2558" s="4" t="s">
        <v>17</v>
      </c>
      <c r="M2558" s="9">
        <v>6</v>
      </c>
      <c r="N2558" s="6">
        <v>143.16</v>
      </c>
      <c r="O2558" s="7">
        <v>0.15</v>
      </c>
      <c r="P2558" s="6">
        <v>80.349999999999994</v>
      </c>
      <c r="Q2558" s="6">
        <f t="shared" si="156"/>
        <v>730.11599999999999</v>
      </c>
      <c r="R2558" s="6">
        <f t="shared" si="157"/>
        <v>482.09999999999997</v>
      </c>
      <c r="S2558" s="6">
        <f t="shared" si="158"/>
        <v>248.01600000000002</v>
      </c>
      <c r="T2558" s="8">
        <f t="shared" si="159"/>
        <v>0.33969396643820987</v>
      </c>
      <c r="U2558" s="5">
        <f>YEAR(SalesDataTable[[#This Row],[Order Date]])</f>
        <v>2026</v>
      </c>
      <c r="V2558" s="8" t="str">
        <f>"Q"&amp;ROUNDUP(MONTH(SalesDataTable[[#This Row],[Order Date]])/3,0)</f>
        <v>Q4</v>
      </c>
      <c r="W2558" s="9">
        <f>MONTH(SalesDataTable[[#This Row],[Order Date]])</f>
        <v>12</v>
      </c>
      <c r="X2558" s="8" t="str">
        <f>TEXT(SalesDataTable[[#This Row],[Order Date]],"mmm")</f>
        <v>Dec</v>
      </c>
    </row>
    <row r="2559" spans="1:24" ht="15">
      <c r="A2559" s="2">
        <v>102</v>
      </c>
      <c r="B2559" s="3">
        <v>46365</v>
      </c>
      <c r="C2559" s="12">
        <f>MONTH(SalesDataTable[[#This Row],[Order Date]])</f>
        <v>12</v>
      </c>
      <c r="D2559" s="12" t="str">
        <f>TEXT(SalesDataTable[[#This Row],[Order Date]],"MMM")</f>
        <v>Dec</v>
      </c>
      <c r="E2559" s="15" t="str">
        <f>"Q"&amp;ROUNDUP(MONTH(SalesDataTable[[#This Row],[Order Date]])/3,0)</f>
        <v>Q4</v>
      </c>
      <c r="F2559" s="12">
        <f>YEAR(SalesDataTable[[#This Row],[Order Date]])</f>
        <v>2026</v>
      </c>
      <c r="G2559" s="4" t="s">
        <v>11</v>
      </c>
      <c r="H2559" s="4" t="s">
        <v>25</v>
      </c>
      <c r="I2559" s="4" t="s">
        <v>19</v>
      </c>
      <c r="J2559" s="4" t="s">
        <v>13</v>
      </c>
      <c r="K2559" s="4" t="s">
        <v>9</v>
      </c>
      <c r="L2559" s="4" t="s">
        <v>17</v>
      </c>
      <c r="M2559" s="9">
        <v>3</v>
      </c>
      <c r="N2559" s="6">
        <v>142.75</v>
      </c>
      <c r="O2559" s="7">
        <v>0.1</v>
      </c>
      <c r="P2559" s="6">
        <v>81.739999999999995</v>
      </c>
      <c r="Q2559" s="6">
        <f t="shared" si="156"/>
        <v>385.42500000000001</v>
      </c>
      <c r="R2559" s="6">
        <f t="shared" si="157"/>
        <v>245.21999999999997</v>
      </c>
      <c r="S2559" s="6">
        <f t="shared" si="158"/>
        <v>140.20500000000004</v>
      </c>
      <c r="T2559" s="8">
        <f t="shared" si="159"/>
        <v>0.3637672698968672</v>
      </c>
      <c r="U2559" s="5">
        <f>YEAR(SalesDataTable[[#This Row],[Order Date]])</f>
        <v>2026</v>
      </c>
      <c r="V2559" s="8" t="str">
        <f>"Q"&amp;ROUNDUP(MONTH(SalesDataTable[[#This Row],[Order Date]])/3,0)</f>
        <v>Q4</v>
      </c>
      <c r="W2559" s="9">
        <f>MONTH(SalesDataTable[[#This Row],[Order Date]])</f>
        <v>12</v>
      </c>
      <c r="X2559" s="8" t="str">
        <f>TEXT(SalesDataTable[[#This Row],[Order Date]],"mmm")</f>
        <v>Dec</v>
      </c>
    </row>
    <row r="2560" spans="1:24" ht="15">
      <c r="A2560" s="2">
        <v>519</v>
      </c>
      <c r="B2560" s="3">
        <v>46365</v>
      </c>
      <c r="C2560" s="12">
        <f>MONTH(SalesDataTable[[#This Row],[Order Date]])</f>
        <v>12</v>
      </c>
      <c r="D2560" s="12" t="str">
        <f>TEXT(SalesDataTable[[#This Row],[Order Date]],"MMM")</f>
        <v>Dec</v>
      </c>
      <c r="E2560" s="15" t="str">
        <f>"Q"&amp;ROUNDUP(MONTH(SalesDataTable[[#This Row],[Order Date]])/3,0)</f>
        <v>Q4</v>
      </c>
      <c r="F2560" s="12">
        <f>YEAR(SalesDataTable[[#This Row],[Order Date]])</f>
        <v>2026</v>
      </c>
      <c r="G2560" s="4" t="s">
        <v>6</v>
      </c>
      <c r="H2560" s="4" t="s">
        <v>43</v>
      </c>
      <c r="I2560" s="4" t="s">
        <v>19</v>
      </c>
      <c r="J2560" s="4" t="s">
        <v>3</v>
      </c>
      <c r="K2560" s="4" t="s">
        <v>34</v>
      </c>
      <c r="L2560" s="4" t="s">
        <v>42</v>
      </c>
      <c r="M2560" s="9">
        <v>2</v>
      </c>
      <c r="N2560" s="6">
        <v>36.03</v>
      </c>
      <c r="O2560" s="7">
        <v>0.1</v>
      </c>
      <c r="P2560" s="6">
        <v>13.54</v>
      </c>
      <c r="Q2560" s="6">
        <f t="shared" si="156"/>
        <v>64.853999999999999</v>
      </c>
      <c r="R2560" s="6">
        <f t="shared" si="157"/>
        <v>27.08</v>
      </c>
      <c r="S2560" s="6">
        <f t="shared" si="158"/>
        <v>37.774000000000001</v>
      </c>
      <c r="T2560" s="8">
        <f t="shared" si="159"/>
        <v>0.58244672649335427</v>
      </c>
      <c r="U2560" s="5">
        <f>YEAR(SalesDataTable[[#This Row],[Order Date]])</f>
        <v>2026</v>
      </c>
      <c r="V2560" s="8" t="str">
        <f>"Q"&amp;ROUNDUP(MONTH(SalesDataTable[[#This Row],[Order Date]])/3,0)</f>
        <v>Q4</v>
      </c>
      <c r="W2560" s="9">
        <f>MONTH(SalesDataTable[[#This Row],[Order Date]])</f>
        <v>12</v>
      </c>
      <c r="X2560" s="8" t="str">
        <f>TEXT(SalesDataTable[[#This Row],[Order Date]],"mmm")</f>
        <v>Dec</v>
      </c>
    </row>
    <row r="2561" spans="1:24" ht="15">
      <c r="A2561" s="2">
        <v>522</v>
      </c>
      <c r="B2561" s="3">
        <v>46365</v>
      </c>
      <c r="C2561" s="12">
        <f>MONTH(SalesDataTable[[#This Row],[Order Date]])</f>
        <v>12</v>
      </c>
      <c r="D2561" s="12" t="str">
        <f>TEXT(SalesDataTable[[#This Row],[Order Date]],"MMM")</f>
        <v>Dec</v>
      </c>
      <c r="E2561" s="15" t="str">
        <f>"Q"&amp;ROUNDUP(MONTH(SalesDataTable[[#This Row],[Order Date]])/3,0)</f>
        <v>Q4</v>
      </c>
      <c r="F2561" s="12">
        <f>YEAR(SalesDataTable[[#This Row],[Order Date]])</f>
        <v>2026</v>
      </c>
      <c r="G2561" s="4" t="s">
        <v>0</v>
      </c>
      <c r="H2561" s="4" t="s">
        <v>50</v>
      </c>
      <c r="I2561" s="4" t="s">
        <v>19</v>
      </c>
      <c r="J2561" s="4" t="s">
        <v>3</v>
      </c>
      <c r="K2561" s="4" t="s">
        <v>14</v>
      </c>
      <c r="L2561" s="4" t="s">
        <v>44</v>
      </c>
      <c r="M2561" s="9">
        <v>2</v>
      </c>
      <c r="N2561" s="6">
        <v>133.4</v>
      </c>
      <c r="O2561" s="7">
        <v>0</v>
      </c>
      <c r="P2561" s="6">
        <v>67.69</v>
      </c>
      <c r="Q2561" s="6">
        <f t="shared" si="156"/>
        <v>266.8</v>
      </c>
      <c r="R2561" s="6">
        <f t="shared" si="157"/>
        <v>135.38</v>
      </c>
      <c r="S2561" s="6">
        <f t="shared" si="158"/>
        <v>131.42000000000002</v>
      </c>
      <c r="T2561" s="8">
        <f t="shared" si="159"/>
        <v>0.49257871064467768</v>
      </c>
      <c r="U2561" s="5">
        <f>YEAR(SalesDataTable[[#This Row],[Order Date]])</f>
        <v>2026</v>
      </c>
      <c r="V2561" s="8" t="str">
        <f>"Q"&amp;ROUNDUP(MONTH(SalesDataTable[[#This Row],[Order Date]])/3,0)</f>
        <v>Q4</v>
      </c>
      <c r="W2561" s="9">
        <f>MONTH(SalesDataTable[[#This Row],[Order Date]])</f>
        <v>12</v>
      </c>
      <c r="X2561" s="8" t="str">
        <f>TEXT(SalesDataTable[[#This Row],[Order Date]],"mmm")</f>
        <v>Dec</v>
      </c>
    </row>
    <row r="2562" spans="1:24" ht="15">
      <c r="A2562" s="2">
        <v>798</v>
      </c>
      <c r="B2562" s="3">
        <v>46365</v>
      </c>
      <c r="C2562" s="12">
        <f>MONTH(SalesDataTable[[#This Row],[Order Date]])</f>
        <v>12</v>
      </c>
      <c r="D2562" s="12" t="str">
        <f>TEXT(SalesDataTable[[#This Row],[Order Date]],"MMM")</f>
        <v>Dec</v>
      </c>
      <c r="E2562" s="15" t="str">
        <f>"Q"&amp;ROUNDUP(MONTH(SalesDataTable[[#This Row],[Order Date]])/3,0)</f>
        <v>Q4</v>
      </c>
      <c r="F2562" s="12">
        <f>YEAR(SalesDataTable[[#This Row],[Order Date]])</f>
        <v>2026</v>
      </c>
      <c r="G2562" s="4" t="s">
        <v>11</v>
      </c>
      <c r="H2562" s="4" t="s">
        <v>12</v>
      </c>
      <c r="I2562" s="4" t="s">
        <v>19</v>
      </c>
      <c r="J2562" s="4" t="s">
        <v>3</v>
      </c>
      <c r="K2562" s="4" t="s">
        <v>23</v>
      </c>
      <c r="L2562" s="4" t="s">
        <v>29</v>
      </c>
      <c r="M2562" s="9">
        <v>3</v>
      </c>
      <c r="N2562" s="6">
        <v>199.31</v>
      </c>
      <c r="O2562" s="7">
        <v>0.05</v>
      </c>
      <c r="P2562" s="6">
        <v>101.19</v>
      </c>
      <c r="Q2562" s="6">
        <f t="shared" ref="Q2562:Q2625" si="160">M2562*N2562*(1-O2562)</f>
        <v>568.0335</v>
      </c>
      <c r="R2562" s="6">
        <f t="shared" ref="R2562:R2625" si="161">M2562*P2562</f>
        <v>303.57</v>
      </c>
      <c r="S2562" s="6">
        <f t="shared" ref="S2562:S2625" si="162">Q2562-R2562</f>
        <v>264.46350000000001</v>
      </c>
      <c r="T2562" s="8">
        <f t="shared" ref="T2562:T2625" si="163">IFERROR(S2562/Q2562,0)</f>
        <v>0.46557729429690325</v>
      </c>
      <c r="U2562" s="5">
        <f>YEAR(SalesDataTable[[#This Row],[Order Date]])</f>
        <v>2026</v>
      </c>
      <c r="V2562" s="8" t="str">
        <f>"Q"&amp;ROUNDUP(MONTH(SalesDataTable[[#This Row],[Order Date]])/3,0)</f>
        <v>Q4</v>
      </c>
      <c r="W2562" s="9">
        <f>MONTH(SalesDataTable[[#This Row],[Order Date]])</f>
        <v>12</v>
      </c>
      <c r="X2562" s="8" t="str">
        <f>TEXT(SalesDataTable[[#This Row],[Order Date]],"mmm")</f>
        <v>Dec</v>
      </c>
    </row>
    <row r="2563" spans="1:24" ht="15">
      <c r="A2563" s="2">
        <v>1746</v>
      </c>
      <c r="B2563" s="3">
        <v>46365</v>
      </c>
      <c r="C2563" s="12">
        <f>MONTH(SalesDataTable[[#This Row],[Order Date]])</f>
        <v>12</v>
      </c>
      <c r="D2563" s="12" t="str">
        <f>TEXT(SalesDataTable[[#This Row],[Order Date]],"MMM")</f>
        <v>Dec</v>
      </c>
      <c r="E2563" s="15" t="str">
        <f>"Q"&amp;ROUNDUP(MONTH(SalesDataTable[[#This Row],[Order Date]])/3,0)</f>
        <v>Q4</v>
      </c>
      <c r="F2563" s="12">
        <f>YEAR(SalesDataTable[[#This Row],[Order Date]])</f>
        <v>2026</v>
      </c>
      <c r="G2563" s="4" t="s">
        <v>6</v>
      </c>
      <c r="H2563" s="4" t="s">
        <v>41</v>
      </c>
      <c r="I2563" s="4" t="s">
        <v>2</v>
      </c>
      <c r="J2563" s="4" t="s">
        <v>16</v>
      </c>
      <c r="K2563" s="4" t="s">
        <v>14</v>
      </c>
      <c r="L2563" s="4" t="s">
        <v>32</v>
      </c>
      <c r="M2563" s="9">
        <v>1</v>
      </c>
      <c r="N2563" s="6">
        <v>47.44</v>
      </c>
      <c r="O2563" s="7">
        <v>0.15</v>
      </c>
      <c r="P2563" s="6">
        <v>17.899999999999999</v>
      </c>
      <c r="Q2563" s="6">
        <f t="shared" si="160"/>
        <v>40.323999999999998</v>
      </c>
      <c r="R2563" s="6">
        <f t="shared" si="161"/>
        <v>17.899999999999999</v>
      </c>
      <c r="S2563" s="6">
        <f t="shared" si="162"/>
        <v>22.423999999999999</v>
      </c>
      <c r="T2563" s="8">
        <f t="shared" si="163"/>
        <v>0.55609562543398472</v>
      </c>
      <c r="U2563" s="5">
        <f>YEAR(SalesDataTable[[#This Row],[Order Date]])</f>
        <v>2026</v>
      </c>
      <c r="V2563" s="8" t="str">
        <f>"Q"&amp;ROUNDUP(MONTH(SalesDataTable[[#This Row],[Order Date]])/3,0)</f>
        <v>Q4</v>
      </c>
      <c r="W2563" s="9">
        <f>MONTH(SalesDataTable[[#This Row],[Order Date]])</f>
        <v>12</v>
      </c>
      <c r="X2563" s="8" t="str">
        <f>TEXT(SalesDataTable[[#This Row],[Order Date]],"mmm")</f>
        <v>Dec</v>
      </c>
    </row>
    <row r="2564" spans="1:24" ht="15">
      <c r="A2564" s="2">
        <v>3412</v>
      </c>
      <c r="B2564" s="3">
        <v>46365</v>
      </c>
      <c r="C2564" s="12">
        <f>MONTH(SalesDataTable[[#This Row],[Order Date]])</f>
        <v>12</v>
      </c>
      <c r="D2564" s="12" t="str">
        <f>TEXT(SalesDataTable[[#This Row],[Order Date]],"MMM")</f>
        <v>Dec</v>
      </c>
      <c r="E2564" s="15" t="str">
        <f>"Q"&amp;ROUNDUP(MONTH(SalesDataTable[[#This Row],[Order Date]])/3,0)</f>
        <v>Q4</v>
      </c>
      <c r="F2564" s="12">
        <f>YEAR(SalesDataTable[[#This Row],[Order Date]])</f>
        <v>2026</v>
      </c>
      <c r="G2564" s="4" t="s">
        <v>0</v>
      </c>
      <c r="H2564" s="4" t="s">
        <v>1</v>
      </c>
      <c r="I2564" s="4" t="s">
        <v>8</v>
      </c>
      <c r="J2564" s="4" t="s">
        <v>16</v>
      </c>
      <c r="K2564" s="4" t="s">
        <v>9</v>
      </c>
      <c r="L2564" s="4" t="s">
        <v>17</v>
      </c>
      <c r="M2564" s="9">
        <v>10</v>
      </c>
      <c r="N2564" s="6">
        <v>145.30000000000001</v>
      </c>
      <c r="O2564" s="7">
        <v>0.1</v>
      </c>
      <c r="P2564" s="6">
        <v>79.7</v>
      </c>
      <c r="Q2564" s="6">
        <f t="shared" si="160"/>
        <v>1307.7</v>
      </c>
      <c r="R2564" s="6">
        <f t="shared" si="161"/>
        <v>797</v>
      </c>
      <c r="S2564" s="6">
        <f t="shared" si="162"/>
        <v>510.70000000000005</v>
      </c>
      <c r="T2564" s="8">
        <f t="shared" si="163"/>
        <v>0.39053299686472437</v>
      </c>
      <c r="U2564" s="5">
        <f>YEAR(SalesDataTable[[#This Row],[Order Date]])</f>
        <v>2026</v>
      </c>
      <c r="V2564" s="8" t="str">
        <f>"Q"&amp;ROUNDUP(MONTH(SalesDataTable[[#This Row],[Order Date]])/3,0)</f>
        <v>Q4</v>
      </c>
      <c r="W2564" s="9">
        <f>MONTH(SalesDataTable[[#This Row],[Order Date]])</f>
        <v>12</v>
      </c>
      <c r="X2564" s="8" t="str">
        <f>TEXT(SalesDataTable[[#This Row],[Order Date]],"mmm")</f>
        <v>Dec</v>
      </c>
    </row>
    <row r="2565" spans="1:24" ht="15">
      <c r="A2565" s="2">
        <v>175</v>
      </c>
      <c r="B2565" s="3">
        <v>46366</v>
      </c>
      <c r="C2565" s="12">
        <f>MONTH(SalesDataTable[[#This Row],[Order Date]])</f>
        <v>12</v>
      </c>
      <c r="D2565" s="12" t="str">
        <f>TEXT(SalesDataTable[[#This Row],[Order Date]],"MMM")</f>
        <v>Dec</v>
      </c>
      <c r="E2565" s="15" t="str">
        <f>"Q"&amp;ROUNDUP(MONTH(SalesDataTable[[#This Row],[Order Date]])/3,0)</f>
        <v>Q4</v>
      </c>
      <c r="F2565" s="12">
        <f>YEAR(SalesDataTable[[#This Row],[Order Date]])</f>
        <v>2026</v>
      </c>
      <c r="G2565" s="4" t="s">
        <v>0</v>
      </c>
      <c r="H2565" s="4" t="s">
        <v>1</v>
      </c>
      <c r="I2565" s="4" t="s">
        <v>28</v>
      </c>
      <c r="J2565" s="4" t="s">
        <v>13</v>
      </c>
      <c r="K2565" s="4" t="s">
        <v>4</v>
      </c>
      <c r="L2565" s="4" t="s">
        <v>5</v>
      </c>
      <c r="M2565" s="9">
        <v>1</v>
      </c>
      <c r="N2565" s="6">
        <v>81.010000000000005</v>
      </c>
      <c r="O2565" s="7">
        <v>0.2</v>
      </c>
      <c r="P2565" s="6">
        <v>41.51</v>
      </c>
      <c r="Q2565" s="6">
        <f t="shared" si="160"/>
        <v>64.808000000000007</v>
      </c>
      <c r="R2565" s="6">
        <f t="shared" si="161"/>
        <v>41.51</v>
      </c>
      <c r="S2565" s="6">
        <f t="shared" si="162"/>
        <v>23.298000000000009</v>
      </c>
      <c r="T2565" s="8">
        <f t="shared" si="163"/>
        <v>0.35949265522774976</v>
      </c>
      <c r="U2565" s="5">
        <f>YEAR(SalesDataTable[[#This Row],[Order Date]])</f>
        <v>2026</v>
      </c>
      <c r="V2565" s="8" t="str">
        <f>"Q"&amp;ROUNDUP(MONTH(SalesDataTable[[#This Row],[Order Date]])/3,0)</f>
        <v>Q4</v>
      </c>
      <c r="W2565" s="9">
        <f>MONTH(SalesDataTable[[#This Row],[Order Date]])</f>
        <v>12</v>
      </c>
      <c r="X2565" s="8" t="str">
        <f>TEXT(SalesDataTable[[#This Row],[Order Date]],"mmm")</f>
        <v>Dec</v>
      </c>
    </row>
    <row r="2566" spans="1:24" ht="15">
      <c r="A2566" s="2">
        <v>1014</v>
      </c>
      <c r="B2566" s="3">
        <v>46366</v>
      </c>
      <c r="C2566" s="12">
        <f>MONTH(SalesDataTable[[#This Row],[Order Date]])</f>
        <v>12</v>
      </c>
      <c r="D2566" s="12" t="str">
        <f>TEXT(SalesDataTable[[#This Row],[Order Date]],"MMM")</f>
        <v>Dec</v>
      </c>
      <c r="E2566" s="15" t="str">
        <f>"Q"&amp;ROUNDUP(MONTH(SalesDataTable[[#This Row],[Order Date]])/3,0)</f>
        <v>Q4</v>
      </c>
      <c r="F2566" s="12">
        <f>YEAR(SalesDataTable[[#This Row],[Order Date]])</f>
        <v>2026</v>
      </c>
      <c r="G2566" s="4" t="s">
        <v>20</v>
      </c>
      <c r="H2566" s="4" t="s">
        <v>31</v>
      </c>
      <c r="I2566" s="4" t="s">
        <v>28</v>
      </c>
      <c r="J2566" s="4" t="s">
        <v>13</v>
      </c>
      <c r="K2566" s="4" t="s">
        <v>14</v>
      </c>
      <c r="L2566" s="4" t="s">
        <v>15</v>
      </c>
      <c r="M2566" s="9">
        <v>2</v>
      </c>
      <c r="N2566" s="6">
        <v>35.619999999999997</v>
      </c>
      <c r="O2566" s="7">
        <v>0</v>
      </c>
      <c r="P2566" s="6">
        <v>13.62</v>
      </c>
      <c r="Q2566" s="6">
        <f t="shared" si="160"/>
        <v>71.239999999999995</v>
      </c>
      <c r="R2566" s="6">
        <f t="shared" si="161"/>
        <v>27.24</v>
      </c>
      <c r="S2566" s="6">
        <f t="shared" si="162"/>
        <v>44</v>
      </c>
      <c r="T2566" s="8">
        <f t="shared" si="163"/>
        <v>0.61763054463784395</v>
      </c>
      <c r="U2566" s="5">
        <f>YEAR(SalesDataTable[[#This Row],[Order Date]])</f>
        <v>2026</v>
      </c>
      <c r="V2566" s="8" t="str">
        <f>"Q"&amp;ROUNDUP(MONTH(SalesDataTable[[#This Row],[Order Date]])/3,0)</f>
        <v>Q4</v>
      </c>
      <c r="W2566" s="9">
        <f>MONTH(SalesDataTable[[#This Row],[Order Date]])</f>
        <v>12</v>
      </c>
      <c r="X2566" s="8" t="str">
        <f>TEXT(SalesDataTable[[#This Row],[Order Date]],"mmm")</f>
        <v>Dec</v>
      </c>
    </row>
    <row r="2567" spans="1:24" ht="15">
      <c r="A2567" s="2">
        <v>1763</v>
      </c>
      <c r="B2567" s="3">
        <v>46366</v>
      </c>
      <c r="C2567" s="12">
        <f>MONTH(SalesDataTable[[#This Row],[Order Date]])</f>
        <v>12</v>
      </c>
      <c r="D2567" s="12" t="str">
        <f>TEXT(SalesDataTable[[#This Row],[Order Date]],"MMM")</f>
        <v>Dec</v>
      </c>
      <c r="E2567" s="15" t="str">
        <f>"Q"&amp;ROUNDUP(MONTH(SalesDataTable[[#This Row],[Order Date]])/3,0)</f>
        <v>Q4</v>
      </c>
      <c r="F2567" s="12">
        <f>YEAR(SalesDataTable[[#This Row],[Order Date]])</f>
        <v>2026</v>
      </c>
      <c r="G2567" s="4" t="s">
        <v>0</v>
      </c>
      <c r="H2567" s="4" t="s">
        <v>1</v>
      </c>
      <c r="I2567" s="4" t="s">
        <v>2</v>
      </c>
      <c r="J2567" s="4" t="s">
        <v>13</v>
      </c>
      <c r="K2567" s="4" t="s">
        <v>4</v>
      </c>
      <c r="L2567" s="4" t="s">
        <v>22</v>
      </c>
      <c r="M2567" s="9">
        <v>2</v>
      </c>
      <c r="N2567" s="6">
        <v>49.88</v>
      </c>
      <c r="O2567" s="7">
        <v>0.05</v>
      </c>
      <c r="P2567" s="6">
        <v>22.31</v>
      </c>
      <c r="Q2567" s="6">
        <f t="shared" si="160"/>
        <v>94.772000000000006</v>
      </c>
      <c r="R2567" s="6">
        <f t="shared" si="161"/>
        <v>44.62</v>
      </c>
      <c r="S2567" s="6">
        <f t="shared" si="162"/>
        <v>50.152000000000008</v>
      </c>
      <c r="T2567" s="8">
        <f t="shared" si="163"/>
        <v>0.52918583547883347</v>
      </c>
      <c r="U2567" s="5">
        <f>YEAR(SalesDataTable[[#This Row],[Order Date]])</f>
        <v>2026</v>
      </c>
      <c r="V2567" s="8" t="str">
        <f>"Q"&amp;ROUNDUP(MONTH(SalesDataTable[[#This Row],[Order Date]])/3,0)</f>
        <v>Q4</v>
      </c>
      <c r="W2567" s="9">
        <f>MONTH(SalesDataTable[[#This Row],[Order Date]])</f>
        <v>12</v>
      </c>
      <c r="X2567" s="8" t="str">
        <f>TEXT(SalesDataTable[[#This Row],[Order Date]],"mmm")</f>
        <v>Dec</v>
      </c>
    </row>
    <row r="2568" spans="1:24" ht="15">
      <c r="A2568" s="2">
        <v>1863</v>
      </c>
      <c r="B2568" s="3">
        <v>46366</v>
      </c>
      <c r="C2568" s="12">
        <f>MONTH(SalesDataTable[[#This Row],[Order Date]])</f>
        <v>12</v>
      </c>
      <c r="D2568" s="12" t="str">
        <f>TEXT(SalesDataTable[[#This Row],[Order Date]],"MMM")</f>
        <v>Dec</v>
      </c>
      <c r="E2568" s="15" t="str">
        <f>"Q"&amp;ROUNDUP(MONTH(SalesDataTable[[#This Row],[Order Date]])/3,0)</f>
        <v>Q4</v>
      </c>
      <c r="F2568" s="12">
        <f>YEAR(SalesDataTable[[#This Row],[Order Date]])</f>
        <v>2026</v>
      </c>
      <c r="G2568" s="4" t="s">
        <v>20</v>
      </c>
      <c r="H2568" s="4" t="s">
        <v>31</v>
      </c>
      <c r="I2568" s="4" t="s">
        <v>28</v>
      </c>
      <c r="J2568" s="4" t="s">
        <v>3</v>
      </c>
      <c r="K2568" s="4" t="s">
        <v>4</v>
      </c>
      <c r="L2568" s="4" t="s">
        <v>30</v>
      </c>
      <c r="M2568" s="9">
        <v>1</v>
      </c>
      <c r="N2568" s="6">
        <v>101.18</v>
      </c>
      <c r="O2568" s="7">
        <v>0.05</v>
      </c>
      <c r="P2568" s="6">
        <v>49.12</v>
      </c>
      <c r="Q2568" s="6">
        <f t="shared" si="160"/>
        <v>96.120999999999995</v>
      </c>
      <c r="R2568" s="6">
        <f t="shared" si="161"/>
        <v>49.12</v>
      </c>
      <c r="S2568" s="6">
        <f t="shared" si="162"/>
        <v>47.000999999999998</v>
      </c>
      <c r="T2568" s="8">
        <f t="shared" si="163"/>
        <v>0.48897743469169069</v>
      </c>
      <c r="U2568" s="5">
        <f>YEAR(SalesDataTable[[#This Row],[Order Date]])</f>
        <v>2026</v>
      </c>
      <c r="V2568" s="8" t="str">
        <f>"Q"&amp;ROUNDUP(MONTH(SalesDataTable[[#This Row],[Order Date]])/3,0)</f>
        <v>Q4</v>
      </c>
      <c r="W2568" s="9">
        <f>MONTH(SalesDataTable[[#This Row],[Order Date]])</f>
        <v>12</v>
      </c>
      <c r="X2568" s="8" t="str">
        <f>TEXT(SalesDataTable[[#This Row],[Order Date]],"mmm")</f>
        <v>Dec</v>
      </c>
    </row>
    <row r="2569" spans="1:24" ht="15">
      <c r="A2569" s="2">
        <v>3466</v>
      </c>
      <c r="B2569" s="3">
        <v>46366</v>
      </c>
      <c r="C2569" s="12">
        <f>MONTH(SalesDataTable[[#This Row],[Order Date]])</f>
        <v>12</v>
      </c>
      <c r="D2569" s="12" t="str">
        <f>TEXT(SalesDataTable[[#This Row],[Order Date]],"MMM")</f>
        <v>Dec</v>
      </c>
      <c r="E2569" s="15" t="str">
        <f>"Q"&amp;ROUNDUP(MONTH(SalesDataTable[[#This Row],[Order Date]])/3,0)</f>
        <v>Q4</v>
      </c>
      <c r="F2569" s="12">
        <f>YEAR(SalesDataTable[[#This Row],[Order Date]])</f>
        <v>2026</v>
      </c>
      <c r="G2569" s="4" t="s">
        <v>6</v>
      </c>
      <c r="H2569" s="4" t="s">
        <v>43</v>
      </c>
      <c r="I2569" s="4" t="s">
        <v>19</v>
      </c>
      <c r="J2569" s="4" t="s">
        <v>16</v>
      </c>
      <c r="K2569" s="4" t="s">
        <v>34</v>
      </c>
      <c r="L2569" s="4" t="s">
        <v>42</v>
      </c>
      <c r="M2569" s="9">
        <v>2</v>
      </c>
      <c r="N2569" s="6">
        <v>36.64</v>
      </c>
      <c r="O2569" s="7">
        <v>0</v>
      </c>
      <c r="P2569" s="6">
        <v>13.7</v>
      </c>
      <c r="Q2569" s="6">
        <f t="shared" si="160"/>
        <v>73.28</v>
      </c>
      <c r="R2569" s="6">
        <f t="shared" si="161"/>
        <v>27.4</v>
      </c>
      <c r="S2569" s="6">
        <f t="shared" si="162"/>
        <v>45.88</v>
      </c>
      <c r="T2569" s="8">
        <f t="shared" si="163"/>
        <v>0.62609170305676853</v>
      </c>
      <c r="U2569" s="5">
        <f>YEAR(SalesDataTable[[#This Row],[Order Date]])</f>
        <v>2026</v>
      </c>
      <c r="V2569" s="8" t="str">
        <f>"Q"&amp;ROUNDUP(MONTH(SalesDataTable[[#This Row],[Order Date]])/3,0)</f>
        <v>Q4</v>
      </c>
      <c r="W2569" s="9">
        <f>MONTH(SalesDataTable[[#This Row],[Order Date]])</f>
        <v>12</v>
      </c>
      <c r="X2569" s="8" t="str">
        <f>TEXT(SalesDataTable[[#This Row],[Order Date]],"mmm")</f>
        <v>Dec</v>
      </c>
    </row>
    <row r="2570" spans="1:24" ht="15">
      <c r="A2570" s="2">
        <v>3630</v>
      </c>
      <c r="B2570" s="3">
        <v>46366</v>
      </c>
      <c r="C2570" s="12">
        <f>MONTH(SalesDataTable[[#This Row],[Order Date]])</f>
        <v>12</v>
      </c>
      <c r="D2570" s="12" t="str">
        <f>TEXT(SalesDataTable[[#This Row],[Order Date]],"MMM")</f>
        <v>Dec</v>
      </c>
      <c r="E2570" s="15" t="str">
        <f>"Q"&amp;ROUNDUP(MONTH(SalesDataTable[[#This Row],[Order Date]])/3,0)</f>
        <v>Q4</v>
      </c>
      <c r="F2570" s="12">
        <f>YEAR(SalesDataTable[[#This Row],[Order Date]])</f>
        <v>2026</v>
      </c>
      <c r="G2570" s="4" t="s">
        <v>6</v>
      </c>
      <c r="H2570" s="4" t="s">
        <v>43</v>
      </c>
      <c r="I2570" s="4" t="s">
        <v>19</v>
      </c>
      <c r="J2570" s="4" t="s">
        <v>3</v>
      </c>
      <c r="K2570" s="4" t="s">
        <v>4</v>
      </c>
      <c r="L2570" s="4" t="s">
        <v>26</v>
      </c>
      <c r="M2570" s="9">
        <v>3</v>
      </c>
      <c r="N2570" s="6">
        <v>39.979999999999997</v>
      </c>
      <c r="O2570" s="7">
        <v>0.1</v>
      </c>
      <c r="P2570" s="6">
        <v>16.989999999999998</v>
      </c>
      <c r="Q2570" s="6">
        <f t="shared" si="160"/>
        <v>107.946</v>
      </c>
      <c r="R2570" s="6">
        <f t="shared" si="161"/>
        <v>50.97</v>
      </c>
      <c r="S2570" s="6">
        <f t="shared" si="162"/>
        <v>56.975999999999999</v>
      </c>
      <c r="T2570" s="8">
        <f t="shared" si="163"/>
        <v>0.52781946528819967</v>
      </c>
      <c r="U2570" s="5">
        <f>YEAR(SalesDataTable[[#This Row],[Order Date]])</f>
        <v>2026</v>
      </c>
      <c r="V2570" s="8" t="str">
        <f>"Q"&amp;ROUNDUP(MONTH(SalesDataTable[[#This Row],[Order Date]])/3,0)</f>
        <v>Q4</v>
      </c>
      <c r="W2570" s="9">
        <f>MONTH(SalesDataTable[[#This Row],[Order Date]])</f>
        <v>12</v>
      </c>
      <c r="X2570" s="8" t="str">
        <f>TEXT(SalesDataTable[[#This Row],[Order Date]],"mmm")</f>
        <v>Dec</v>
      </c>
    </row>
    <row r="2571" spans="1:24" ht="15">
      <c r="A2571" s="2">
        <v>3633</v>
      </c>
      <c r="B2571" s="3">
        <v>46366</v>
      </c>
      <c r="C2571" s="12">
        <f>MONTH(SalesDataTable[[#This Row],[Order Date]])</f>
        <v>12</v>
      </c>
      <c r="D2571" s="12" t="str">
        <f>TEXT(SalesDataTable[[#This Row],[Order Date]],"MMM")</f>
        <v>Dec</v>
      </c>
      <c r="E2571" s="15" t="str">
        <f>"Q"&amp;ROUNDUP(MONTH(SalesDataTable[[#This Row],[Order Date]])/3,0)</f>
        <v>Q4</v>
      </c>
      <c r="F2571" s="12">
        <f>YEAR(SalesDataTable[[#This Row],[Order Date]])</f>
        <v>2026</v>
      </c>
      <c r="G2571" s="4" t="s">
        <v>20</v>
      </c>
      <c r="H2571" s="4" t="s">
        <v>21</v>
      </c>
      <c r="I2571" s="4" t="s">
        <v>28</v>
      </c>
      <c r="J2571" s="4" t="s">
        <v>16</v>
      </c>
      <c r="K2571" s="4" t="s">
        <v>9</v>
      </c>
      <c r="L2571" s="4" t="s">
        <v>17</v>
      </c>
      <c r="M2571" s="9">
        <v>3</v>
      </c>
      <c r="N2571" s="6">
        <v>144.16</v>
      </c>
      <c r="O2571" s="7">
        <v>0</v>
      </c>
      <c r="P2571" s="6">
        <v>77.36</v>
      </c>
      <c r="Q2571" s="6">
        <f t="shared" si="160"/>
        <v>432.48</v>
      </c>
      <c r="R2571" s="6">
        <f t="shared" si="161"/>
        <v>232.07999999999998</v>
      </c>
      <c r="S2571" s="6">
        <f t="shared" si="162"/>
        <v>200.40000000000003</v>
      </c>
      <c r="T2571" s="8">
        <f t="shared" si="163"/>
        <v>0.46337402885682583</v>
      </c>
      <c r="U2571" s="5">
        <f>YEAR(SalesDataTable[[#This Row],[Order Date]])</f>
        <v>2026</v>
      </c>
      <c r="V2571" s="8" t="str">
        <f>"Q"&amp;ROUNDUP(MONTH(SalesDataTable[[#This Row],[Order Date]])/3,0)</f>
        <v>Q4</v>
      </c>
      <c r="W2571" s="9">
        <f>MONTH(SalesDataTable[[#This Row],[Order Date]])</f>
        <v>12</v>
      </c>
      <c r="X2571" s="8" t="str">
        <f>TEXT(SalesDataTable[[#This Row],[Order Date]],"mmm")</f>
        <v>Dec</v>
      </c>
    </row>
    <row r="2572" spans="1:24" ht="15">
      <c r="A2572" s="2">
        <v>4</v>
      </c>
      <c r="B2572" s="3">
        <v>46367</v>
      </c>
      <c r="C2572" s="12">
        <f>MONTH(SalesDataTable[[#This Row],[Order Date]])</f>
        <v>12</v>
      </c>
      <c r="D2572" s="12" t="str">
        <f>TEXT(SalesDataTable[[#This Row],[Order Date]],"MMM")</f>
        <v>Dec</v>
      </c>
      <c r="E2572" s="15" t="str">
        <f>"Q"&amp;ROUNDUP(MONTH(SalesDataTable[[#This Row],[Order Date]])/3,0)</f>
        <v>Q4</v>
      </c>
      <c r="F2572" s="12">
        <f>YEAR(SalesDataTable[[#This Row],[Order Date]])</f>
        <v>2026</v>
      </c>
      <c r="G2572" s="4" t="s">
        <v>20</v>
      </c>
      <c r="H2572" s="4" t="s">
        <v>21</v>
      </c>
      <c r="I2572" s="4" t="s">
        <v>2</v>
      </c>
      <c r="J2572" s="4" t="s">
        <v>13</v>
      </c>
      <c r="K2572" s="4" t="s">
        <v>4</v>
      </c>
      <c r="L2572" s="4" t="s">
        <v>30</v>
      </c>
      <c r="M2572" s="9">
        <v>1</v>
      </c>
      <c r="N2572" s="6">
        <v>102.98</v>
      </c>
      <c r="O2572" s="7">
        <v>0.1</v>
      </c>
      <c r="P2572" s="6">
        <v>51.45</v>
      </c>
      <c r="Q2572" s="6">
        <f t="shared" si="160"/>
        <v>92.682000000000002</v>
      </c>
      <c r="R2572" s="6">
        <f t="shared" si="161"/>
        <v>51.45</v>
      </c>
      <c r="S2572" s="6">
        <f t="shared" si="162"/>
        <v>41.231999999999999</v>
      </c>
      <c r="T2572" s="8">
        <f t="shared" si="163"/>
        <v>0.4448760277076455</v>
      </c>
      <c r="U2572" s="5">
        <f>YEAR(SalesDataTable[[#This Row],[Order Date]])</f>
        <v>2026</v>
      </c>
      <c r="V2572" s="8" t="str">
        <f>"Q"&amp;ROUNDUP(MONTH(SalesDataTable[[#This Row],[Order Date]])/3,0)</f>
        <v>Q4</v>
      </c>
      <c r="W2572" s="9">
        <f>MONTH(SalesDataTable[[#This Row],[Order Date]])</f>
        <v>12</v>
      </c>
      <c r="X2572" s="8" t="str">
        <f>TEXT(SalesDataTable[[#This Row],[Order Date]],"mmm")</f>
        <v>Dec</v>
      </c>
    </row>
    <row r="2573" spans="1:24" ht="15">
      <c r="A2573" s="2">
        <v>70</v>
      </c>
      <c r="B2573" s="3">
        <v>46367</v>
      </c>
      <c r="C2573" s="12">
        <f>MONTH(SalesDataTable[[#This Row],[Order Date]])</f>
        <v>12</v>
      </c>
      <c r="D2573" s="12" t="str">
        <f>TEXT(SalesDataTable[[#This Row],[Order Date]],"MMM")</f>
        <v>Dec</v>
      </c>
      <c r="E2573" s="15" t="str">
        <f>"Q"&amp;ROUNDUP(MONTH(SalesDataTable[[#This Row],[Order Date]])/3,0)</f>
        <v>Q4</v>
      </c>
      <c r="F2573" s="12">
        <f>YEAR(SalesDataTable[[#This Row],[Order Date]])</f>
        <v>2026</v>
      </c>
      <c r="G2573" s="4" t="s">
        <v>20</v>
      </c>
      <c r="H2573" s="4" t="s">
        <v>47</v>
      </c>
      <c r="I2573" s="4" t="s">
        <v>2</v>
      </c>
      <c r="J2573" s="4" t="s">
        <v>13</v>
      </c>
      <c r="K2573" s="4" t="s">
        <v>34</v>
      </c>
      <c r="L2573" s="4" t="s">
        <v>38</v>
      </c>
      <c r="M2573" s="9">
        <v>2</v>
      </c>
      <c r="N2573" s="6">
        <v>122.49</v>
      </c>
      <c r="O2573" s="7">
        <v>0.15</v>
      </c>
      <c r="P2573" s="6">
        <v>70.930000000000007</v>
      </c>
      <c r="Q2573" s="6">
        <f t="shared" si="160"/>
        <v>208.23299999999998</v>
      </c>
      <c r="R2573" s="6">
        <f t="shared" si="161"/>
        <v>141.86000000000001</v>
      </c>
      <c r="S2573" s="6">
        <f t="shared" si="162"/>
        <v>66.372999999999962</v>
      </c>
      <c r="T2573" s="8">
        <f t="shared" si="163"/>
        <v>0.31874390706564265</v>
      </c>
      <c r="U2573" s="5">
        <f>YEAR(SalesDataTable[[#This Row],[Order Date]])</f>
        <v>2026</v>
      </c>
      <c r="V2573" s="8" t="str">
        <f>"Q"&amp;ROUNDUP(MONTH(SalesDataTable[[#This Row],[Order Date]])/3,0)</f>
        <v>Q4</v>
      </c>
      <c r="W2573" s="9">
        <f>MONTH(SalesDataTable[[#This Row],[Order Date]])</f>
        <v>12</v>
      </c>
      <c r="X2573" s="8" t="str">
        <f>TEXT(SalesDataTable[[#This Row],[Order Date]],"mmm")</f>
        <v>Dec</v>
      </c>
    </row>
    <row r="2574" spans="1:24" ht="15">
      <c r="A2574" s="2">
        <v>948</v>
      </c>
      <c r="B2574" s="3">
        <v>46367</v>
      </c>
      <c r="C2574" s="12">
        <f>MONTH(SalesDataTable[[#This Row],[Order Date]])</f>
        <v>12</v>
      </c>
      <c r="D2574" s="12" t="str">
        <f>TEXT(SalesDataTable[[#This Row],[Order Date]],"MMM")</f>
        <v>Dec</v>
      </c>
      <c r="E2574" s="15" t="str">
        <f>"Q"&amp;ROUNDUP(MONTH(SalesDataTable[[#This Row],[Order Date]])/3,0)</f>
        <v>Q4</v>
      </c>
      <c r="F2574" s="12">
        <f>YEAR(SalesDataTable[[#This Row],[Order Date]])</f>
        <v>2026</v>
      </c>
      <c r="G2574" s="4" t="s">
        <v>6</v>
      </c>
      <c r="H2574" s="4" t="s">
        <v>41</v>
      </c>
      <c r="I2574" s="4" t="s">
        <v>28</v>
      </c>
      <c r="J2574" s="4" t="s">
        <v>13</v>
      </c>
      <c r="K2574" s="4" t="s">
        <v>9</v>
      </c>
      <c r="L2574" s="4" t="s">
        <v>17</v>
      </c>
      <c r="M2574" s="9">
        <v>1</v>
      </c>
      <c r="N2574" s="6">
        <v>141.74</v>
      </c>
      <c r="O2574" s="7">
        <v>0.15</v>
      </c>
      <c r="P2574" s="6">
        <v>78.97</v>
      </c>
      <c r="Q2574" s="6">
        <f t="shared" si="160"/>
        <v>120.479</v>
      </c>
      <c r="R2574" s="6">
        <f t="shared" si="161"/>
        <v>78.97</v>
      </c>
      <c r="S2574" s="6">
        <f t="shared" si="162"/>
        <v>41.509</v>
      </c>
      <c r="T2574" s="8">
        <f t="shared" si="163"/>
        <v>0.34453307215365336</v>
      </c>
      <c r="U2574" s="5">
        <f>YEAR(SalesDataTable[[#This Row],[Order Date]])</f>
        <v>2026</v>
      </c>
      <c r="V2574" s="8" t="str">
        <f>"Q"&amp;ROUNDUP(MONTH(SalesDataTable[[#This Row],[Order Date]])/3,0)</f>
        <v>Q4</v>
      </c>
      <c r="W2574" s="9">
        <f>MONTH(SalesDataTable[[#This Row],[Order Date]])</f>
        <v>12</v>
      </c>
      <c r="X2574" s="8" t="str">
        <f>TEXT(SalesDataTable[[#This Row],[Order Date]],"mmm")</f>
        <v>Dec</v>
      </c>
    </row>
    <row r="2575" spans="1:24" ht="15">
      <c r="A2575" s="2">
        <v>1957</v>
      </c>
      <c r="B2575" s="3">
        <v>46367</v>
      </c>
      <c r="C2575" s="12">
        <f>MONTH(SalesDataTable[[#This Row],[Order Date]])</f>
        <v>12</v>
      </c>
      <c r="D2575" s="12" t="str">
        <f>TEXT(SalesDataTable[[#This Row],[Order Date]],"MMM")</f>
        <v>Dec</v>
      </c>
      <c r="E2575" s="15" t="str">
        <f>"Q"&amp;ROUNDUP(MONTH(SalesDataTable[[#This Row],[Order Date]])/3,0)</f>
        <v>Q4</v>
      </c>
      <c r="F2575" s="12">
        <f>YEAR(SalesDataTable[[#This Row],[Order Date]])</f>
        <v>2026</v>
      </c>
      <c r="G2575" s="4" t="s">
        <v>20</v>
      </c>
      <c r="H2575" s="4" t="s">
        <v>31</v>
      </c>
      <c r="I2575" s="4" t="s">
        <v>2</v>
      </c>
      <c r="J2575" s="4" t="s">
        <v>3</v>
      </c>
      <c r="K2575" s="4" t="s">
        <v>4</v>
      </c>
      <c r="L2575" s="4" t="s">
        <v>26</v>
      </c>
      <c r="M2575" s="9">
        <v>6</v>
      </c>
      <c r="N2575" s="6">
        <v>39.44</v>
      </c>
      <c r="O2575" s="7">
        <v>0.1</v>
      </c>
      <c r="P2575" s="6">
        <v>16.89</v>
      </c>
      <c r="Q2575" s="6">
        <f t="shared" si="160"/>
        <v>212.976</v>
      </c>
      <c r="R2575" s="6">
        <f t="shared" si="161"/>
        <v>101.34</v>
      </c>
      <c r="S2575" s="6">
        <f t="shared" si="162"/>
        <v>111.636</v>
      </c>
      <c r="T2575" s="8">
        <f t="shared" si="163"/>
        <v>0.52417173766058145</v>
      </c>
      <c r="U2575" s="5">
        <f>YEAR(SalesDataTable[[#This Row],[Order Date]])</f>
        <v>2026</v>
      </c>
      <c r="V2575" s="8" t="str">
        <f>"Q"&amp;ROUNDUP(MONTH(SalesDataTable[[#This Row],[Order Date]])/3,0)</f>
        <v>Q4</v>
      </c>
      <c r="W2575" s="9">
        <f>MONTH(SalesDataTable[[#This Row],[Order Date]])</f>
        <v>12</v>
      </c>
      <c r="X2575" s="8" t="str">
        <f>TEXT(SalesDataTable[[#This Row],[Order Date]],"mmm")</f>
        <v>Dec</v>
      </c>
    </row>
    <row r="2576" spans="1:24" ht="15">
      <c r="A2576" s="2">
        <v>3097</v>
      </c>
      <c r="B2576" s="3">
        <v>46367</v>
      </c>
      <c r="C2576" s="12">
        <f>MONTH(SalesDataTable[[#This Row],[Order Date]])</f>
        <v>12</v>
      </c>
      <c r="D2576" s="12" t="str">
        <f>TEXT(SalesDataTable[[#This Row],[Order Date]],"MMM")</f>
        <v>Dec</v>
      </c>
      <c r="E2576" s="15" t="str">
        <f>"Q"&amp;ROUNDUP(MONTH(SalesDataTable[[#This Row],[Order Date]])/3,0)</f>
        <v>Q4</v>
      </c>
      <c r="F2576" s="12">
        <f>YEAR(SalesDataTable[[#This Row],[Order Date]])</f>
        <v>2026</v>
      </c>
      <c r="G2576" s="4" t="s">
        <v>11</v>
      </c>
      <c r="H2576" s="4" t="s">
        <v>18</v>
      </c>
      <c r="I2576" s="4" t="s">
        <v>19</v>
      </c>
      <c r="J2576" s="4" t="s">
        <v>3</v>
      </c>
      <c r="K2576" s="4" t="s">
        <v>4</v>
      </c>
      <c r="L2576" s="4" t="s">
        <v>22</v>
      </c>
      <c r="M2576" s="9">
        <v>1</v>
      </c>
      <c r="N2576" s="6">
        <v>49.64</v>
      </c>
      <c r="O2576" s="7">
        <v>0.1</v>
      </c>
      <c r="P2576" s="6">
        <v>22</v>
      </c>
      <c r="Q2576" s="6">
        <f t="shared" si="160"/>
        <v>44.676000000000002</v>
      </c>
      <c r="R2576" s="6">
        <f t="shared" si="161"/>
        <v>22</v>
      </c>
      <c r="S2576" s="6">
        <f t="shared" si="162"/>
        <v>22.676000000000002</v>
      </c>
      <c r="T2576" s="8">
        <f t="shared" si="163"/>
        <v>0.50756558331094992</v>
      </c>
      <c r="U2576" s="5">
        <f>YEAR(SalesDataTable[[#This Row],[Order Date]])</f>
        <v>2026</v>
      </c>
      <c r="V2576" s="8" t="str">
        <f>"Q"&amp;ROUNDUP(MONTH(SalesDataTable[[#This Row],[Order Date]])/3,0)</f>
        <v>Q4</v>
      </c>
      <c r="W2576" s="9">
        <f>MONTH(SalesDataTable[[#This Row],[Order Date]])</f>
        <v>12</v>
      </c>
      <c r="X2576" s="8" t="str">
        <f>TEXT(SalesDataTable[[#This Row],[Order Date]],"mmm")</f>
        <v>Dec</v>
      </c>
    </row>
    <row r="2577" spans="1:24" ht="15">
      <c r="A2577" s="2">
        <v>3649</v>
      </c>
      <c r="B2577" s="3">
        <v>46367</v>
      </c>
      <c r="C2577" s="12">
        <f>MONTH(SalesDataTable[[#This Row],[Order Date]])</f>
        <v>12</v>
      </c>
      <c r="D2577" s="12" t="str">
        <f>TEXT(SalesDataTable[[#This Row],[Order Date]],"MMM")</f>
        <v>Dec</v>
      </c>
      <c r="E2577" s="15" t="str">
        <f>"Q"&amp;ROUNDUP(MONTH(SalesDataTable[[#This Row],[Order Date]])/3,0)</f>
        <v>Q4</v>
      </c>
      <c r="F2577" s="12">
        <f>YEAR(SalesDataTable[[#This Row],[Order Date]])</f>
        <v>2026</v>
      </c>
      <c r="G2577" s="4" t="s">
        <v>11</v>
      </c>
      <c r="H2577" s="4" t="s">
        <v>12</v>
      </c>
      <c r="I2577" s="4" t="s">
        <v>2</v>
      </c>
      <c r="J2577" s="4" t="s">
        <v>13</v>
      </c>
      <c r="K2577" s="4" t="s">
        <v>14</v>
      </c>
      <c r="L2577" s="4" t="s">
        <v>48</v>
      </c>
      <c r="M2577" s="9">
        <v>1</v>
      </c>
      <c r="N2577" s="6">
        <v>164.29</v>
      </c>
      <c r="O2577" s="7">
        <v>0.05</v>
      </c>
      <c r="P2577" s="6">
        <v>88.66</v>
      </c>
      <c r="Q2577" s="6">
        <f t="shared" si="160"/>
        <v>156.07549999999998</v>
      </c>
      <c r="R2577" s="6">
        <f t="shared" si="161"/>
        <v>88.66</v>
      </c>
      <c r="S2577" s="6">
        <f t="shared" si="162"/>
        <v>67.41549999999998</v>
      </c>
      <c r="T2577" s="8">
        <f t="shared" si="163"/>
        <v>0.43194159237035917</v>
      </c>
      <c r="U2577" s="5">
        <f>YEAR(SalesDataTable[[#This Row],[Order Date]])</f>
        <v>2026</v>
      </c>
      <c r="V2577" s="8" t="str">
        <f>"Q"&amp;ROUNDUP(MONTH(SalesDataTable[[#This Row],[Order Date]])/3,0)</f>
        <v>Q4</v>
      </c>
      <c r="W2577" s="9">
        <f>MONTH(SalesDataTable[[#This Row],[Order Date]])</f>
        <v>12</v>
      </c>
      <c r="X2577" s="8" t="str">
        <f>TEXT(SalesDataTable[[#This Row],[Order Date]],"mmm")</f>
        <v>Dec</v>
      </c>
    </row>
    <row r="2578" spans="1:24" ht="15">
      <c r="A2578" s="2">
        <v>3963</v>
      </c>
      <c r="B2578" s="3">
        <v>46367</v>
      </c>
      <c r="C2578" s="12">
        <f>MONTH(SalesDataTable[[#This Row],[Order Date]])</f>
        <v>12</v>
      </c>
      <c r="D2578" s="12" t="str">
        <f>TEXT(SalesDataTable[[#This Row],[Order Date]],"MMM")</f>
        <v>Dec</v>
      </c>
      <c r="E2578" s="15" t="str">
        <f>"Q"&amp;ROUNDUP(MONTH(SalesDataTable[[#This Row],[Order Date]])/3,0)</f>
        <v>Q4</v>
      </c>
      <c r="F2578" s="12">
        <f>YEAR(SalesDataTable[[#This Row],[Order Date]])</f>
        <v>2026</v>
      </c>
      <c r="G2578" s="4" t="s">
        <v>20</v>
      </c>
      <c r="H2578" s="4" t="s">
        <v>33</v>
      </c>
      <c r="I2578" s="4" t="s">
        <v>2</v>
      </c>
      <c r="J2578" s="4" t="s">
        <v>3</v>
      </c>
      <c r="K2578" s="4" t="s">
        <v>14</v>
      </c>
      <c r="L2578" s="4" t="s">
        <v>15</v>
      </c>
      <c r="M2578" s="9">
        <v>1</v>
      </c>
      <c r="N2578" s="6">
        <v>35.81</v>
      </c>
      <c r="O2578" s="7">
        <v>0</v>
      </c>
      <c r="P2578" s="6">
        <v>13.28</v>
      </c>
      <c r="Q2578" s="6">
        <f t="shared" si="160"/>
        <v>35.81</v>
      </c>
      <c r="R2578" s="6">
        <f t="shared" si="161"/>
        <v>13.28</v>
      </c>
      <c r="S2578" s="6">
        <f t="shared" si="162"/>
        <v>22.53</v>
      </c>
      <c r="T2578" s="8">
        <f t="shared" si="163"/>
        <v>0.62915386763473891</v>
      </c>
      <c r="U2578" s="5">
        <f>YEAR(SalesDataTable[[#This Row],[Order Date]])</f>
        <v>2026</v>
      </c>
      <c r="V2578" s="8" t="str">
        <f>"Q"&amp;ROUNDUP(MONTH(SalesDataTable[[#This Row],[Order Date]])/3,0)</f>
        <v>Q4</v>
      </c>
      <c r="W2578" s="9">
        <f>MONTH(SalesDataTable[[#This Row],[Order Date]])</f>
        <v>12</v>
      </c>
      <c r="X2578" s="8" t="str">
        <f>TEXT(SalesDataTable[[#This Row],[Order Date]],"mmm")</f>
        <v>Dec</v>
      </c>
    </row>
    <row r="2579" spans="1:24" ht="15">
      <c r="A2579" s="2">
        <v>4305</v>
      </c>
      <c r="B2579" s="3">
        <v>46367</v>
      </c>
      <c r="C2579" s="12">
        <f>MONTH(SalesDataTable[[#This Row],[Order Date]])</f>
        <v>12</v>
      </c>
      <c r="D2579" s="12" t="str">
        <f>TEXT(SalesDataTable[[#This Row],[Order Date]],"MMM")</f>
        <v>Dec</v>
      </c>
      <c r="E2579" s="15" t="str">
        <f>"Q"&amp;ROUNDUP(MONTH(SalesDataTable[[#This Row],[Order Date]])/3,0)</f>
        <v>Q4</v>
      </c>
      <c r="F2579" s="12">
        <f>YEAR(SalesDataTable[[#This Row],[Order Date]])</f>
        <v>2026</v>
      </c>
      <c r="G2579" s="4" t="s">
        <v>0</v>
      </c>
      <c r="H2579" s="4" t="s">
        <v>36</v>
      </c>
      <c r="I2579" s="4" t="s">
        <v>19</v>
      </c>
      <c r="J2579" s="4" t="s">
        <v>13</v>
      </c>
      <c r="K2579" s="4" t="s">
        <v>34</v>
      </c>
      <c r="L2579" s="4" t="s">
        <v>35</v>
      </c>
      <c r="M2579" s="9">
        <v>1</v>
      </c>
      <c r="N2579" s="6">
        <v>41.31</v>
      </c>
      <c r="O2579" s="7">
        <v>0.05</v>
      </c>
      <c r="P2579" s="6">
        <v>14.56</v>
      </c>
      <c r="Q2579" s="6">
        <f t="shared" si="160"/>
        <v>39.244500000000002</v>
      </c>
      <c r="R2579" s="6">
        <f t="shared" si="161"/>
        <v>14.56</v>
      </c>
      <c r="S2579" s="6">
        <f t="shared" si="162"/>
        <v>24.6845</v>
      </c>
      <c r="T2579" s="8">
        <f t="shared" si="163"/>
        <v>0.62899259768884808</v>
      </c>
      <c r="U2579" s="5">
        <f>YEAR(SalesDataTable[[#This Row],[Order Date]])</f>
        <v>2026</v>
      </c>
      <c r="V2579" s="8" t="str">
        <f>"Q"&amp;ROUNDUP(MONTH(SalesDataTable[[#This Row],[Order Date]])/3,0)</f>
        <v>Q4</v>
      </c>
      <c r="W2579" s="9">
        <f>MONTH(SalesDataTable[[#This Row],[Order Date]])</f>
        <v>12</v>
      </c>
      <c r="X2579" s="8" t="str">
        <f>TEXT(SalesDataTable[[#This Row],[Order Date]],"mmm")</f>
        <v>Dec</v>
      </c>
    </row>
    <row r="2580" spans="1:24" ht="15">
      <c r="A2580" s="2">
        <v>4942</v>
      </c>
      <c r="B2580" s="3">
        <v>46367</v>
      </c>
      <c r="C2580" s="12">
        <f>MONTH(SalesDataTable[[#This Row],[Order Date]])</f>
        <v>12</v>
      </c>
      <c r="D2580" s="12" t="str">
        <f>TEXT(SalesDataTable[[#This Row],[Order Date]],"MMM")</f>
        <v>Dec</v>
      </c>
      <c r="E2580" s="15" t="str">
        <f>"Q"&amp;ROUNDUP(MONTH(SalesDataTable[[#This Row],[Order Date]])/3,0)</f>
        <v>Q4</v>
      </c>
      <c r="F2580" s="12">
        <f>YEAR(SalesDataTable[[#This Row],[Order Date]])</f>
        <v>2026</v>
      </c>
      <c r="G2580" s="4" t="s">
        <v>20</v>
      </c>
      <c r="H2580" s="4" t="s">
        <v>47</v>
      </c>
      <c r="I2580" s="4" t="s">
        <v>28</v>
      </c>
      <c r="J2580" s="4" t="s">
        <v>13</v>
      </c>
      <c r="K2580" s="4" t="s">
        <v>14</v>
      </c>
      <c r="L2580" s="4" t="s">
        <v>15</v>
      </c>
      <c r="M2580" s="9">
        <v>3</v>
      </c>
      <c r="N2580" s="6">
        <v>36.6</v>
      </c>
      <c r="O2580" s="7">
        <v>0.15</v>
      </c>
      <c r="P2580" s="6">
        <v>13.95</v>
      </c>
      <c r="Q2580" s="6">
        <f t="shared" si="160"/>
        <v>93.330000000000013</v>
      </c>
      <c r="R2580" s="6">
        <f t="shared" si="161"/>
        <v>41.849999999999994</v>
      </c>
      <c r="S2580" s="6">
        <f t="shared" si="162"/>
        <v>51.480000000000018</v>
      </c>
      <c r="T2580" s="8">
        <f t="shared" si="163"/>
        <v>0.55159112825458068</v>
      </c>
      <c r="U2580" s="5">
        <f>YEAR(SalesDataTable[[#This Row],[Order Date]])</f>
        <v>2026</v>
      </c>
      <c r="V2580" s="8" t="str">
        <f>"Q"&amp;ROUNDUP(MONTH(SalesDataTable[[#This Row],[Order Date]])/3,0)</f>
        <v>Q4</v>
      </c>
      <c r="W2580" s="9">
        <f>MONTH(SalesDataTable[[#This Row],[Order Date]])</f>
        <v>12</v>
      </c>
      <c r="X2580" s="8" t="str">
        <f>TEXT(SalesDataTable[[#This Row],[Order Date]],"mmm")</f>
        <v>Dec</v>
      </c>
    </row>
    <row r="2581" spans="1:24" ht="15">
      <c r="A2581" s="2">
        <v>19</v>
      </c>
      <c r="B2581" s="3">
        <v>46368</v>
      </c>
      <c r="C2581" s="12">
        <f>MONTH(SalesDataTable[[#This Row],[Order Date]])</f>
        <v>12</v>
      </c>
      <c r="D2581" s="12" t="str">
        <f>TEXT(SalesDataTable[[#This Row],[Order Date]],"MMM")</f>
        <v>Dec</v>
      </c>
      <c r="E2581" s="15" t="str">
        <f>"Q"&amp;ROUNDUP(MONTH(SalesDataTable[[#This Row],[Order Date]])/3,0)</f>
        <v>Q4</v>
      </c>
      <c r="F2581" s="12">
        <f>YEAR(SalesDataTable[[#This Row],[Order Date]])</f>
        <v>2026</v>
      </c>
      <c r="G2581" s="4" t="s">
        <v>6</v>
      </c>
      <c r="H2581" s="4" t="s">
        <v>7</v>
      </c>
      <c r="I2581" s="4" t="s">
        <v>2</v>
      </c>
      <c r="J2581" s="4" t="s">
        <v>13</v>
      </c>
      <c r="K2581" s="4" t="s">
        <v>4</v>
      </c>
      <c r="L2581" s="4" t="s">
        <v>22</v>
      </c>
      <c r="M2581" s="9">
        <v>5</v>
      </c>
      <c r="N2581" s="6">
        <v>49.59</v>
      </c>
      <c r="O2581" s="7">
        <v>0</v>
      </c>
      <c r="P2581" s="6">
        <v>22.63</v>
      </c>
      <c r="Q2581" s="6">
        <f t="shared" si="160"/>
        <v>247.95000000000002</v>
      </c>
      <c r="R2581" s="6">
        <f t="shared" si="161"/>
        <v>113.14999999999999</v>
      </c>
      <c r="S2581" s="6">
        <f t="shared" si="162"/>
        <v>134.80000000000001</v>
      </c>
      <c r="T2581" s="8">
        <f t="shared" si="163"/>
        <v>0.54365799556362171</v>
      </c>
      <c r="U2581" s="5">
        <f>YEAR(SalesDataTable[[#This Row],[Order Date]])</f>
        <v>2026</v>
      </c>
      <c r="V2581" s="8" t="str">
        <f>"Q"&amp;ROUNDUP(MONTH(SalesDataTable[[#This Row],[Order Date]])/3,0)</f>
        <v>Q4</v>
      </c>
      <c r="W2581" s="9">
        <f>MONTH(SalesDataTable[[#This Row],[Order Date]])</f>
        <v>12</v>
      </c>
      <c r="X2581" s="8" t="str">
        <f>TEXT(SalesDataTable[[#This Row],[Order Date]],"mmm")</f>
        <v>Dec</v>
      </c>
    </row>
    <row r="2582" spans="1:24" ht="15">
      <c r="A2582" s="2">
        <v>4963</v>
      </c>
      <c r="B2582" s="3">
        <v>46368</v>
      </c>
      <c r="C2582" s="12">
        <f>MONTH(SalesDataTable[[#This Row],[Order Date]])</f>
        <v>12</v>
      </c>
      <c r="D2582" s="12" t="str">
        <f>TEXT(SalesDataTable[[#This Row],[Order Date]],"MMM")</f>
        <v>Dec</v>
      </c>
      <c r="E2582" s="15" t="str">
        <f>"Q"&amp;ROUNDUP(MONTH(SalesDataTable[[#This Row],[Order Date]])/3,0)</f>
        <v>Q4</v>
      </c>
      <c r="F2582" s="12">
        <f>YEAR(SalesDataTable[[#This Row],[Order Date]])</f>
        <v>2026</v>
      </c>
      <c r="G2582" s="4" t="s">
        <v>0</v>
      </c>
      <c r="H2582" s="4" t="s">
        <v>1</v>
      </c>
      <c r="I2582" s="4" t="s">
        <v>2</v>
      </c>
      <c r="J2582" s="4" t="s">
        <v>13</v>
      </c>
      <c r="K2582" s="4" t="s">
        <v>9</v>
      </c>
      <c r="L2582" s="4" t="s">
        <v>46</v>
      </c>
      <c r="M2582" s="9">
        <v>5</v>
      </c>
      <c r="N2582" s="6">
        <v>72.3</v>
      </c>
      <c r="O2582" s="7">
        <v>0.05</v>
      </c>
      <c r="P2582" s="6">
        <v>31.73</v>
      </c>
      <c r="Q2582" s="6">
        <f t="shared" si="160"/>
        <v>343.42500000000001</v>
      </c>
      <c r="R2582" s="6">
        <f t="shared" si="161"/>
        <v>158.65</v>
      </c>
      <c r="S2582" s="6">
        <f t="shared" si="162"/>
        <v>184.77500000000001</v>
      </c>
      <c r="T2582" s="8">
        <f t="shared" si="163"/>
        <v>0.53803596127247577</v>
      </c>
      <c r="U2582" s="5">
        <f>YEAR(SalesDataTable[[#This Row],[Order Date]])</f>
        <v>2026</v>
      </c>
      <c r="V2582" s="8" t="str">
        <f>"Q"&amp;ROUNDUP(MONTH(SalesDataTable[[#This Row],[Order Date]])/3,0)</f>
        <v>Q4</v>
      </c>
      <c r="W2582" s="9">
        <f>MONTH(SalesDataTable[[#This Row],[Order Date]])</f>
        <v>12</v>
      </c>
      <c r="X2582" s="8" t="str">
        <f>TEXT(SalesDataTable[[#This Row],[Order Date]],"mmm")</f>
        <v>Dec</v>
      </c>
    </row>
    <row r="2583" spans="1:24" ht="15">
      <c r="A2583" s="2">
        <v>5110</v>
      </c>
      <c r="B2583" s="3">
        <v>46368</v>
      </c>
      <c r="C2583" s="12">
        <f>MONTH(SalesDataTable[[#This Row],[Order Date]])</f>
        <v>12</v>
      </c>
      <c r="D2583" s="12" t="str">
        <f>TEXT(SalesDataTable[[#This Row],[Order Date]],"MMM")</f>
        <v>Dec</v>
      </c>
      <c r="E2583" s="15" t="str">
        <f>"Q"&amp;ROUNDUP(MONTH(SalesDataTable[[#This Row],[Order Date]])/3,0)</f>
        <v>Q4</v>
      </c>
      <c r="F2583" s="12">
        <f>YEAR(SalesDataTable[[#This Row],[Order Date]])</f>
        <v>2026</v>
      </c>
      <c r="G2583" s="4" t="s">
        <v>20</v>
      </c>
      <c r="H2583" s="4" t="s">
        <v>21</v>
      </c>
      <c r="I2583" s="4" t="s">
        <v>2</v>
      </c>
      <c r="J2583" s="4" t="s">
        <v>13</v>
      </c>
      <c r="K2583" s="4" t="s">
        <v>4</v>
      </c>
      <c r="L2583" s="4" t="s">
        <v>22</v>
      </c>
      <c r="M2583" s="9">
        <v>1</v>
      </c>
      <c r="N2583" s="6">
        <v>51.57</v>
      </c>
      <c r="O2583" s="7">
        <v>0.1</v>
      </c>
      <c r="P2583" s="6">
        <v>23.11</v>
      </c>
      <c r="Q2583" s="6">
        <f t="shared" si="160"/>
        <v>46.413000000000004</v>
      </c>
      <c r="R2583" s="6">
        <f t="shared" si="161"/>
        <v>23.11</v>
      </c>
      <c r="S2583" s="6">
        <f t="shared" si="162"/>
        <v>23.303000000000004</v>
      </c>
      <c r="T2583" s="8">
        <f t="shared" si="163"/>
        <v>0.5020791588563549</v>
      </c>
      <c r="U2583" s="5">
        <f>YEAR(SalesDataTable[[#This Row],[Order Date]])</f>
        <v>2026</v>
      </c>
      <c r="V2583" s="8" t="str">
        <f>"Q"&amp;ROUNDUP(MONTH(SalesDataTable[[#This Row],[Order Date]])/3,0)</f>
        <v>Q4</v>
      </c>
      <c r="W2583" s="9">
        <f>MONTH(SalesDataTable[[#This Row],[Order Date]])</f>
        <v>12</v>
      </c>
      <c r="X2583" s="8" t="str">
        <f>TEXT(SalesDataTable[[#This Row],[Order Date]],"mmm")</f>
        <v>Dec</v>
      </c>
    </row>
    <row r="2584" spans="1:24" ht="15">
      <c r="A2584" s="2">
        <v>10</v>
      </c>
      <c r="B2584" s="3">
        <v>46369</v>
      </c>
      <c r="C2584" s="12">
        <f>MONTH(SalesDataTable[[#This Row],[Order Date]])</f>
        <v>12</v>
      </c>
      <c r="D2584" s="12" t="str">
        <f>TEXT(SalesDataTable[[#This Row],[Order Date]],"MMM")</f>
        <v>Dec</v>
      </c>
      <c r="E2584" s="15" t="str">
        <f>"Q"&amp;ROUNDUP(MONTH(SalesDataTable[[#This Row],[Order Date]])/3,0)</f>
        <v>Q4</v>
      </c>
      <c r="F2584" s="12">
        <f>YEAR(SalesDataTable[[#This Row],[Order Date]])</f>
        <v>2026</v>
      </c>
      <c r="G2584" s="4" t="s">
        <v>0</v>
      </c>
      <c r="H2584" s="4" t="s">
        <v>1</v>
      </c>
      <c r="I2584" s="4" t="s">
        <v>2</v>
      </c>
      <c r="J2584" s="4" t="s">
        <v>3</v>
      </c>
      <c r="K2584" s="4" t="s">
        <v>14</v>
      </c>
      <c r="L2584" s="4" t="s">
        <v>15</v>
      </c>
      <c r="M2584" s="9">
        <v>3</v>
      </c>
      <c r="N2584" s="6">
        <v>35.380000000000003</v>
      </c>
      <c r="O2584" s="7">
        <v>0</v>
      </c>
      <c r="P2584" s="6">
        <v>13.51</v>
      </c>
      <c r="Q2584" s="6">
        <f t="shared" si="160"/>
        <v>106.14000000000001</v>
      </c>
      <c r="R2584" s="6">
        <f t="shared" si="161"/>
        <v>40.53</v>
      </c>
      <c r="S2584" s="6">
        <f t="shared" si="162"/>
        <v>65.610000000000014</v>
      </c>
      <c r="T2584" s="8">
        <f t="shared" si="163"/>
        <v>0.61814584511023185</v>
      </c>
      <c r="U2584" s="5">
        <f>YEAR(SalesDataTable[[#This Row],[Order Date]])</f>
        <v>2026</v>
      </c>
      <c r="V2584" s="8" t="str">
        <f>"Q"&amp;ROUNDUP(MONTH(SalesDataTable[[#This Row],[Order Date]])/3,0)</f>
        <v>Q4</v>
      </c>
      <c r="W2584" s="9">
        <f>MONTH(SalesDataTable[[#This Row],[Order Date]])</f>
        <v>12</v>
      </c>
      <c r="X2584" s="8" t="str">
        <f>TEXT(SalesDataTable[[#This Row],[Order Date]],"mmm")</f>
        <v>Dec</v>
      </c>
    </row>
    <row r="2585" spans="1:24" ht="15">
      <c r="A2585" s="2">
        <v>216</v>
      </c>
      <c r="B2585" s="3">
        <v>46369</v>
      </c>
      <c r="C2585" s="12">
        <f>MONTH(SalesDataTable[[#This Row],[Order Date]])</f>
        <v>12</v>
      </c>
      <c r="D2585" s="12" t="str">
        <f>TEXT(SalesDataTable[[#This Row],[Order Date]],"MMM")</f>
        <v>Dec</v>
      </c>
      <c r="E2585" s="15" t="str">
        <f>"Q"&amp;ROUNDUP(MONTH(SalesDataTable[[#This Row],[Order Date]])/3,0)</f>
        <v>Q4</v>
      </c>
      <c r="F2585" s="12">
        <f>YEAR(SalesDataTable[[#This Row],[Order Date]])</f>
        <v>2026</v>
      </c>
      <c r="G2585" s="4" t="s">
        <v>11</v>
      </c>
      <c r="H2585" s="4" t="s">
        <v>12</v>
      </c>
      <c r="I2585" s="4" t="s">
        <v>2</v>
      </c>
      <c r="J2585" s="4" t="s">
        <v>16</v>
      </c>
      <c r="K2585" s="4" t="s">
        <v>4</v>
      </c>
      <c r="L2585" s="4" t="s">
        <v>5</v>
      </c>
      <c r="M2585" s="9">
        <v>1</v>
      </c>
      <c r="N2585" s="6">
        <v>83.08</v>
      </c>
      <c r="O2585" s="7">
        <v>0.15</v>
      </c>
      <c r="P2585" s="6">
        <v>42.91</v>
      </c>
      <c r="Q2585" s="6">
        <f t="shared" si="160"/>
        <v>70.617999999999995</v>
      </c>
      <c r="R2585" s="6">
        <f t="shared" si="161"/>
        <v>42.91</v>
      </c>
      <c r="S2585" s="6">
        <f t="shared" si="162"/>
        <v>27.707999999999998</v>
      </c>
      <c r="T2585" s="8">
        <f t="shared" si="163"/>
        <v>0.39236455294684075</v>
      </c>
      <c r="U2585" s="5">
        <f>YEAR(SalesDataTable[[#This Row],[Order Date]])</f>
        <v>2026</v>
      </c>
      <c r="V2585" s="8" t="str">
        <f>"Q"&amp;ROUNDUP(MONTH(SalesDataTable[[#This Row],[Order Date]])/3,0)</f>
        <v>Q4</v>
      </c>
      <c r="W2585" s="9">
        <f>MONTH(SalesDataTable[[#This Row],[Order Date]])</f>
        <v>12</v>
      </c>
      <c r="X2585" s="8" t="str">
        <f>TEXT(SalesDataTable[[#This Row],[Order Date]],"mmm")</f>
        <v>Dec</v>
      </c>
    </row>
    <row r="2586" spans="1:24" ht="15">
      <c r="A2586" s="2">
        <v>1937</v>
      </c>
      <c r="B2586" s="3">
        <v>46369</v>
      </c>
      <c r="C2586" s="12">
        <f>MONTH(SalesDataTable[[#This Row],[Order Date]])</f>
        <v>12</v>
      </c>
      <c r="D2586" s="12" t="str">
        <f>TEXT(SalesDataTable[[#This Row],[Order Date]],"MMM")</f>
        <v>Dec</v>
      </c>
      <c r="E2586" s="15" t="str">
        <f>"Q"&amp;ROUNDUP(MONTH(SalesDataTable[[#This Row],[Order Date]])/3,0)</f>
        <v>Q4</v>
      </c>
      <c r="F2586" s="12">
        <f>YEAR(SalesDataTable[[#This Row],[Order Date]])</f>
        <v>2026</v>
      </c>
      <c r="G2586" s="4" t="s">
        <v>6</v>
      </c>
      <c r="H2586" s="4" t="s">
        <v>43</v>
      </c>
      <c r="I2586" s="4" t="s">
        <v>8</v>
      </c>
      <c r="J2586" s="4" t="s">
        <v>16</v>
      </c>
      <c r="K2586" s="4" t="s">
        <v>23</v>
      </c>
      <c r="L2586" s="4" t="s">
        <v>51</v>
      </c>
      <c r="M2586" s="9">
        <v>3</v>
      </c>
      <c r="N2586" s="6">
        <v>120.5</v>
      </c>
      <c r="O2586" s="7">
        <v>0.15</v>
      </c>
      <c r="P2586" s="6">
        <v>61.44</v>
      </c>
      <c r="Q2586" s="6">
        <f t="shared" si="160"/>
        <v>307.27499999999998</v>
      </c>
      <c r="R2586" s="6">
        <f t="shared" si="161"/>
        <v>184.32</v>
      </c>
      <c r="S2586" s="6">
        <f t="shared" si="162"/>
        <v>122.95499999999998</v>
      </c>
      <c r="T2586" s="8">
        <f t="shared" si="163"/>
        <v>0.40014644862094212</v>
      </c>
      <c r="U2586" s="5">
        <f>YEAR(SalesDataTable[[#This Row],[Order Date]])</f>
        <v>2026</v>
      </c>
      <c r="V2586" s="8" t="str">
        <f>"Q"&amp;ROUNDUP(MONTH(SalesDataTable[[#This Row],[Order Date]])/3,0)</f>
        <v>Q4</v>
      </c>
      <c r="W2586" s="9">
        <f>MONTH(SalesDataTable[[#This Row],[Order Date]])</f>
        <v>12</v>
      </c>
      <c r="X2586" s="8" t="str">
        <f>TEXT(SalesDataTable[[#This Row],[Order Date]],"mmm")</f>
        <v>Dec</v>
      </c>
    </row>
    <row r="2587" spans="1:24" ht="15">
      <c r="A2587" s="2">
        <v>4720</v>
      </c>
      <c r="B2587" s="3">
        <v>46369</v>
      </c>
      <c r="C2587" s="12">
        <f>MONTH(SalesDataTable[[#This Row],[Order Date]])</f>
        <v>12</v>
      </c>
      <c r="D2587" s="12" t="str">
        <f>TEXT(SalesDataTable[[#This Row],[Order Date]],"MMM")</f>
        <v>Dec</v>
      </c>
      <c r="E2587" s="15" t="str">
        <f>"Q"&amp;ROUNDUP(MONTH(SalesDataTable[[#This Row],[Order Date]])/3,0)</f>
        <v>Q4</v>
      </c>
      <c r="F2587" s="12">
        <f>YEAR(SalesDataTable[[#This Row],[Order Date]])</f>
        <v>2026</v>
      </c>
      <c r="G2587" s="4" t="s">
        <v>0</v>
      </c>
      <c r="H2587" s="4" t="s">
        <v>1</v>
      </c>
      <c r="I2587" s="4" t="s">
        <v>2</v>
      </c>
      <c r="J2587" s="4" t="s">
        <v>13</v>
      </c>
      <c r="K2587" s="4" t="s">
        <v>9</v>
      </c>
      <c r="L2587" s="4" t="s">
        <v>46</v>
      </c>
      <c r="M2587" s="9">
        <v>3</v>
      </c>
      <c r="N2587" s="6">
        <v>73.040000000000006</v>
      </c>
      <c r="O2587" s="7">
        <v>0.1</v>
      </c>
      <c r="P2587" s="6">
        <v>31.78</v>
      </c>
      <c r="Q2587" s="6">
        <f t="shared" si="160"/>
        <v>197.208</v>
      </c>
      <c r="R2587" s="6">
        <f t="shared" si="161"/>
        <v>95.34</v>
      </c>
      <c r="S2587" s="6">
        <f t="shared" si="162"/>
        <v>101.86799999999999</v>
      </c>
      <c r="T2587" s="8">
        <f t="shared" si="163"/>
        <v>0.51655105269563095</v>
      </c>
      <c r="U2587" s="5">
        <f>YEAR(SalesDataTable[[#This Row],[Order Date]])</f>
        <v>2026</v>
      </c>
      <c r="V2587" s="8" t="str">
        <f>"Q"&amp;ROUNDUP(MONTH(SalesDataTable[[#This Row],[Order Date]])/3,0)</f>
        <v>Q4</v>
      </c>
      <c r="W2587" s="9">
        <f>MONTH(SalesDataTable[[#This Row],[Order Date]])</f>
        <v>12</v>
      </c>
      <c r="X2587" s="8" t="str">
        <f>TEXT(SalesDataTable[[#This Row],[Order Date]],"mmm")</f>
        <v>Dec</v>
      </c>
    </row>
    <row r="2588" spans="1:24" ht="15">
      <c r="A2588" s="2">
        <v>91</v>
      </c>
      <c r="B2588" s="3">
        <v>46370</v>
      </c>
      <c r="C2588" s="12">
        <f>MONTH(SalesDataTable[[#This Row],[Order Date]])</f>
        <v>12</v>
      </c>
      <c r="D2588" s="12" t="str">
        <f>TEXT(SalesDataTable[[#This Row],[Order Date]],"MMM")</f>
        <v>Dec</v>
      </c>
      <c r="E2588" s="15" t="str">
        <f>"Q"&amp;ROUNDUP(MONTH(SalesDataTable[[#This Row],[Order Date]])/3,0)</f>
        <v>Q4</v>
      </c>
      <c r="F2588" s="12">
        <f>YEAR(SalesDataTable[[#This Row],[Order Date]])</f>
        <v>2026</v>
      </c>
      <c r="G2588" s="4" t="s">
        <v>6</v>
      </c>
      <c r="H2588" s="4" t="s">
        <v>7</v>
      </c>
      <c r="I2588" s="4" t="s">
        <v>2</v>
      </c>
      <c r="J2588" s="4" t="s">
        <v>3</v>
      </c>
      <c r="K2588" s="4" t="s">
        <v>23</v>
      </c>
      <c r="L2588" s="4" t="s">
        <v>24</v>
      </c>
      <c r="M2588" s="9">
        <v>2</v>
      </c>
      <c r="N2588" s="6">
        <v>339.95</v>
      </c>
      <c r="O2588" s="7">
        <v>0</v>
      </c>
      <c r="P2588" s="6">
        <v>195.78</v>
      </c>
      <c r="Q2588" s="6">
        <f t="shared" si="160"/>
        <v>679.9</v>
      </c>
      <c r="R2588" s="6">
        <f t="shared" si="161"/>
        <v>391.56</v>
      </c>
      <c r="S2588" s="6">
        <f t="shared" si="162"/>
        <v>288.33999999999997</v>
      </c>
      <c r="T2588" s="8">
        <f t="shared" si="163"/>
        <v>0.42409177820267685</v>
      </c>
      <c r="U2588" s="5">
        <f>YEAR(SalesDataTable[[#This Row],[Order Date]])</f>
        <v>2026</v>
      </c>
      <c r="V2588" s="8" t="str">
        <f>"Q"&amp;ROUNDUP(MONTH(SalesDataTable[[#This Row],[Order Date]])/3,0)</f>
        <v>Q4</v>
      </c>
      <c r="W2588" s="9">
        <f>MONTH(SalesDataTable[[#This Row],[Order Date]])</f>
        <v>12</v>
      </c>
      <c r="X2588" s="8" t="str">
        <f>TEXT(SalesDataTable[[#This Row],[Order Date]],"mmm")</f>
        <v>Dec</v>
      </c>
    </row>
    <row r="2589" spans="1:24" ht="15">
      <c r="A2589" s="2">
        <v>505</v>
      </c>
      <c r="B2589" s="3">
        <v>46370</v>
      </c>
      <c r="C2589" s="12">
        <f>MONTH(SalesDataTable[[#This Row],[Order Date]])</f>
        <v>12</v>
      </c>
      <c r="D2589" s="12" t="str">
        <f>TEXT(SalesDataTable[[#This Row],[Order Date]],"MMM")</f>
        <v>Dec</v>
      </c>
      <c r="E2589" s="15" t="str">
        <f>"Q"&amp;ROUNDUP(MONTH(SalesDataTable[[#This Row],[Order Date]])/3,0)</f>
        <v>Q4</v>
      </c>
      <c r="F2589" s="12">
        <f>YEAR(SalesDataTable[[#This Row],[Order Date]])</f>
        <v>2026</v>
      </c>
      <c r="G2589" s="4" t="s">
        <v>0</v>
      </c>
      <c r="H2589" s="4" t="s">
        <v>50</v>
      </c>
      <c r="I2589" s="4" t="s">
        <v>28</v>
      </c>
      <c r="J2589" s="4" t="s">
        <v>3</v>
      </c>
      <c r="K2589" s="4" t="s">
        <v>23</v>
      </c>
      <c r="L2589" s="4" t="s">
        <v>29</v>
      </c>
      <c r="M2589" s="9">
        <v>2</v>
      </c>
      <c r="N2589" s="6">
        <v>199.43</v>
      </c>
      <c r="O2589" s="7">
        <v>0.05</v>
      </c>
      <c r="P2589" s="6">
        <v>106.58</v>
      </c>
      <c r="Q2589" s="6">
        <f t="shared" si="160"/>
        <v>378.91699999999997</v>
      </c>
      <c r="R2589" s="6">
        <f t="shared" si="161"/>
        <v>213.16</v>
      </c>
      <c r="S2589" s="6">
        <f t="shared" si="162"/>
        <v>165.75699999999998</v>
      </c>
      <c r="T2589" s="8">
        <f t="shared" si="163"/>
        <v>0.4374493622613923</v>
      </c>
      <c r="U2589" s="5">
        <f>YEAR(SalesDataTable[[#This Row],[Order Date]])</f>
        <v>2026</v>
      </c>
      <c r="V2589" s="8" t="str">
        <f>"Q"&amp;ROUNDUP(MONTH(SalesDataTable[[#This Row],[Order Date]])/3,0)</f>
        <v>Q4</v>
      </c>
      <c r="W2589" s="9">
        <f>MONTH(SalesDataTable[[#This Row],[Order Date]])</f>
        <v>12</v>
      </c>
      <c r="X2589" s="8" t="str">
        <f>TEXT(SalesDataTable[[#This Row],[Order Date]],"mmm")</f>
        <v>Dec</v>
      </c>
    </row>
    <row r="2590" spans="1:24" ht="15">
      <c r="A2590" s="2">
        <v>640</v>
      </c>
      <c r="B2590" s="3">
        <v>46370</v>
      </c>
      <c r="C2590" s="12">
        <f>MONTH(SalesDataTable[[#This Row],[Order Date]])</f>
        <v>12</v>
      </c>
      <c r="D2590" s="12" t="str">
        <f>TEXT(SalesDataTable[[#This Row],[Order Date]],"MMM")</f>
        <v>Dec</v>
      </c>
      <c r="E2590" s="15" t="str">
        <f>"Q"&amp;ROUNDUP(MONTH(SalesDataTable[[#This Row],[Order Date]])/3,0)</f>
        <v>Q4</v>
      </c>
      <c r="F2590" s="12">
        <f>YEAR(SalesDataTable[[#This Row],[Order Date]])</f>
        <v>2026</v>
      </c>
      <c r="G2590" s="4" t="s">
        <v>0</v>
      </c>
      <c r="H2590" s="4" t="s">
        <v>50</v>
      </c>
      <c r="I2590" s="4" t="s">
        <v>2</v>
      </c>
      <c r="J2590" s="4" t="s">
        <v>3</v>
      </c>
      <c r="K2590" s="4" t="s">
        <v>34</v>
      </c>
      <c r="L2590" s="4" t="s">
        <v>45</v>
      </c>
      <c r="M2590" s="9">
        <v>2</v>
      </c>
      <c r="N2590" s="6">
        <v>51.77</v>
      </c>
      <c r="O2590" s="7">
        <v>0.05</v>
      </c>
      <c r="P2590" s="6">
        <v>21.76</v>
      </c>
      <c r="Q2590" s="6">
        <f t="shared" si="160"/>
        <v>98.363</v>
      </c>
      <c r="R2590" s="6">
        <f t="shared" si="161"/>
        <v>43.52</v>
      </c>
      <c r="S2590" s="6">
        <f t="shared" si="162"/>
        <v>54.842999999999996</v>
      </c>
      <c r="T2590" s="8">
        <f t="shared" si="163"/>
        <v>0.55755721155312465</v>
      </c>
      <c r="U2590" s="5">
        <f>YEAR(SalesDataTable[[#This Row],[Order Date]])</f>
        <v>2026</v>
      </c>
      <c r="V2590" s="8" t="str">
        <f>"Q"&amp;ROUNDUP(MONTH(SalesDataTable[[#This Row],[Order Date]])/3,0)</f>
        <v>Q4</v>
      </c>
      <c r="W2590" s="9">
        <f>MONTH(SalesDataTable[[#This Row],[Order Date]])</f>
        <v>12</v>
      </c>
      <c r="X2590" s="8" t="str">
        <f>TEXT(SalesDataTable[[#This Row],[Order Date]],"mmm")</f>
        <v>Dec</v>
      </c>
    </row>
    <row r="2591" spans="1:24" ht="15">
      <c r="A2591" s="2">
        <v>1408</v>
      </c>
      <c r="B2591" s="3">
        <v>46370</v>
      </c>
      <c r="C2591" s="12">
        <f>MONTH(SalesDataTable[[#This Row],[Order Date]])</f>
        <v>12</v>
      </c>
      <c r="D2591" s="12" t="str">
        <f>TEXT(SalesDataTable[[#This Row],[Order Date]],"MMM")</f>
        <v>Dec</v>
      </c>
      <c r="E2591" s="15" t="str">
        <f>"Q"&amp;ROUNDUP(MONTH(SalesDataTable[[#This Row],[Order Date]])/3,0)</f>
        <v>Q4</v>
      </c>
      <c r="F2591" s="12">
        <f>YEAR(SalesDataTable[[#This Row],[Order Date]])</f>
        <v>2026</v>
      </c>
      <c r="G2591" s="4" t="s">
        <v>6</v>
      </c>
      <c r="H2591" s="4" t="s">
        <v>7</v>
      </c>
      <c r="I2591" s="4" t="s">
        <v>2</v>
      </c>
      <c r="J2591" s="4" t="s">
        <v>13</v>
      </c>
      <c r="K2591" s="4" t="s">
        <v>14</v>
      </c>
      <c r="L2591" s="4" t="s">
        <v>48</v>
      </c>
      <c r="M2591" s="9">
        <v>1</v>
      </c>
      <c r="N2591" s="6">
        <v>161.53</v>
      </c>
      <c r="O2591" s="7">
        <v>0</v>
      </c>
      <c r="P2591" s="6">
        <v>87.43</v>
      </c>
      <c r="Q2591" s="6">
        <f t="shared" si="160"/>
        <v>161.53</v>
      </c>
      <c r="R2591" s="6">
        <f t="shared" si="161"/>
        <v>87.43</v>
      </c>
      <c r="S2591" s="6">
        <f t="shared" si="162"/>
        <v>74.099999999999994</v>
      </c>
      <c r="T2591" s="8">
        <f t="shared" si="163"/>
        <v>0.45873831486411187</v>
      </c>
      <c r="U2591" s="5">
        <f>YEAR(SalesDataTable[[#This Row],[Order Date]])</f>
        <v>2026</v>
      </c>
      <c r="V2591" s="8" t="str">
        <f>"Q"&amp;ROUNDUP(MONTH(SalesDataTable[[#This Row],[Order Date]])/3,0)</f>
        <v>Q4</v>
      </c>
      <c r="W2591" s="9">
        <f>MONTH(SalesDataTable[[#This Row],[Order Date]])</f>
        <v>12</v>
      </c>
      <c r="X2591" s="8" t="str">
        <f>TEXT(SalesDataTable[[#This Row],[Order Date]],"mmm")</f>
        <v>Dec</v>
      </c>
    </row>
    <row r="2592" spans="1:24" ht="15">
      <c r="A2592" s="2">
        <v>2074</v>
      </c>
      <c r="B2592" s="3">
        <v>46370</v>
      </c>
      <c r="C2592" s="12">
        <f>MONTH(SalesDataTable[[#This Row],[Order Date]])</f>
        <v>12</v>
      </c>
      <c r="D2592" s="12" t="str">
        <f>TEXT(SalesDataTable[[#This Row],[Order Date]],"MMM")</f>
        <v>Dec</v>
      </c>
      <c r="E2592" s="15" t="str">
        <f>"Q"&amp;ROUNDUP(MONTH(SalesDataTable[[#This Row],[Order Date]])/3,0)</f>
        <v>Q4</v>
      </c>
      <c r="F2592" s="12">
        <f>YEAR(SalesDataTable[[#This Row],[Order Date]])</f>
        <v>2026</v>
      </c>
      <c r="G2592" s="4" t="s">
        <v>6</v>
      </c>
      <c r="H2592" s="4" t="s">
        <v>43</v>
      </c>
      <c r="I2592" s="4" t="s">
        <v>8</v>
      </c>
      <c r="J2592" s="4" t="s">
        <v>16</v>
      </c>
      <c r="K2592" s="4" t="s">
        <v>9</v>
      </c>
      <c r="L2592" s="4" t="s">
        <v>17</v>
      </c>
      <c r="M2592" s="9">
        <v>4</v>
      </c>
      <c r="N2592" s="6">
        <v>145.85</v>
      </c>
      <c r="O2592" s="7">
        <v>0.1</v>
      </c>
      <c r="P2592" s="6">
        <v>79.47</v>
      </c>
      <c r="Q2592" s="6">
        <f t="shared" si="160"/>
        <v>525.05999999999995</v>
      </c>
      <c r="R2592" s="6">
        <f t="shared" si="161"/>
        <v>317.88</v>
      </c>
      <c r="S2592" s="6">
        <f t="shared" si="162"/>
        <v>207.17999999999995</v>
      </c>
      <c r="T2592" s="8">
        <f t="shared" si="163"/>
        <v>0.39458347617415146</v>
      </c>
      <c r="U2592" s="5">
        <f>YEAR(SalesDataTable[[#This Row],[Order Date]])</f>
        <v>2026</v>
      </c>
      <c r="V2592" s="8" t="str">
        <f>"Q"&amp;ROUNDUP(MONTH(SalesDataTable[[#This Row],[Order Date]])/3,0)</f>
        <v>Q4</v>
      </c>
      <c r="W2592" s="9">
        <f>MONTH(SalesDataTable[[#This Row],[Order Date]])</f>
        <v>12</v>
      </c>
      <c r="X2592" s="8" t="str">
        <f>TEXT(SalesDataTable[[#This Row],[Order Date]],"mmm")</f>
        <v>Dec</v>
      </c>
    </row>
    <row r="2593" spans="1:24" ht="15">
      <c r="A2593" s="2">
        <v>2639</v>
      </c>
      <c r="B2593" s="3">
        <v>46370</v>
      </c>
      <c r="C2593" s="12">
        <f>MONTH(SalesDataTable[[#This Row],[Order Date]])</f>
        <v>12</v>
      </c>
      <c r="D2593" s="12" t="str">
        <f>TEXT(SalesDataTable[[#This Row],[Order Date]],"MMM")</f>
        <v>Dec</v>
      </c>
      <c r="E2593" s="15" t="str">
        <f>"Q"&amp;ROUNDUP(MONTH(SalesDataTable[[#This Row],[Order Date]])/3,0)</f>
        <v>Q4</v>
      </c>
      <c r="F2593" s="12">
        <f>YEAR(SalesDataTable[[#This Row],[Order Date]])</f>
        <v>2026</v>
      </c>
      <c r="G2593" s="4" t="s">
        <v>20</v>
      </c>
      <c r="H2593" s="4" t="s">
        <v>47</v>
      </c>
      <c r="I2593" s="4" t="s">
        <v>2</v>
      </c>
      <c r="J2593" s="4" t="s">
        <v>3</v>
      </c>
      <c r="K2593" s="4" t="s">
        <v>23</v>
      </c>
      <c r="L2593" s="4" t="s">
        <v>29</v>
      </c>
      <c r="M2593" s="9">
        <v>1</v>
      </c>
      <c r="N2593" s="6">
        <v>197.18</v>
      </c>
      <c r="O2593" s="7">
        <v>0</v>
      </c>
      <c r="P2593" s="6">
        <v>105.28</v>
      </c>
      <c r="Q2593" s="6">
        <f t="shared" si="160"/>
        <v>197.18</v>
      </c>
      <c r="R2593" s="6">
        <f t="shared" si="161"/>
        <v>105.28</v>
      </c>
      <c r="S2593" s="6">
        <f t="shared" si="162"/>
        <v>91.9</v>
      </c>
      <c r="T2593" s="8">
        <f t="shared" si="163"/>
        <v>0.46607160969672384</v>
      </c>
      <c r="U2593" s="5">
        <f>YEAR(SalesDataTable[[#This Row],[Order Date]])</f>
        <v>2026</v>
      </c>
      <c r="V2593" s="8" t="str">
        <f>"Q"&amp;ROUNDUP(MONTH(SalesDataTable[[#This Row],[Order Date]])/3,0)</f>
        <v>Q4</v>
      </c>
      <c r="W2593" s="9">
        <f>MONTH(SalesDataTable[[#This Row],[Order Date]])</f>
        <v>12</v>
      </c>
      <c r="X2593" s="8" t="str">
        <f>TEXT(SalesDataTable[[#This Row],[Order Date]],"mmm")</f>
        <v>Dec</v>
      </c>
    </row>
    <row r="2594" spans="1:24" ht="15">
      <c r="A2594" s="2">
        <v>2694</v>
      </c>
      <c r="B2594" s="3">
        <v>46370</v>
      </c>
      <c r="C2594" s="12">
        <f>MONTH(SalesDataTable[[#This Row],[Order Date]])</f>
        <v>12</v>
      </c>
      <c r="D2594" s="12" t="str">
        <f>TEXT(SalesDataTable[[#This Row],[Order Date]],"MMM")</f>
        <v>Dec</v>
      </c>
      <c r="E2594" s="15" t="str">
        <f>"Q"&amp;ROUNDUP(MONTH(SalesDataTable[[#This Row],[Order Date]])/3,0)</f>
        <v>Q4</v>
      </c>
      <c r="F2594" s="12">
        <f>YEAR(SalesDataTable[[#This Row],[Order Date]])</f>
        <v>2026</v>
      </c>
      <c r="G2594" s="4" t="s">
        <v>20</v>
      </c>
      <c r="H2594" s="4" t="s">
        <v>31</v>
      </c>
      <c r="I2594" s="4" t="s">
        <v>2</v>
      </c>
      <c r="J2594" s="4" t="s">
        <v>13</v>
      </c>
      <c r="K2594" s="4" t="s">
        <v>23</v>
      </c>
      <c r="L2594" s="4" t="s">
        <v>51</v>
      </c>
      <c r="M2594" s="9">
        <v>1</v>
      </c>
      <c r="N2594" s="6">
        <v>124.9</v>
      </c>
      <c r="O2594" s="7">
        <v>0</v>
      </c>
      <c r="P2594" s="6">
        <v>62.16</v>
      </c>
      <c r="Q2594" s="6">
        <f t="shared" si="160"/>
        <v>124.9</v>
      </c>
      <c r="R2594" s="6">
        <f t="shared" si="161"/>
        <v>62.16</v>
      </c>
      <c r="S2594" s="6">
        <f t="shared" si="162"/>
        <v>62.740000000000009</v>
      </c>
      <c r="T2594" s="8">
        <f t="shared" si="163"/>
        <v>0.50232185748598879</v>
      </c>
      <c r="U2594" s="5">
        <f>YEAR(SalesDataTable[[#This Row],[Order Date]])</f>
        <v>2026</v>
      </c>
      <c r="V2594" s="8" t="str">
        <f>"Q"&amp;ROUNDUP(MONTH(SalesDataTable[[#This Row],[Order Date]])/3,0)</f>
        <v>Q4</v>
      </c>
      <c r="W2594" s="9">
        <f>MONTH(SalesDataTable[[#This Row],[Order Date]])</f>
        <v>12</v>
      </c>
      <c r="X2594" s="8" t="str">
        <f>TEXT(SalesDataTable[[#This Row],[Order Date]],"mmm")</f>
        <v>Dec</v>
      </c>
    </row>
    <row r="2595" spans="1:24" ht="15">
      <c r="A2595" s="2">
        <v>2797</v>
      </c>
      <c r="B2595" s="3">
        <v>46370</v>
      </c>
      <c r="C2595" s="12">
        <f>MONTH(SalesDataTable[[#This Row],[Order Date]])</f>
        <v>12</v>
      </c>
      <c r="D2595" s="12" t="str">
        <f>TEXT(SalesDataTable[[#This Row],[Order Date]],"MMM")</f>
        <v>Dec</v>
      </c>
      <c r="E2595" s="15" t="str">
        <f>"Q"&amp;ROUNDUP(MONTH(SalesDataTable[[#This Row],[Order Date]])/3,0)</f>
        <v>Q4</v>
      </c>
      <c r="F2595" s="12">
        <f>YEAR(SalesDataTable[[#This Row],[Order Date]])</f>
        <v>2026</v>
      </c>
      <c r="G2595" s="4" t="s">
        <v>11</v>
      </c>
      <c r="H2595" s="4" t="s">
        <v>52</v>
      </c>
      <c r="I2595" s="4" t="s">
        <v>19</v>
      </c>
      <c r="J2595" s="4" t="s">
        <v>13</v>
      </c>
      <c r="K2595" s="4" t="s">
        <v>9</v>
      </c>
      <c r="L2595" s="4" t="s">
        <v>46</v>
      </c>
      <c r="M2595" s="9">
        <v>2</v>
      </c>
      <c r="N2595" s="6">
        <v>70.239999999999995</v>
      </c>
      <c r="O2595" s="7">
        <v>0.1</v>
      </c>
      <c r="P2595" s="6">
        <v>32.130000000000003</v>
      </c>
      <c r="Q2595" s="6">
        <f t="shared" si="160"/>
        <v>126.43199999999999</v>
      </c>
      <c r="R2595" s="6">
        <f t="shared" si="161"/>
        <v>64.260000000000005</v>
      </c>
      <c r="S2595" s="6">
        <f t="shared" si="162"/>
        <v>62.171999999999983</v>
      </c>
      <c r="T2595" s="8">
        <f t="shared" si="163"/>
        <v>0.49174259681093385</v>
      </c>
      <c r="U2595" s="5">
        <f>YEAR(SalesDataTable[[#This Row],[Order Date]])</f>
        <v>2026</v>
      </c>
      <c r="V2595" s="8" t="str">
        <f>"Q"&amp;ROUNDUP(MONTH(SalesDataTable[[#This Row],[Order Date]])/3,0)</f>
        <v>Q4</v>
      </c>
      <c r="W2595" s="9">
        <f>MONTH(SalesDataTable[[#This Row],[Order Date]])</f>
        <v>12</v>
      </c>
      <c r="X2595" s="8" t="str">
        <f>TEXT(SalesDataTable[[#This Row],[Order Date]],"mmm")</f>
        <v>Dec</v>
      </c>
    </row>
    <row r="2596" spans="1:24" ht="15">
      <c r="A2596" s="2">
        <v>2811</v>
      </c>
      <c r="B2596" s="3">
        <v>46370</v>
      </c>
      <c r="C2596" s="12">
        <f>MONTH(SalesDataTable[[#This Row],[Order Date]])</f>
        <v>12</v>
      </c>
      <c r="D2596" s="12" t="str">
        <f>TEXT(SalesDataTable[[#This Row],[Order Date]],"MMM")</f>
        <v>Dec</v>
      </c>
      <c r="E2596" s="15" t="str">
        <f>"Q"&amp;ROUNDUP(MONTH(SalesDataTable[[#This Row],[Order Date]])/3,0)</f>
        <v>Q4</v>
      </c>
      <c r="F2596" s="12">
        <f>YEAR(SalesDataTable[[#This Row],[Order Date]])</f>
        <v>2026</v>
      </c>
      <c r="G2596" s="4" t="s">
        <v>6</v>
      </c>
      <c r="H2596" s="4" t="s">
        <v>41</v>
      </c>
      <c r="I2596" s="4" t="s">
        <v>19</v>
      </c>
      <c r="J2596" s="4" t="s">
        <v>16</v>
      </c>
      <c r="K2596" s="4" t="s">
        <v>9</v>
      </c>
      <c r="L2596" s="4" t="s">
        <v>17</v>
      </c>
      <c r="M2596" s="9">
        <v>5</v>
      </c>
      <c r="N2596" s="6">
        <v>145.6</v>
      </c>
      <c r="O2596" s="7">
        <v>0.15</v>
      </c>
      <c r="P2596" s="6">
        <v>81.180000000000007</v>
      </c>
      <c r="Q2596" s="6">
        <f t="shared" si="160"/>
        <v>618.79999999999995</v>
      </c>
      <c r="R2596" s="6">
        <f t="shared" si="161"/>
        <v>405.90000000000003</v>
      </c>
      <c r="S2596" s="6">
        <f t="shared" si="162"/>
        <v>212.89999999999992</v>
      </c>
      <c r="T2596" s="8">
        <f t="shared" si="163"/>
        <v>0.34405300581771159</v>
      </c>
      <c r="U2596" s="5">
        <f>YEAR(SalesDataTable[[#This Row],[Order Date]])</f>
        <v>2026</v>
      </c>
      <c r="V2596" s="8" t="str">
        <f>"Q"&amp;ROUNDUP(MONTH(SalesDataTable[[#This Row],[Order Date]])/3,0)</f>
        <v>Q4</v>
      </c>
      <c r="W2596" s="9">
        <f>MONTH(SalesDataTable[[#This Row],[Order Date]])</f>
        <v>12</v>
      </c>
      <c r="X2596" s="8" t="str">
        <f>TEXT(SalesDataTable[[#This Row],[Order Date]],"mmm")</f>
        <v>Dec</v>
      </c>
    </row>
    <row r="2597" spans="1:24" ht="15">
      <c r="A2597" s="2">
        <v>4037</v>
      </c>
      <c r="B2597" s="3">
        <v>46370</v>
      </c>
      <c r="C2597" s="12">
        <f>MONTH(SalesDataTable[[#This Row],[Order Date]])</f>
        <v>12</v>
      </c>
      <c r="D2597" s="12" t="str">
        <f>TEXT(SalesDataTable[[#This Row],[Order Date]],"MMM")</f>
        <v>Dec</v>
      </c>
      <c r="E2597" s="15" t="str">
        <f>"Q"&amp;ROUNDUP(MONTH(SalesDataTable[[#This Row],[Order Date]])/3,0)</f>
        <v>Q4</v>
      </c>
      <c r="F2597" s="12">
        <f>YEAR(SalesDataTable[[#This Row],[Order Date]])</f>
        <v>2026</v>
      </c>
      <c r="G2597" s="4" t="s">
        <v>20</v>
      </c>
      <c r="H2597" s="4" t="s">
        <v>33</v>
      </c>
      <c r="I2597" s="4" t="s">
        <v>19</v>
      </c>
      <c r="J2597" s="4" t="s">
        <v>3</v>
      </c>
      <c r="K2597" s="4" t="s">
        <v>9</v>
      </c>
      <c r="L2597" s="4" t="s">
        <v>37</v>
      </c>
      <c r="M2597" s="9">
        <v>1</v>
      </c>
      <c r="N2597" s="6">
        <v>152.4</v>
      </c>
      <c r="O2597" s="7">
        <v>0.05</v>
      </c>
      <c r="P2597" s="6">
        <v>77.98</v>
      </c>
      <c r="Q2597" s="6">
        <f t="shared" si="160"/>
        <v>144.78</v>
      </c>
      <c r="R2597" s="6">
        <f t="shared" si="161"/>
        <v>77.98</v>
      </c>
      <c r="S2597" s="6">
        <f t="shared" si="162"/>
        <v>66.8</v>
      </c>
      <c r="T2597" s="8">
        <f t="shared" si="163"/>
        <v>0.46138969470921398</v>
      </c>
      <c r="U2597" s="5">
        <f>YEAR(SalesDataTable[[#This Row],[Order Date]])</f>
        <v>2026</v>
      </c>
      <c r="V2597" s="8" t="str">
        <f>"Q"&amp;ROUNDUP(MONTH(SalesDataTable[[#This Row],[Order Date]])/3,0)</f>
        <v>Q4</v>
      </c>
      <c r="W2597" s="9">
        <f>MONTH(SalesDataTable[[#This Row],[Order Date]])</f>
        <v>12</v>
      </c>
      <c r="X2597" s="8" t="str">
        <f>TEXT(SalesDataTable[[#This Row],[Order Date]],"mmm")</f>
        <v>Dec</v>
      </c>
    </row>
    <row r="2598" spans="1:24" ht="15">
      <c r="A2598" s="2">
        <v>4629</v>
      </c>
      <c r="B2598" s="3">
        <v>46370</v>
      </c>
      <c r="C2598" s="12">
        <f>MONTH(SalesDataTable[[#This Row],[Order Date]])</f>
        <v>12</v>
      </c>
      <c r="D2598" s="12" t="str">
        <f>TEXT(SalesDataTable[[#This Row],[Order Date]],"MMM")</f>
        <v>Dec</v>
      </c>
      <c r="E2598" s="15" t="str">
        <f>"Q"&amp;ROUNDUP(MONTH(SalesDataTable[[#This Row],[Order Date]])/3,0)</f>
        <v>Q4</v>
      </c>
      <c r="F2598" s="12">
        <f>YEAR(SalesDataTable[[#This Row],[Order Date]])</f>
        <v>2026</v>
      </c>
      <c r="G2598" s="4" t="s">
        <v>11</v>
      </c>
      <c r="H2598" s="4" t="s">
        <v>12</v>
      </c>
      <c r="I2598" s="4" t="s">
        <v>2</v>
      </c>
      <c r="J2598" s="4" t="s">
        <v>13</v>
      </c>
      <c r="K2598" s="4" t="s">
        <v>14</v>
      </c>
      <c r="L2598" s="4" t="s">
        <v>15</v>
      </c>
      <c r="M2598" s="9">
        <v>1</v>
      </c>
      <c r="N2598" s="6">
        <v>36.17</v>
      </c>
      <c r="O2598" s="7">
        <v>0.05</v>
      </c>
      <c r="P2598" s="6">
        <v>13.87</v>
      </c>
      <c r="Q2598" s="6">
        <f t="shared" si="160"/>
        <v>34.361499999999999</v>
      </c>
      <c r="R2598" s="6">
        <f t="shared" si="161"/>
        <v>13.87</v>
      </c>
      <c r="S2598" s="6">
        <f t="shared" si="162"/>
        <v>20.491500000000002</v>
      </c>
      <c r="T2598" s="8">
        <f t="shared" si="163"/>
        <v>0.59635056676803988</v>
      </c>
      <c r="U2598" s="5">
        <f>YEAR(SalesDataTable[[#This Row],[Order Date]])</f>
        <v>2026</v>
      </c>
      <c r="V2598" s="8" t="str">
        <f>"Q"&amp;ROUNDUP(MONTH(SalesDataTable[[#This Row],[Order Date]])/3,0)</f>
        <v>Q4</v>
      </c>
      <c r="W2598" s="9">
        <f>MONTH(SalesDataTable[[#This Row],[Order Date]])</f>
        <v>12</v>
      </c>
      <c r="X2598" s="8" t="str">
        <f>TEXT(SalesDataTable[[#This Row],[Order Date]],"mmm")</f>
        <v>Dec</v>
      </c>
    </row>
    <row r="2599" spans="1:24" ht="15">
      <c r="A2599" s="2">
        <v>2455</v>
      </c>
      <c r="B2599" s="3">
        <v>46371</v>
      </c>
      <c r="C2599" s="12">
        <f>MONTH(SalesDataTable[[#This Row],[Order Date]])</f>
        <v>12</v>
      </c>
      <c r="D2599" s="12" t="str">
        <f>TEXT(SalesDataTable[[#This Row],[Order Date]],"MMM")</f>
        <v>Dec</v>
      </c>
      <c r="E2599" s="15" t="str">
        <f>"Q"&amp;ROUNDUP(MONTH(SalesDataTable[[#This Row],[Order Date]])/3,0)</f>
        <v>Q4</v>
      </c>
      <c r="F2599" s="12">
        <f>YEAR(SalesDataTable[[#This Row],[Order Date]])</f>
        <v>2026</v>
      </c>
      <c r="G2599" s="4" t="s">
        <v>6</v>
      </c>
      <c r="H2599" s="4" t="s">
        <v>43</v>
      </c>
      <c r="I2599" s="4" t="s">
        <v>2</v>
      </c>
      <c r="J2599" s="4" t="s">
        <v>3</v>
      </c>
      <c r="K2599" s="4" t="s">
        <v>23</v>
      </c>
      <c r="L2599" s="4" t="s">
        <v>51</v>
      </c>
      <c r="M2599" s="9">
        <v>3</v>
      </c>
      <c r="N2599" s="6">
        <v>126.21</v>
      </c>
      <c r="O2599" s="7">
        <v>0.1</v>
      </c>
      <c r="P2599" s="6">
        <v>60.65</v>
      </c>
      <c r="Q2599" s="6">
        <f t="shared" si="160"/>
        <v>340.767</v>
      </c>
      <c r="R2599" s="6">
        <f t="shared" si="161"/>
        <v>181.95</v>
      </c>
      <c r="S2599" s="6">
        <f t="shared" si="162"/>
        <v>158.81700000000001</v>
      </c>
      <c r="T2599" s="8">
        <f t="shared" si="163"/>
        <v>0.46605745274630467</v>
      </c>
      <c r="U2599" s="5">
        <f>YEAR(SalesDataTable[[#This Row],[Order Date]])</f>
        <v>2026</v>
      </c>
      <c r="V2599" s="8" t="str">
        <f>"Q"&amp;ROUNDUP(MONTH(SalesDataTable[[#This Row],[Order Date]])/3,0)</f>
        <v>Q4</v>
      </c>
      <c r="W2599" s="9">
        <f>MONTH(SalesDataTable[[#This Row],[Order Date]])</f>
        <v>12</v>
      </c>
      <c r="X2599" s="8" t="str">
        <f>TEXT(SalesDataTable[[#This Row],[Order Date]],"mmm")</f>
        <v>Dec</v>
      </c>
    </row>
    <row r="2600" spans="1:24" ht="15">
      <c r="A2600" s="2">
        <v>3184</v>
      </c>
      <c r="B2600" s="3">
        <v>46371</v>
      </c>
      <c r="C2600" s="12">
        <f>MONTH(SalesDataTable[[#This Row],[Order Date]])</f>
        <v>12</v>
      </c>
      <c r="D2600" s="12" t="str">
        <f>TEXT(SalesDataTable[[#This Row],[Order Date]],"MMM")</f>
        <v>Dec</v>
      </c>
      <c r="E2600" s="15" t="str">
        <f>"Q"&amp;ROUNDUP(MONTH(SalesDataTable[[#This Row],[Order Date]])/3,0)</f>
        <v>Q4</v>
      </c>
      <c r="F2600" s="12">
        <f>YEAR(SalesDataTable[[#This Row],[Order Date]])</f>
        <v>2026</v>
      </c>
      <c r="G2600" s="4" t="s">
        <v>20</v>
      </c>
      <c r="H2600" s="4" t="s">
        <v>47</v>
      </c>
      <c r="I2600" s="4" t="s">
        <v>8</v>
      </c>
      <c r="J2600" s="4" t="s">
        <v>3</v>
      </c>
      <c r="K2600" s="4" t="s">
        <v>9</v>
      </c>
      <c r="L2600" s="4" t="s">
        <v>17</v>
      </c>
      <c r="M2600" s="9">
        <v>6</v>
      </c>
      <c r="N2600" s="6">
        <v>143.72999999999999</v>
      </c>
      <c r="O2600" s="7">
        <v>0.15</v>
      </c>
      <c r="P2600" s="6">
        <v>77.27</v>
      </c>
      <c r="Q2600" s="6">
        <f t="shared" si="160"/>
        <v>733.02299999999991</v>
      </c>
      <c r="R2600" s="6">
        <f t="shared" si="161"/>
        <v>463.62</v>
      </c>
      <c r="S2600" s="6">
        <f t="shared" si="162"/>
        <v>269.40299999999991</v>
      </c>
      <c r="T2600" s="8">
        <f t="shared" si="163"/>
        <v>0.36752325643260847</v>
      </c>
      <c r="U2600" s="5">
        <f>YEAR(SalesDataTable[[#This Row],[Order Date]])</f>
        <v>2026</v>
      </c>
      <c r="V2600" s="8" t="str">
        <f>"Q"&amp;ROUNDUP(MONTH(SalesDataTable[[#This Row],[Order Date]])/3,0)</f>
        <v>Q4</v>
      </c>
      <c r="W2600" s="9">
        <f>MONTH(SalesDataTable[[#This Row],[Order Date]])</f>
        <v>12</v>
      </c>
      <c r="X2600" s="8" t="str">
        <f>TEXT(SalesDataTable[[#This Row],[Order Date]],"mmm")</f>
        <v>Dec</v>
      </c>
    </row>
    <row r="2601" spans="1:24" ht="15">
      <c r="A2601" s="2">
        <v>3363</v>
      </c>
      <c r="B2601" s="3">
        <v>46371</v>
      </c>
      <c r="C2601" s="12">
        <f>MONTH(SalesDataTable[[#This Row],[Order Date]])</f>
        <v>12</v>
      </c>
      <c r="D2601" s="12" t="str">
        <f>TEXT(SalesDataTable[[#This Row],[Order Date]],"MMM")</f>
        <v>Dec</v>
      </c>
      <c r="E2601" s="15" t="str">
        <f>"Q"&amp;ROUNDUP(MONTH(SalesDataTable[[#This Row],[Order Date]])/3,0)</f>
        <v>Q4</v>
      </c>
      <c r="F2601" s="12">
        <f>YEAR(SalesDataTable[[#This Row],[Order Date]])</f>
        <v>2026</v>
      </c>
      <c r="G2601" s="4" t="s">
        <v>6</v>
      </c>
      <c r="H2601" s="4" t="s">
        <v>43</v>
      </c>
      <c r="I2601" s="4" t="s">
        <v>28</v>
      </c>
      <c r="J2601" s="4" t="s">
        <v>13</v>
      </c>
      <c r="K2601" s="4" t="s">
        <v>9</v>
      </c>
      <c r="L2601" s="4" t="s">
        <v>17</v>
      </c>
      <c r="M2601" s="9">
        <v>4</v>
      </c>
      <c r="N2601" s="6">
        <v>146.38999999999999</v>
      </c>
      <c r="O2601" s="7">
        <v>0</v>
      </c>
      <c r="P2601" s="6">
        <v>78.95</v>
      </c>
      <c r="Q2601" s="6">
        <f t="shared" si="160"/>
        <v>585.55999999999995</v>
      </c>
      <c r="R2601" s="6">
        <f t="shared" si="161"/>
        <v>315.8</v>
      </c>
      <c r="S2601" s="6">
        <f t="shared" si="162"/>
        <v>269.75999999999993</v>
      </c>
      <c r="T2601" s="8">
        <f t="shared" si="163"/>
        <v>0.46068720541020552</v>
      </c>
      <c r="U2601" s="5">
        <f>YEAR(SalesDataTable[[#This Row],[Order Date]])</f>
        <v>2026</v>
      </c>
      <c r="V2601" s="8" t="str">
        <f>"Q"&amp;ROUNDUP(MONTH(SalesDataTable[[#This Row],[Order Date]])/3,0)</f>
        <v>Q4</v>
      </c>
      <c r="W2601" s="9">
        <f>MONTH(SalesDataTable[[#This Row],[Order Date]])</f>
        <v>12</v>
      </c>
      <c r="X2601" s="8" t="str">
        <f>TEXT(SalesDataTable[[#This Row],[Order Date]],"mmm")</f>
        <v>Dec</v>
      </c>
    </row>
    <row r="2602" spans="1:24" ht="15">
      <c r="A2602" s="2">
        <v>3373</v>
      </c>
      <c r="B2602" s="3">
        <v>46371</v>
      </c>
      <c r="C2602" s="12">
        <f>MONTH(SalesDataTable[[#This Row],[Order Date]])</f>
        <v>12</v>
      </c>
      <c r="D2602" s="12" t="str">
        <f>TEXT(SalesDataTable[[#This Row],[Order Date]],"MMM")</f>
        <v>Dec</v>
      </c>
      <c r="E2602" s="15" t="str">
        <f>"Q"&amp;ROUNDUP(MONTH(SalesDataTable[[#This Row],[Order Date]])/3,0)</f>
        <v>Q4</v>
      </c>
      <c r="F2602" s="12">
        <f>YEAR(SalesDataTable[[#This Row],[Order Date]])</f>
        <v>2026</v>
      </c>
      <c r="G2602" s="4" t="s">
        <v>6</v>
      </c>
      <c r="H2602" s="4" t="s">
        <v>43</v>
      </c>
      <c r="I2602" s="4" t="s">
        <v>28</v>
      </c>
      <c r="J2602" s="4" t="s">
        <v>3</v>
      </c>
      <c r="K2602" s="4" t="s">
        <v>9</v>
      </c>
      <c r="L2602" s="4" t="s">
        <v>10</v>
      </c>
      <c r="M2602" s="9">
        <v>2</v>
      </c>
      <c r="N2602" s="6">
        <v>89.84</v>
      </c>
      <c r="O2602" s="7">
        <v>0.05</v>
      </c>
      <c r="P2602" s="6">
        <v>45.17</v>
      </c>
      <c r="Q2602" s="6">
        <f t="shared" si="160"/>
        <v>170.696</v>
      </c>
      <c r="R2602" s="6">
        <f t="shared" si="161"/>
        <v>90.34</v>
      </c>
      <c r="S2602" s="6">
        <f t="shared" si="162"/>
        <v>80.355999999999995</v>
      </c>
      <c r="T2602" s="8">
        <f t="shared" si="163"/>
        <v>0.47075502647982376</v>
      </c>
      <c r="U2602" s="5">
        <f>YEAR(SalesDataTable[[#This Row],[Order Date]])</f>
        <v>2026</v>
      </c>
      <c r="V2602" s="8" t="str">
        <f>"Q"&amp;ROUNDUP(MONTH(SalesDataTable[[#This Row],[Order Date]])/3,0)</f>
        <v>Q4</v>
      </c>
      <c r="W2602" s="9">
        <f>MONTH(SalesDataTable[[#This Row],[Order Date]])</f>
        <v>12</v>
      </c>
      <c r="X2602" s="8" t="str">
        <f>TEXT(SalesDataTable[[#This Row],[Order Date]],"mmm")</f>
        <v>Dec</v>
      </c>
    </row>
    <row r="2603" spans="1:24" ht="15">
      <c r="A2603" s="2">
        <v>3799</v>
      </c>
      <c r="B2603" s="3">
        <v>46371</v>
      </c>
      <c r="C2603" s="12">
        <f>MONTH(SalesDataTable[[#This Row],[Order Date]])</f>
        <v>12</v>
      </c>
      <c r="D2603" s="12" t="str">
        <f>TEXT(SalesDataTable[[#This Row],[Order Date]],"MMM")</f>
        <v>Dec</v>
      </c>
      <c r="E2603" s="15" t="str">
        <f>"Q"&amp;ROUNDUP(MONTH(SalesDataTable[[#This Row],[Order Date]])/3,0)</f>
        <v>Q4</v>
      </c>
      <c r="F2603" s="12">
        <f>YEAR(SalesDataTable[[#This Row],[Order Date]])</f>
        <v>2026</v>
      </c>
      <c r="G2603" s="4" t="s">
        <v>11</v>
      </c>
      <c r="H2603" s="4" t="s">
        <v>39</v>
      </c>
      <c r="I2603" s="4" t="s">
        <v>19</v>
      </c>
      <c r="J2603" s="4" t="s">
        <v>13</v>
      </c>
      <c r="K2603" s="4" t="s">
        <v>34</v>
      </c>
      <c r="L2603" s="4" t="s">
        <v>45</v>
      </c>
      <c r="M2603" s="9">
        <v>3</v>
      </c>
      <c r="N2603" s="6">
        <v>49.67</v>
      </c>
      <c r="O2603" s="7">
        <v>0.05</v>
      </c>
      <c r="P2603" s="6">
        <v>21.5</v>
      </c>
      <c r="Q2603" s="6">
        <f t="shared" si="160"/>
        <v>141.55949999999999</v>
      </c>
      <c r="R2603" s="6">
        <f t="shared" si="161"/>
        <v>64.5</v>
      </c>
      <c r="S2603" s="6">
        <f t="shared" si="162"/>
        <v>77.059499999999986</v>
      </c>
      <c r="T2603" s="8">
        <f t="shared" si="163"/>
        <v>0.54436120500566898</v>
      </c>
      <c r="U2603" s="5">
        <f>YEAR(SalesDataTable[[#This Row],[Order Date]])</f>
        <v>2026</v>
      </c>
      <c r="V2603" s="8" t="str">
        <f>"Q"&amp;ROUNDUP(MONTH(SalesDataTable[[#This Row],[Order Date]])/3,0)</f>
        <v>Q4</v>
      </c>
      <c r="W2603" s="9">
        <f>MONTH(SalesDataTable[[#This Row],[Order Date]])</f>
        <v>12</v>
      </c>
      <c r="X2603" s="8" t="str">
        <f>TEXT(SalesDataTable[[#This Row],[Order Date]],"mmm")</f>
        <v>Dec</v>
      </c>
    </row>
    <row r="2604" spans="1:24" ht="15">
      <c r="A2604" s="2">
        <v>5002</v>
      </c>
      <c r="B2604" s="3">
        <v>46371</v>
      </c>
      <c r="C2604" s="12">
        <f>MONTH(SalesDataTable[[#This Row],[Order Date]])</f>
        <v>12</v>
      </c>
      <c r="D2604" s="12" t="str">
        <f>TEXT(SalesDataTable[[#This Row],[Order Date]],"MMM")</f>
        <v>Dec</v>
      </c>
      <c r="E2604" s="15" t="str">
        <f>"Q"&amp;ROUNDUP(MONTH(SalesDataTable[[#This Row],[Order Date]])/3,0)</f>
        <v>Q4</v>
      </c>
      <c r="F2604" s="12">
        <f>YEAR(SalesDataTable[[#This Row],[Order Date]])</f>
        <v>2026</v>
      </c>
      <c r="G2604" s="4" t="s">
        <v>6</v>
      </c>
      <c r="H2604" s="4" t="s">
        <v>49</v>
      </c>
      <c r="I2604" s="4" t="s">
        <v>8</v>
      </c>
      <c r="J2604" s="4" t="s">
        <v>16</v>
      </c>
      <c r="K2604" s="4" t="s">
        <v>9</v>
      </c>
      <c r="L2604" s="4" t="s">
        <v>10</v>
      </c>
      <c r="M2604" s="9">
        <v>4</v>
      </c>
      <c r="N2604" s="6">
        <v>94.3</v>
      </c>
      <c r="O2604" s="7">
        <v>0.1</v>
      </c>
      <c r="P2604" s="6">
        <v>44.36</v>
      </c>
      <c r="Q2604" s="6">
        <f t="shared" si="160"/>
        <v>339.48</v>
      </c>
      <c r="R2604" s="6">
        <f t="shared" si="161"/>
        <v>177.44</v>
      </c>
      <c r="S2604" s="6">
        <f t="shared" si="162"/>
        <v>162.04000000000002</v>
      </c>
      <c r="T2604" s="8">
        <f t="shared" si="163"/>
        <v>0.47731825144338402</v>
      </c>
      <c r="U2604" s="5">
        <f>YEAR(SalesDataTable[[#This Row],[Order Date]])</f>
        <v>2026</v>
      </c>
      <c r="V2604" s="8" t="str">
        <f>"Q"&amp;ROUNDUP(MONTH(SalesDataTable[[#This Row],[Order Date]])/3,0)</f>
        <v>Q4</v>
      </c>
      <c r="W2604" s="9">
        <f>MONTH(SalesDataTable[[#This Row],[Order Date]])</f>
        <v>12</v>
      </c>
      <c r="X2604" s="8" t="str">
        <f>TEXT(SalesDataTable[[#This Row],[Order Date]],"mmm")</f>
        <v>Dec</v>
      </c>
    </row>
    <row r="2605" spans="1:24" ht="15">
      <c r="A2605" s="2">
        <v>2896</v>
      </c>
      <c r="B2605" s="3">
        <v>46372</v>
      </c>
      <c r="C2605" s="12">
        <f>MONTH(SalesDataTable[[#This Row],[Order Date]])</f>
        <v>12</v>
      </c>
      <c r="D2605" s="12" t="str">
        <f>TEXT(SalesDataTable[[#This Row],[Order Date]],"MMM")</f>
        <v>Dec</v>
      </c>
      <c r="E2605" s="15" t="str">
        <f>"Q"&amp;ROUNDUP(MONTH(SalesDataTable[[#This Row],[Order Date]])/3,0)</f>
        <v>Q4</v>
      </c>
      <c r="F2605" s="12">
        <f>YEAR(SalesDataTable[[#This Row],[Order Date]])</f>
        <v>2026</v>
      </c>
      <c r="G2605" s="4" t="s">
        <v>6</v>
      </c>
      <c r="H2605" s="4" t="s">
        <v>43</v>
      </c>
      <c r="I2605" s="4" t="s">
        <v>19</v>
      </c>
      <c r="J2605" s="4" t="s">
        <v>16</v>
      </c>
      <c r="K2605" s="4" t="s">
        <v>34</v>
      </c>
      <c r="L2605" s="4" t="s">
        <v>42</v>
      </c>
      <c r="M2605" s="9">
        <v>2</v>
      </c>
      <c r="N2605" s="6">
        <v>36.020000000000003</v>
      </c>
      <c r="O2605" s="7">
        <v>0.1</v>
      </c>
      <c r="P2605" s="6">
        <v>13.59</v>
      </c>
      <c r="Q2605" s="6">
        <f t="shared" si="160"/>
        <v>64.836000000000013</v>
      </c>
      <c r="R2605" s="6">
        <f t="shared" si="161"/>
        <v>27.18</v>
      </c>
      <c r="S2605" s="6">
        <f t="shared" si="162"/>
        <v>37.656000000000013</v>
      </c>
      <c r="T2605" s="8">
        <f t="shared" si="163"/>
        <v>0.58078845086063302</v>
      </c>
      <c r="U2605" s="5">
        <f>YEAR(SalesDataTable[[#This Row],[Order Date]])</f>
        <v>2026</v>
      </c>
      <c r="V2605" s="8" t="str">
        <f>"Q"&amp;ROUNDUP(MONTH(SalesDataTable[[#This Row],[Order Date]])/3,0)</f>
        <v>Q4</v>
      </c>
      <c r="W2605" s="9">
        <f>MONTH(SalesDataTable[[#This Row],[Order Date]])</f>
        <v>12</v>
      </c>
      <c r="X2605" s="8" t="str">
        <f>TEXT(SalesDataTable[[#This Row],[Order Date]],"mmm")</f>
        <v>Dec</v>
      </c>
    </row>
    <row r="2606" spans="1:24" ht="15">
      <c r="A2606" s="2">
        <v>3334</v>
      </c>
      <c r="B2606" s="3">
        <v>46372</v>
      </c>
      <c r="C2606" s="12">
        <f>MONTH(SalesDataTable[[#This Row],[Order Date]])</f>
        <v>12</v>
      </c>
      <c r="D2606" s="12" t="str">
        <f>TEXT(SalesDataTable[[#This Row],[Order Date]],"MMM")</f>
        <v>Dec</v>
      </c>
      <c r="E2606" s="15" t="str">
        <f>"Q"&amp;ROUNDUP(MONTH(SalesDataTable[[#This Row],[Order Date]])/3,0)</f>
        <v>Q4</v>
      </c>
      <c r="F2606" s="12">
        <f>YEAR(SalesDataTable[[#This Row],[Order Date]])</f>
        <v>2026</v>
      </c>
      <c r="G2606" s="4" t="s">
        <v>6</v>
      </c>
      <c r="H2606" s="4" t="s">
        <v>49</v>
      </c>
      <c r="I2606" s="4" t="s">
        <v>2</v>
      </c>
      <c r="J2606" s="4" t="s">
        <v>3</v>
      </c>
      <c r="K2606" s="4" t="s">
        <v>9</v>
      </c>
      <c r="L2606" s="4" t="s">
        <v>37</v>
      </c>
      <c r="M2606" s="9">
        <v>1</v>
      </c>
      <c r="N2606" s="6">
        <v>154.12</v>
      </c>
      <c r="O2606" s="7">
        <v>0</v>
      </c>
      <c r="P2606" s="6">
        <v>77.45</v>
      </c>
      <c r="Q2606" s="6">
        <f t="shared" si="160"/>
        <v>154.12</v>
      </c>
      <c r="R2606" s="6">
        <f t="shared" si="161"/>
        <v>77.45</v>
      </c>
      <c r="S2606" s="6">
        <f t="shared" si="162"/>
        <v>76.67</v>
      </c>
      <c r="T2606" s="8">
        <f t="shared" si="163"/>
        <v>0.49746950428237735</v>
      </c>
      <c r="U2606" s="5">
        <f>YEAR(SalesDataTable[[#This Row],[Order Date]])</f>
        <v>2026</v>
      </c>
      <c r="V2606" s="8" t="str">
        <f>"Q"&amp;ROUNDUP(MONTH(SalesDataTable[[#This Row],[Order Date]])/3,0)</f>
        <v>Q4</v>
      </c>
      <c r="W2606" s="9">
        <f>MONTH(SalesDataTable[[#This Row],[Order Date]])</f>
        <v>12</v>
      </c>
      <c r="X2606" s="8" t="str">
        <f>TEXT(SalesDataTable[[#This Row],[Order Date]],"mmm")</f>
        <v>Dec</v>
      </c>
    </row>
    <row r="2607" spans="1:24" ht="15">
      <c r="A2607" s="2">
        <v>3469</v>
      </c>
      <c r="B2607" s="3">
        <v>46372</v>
      </c>
      <c r="C2607" s="12">
        <f>MONTH(SalesDataTable[[#This Row],[Order Date]])</f>
        <v>12</v>
      </c>
      <c r="D2607" s="12" t="str">
        <f>TEXT(SalesDataTable[[#This Row],[Order Date]],"MMM")</f>
        <v>Dec</v>
      </c>
      <c r="E2607" s="15" t="str">
        <f>"Q"&amp;ROUNDUP(MONTH(SalesDataTable[[#This Row],[Order Date]])/3,0)</f>
        <v>Q4</v>
      </c>
      <c r="F2607" s="12">
        <f>YEAR(SalesDataTable[[#This Row],[Order Date]])</f>
        <v>2026</v>
      </c>
      <c r="G2607" s="4" t="s">
        <v>0</v>
      </c>
      <c r="H2607" s="4" t="s">
        <v>36</v>
      </c>
      <c r="I2607" s="4" t="s">
        <v>2</v>
      </c>
      <c r="J2607" s="4" t="s">
        <v>3</v>
      </c>
      <c r="K2607" s="4" t="s">
        <v>9</v>
      </c>
      <c r="L2607" s="4" t="s">
        <v>37</v>
      </c>
      <c r="M2607" s="9">
        <v>1</v>
      </c>
      <c r="N2607" s="6">
        <v>150.88</v>
      </c>
      <c r="O2607" s="7">
        <v>0.05</v>
      </c>
      <c r="P2607" s="6">
        <v>81.02</v>
      </c>
      <c r="Q2607" s="6">
        <f t="shared" si="160"/>
        <v>143.33599999999998</v>
      </c>
      <c r="R2607" s="6">
        <f t="shared" si="161"/>
        <v>81.02</v>
      </c>
      <c r="S2607" s="6">
        <f t="shared" si="162"/>
        <v>62.315999999999988</v>
      </c>
      <c r="T2607" s="8">
        <f t="shared" si="163"/>
        <v>0.43475470223809787</v>
      </c>
      <c r="U2607" s="5">
        <f>YEAR(SalesDataTable[[#This Row],[Order Date]])</f>
        <v>2026</v>
      </c>
      <c r="V2607" s="8" t="str">
        <f>"Q"&amp;ROUNDUP(MONTH(SalesDataTable[[#This Row],[Order Date]])/3,0)</f>
        <v>Q4</v>
      </c>
      <c r="W2607" s="9">
        <f>MONTH(SalesDataTable[[#This Row],[Order Date]])</f>
        <v>12</v>
      </c>
      <c r="X2607" s="8" t="str">
        <f>TEXT(SalesDataTable[[#This Row],[Order Date]],"mmm")</f>
        <v>Dec</v>
      </c>
    </row>
    <row r="2608" spans="1:24" ht="15">
      <c r="A2608" s="2">
        <v>569</v>
      </c>
      <c r="B2608" s="3">
        <v>46373</v>
      </c>
      <c r="C2608" s="12">
        <f>MONTH(SalesDataTable[[#This Row],[Order Date]])</f>
        <v>12</v>
      </c>
      <c r="D2608" s="12" t="str">
        <f>TEXT(SalesDataTable[[#This Row],[Order Date]],"MMM")</f>
        <v>Dec</v>
      </c>
      <c r="E2608" s="15" t="str">
        <f>"Q"&amp;ROUNDUP(MONTH(SalesDataTable[[#This Row],[Order Date]])/3,0)</f>
        <v>Q4</v>
      </c>
      <c r="F2608" s="12">
        <f>YEAR(SalesDataTable[[#This Row],[Order Date]])</f>
        <v>2026</v>
      </c>
      <c r="G2608" s="4" t="s">
        <v>11</v>
      </c>
      <c r="H2608" s="4" t="s">
        <v>12</v>
      </c>
      <c r="I2608" s="4" t="s">
        <v>28</v>
      </c>
      <c r="J2608" s="4" t="s">
        <v>13</v>
      </c>
      <c r="K2608" s="4" t="s">
        <v>4</v>
      </c>
      <c r="L2608" s="4" t="s">
        <v>26</v>
      </c>
      <c r="M2608" s="9">
        <v>2</v>
      </c>
      <c r="N2608" s="6">
        <v>40.479999999999997</v>
      </c>
      <c r="O2608" s="7">
        <v>0</v>
      </c>
      <c r="P2608" s="6">
        <v>16.23</v>
      </c>
      <c r="Q2608" s="6">
        <f t="shared" si="160"/>
        <v>80.959999999999994</v>
      </c>
      <c r="R2608" s="6">
        <f t="shared" si="161"/>
        <v>32.46</v>
      </c>
      <c r="S2608" s="6">
        <f t="shared" si="162"/>
        <v>48.499999999999993</v>
      </c>
      <c r="T2608" s="8">
        <f t="shared" si="163"/>
        <v>0.5990612648221344</v>
      </c>
      <c r="U2608" s="5">
        <f>YEAR(SalesDataTable[[#This Row],[Order Date]])</f>
        <v>2026</v>
      </c>
      <c r="V2608" s="8" t="str">
        <f>"Q"&amp;ROUNDUP(MONTH(SalesDataTable[[#This Row],[Order Date]])/3,0)</f>
        <v>Q4</v>
      </c>
      <c r="W2608" s="9">
        <f>MONTH(SalesDataTable[[#This Row],[Order Date]])</f>
        <v>12</v>
      </c>
      <c r="X2608" s="8" t="str">
        <f>TEXT(SalesDataTable[[#This Row],[Order Date]],"mmm")</f>
        <v>Dec</v>
      </c>
    </row>
    <row r="2609" spans="1:24" ht="15">
      <c r="A2609" s="2">
        <v>2404</v>
      </c>
      <c r="B2609" s="3">
        <v>46373</v>
      </c>
      <c r="C2609" s="12">
        <f>MONTH(SalesDataTable[[#This Row],[Order Date]])</f>
        <v>12</v>
      </c>
      <c r="D2609" s="12" t="str">
        <f>TEXT(SalesDataTable[[#This Row],[Order Date]],"MMM")</f>
        <v>Dec</v>
      </c>
      <c r="E2609" s="15" t="str">
        <f>"Q"&amp;ROUNDUP(MONTH(SalesDataTable[[#This Row],[Order Date]])/3,0)</f>
        <v>Q4</v>
      </c>
      <c r="F2609" s="12">
        <f>YEAR(SalesDataTable[[#This Row],[Order Date]])</f>
        <v>2026</v>
      </c>
      <c r="G2609" s="4" t="s">
        <v>11</v>
      </c>
      <c r="H2609" s="4" t="s">
        <v>39</v>
      </c>
      <c r="I2609" s="4" t="s">
        <v>28</v>
      </c>
      <c r="J2609" s="4" t="s">
        <v>16</v>
      </c>
      <c r="K2609" s="4" t="s">
        <v>14</v>
      </c>
      <c r="L2609" s="4" t="s">
        <v>48</v>
      </c>
      <c r="M2609" s="9">
        <v>3</v>
      </c>
      <c r="N2609" s="6">
        <v>163.34</v>
      </c>
      <c r="O2609" s="7">
        <v>0.1</v>
      </c>
      <c r="P2609" s="6">
        <v>88.53</v>
      </c>
      <c r="Q2609" s="6">
        <f t="shared" si="160"/>
        <v>441.01799999999997</v>
      </c>
      <c r="R2609" s="6">
        <f t="shared" si="161"/>
        <v>265.59000000000003</v>
      </c>
      <c r="S2609" s="6">
        <f t="shared" si="162"/>
        <v>175.42799999999994</v>
      </c>
      <c r="T2609" s="8">
        <f t="shared" si="163"/>
        <v>0.39777968246194023</v>
      </c>
      <c r="U2609" s="5">
        <f>YEAR(SalesDataTable[[#This Row],[Order Date]])</f>
        <v>2026</v>
      </c>
      <c r="V2609" s="8" t="str">
        <f>"Q"&amp;ROUNDUP(MONTH(SalesDataTable[[#This Row],[Order Date]])/3,0)</f>
        <v>Q4</v>
      </c>
      <c r="W2609" s="9">
        <f>MONTH(SalesDataTable[[#This Row],[Order Date]])</f>
        <v>12</v>
      </c>
      <c r="X2609" s="8" t="str">
        <f>TEXT(SalesDataTable[[#This Row],[Order Date]],"mmm")</f>
        <v>Dec</v>
      </c>
    </row>
    <row r="2610" spans="1:24" ht="15">
      <c r="A2610" s="2">
        <v>4682</v>
      </c>
      <c r="B2610" s="3">
        <v>46373</v>
      </c>
      <c r="C2610" s="12">
        <f>MONTH(SalesDataTable[[#This Row],[Order Date]])</f>
        <v>12</v>
      </c>
      <c r="D2610" s="12" t="str">
        <f>TEXT(SalesDataTable[[#This Row],[Order Date]],"MMM")</f>
        <v>Dec</v>
      </c>
      <c r="E2610" s="15" t="str">
        <f>"Q"&amp;ROUNDUP(MONTH(SalesDataTable[[#This Row],[Order Date]])/3,0)</f>
        <v>Q4</v>
      </c>
      <c r="F2610" s="12">
        <f>YEAR(SalesDataTable[[#This Row],[Order Date]])</f>
        <v>2026</v>
      </c>
      <c r="G2610" s="4" t="s">
        <v>20</v>
      </c>
      <c r="H2610" s="4" t="s">
        <v>21</v>
      </c>
      <c r="I2610" s="4" t="s">
        <v>19</v>
      </c>
      <c r="J2610" s="4" t="s">
        <v>13</v>
      </c>
      <c r="K2610" s="4" t="s">
        <v>34</v>
      </c>
      <c r="L2610" s="4" t="s">
        <v>35</v>
      </c>
      <c r="M2610" s="9">
        <v>2</v>
      </c>
      <c r="N2610" s="6">
        <v>40.89</v>
      </c>
      <c r="O2610" s="7">
        <v>0</v>
      </c>
      <c r="P2610" s="6">
        <v>14.95</v>
      </c>
      <c r="Q2610" s="6">
        <f t="shared" si="160"/>
        <v>81.78</v>
      </c>
      <c r="R2610" s="6">
        <f t="shared" si="161"/>
        <v>29.9</v>
      </c>
      <c r="S2610" s="6">
        <f t="shared" si="162"/>
        <v>51.88</v>
      </c>
      <c r="T2610" s="8">
        <f t="shared" si="163"/>
        <v>0.63438493519197847</v>
      </c>
      <c r="U2610" s="5">
        <f>YEAR(SalesDataTable[[#This Row],[Order Date]])</f>
        <v>2026</v>
      </c>
      <c r="V2610" s="8" t="str">
        <f>"Q"&amp;ROUNDUP(MONTH(SalesDataTable[[#This Row],[Order Date]])/3,0)</f>
        <v>Q4</v>
      </c>
      <c r="W2610" s="9">
        <f>MONTH(SalesDataTable[[#This Row],[Order Date]])</f>
        <v>12</v>
      </c>
      <c r="X2610" s="8" t="str">
        <f>TEXT(SalesDataTable[[#This Row],[Order Date]],"mmm")</f>
        <v>Dec</v>
      </c>
    </row>
    <row r="2611" spans="1:24" ht="15">
      <c r="A2611" s="2">
        <v>4888</v>
      </c>
      <c r="B2611" s="3">
        <v>46373</v>
      </c>
      <c r="C2611" s="12">
        <f>MONTH(SalesDataTable[[#This Row],[Order Date]])</f>
        <v>12</v>
      </c>
      <c r="D2611" s="12" t="str">
        <f>TEXT(SalesDataTable[[#This Row],[Order Date]],"MMM")</f>
        <v>Dec</v>
      </c>
      <c r="E2611" s="15" t="str">
        <f>"Q"&amp;ROUNDUP(MONTH(SalesDataTable[[#This Row],[Order Date]])/3,0)</f>
        <v>Q4</v>
      </c>
      <c r="F2611" s="12">
        <f>YEAR(SalesDataTable[[#This Row],[Order Date]])</f>
        <v>2026</v>
      </c>
      <c r="G2611" s="4" t="s">
        <v>11</v>
      </c>
      <c r="H2611" s="4" t="s">
        <v>12</v>
      </c>
      <c r="I2611" s="4" t="s">
        <v>28</v>
      </c>
      <c r="J2611" s="4" t="s">
        <v>13</v>
      </c>
      <c r="K2611" s="4" t="s">
        <v>34</v>
      </c>
      <c r="L2611" s="4" t="s">
        <v>35</v>
      </c>
      <c r="M2611" s="9">
        <v>1</v>
      </c>
      <c r="N2611" s="6">
        <v>40.159999999999997</v>
      </c>
      <c r="O2611" s="7">
        <v>0.15</v>
      </c>
      <c r="P2611" s="6">
        <v>14.46</v>
      </c>
      <c r="Q2611" s="6">
        <f t="shared" si="160"/>
        <v>34.135999999999996</v>
      </c>
      <c r="R2611" s="6">
        <f t="shared" si="161"/>
        <v>14.46</v>
      </c>
      <c r="S2611" s="6">
        <f t="shared" si="162"/>
        <v>19.675999999999995</v>
      </c>
      <c r="T2611" s="8">
        <f t="shared" si="163"/>
        <v>0.576400281228029</v>
      </c>
      <c r="U2611" s="5">
        <f>YEAR(SalesDataTable[[#This Row],[Order Date]])</f>
        <v>2026</v>
      </c>
      <c r="V2611" s="8" t="str">
        <f>"Q"&amp;ROUNDUP(MONTH(SalesDataTable[[#This Row],[Order Date]])/3,0)</f>
        <v>Q4</v>
      </c>
      <c r="W2611" s="9">
        <f>MONTH(SalesDataTable[[#This Row],[Order Date]])</f>
        <v>12</v>
      </c>
      <c r="X2611" s="8" t="str">
        <f>TEXT(SalesDataTable[[#This Row],[Order Date]],"mmm")</f>
        <v>Dec</v>
      </c>
    </row>
    <row r="2612" spans="1:24" ht="15">
      <c r="A2612" s="2">
        <v>4923</v>
      </c>
      <c r="B2612" s="3">
        <v>46373</v>
      </c>
      <c r="C2612" s="12">
        <f>MONTH(SalesDataTable[[#This Row],[Order Date]])</f>
        <v>12</v>
      </c>
      <c r="D2612" s="12" t="str">
        <f>TEXT(SalesDataTable[[#This Row],[Order Date]],"MMM")</f>
        <v>Dec</v>
      </c>
      <c r="E2612" s="15" t="str">
        <f>"Q"&amp;ROUNDUP(MONTH(SalesDataTable[[#This Row],[Order Date]])/3,0)</f>
        <v>Q4</v>
      </c>
      <c r="F2612" s="12">
        <f>YEAR(SalesDataTable[[#This Row],[Order Date]])</f>
        <v>2026</v>
      </c>
      <c r="G2612" s="4" t="s">
        <v>20</v>
      </c>
      <c r="H2612" s="4" t="s">
        <v>47</v>
      </c>
      <c r="I2612" s="4" t="s">
        <v>2</v>
      </c>
      <c r="J2612" s="4" t="s">
        <v>13</v>
      </c>
      <c r="K2612" s="4" t="s">
        <v>23</v>
      </c>
      <c r="L2612" s="4" t="s">
        <v>40</v>
      </c>
      <c r="M2612" s="9">
        <v>2</v>
      </c>
      <c r="N2612" s="6">
        <v>79.86</v>
      </c>
      <c r="O2612" s="7">
        <v>0</v>
      </c>
      <c r="P2612" s="6">
        <v>39.049999999999997</v>
      </c>
      <c r="Q2612" s="6">
        <f t="shared" si="160"/>
        <v>159.72</v>
      </c>
      <c r="R2612" s="6">
        <f t="shared" si="161"/>
        <v>78.099999999999994</v>
      </c>
      <c r="S2612" s="6">
        <f t="shared" si="162"/>
        <v>81.62</v>
      </c>
      <c r="T2612" s="8">
        <f t="shared" si="163"/>
        <v>0.51101928374655647</v>
      </c>
      <c r="U2612" s="5">
        <f>YEAR(SalesDataTable[[#This Row],[Order Date]])</f>
        <v>2026</v>
      </c>
      <c r="V2612" s="8" t="str">
        <f>"Q"&amp;ROUNDUP(MONTH(SalesDataTable[[#This Row],[Order Date]])/3,0)</f>
        <v>Q4</v>
      </c>
      <c r="W2612" s="9">
        <f>MONTH(SalesDataTable[[#This Row],[Order Date]])</f>
        <v>12</v>
      </c>
      <c r="X2612" s="8" t="str">
        <f>TEXT(SalesDataTable[[#This Row],[Order Date]],"mmm")</f>
        <v>Dec</v>
      </c>
    </row>
    <row r="2613" spans="1:24" ht="15">
      <c r="A2613" s="2">
        <v>131</v>
      </c>
      <c r="B2613" s="3">
        <v>46374</v>
      </c>
      <c r="C2613" s="12">
        <f>MONTH(SalesDataTable[[#This Row],[Order Date]])</f>
        <v>12</v>
      </c>
      <c r="D2613" s="12" t="str">
        <f>TEXT(SalesDataTable[[#This Row],[Order Date]],"MMM")</f>
        <v>Dec</v>
      </c>
      <c r="E2613" s="15" t="str">
        <f>"Q"&amp;ROUNDUP(MONTH(SalesDataTable[[#This Row],[Order Date]])/3,0)</f>
        <v>Q4</v>
      </c>
      <c r="F2613" s="12">
        <f>YEAR(SalesDataTable[[#This Row],[Order Date]])</f>
        <v>2026</v>
      </c>
      <c r="G2613" s="4" t="s">
        <v>6</v>
      </c>
      <c r="H2613" s="4" t="s">
        <v>41</v>
      </c>
      <c r="I2613" s="4" t="s">
        <v>28</v>
      </c>
      <c r="J2613" s="4" t="s">
        <v>3</v>
      </c>
      <c r="K2613" s="4" t="s">
        <v>23</v>
      </c>
      <c r="L2613" s="4" t="s">
        <v>51</v>
      </c>
      <c r="M2613" s="9">
        <v>2</v>
      </c>
      <c r="N2613" s="6">
        <v>123.42</v>
      </c>
      <c r="O2613" s="7">
        <v>0.1</v>
      </c>
      <c r="P2613" s="6">
        <v>60.03</v>
      </c>
      <c r="Q2613" s="6">
        <f t="shared" si="160"/>
        <v>222.15600000000001</v>
      </c>
      <c r="R2613" s="6">
        <f t="shared" si="161"/>
        <v>120.06</v>
      </c>
      <c r="S2613" s="6">
        <f t="shared" si="162"/>
        <v>102.096</v>
      </c>
      <c r="T2613" s="8">
        <f t="shared" si="163"/>
        <v>0.45956895154756117</v>
      </c>
      <c r="U2613" s="5">
        <f>YEAR(SalesDataTable[[#This Row],[Order Date]])</f>
        <v>2026</v>
      </c>
      <c r="V2613" s="8" t="str">
        <f>"Q"&amp;ROUNDUP(MONTH(SalesDataTable[[#This Row],[Order Date]])/3,0)</f>
        <v>Q4</v>
      </c>
      <c r="W2613" s="9">
        <f>MONTH(SalesDataTable[[#This Row],[Order Date]])</f>
        <v>12</v>
      </c>
      <c r="X2613" s="8" t="str">
        <f>TEXT(SalesDataTable[[#This Row],[Order Date]],"mmm")</f>
        <v>Dec</v>
      </c>
    </row>
    <row r="2614" spans="1:24" ht="15">
      <c r="A2614" s="2">
        <v>349</v>
      </c>
      <c r="B2614" s="3">
        <v>46374</v>
      </c>
      <c r="C2614" s="12">
        <f>MONTH(SalesDataTable[[#This Row],[Order Date]])</f>
        <v>12</v>
      </c>
      <c r="D2614" s="12" t="str">
        <f>TEXT(SalesDataTable[[#This Row],[Order Date]],"MMM")</f>
        <v>Dec</v>
      </c>
      <c r="E2614" s="15" t="str">
        <f>"Q"&amp;ROUNDUP(MONTH(SalesDataTable[[#This Row],[Order Date]])/3,0)</f>
        <v>Q4</v>
      </c>
      <c r="F2614" s="12">
        <f>YEAR(SalesDataTable[[#This Row],[Order Date]])</f>
        <v>2026</v>
      </c>
      <c r="G2614" s="4" t="s">
        <v>11</v>
      </c>
      <c r="H2614" s="4" t="s">
        <v>12</v>
      </c>
      <c r="I2614" s="4" t="s">
        <v>2</v>
      </c>
      <c r="J2614" s="4" t="s">
        <v>3</v>
      </c>
      <c r="K2614" s="4" t="s">
        <v>14</v>
      </c>
      <c r="L2614" s="4" t="s">
        <v>32</v>
      </c>
      <c r="M2614" s="9">
        <v>1</v>
      </c>
      <c r="N2614" s="6">
        <v>47.61</v>
      </c>
      <c r="O2614" s="7">
        <v>0.05</v>
      </c>
      <c r="P2614" s="6">
        <v>18.18</v>
      </c>
      <c r="Q2614" s="6">
        <f t="shared" si="160"/>
        <v>45.229499999999994</v>
      </c>
      <c r="R2614" s="6">
        <f t="shared" si="161"/>
        <v>18.18</v>
      </c>
      <c r="S2614" s="6">
        <f t="shared" si="162"/>
        <v>27.049499999999995</v>
      </c>
      <c r="T2614" s="8">
        <f t="shared" si="163"/>
        <v>0.59804994527907662</v>
      </c>
      <c r="U2614" s="5">
        <f>YEAR(SalesDataTable[[#This Row],[Order Date]])</f>
        <v>2026</v>
      </c>
      <c r="V2614" s="8" t="str">
        <f>"Q"&amp;ROUNDUP(MONTH(SalesDataTable[[#This Row],[Order Date]])/3,0)</f>
        <v>Q4</v>
      </c>
      <c r="W2614" s="9">
        <f>MONTH(SalesDataTable[[#This Row],[Order Date]])</f>
        <v>12</v>
      </c>
      <c r="X2614" s="8" t="str">
        <f>TEXT(SalesDataTable[[#This Row],[Order Date]],"mmm")</f>
        <v>Dec</v>
      </c>
    </row>
    <row r="2615" spans="1:24" ht="15">
      <c r="A2615" s="2">
        <v>1131</v>
      </c>
      <c r="B2615" s="3">
        <v>46374</v>
      </c>
      <c r="C2615" s="12">
        <f>MONTH(SalesDataTable[[#This Row],[Order Date]])</f>
        <v>12</v>
      </c>
      <c r="D2615" s="12" t="str">
        <f>TEXT(SalesDataTable[[#This Row],[Order Date]],"MMM")</f>
        <v>Dec</v>
      </c>
      <c r="E2615" s="15" t="str">
        <f>"Q"&amp;ROUNDUP(MONTH(SalesDataTable[[#This Row],[Order Date]])/3,0)</f>
        <v>Q4</v>
      </c>
      <c r="F2615" s="12">
        <f>YEAR(SalesDataTable[[#This Row],[Order Date]])</f>
        <v>2026</v>
      </c>
      <c r="G2615" s="4" t="s">
        <v>20</v>
      </c>
      <c r="H2615" s="4" t="s">
        <v>33</v>
      </c>
      <c r="I2615" s="4" t="s">
        <v>2</v>
      </c>
      <c r="J2615" s="4" t="s">
        <v>3</v>
      </c>
      <c r="K2615" s="4" t="s">
        <v>9</v>
      </c>
      <c r="L2615" s="4" t="s">
        <v>10</v>
      </c>
      <c r="M2615" s="9">
        <v>2</v>
      </c>
      <c r="N2615" s="6">
        <v>93.88</v>
      </c>
      <c r="O2615" s="7">
        <v>0.1</v>
      </c>
      <c r="P2615" s="6">
        <v>45.89</v>
      </c>
      <c r="Q2615" s="6">
        <f t="shared" si="160"/>
        <v>168.98400000000001</v>
      </c>
      <c r="R2615" s="6">
        <f t="shared" si="161"/>
        <v>91.78</v>
      </c>
      <c r="S2615" s="6">
        <f t="shared" si="162"/>
        <v>77.204000000000008</v>
      </c>
      <c r="T2615" s="8">
        <f t="shared" si="163"/>
        <v>0.45687165648818823</v>
      </c>
      <c r="U2615" s="5">
        <f>YEAR(SalesDataTable[[#This Row],[Order Date]])</f>
        <v>2026</v>
      </c>
      <c r="V2615" s="8" t="str">
        <f>"Q"&amp;ROUNDUP(MONTH(SalesDataTable[[#This Row],[Order Date]])/3,0)</f>
        <v>Q4</v>
      </c>
      <c r="W2615" s="9">
        <f>MONTH(SalesDataTable[[#This Row],[Order Date]])</f>
        <v>12</v>
      </c>
      <c r="X2615" s="8" t="str">
        <f>TEXT(SalesDataTable[[#This Row],[Order Date]],"mmm")</f>
        <v>Dec</v>
      </c>
    </row>
    <row r="2616" spans="1:24" ht="15">
      <c r="A2616" s="2">
        <v>2738</v>
      </c>
      <c r="B2616" s="3">
        <v>46374</v>
      </c>
      <c r="C2616" s="12">
        <f>MONTH(SalesDataTable[[#This Row],[Order Date]])</f>
        <v>12</v>
      </c>
      <c r="D2616" s="12" t="str">
        <f>TEXT(SalesDataTable[[#This Row],[Order Date]],"MMM")</f>
        <v>Dec</v>
      </c>
      <c r="E2616" s="15" t="str">
        <f>"Q"&amp;ROUNDUP(MONTH(SalesDataTable[[#This Row],[Order Date]])/3,0)</f>
        <v>Q4</v>
      </c>
      <c r="F2616" s="12">
        <f>YEAR(SalesDataTable[[#This Row],[Order Date]])</f>
        <v>2026</v>
      </c>
      <c r="G2616" s="4" t="s">
        <v>6</v>
      </c>
      <c r="H2616" s="4" t="s">
        <v>41</v>
      </c>
      <c r="I2616" s="4" t="s">
        <v>2</v>
      </c>
      <c r="J2616" s="4" t="s">
        <v>13</v>
      </c>
      <c r="K2616" s="4" t="s">
        <v>9</v>
      </c>
      <c r="L2616" s="4" t="s">
        <v>17</v>
      </c>
      <c r="M2616" s="9">
        <v>3</v>
      </c>
      <c r="N2616" s="6">
        <v>145.43</v>
      </c>
      <c r="O2616" s="7">
        <v>0.05</v>
      </c>
      <c r="P2616" s="6">
        <v>81.72</v>
      </c>
      <c r="Q2616" s="6">
        <f t="shared" si="160"/>
        <v>414.47550000000001</v>
      </c>
      <c r="R2616" s="6">
        <f t="shared" si="161"/>
        <v>245.16</v>
      </c>
      <c r="S2616" s="6">
        <f t="shared" si="162"/>
        <v>169.31550000000001</v>
      </c>
      <c r="T2616" s="8">
        <f t="shared" si="163"/>
        <v>0.40850544845232106</v>
      </c>
      <c r="U2616" s="5">
        <f>YEAR(SalesDataTable[[#This Row],[Order Date]])</f>
        <v>2026</v>
      </c>
      <c r="V2616" s="8" t="str">
        <f>"Q"&amp;ROUNDUP(MONTH(SalesDataTable[[#This Row],[Order Date]])/3,0)</f>
        <v>Q4</v>
      </c>
      <c r="W2616" s="9">
        <f>MONTH(SalesDataTable[[#This Row],[Order Date]])</f>
        <v>12</v>
      </c>
      <c r="X2616" s="8" t="str">
        <f>TEXT(SalesDataTable[[#This Row],[Order Date]],"mmm")</f>
        <v>Dec</v>
      </c>
    </row>
    <row r="2617" spans="1:24" ht="15">
      <c r="A2617" s="2">
        <v>4400</v>
      </c>
      <c r="B2617" s="3">
        <v>46374</v>
      </c>
      <c r="C2617" s="12">
        <f>MONTH(SalesDataTable[[#This Row],[Order Date]])</f>
        <v>12</v>
      </c>
      <c r="D2617" s="12" t="str">
        <f>TEXT(SalesDataTable[[#This Row],[Order Date]],"MMM")</f>
        <v>Dec</v>
      </c>
      <c r="E2617" s="15" t="str">
        <f>"Q"&amp;ROUNDUP(MONTH(SalesDataTable[[#This Row],[Order Date]])/3,0)</f>
        <v>Q4</v>
      </c>
      <c r="F2617" s="12">
        <f>YEAR(SalesDataTable[[#This Row],[Order Date]])</f>
        <v>2026</v>
      </c>
      <c r="G2617" s="4" t="s">
        <v>20</v>
      </c>
      <c r="H2617" s="4" t="s">
        <v>21</v>
      </c>
      <c r="I2617" s="4" t="s">
        <v>2</v>
      </c>
      <c r="J2617" s="4" t="s">
        <v>3</v>
      </c>
      <c r="K2617" s="4" t="s">
        <v>14</v>
      </c>
      <c r="L2617" s="4" t="s">
        <v>15</v>
      </c>
      <c r="M2617" s="9">
        <v>2</v>
      </c>
      <c r="N2617" s="6">
        <v>36.89</v>
      </c>
      <c r="O2617" s="7">
        <v>0.1</v>
      </c>
      <c r="P2617" s="6">
        <v>13.74</v>
      </c>
      <c r="Q2617" s="6">
        <f t="shared" si="160"/>
        <v>66.402000000000001</v>
      </c>
      <c r="R2617" s="6">
        <f t="shared" si="161"/>
        <v>27.48</v>
      </c>
      <c r="S2617" s="6">
        <f t="shared" si="162"/>
        <v>38.921999999999997</v>
      </c>
      <c r="T2617" s="8">
        <f t="shared" si="163"/>
        <v>0.58615704346254627</v>
      </c>
      <c r="U2617" s="5">
        <f>YEAR(SalesDataTable[[#This Row],[Order Date]])</f>
        <v>2026</v>
      </c>
      <c r="V2617" s="8" t="str">
        <f>"Q"&amp;ROUNDUP(MONTH(SalesDataTable[[#This Row],[Order Date]])/3,0)</f>
        <v>Q4</v>
      </c>
      <c r="W2617" s="9">
        <f>MONTH(SalesDataTable[[#This Row],[Order Date]])</f>
        <v>12</v>
      </c>
      <c r="X2617" s="8" t="str">
        <f>TEXT(SalesDataTable[[#This Row],[Order Date]],"mmm")</f>
        <v>Dec</v>
      </c>
    </row>
    <row r="2618" spans="1:24" ht="15">
      <c r="A2618" s="2">
        <v>3122</v>
      </c>
      <c r="B2618" s="3">
        <v>46375</v>
      </c>
      <c r="C2618" s="12">
        <f>MONTH(SalesDataTable[[#This Row],[Order Date]])</f>
        <v>12</v>
      </c>
      <c r="D2618" s="12" t="str">
        <f>TEXT(SalesDataTable[[#This Row],[Order Date]],"MMM")</f>
        <v>Dec</v>
      </c>
      <c r="E2618" s="15" t="str">
        <f>"Q"&amp;ROUNDUP(MONTH(SalesDataTable[[#This Row],[Order Date]])/3,0)</f>
        <v>Q4</v>
      </c>
      <c r="F2618" s="12">
        <f>YEAR(SalesDataTable[[#This Row],[Order Date]])</f>
        <v>2026</v>
      </c>
      <c r="G2618" s="4" t="s">
        <v>0</v>
      </c>
      <c r="H2618" s="4" t="s">
        <v>1</v>
      </c>
      <c r="I2618" s="4" t="s">
        <v>28</v>
      </c>
      <c r="J2618" s="4" t="s">
        <v>3</v>
      </c>
      <c r="K2618" s="4" t="s">
        <v>9</v>
      </c>
      <c r="L2618" s="4" t="s">
        <v>17</v>
      </c>
      <c r="M2618" s="9">
        <v>1</v>
      </c>
      <c r="N2618" s="6">
        <v>145.44</v>
      </c>
      <c r="O2618" s="7">
        <v>0.1</v>
      </c>
      <c r="P2618" s="6">
        <v>80.42</v>
      </c>
      <c r="Q2618" s="6">
        <f t="shared" si="160"/>
        <v>130.89600000000002</v>
      </c>
      <c r="R2618" s="6">
        <f t="shared" si="161"/>
        <v>80.42</v>
      </c>
      <c r="S2618" s="6">
        <f t="shared" si="162"/>
        <v>50.476000000000013</v>
      </c>
      <c r="T2618" s="8">
        <f t="shared" si="163"/>
        <v>0.38561911746730232</v>
      </c>
      <c r="U2618" s="5">
        <f>YEAR(SalesDataTable[[#This Row],[Order Date]])</f>
        <v>2026</v>
      </c>
      <c r="V2618" s="8" t="str">
        <f>"Q"&amp;ROUNDUP(MONTH(SalesDataTable[[#This Row],[Order Date]])/3,0)</f>
        <v>Q4</v>
      </c>
      <c r="W2618" s="9">
        <f>MONTH(SalesDataTable[[#This Row],[Order Date]])</f>
        <v>12</v>
      </c>
      <c r="X2618" s="8" t="str">
        <f>TEXT(SalesDataTable[[#This Row],[Order Date]],"mmm")</f>
        <v>Dec</v>
      </c>
    </row>
    <row r="2619" spans="1:24" ht="15">
      <c r="A2619" s="2">
        <v>4572</v>
      </c>
      <c r="B2619" s="3">
        <v>46375</v>
      </c>
      <c r="C2619" s="12">
        <f>MONTH(SalesDataTable[[#This Row],[Order Date]])</f>
        <v>12</v>
      </c>
      <c r="D2619" s="12" t="str">
        <f>TEXT(SalesDataTable[[#This Row],[Order Date]],"MMM")</f>
        <v>Dec</v>
      </c>
      <c r="E2619" s="15" t="str">
        <f>"Q"&amp;ROUNDUP(MONTH(SalesDataTable[[#This Row],[Order Date]])/3,0)</f>
        <v>Q4</v>
      </c>
      <c r="F2619" s="12">
        <f>YEAR(SalesDataTable[[#This Row],[Order Date]])</f>
        <v>2026</v>
      </c>
      <c r="G2619" s="4" t="s">
        <v>0</v>
      </c>
      <c r="H2619" s="4" t="s">
        <v>50</v>
      </c>
      <c r="I2619" s="4" t="s">
        <v>2</v>
      </c>
      <c r="J2619" s="4" t="s">
        <v>13</v>
      </c>
      <c r="K2619" s="4" t="s">
        <v>34</v>
      </c>
      <c r="L2619" s="4" t="s">
        <v>45</v>
      </c>
      <c r="M2619" s="9">
        <v>2</v>
      </c>
      <c r="N2619" s="6">
        <v>51.56</v>
      </c>
      <c r="O2619" s="7">
        <v>0</v>
      </c>
      <c r="P2619" s="6">
        <v>21.9</v>
      </c>
      <c r="Q2619" s="6">
        <f t="shared" si="160"/>
        <v>103.12</v>
      </c>
      <c r="R2619" s="6">
        <f t="shared" si="161"/>
        <v>43.8</v>
      </c>
      <c r="S2619" s="6">
        <f t="shared" si="162"/>
        <v>59.320000000000007</v>
      </c>
      <c r="T2619" s="8">
        <f t="shared" si="163"/>
        <v>0.57525213343677273</v>
      </c>
      <c r="U2619" s="5">
        <f>YEAR(SalesDataTable[[#This Row],[Order Date]])</f>
        <v>2026</v>
      </c>
      <c r="V2619" s="8" t="str">
        <f>"Q"&amp;ROUNDUP(MONTH(SalesDataTable[[#This Row],[Order Date]])/3,0)</f>
        <v>Q4</v>
      </c>
      <c r="W2619" s="9">
        <f>MONTH(SalesDataTable[[#This Row],[Order Date]])</f>
        <v>12</v>
      </c>
      <c r="X2619" s="8" t="str">
        <f>TEXT(SalesDataTable[[#This Row],[Order Date]],"mmm")</f>
        <v>Dec</v>
      </c>
    </row>
    <row r="2620" spans="1:24" ht="15">
      <c r="A2620" s="2">
        <v>4783</v>
      </c>
      <c r="B2620" s="3">
        <v>46375</v>
      </c>
      <c r="C2620" s="12">
        <f>MONTH(SalesDataTable[[#This Row],[Order Date]])</f>
        <v>12</v>
      </c>
      <c r="D2620" s="12" t="str">
        <f>TEXT(SalesDataTable[[#This Row],[Order Date]],"MMM")</f>
        <v>Dec</v>
      </c>
      <c r="E2620" s="15" t="str">
        <f>"Q"&amp;ROUNDUP(MONTH(SalesDataTable[[#This Row],[Order Date]])/3,0)</f>
        <v>Q4</v>
      </c>
      <c r="F2620" s="12">
        <f>YEAR(SalesDataTable[[#This Row],[Order Date]])</f>
        <v>2026</v>
      </c>
      <c r="G2620" s="4" t="s">
        <v>20</v>
      </c>
      <c r="H2620" s="4" t="s">
        <v>31</v>
      </c>
      <c r="I2620" s="4" t="s">
        <v>2</v>
      </c>
      <c r="J2620" s="4" t="s">
        <v>13</v>
      </c>
      <c r="K2620" s="4" t="s">
        <v>23</v>
      </c>
      <c r="L2620" s="4" t="s">
        <v>51</v>
      </c>
      <c r="M2620" s="9">
        <v>2</v>
      </c>
      <c r="N2620" s="6">
        <v>122</v>
      </c>
      <c r="O2620" s="7">
        <v>0.15</v>
      </c>
      <c r="P2620" s="6">
        <v>60.01</v>
      </c>
      <c r="Q2620" s="6">
        <f t="shared" si="160"/>
        <v>207.4</v>
      </c>
      <c r="R2620" s="6">
        <f t="shared" si="161"/>
        <v>120.02</v>
      </c>
      <c r="S2620" s="6">
        <f t="shared" si="162"/>
        <v>87.38000000000001</v>
      </c>
      <c r="T2620" s="8">
        <f t="shared" si="163"/>
        <v>0.4213114754098361</v>
      </c>
      <c r="U2620" s="5">
        <f>YEAR(SalesDataTable[[#This Row],[Order Date]])</f>
        <v>2026</v>
      </c>
      <c r="V2620" s="8" t="str">
        <f>"Q"&amp;ROUNDUP(MONTH(SalesDataTable[[#This Row],[Order Date]])/3,0)</f>
        <v>Q4</v>
      </c>
      <c r="W2620" s="9">
        <f>MONTH(SalesDataTable[[#This Row],[Order Date]])</f>
        <v>12</v>
      </c>
      <c r="X2620" s="8" t="str">
        <f>TEXT(SalesDataTable[[#This Row],[Order Date]],"mmm")</f>
        <v>Dec</v>
      </c>
    </row>
    <row r="2621" spans="1:24" ht="15">
      <c r="A2621" s="2">
        <v>5055</v>
      </c>
      <c r="B2621" s="3">
        <v>46375</v>
      </c>
      <c r="C2621" s="12">
        <f>MONTH(SalesDataTable[[#This Row],[Order Date]])</f>
        <v>12</v>
      </c>
      <c r="D2621" s="12" t="str">
        <f>TEXT(SalesDataTable[[#This Row],[Order Date]],"MMM")</f>
        <v>Dec</v>
      </c>
      <c r="E2621" s="15" t="str">
        <f>"Q"&amp;ROUNDUP(MONTH(SalesDataTable[[#This Row],[Order Date]])/3,0)</f>
        <v>Q4</v>
      </c>
      <c r="F2621" s="12">
        <f>YEAR(SalesDataTable[[#This Row],[Order Date]])</f>
        <v>2026</v>
      </c>
      <c r="G2621" s="4" t="s">
        <v>11</v>
      </c>
      <c r="H2621" s="4" t="s">
        <v>18</v>
      </c>
      <c r="I2621" s="4" t="s">
        <v>28</v>
      </c>
      <c r="J2621" s="4" t="s">
        <v>13</v>
      </c>
      <c r="K2621" s="4" t="s">
        <v>9</v>
      </c>
      <c r="L2621" s="4" t="s">
        <v>46</v>
      </c>
      <c r="M2621" s="9">
        <v>1</v>
      </c>
      <c r="N2621" s="6">
        <v>71.89</v>
      </c>
      <c r="O2621" s="7">
        <v>0.15</v>
      </c>
      <c r="P2621" s="6">
        <v>32.409999999999997</v>
      </c>
      <c r="Q2621" s="6">
        <f t="shared" si="160"/>
        <v>61.106499999999997</v>
      </c>
      <c r="R2621" s="6">
        <f t="shared" si="161"/>
        <v>32.409999999999997</v>
      </c>
      <c r="S2621" s="6">
        <f t="shared" si="162"/>
        <v>28.6965</v>
      </c>
      <c r="T2621" s="8">
        <f t="shared" si="163"/>
        <v>0.46961452545964832</v>
      </c>
      <c r="U2621" s="5">
        <f>YEAR(SalesDataTable[[#This Row],[Order Date]])</f>
        <v>2026</v>
      </c>
      <c r="V2621" s="8" t="str">
        <f>"Q"&amp;ROUNDUP(MONTH(SalesDataTable[[#This Row],[Order Date]])/3,0)</f>
        <v>Q4</v>
      </c>
      <c r="W2621" s="9">
        <f>MONTH(SalesDataTable[[#This Row],[Order Date]])</f>
        <v>12</v>
      </c>
      <c r="X2621" s="8" t="str">
        <f>TEXT(SalesDataTable[[#This Row],[Order Date]],"mmm")</f>
        <v>Dec</v>
      </c>
    </row>
    <row r="2622" spans="1:24" ht="15">
      <c r="A2622" s="2">
        <v>5100</v>
      </c>
      <c r="B2622" s="3">
        <v>46375</v>
      </c>
      <c r="C2622" s="12">
        <f>MONTH(SalesDataTable[[#This Row],[Order Date]])</f>
        <v>12</v>
      </c>
      <c r="D2622" s="12" t="str">
        <f>TEXT(SalesDataTable[[#This Row],[Order Date]],"MMM")</f>
        <v>Dec</v>
      </c>
      <c r="E2622" s="15" t="str">
        <f>"Q"&amp;ROUNDUP(MONTH(SalesDataTable[[#This Row],[Order Date]])/3,0)</f>
        <v>Q4</v>
      </c>
      <c r="F2622" s="12">
        <f>YEAR(SalesDataTable[[#This Row],[Order Date]])</f>
        <v>2026</v>
      </c>
      <c r="G2622" s="4" t="s">
        <v>11</v>
      </c>
      <c r="H2622" s="4" t="s">
        <v>25</v>
      </c>
      <c r="I2622" s="4" t="s">
        <v>2</v>
      </c>
      <c r="J2622" s="4" t="s">
        <v>3</v>
      </c>
      <c r="K2622" s="4" t="s">
        <v>9</v>
      </c>
      <c r="L2622" s="4" t="s">
        <v>46</v>
      </c>
      <c r="M2622" s="9">
        <v>2</v>
      </c>
      <c r="N2622" s="6">
        <v>70.59</v>
      </c>
      <c r="O2622" s="7">
        <v>0.15</v>
      </c>
      <c r="P2622" s="6">
        <v>31.56</v>
      </c>
      <c r="Q2622" s="6">
        <f t="shared" si="160"/>
        <v>120.003</v>
      </c>
      <c r="R2622" s="6">
        <f t="shared" si="161"/>
        <v>63.12</v>
      </c>
      <c r="S2622" s="6">
        <f t="shared" si="162"/>
        <v>56.883000000000003</v>
      </c>
      <c r="T2622" s="8">
        <f t="shared" si="163"/>
        <v>0.47401314967125824</v>
      </c>
      <c r="U2622" s="5">
        <f>YEAR(SalesDataTable[[#This Row],[Order Date]])</f>
        <v>2026</v>
      </c>
      <c r="V2622" s="8" t="str">
        <f>"Q"&amp;ROUNDUP(MONTH(SalesDataTable[[#This Row],[Order Date]])/3,0)</f>
        <v>Q4</v>
      </c>
      <c r="W2622" s="9">
        <f>MONTH(SalesDataTable[[#This Row],[Order Date]])</f>
        <v>12</v>
      </c>
      <c r="X2622" s="8" t="str">
        <f>TEXT(SalesDataTable[[#This Row],[Order Date]],"mmm")</f>
        <v>Dec</v>
      </c>
    </row>
    <row r="2623" spans="1:24" ht="15">
      <c r="A2623" s="2">
        <v>488</v>
      </c>
      <c r="B2623" s="3">
        <v>46376</v>
      </c>
      <c r="C2623" s="12">
        <f>MONTH(SalesDataTable[[#This Row],[Order Date]])</f>
        <v>12</v>
      </c>
      <c r="D2623" s="12" t="str">
        <f>TEXT(SalesDataTable[[#This Row],[Order Date]],"MMM")</f>
        <v>Dec</v>
      </c>
      <c r="E2623" s="15" t="str">
        <f>"Q"&amp;ROUNDUP(MONTH(SalesDataTable[[#This Row],[Order Date]])/3,0)</f>
        <v>Q4</v>
      </c>
      <c r="F2623" s="12">
        <f>YEAR(SalesDataTable[[#This Row],[Order Date]])</f>
        <v>2026</v>
      </c>
      <c r="G2623" s="4" t="s">
        <v>20</v>
      </c>
      <c r="H2623" s="4" t="s">
        <v>31</v>
      </c>
      <c r="I2623" s="4" t="s">
        <v>2</v>
      </c>
      <c r="J2623" s="4" t="s">
        <v>3</v>
      </c>
      <c r="K2623" s="4" t="s">
        <v>9</v>
      </c>
      <c r="L2623" s="4" t="s">
        <v>17</v>
      </c>
      <c r="M2623" s="9">
        <v>4</v>
      </c>
      <c r="N2623" s="6">
        <v>141.91</v>
      </c>
      <c r="O2623" s="7">
        <v>0.05</v>
      </c>
      <c r="P2623" s="6">
        <v>80.260000000000005</v>
      </c>
      <c r="Q2623" s="6">
        <f t="shared" si="160"/>
        <v>539.25799999999992</v>
      </c>
      <c r="R2623" s="6">
        <f t="shared" si="161"/>
        <v>321.04000000000002</v>
      </c>
      <c r="S2623" s="6">
        <f t="shared" si="162"/>
        <v>218.2179999999999</v>
      </c>
      <c r="T2623" s="8">
        <f t="shared" si="163"/>
        <v>0.40466344495584661</v>
      </c>
      <c r="U2623" s="5">
        <f>YEAR(SalesDataTable[[#This Row],[Order Date]])</f>
        <v>2026</v>
      </c>
      <c r="V2623" s="8" t="str">
        <f>"Q"&amp;ROUNDUP(MONTH(SalesDataTable[[#This Row],[Order Date]])/3,0)</f>
        <v>Q4</v>
      </c>
      <c r="W2623" s="9">
        <f>MONTH(SalesDataTable[[#This Row],[Order Date]])</f>
        <v>12</v>
      </c>
      <c r="X2623" s="8" t="str">
        <f>TEXT(SalesDataTable[[#This Row],[Order Date]],"mmm")</f>
        <v>Dec</v>
      </c>
    </row>
    <row r="2624" spans="1:24" ht="15">
      <c r="A2624" s="2">
        <v>710</v>
      </c>
      <c r="B2624" s="3">
        <v>46376</v>
      </c>
      <c r="C2624" s="12">
        <f>MONTH(SalesDataTable[[#This Row],[Order Date]])</f>
        <v>12</v>
      </c>
      <c r="D2624" s="12" t="str">
        <f>TEXT(SalesDataTable[[#This Row],[Order Date]],"MMM")</f>
        <v>Dec</v>
      </c>
      <c r="E2624" s="15" t="str">
        <f>"Q"&amp;ROUNDUP(MONTH(SalesDataTable[[#This Row],[Order Date]])/3,0)</f>
        <v>Q4</v>
      </c>
      <c r="F2624" s="12">
        <f>YEAR(SalesDataTable[[#This Row],[Order Date]])</f>
        <v>2026</v>
      </c>
      <c r="G2624" s="4" t="s">
        <v>6</v>
      </c>
      <c r="H2624" s="4" t="s">
        <v>27</v>
      </c>
      <c r="I2624" s="4" t="s">
        <v>8</v>
      </c>
      <c r="J2624" s="4" t="s">
        <v>16</v>
      </c>
      <c r="K2624" s="4" t="s">
        <v>9</v>
      </c>
      <c r="L2624" s="4" t="s">
        <v>17</v>
      </c>
      <c r="M2624" s="9">
        <v>3</v>
      </c>
      <c r="N2624" s="6">
        <v>140.4</v>
      </c>
      <c r="O2624" s="7">
        <v>0.2</v>
      </c>
      <c r="P2624" s="6">
        <v>81.760000000000005</v>
      </c>
      <c r="Q2624" s="6">
        <f t="shared" si="160"/>
        <v>336.96000000000004</v>
      </c>
      <c r="R2624" s="6">
        <f t="shared" si="161"/>
        <v>245.28000000000003</v>
      </c>
      <c r="S2624" s="6">
        <f t="shared" si="162"/>
        <v>91.68</v>
      </c>
      <c r="T2624" s="8">
        <f t="shared" si="163"/>
        <v>0.27207977207977208</v>
      </c>
      <c r="U2624" s="5">
        <f>YEAR(SalesDataTable[[#This Row],[Order Date]])</f>
        <v>2026</v>
      </c>
      <c r="V2624" s="8" t="str">
        <f>"Q"&amp;ROUNDUP(MONTH(SalesDataTable[[#This Row],[Order Date]])/3,0)</f>
        <v>Q4</v>
      </c>
      <c r="W2624" s="9">
        <f>MONTH(SalesDataTable[[#This Row],[Order Date]])</f>
        <v>12</v>
      </c>
      <c r="X2624" s="8" t="str">
        <f>TEXT(SalesDataTable[[#This Row],[Order Date]],"mmm")</f>
        <v>Dec</v>
      </c>
    </row>
    <row r="2625" spans="1:24" ht="15">
      <c r="A2625" s="2">
        <v>1009</v>
      </c>
      <c r="B2625" s="3">
        <v>46376</v>
      </c>
      <c r="C2625" s="12">
        <f>MONTH(SalesDataTable[[#This Row],[Order Date]])</f>
        <v>12</v>
      </c>
      <c r="D2625" s="12" t="str">
        <f>TEXT(SalesDataTable[[#This Row],[Order Date]],"MMM")</f>
        <v>Dec</v>
      </c>
      <c r="E2625" s="15" t="str">
        <f>"Q"&amp;ROUNDUP(MONTH(SalesDataTable[[#This Row],[Order Date]])/3,0)</f>
        <v>Q4</v>
      </c>
      <c r="F2625" s="12">
        <f>YEAR(SalesDataTable[[#This Row],[Order Date]])</f>
        <v>2026</v>
      </c>
      <c r="G2625" s="4" t="s">
        <v>20</v>
      </c>
      <c r="H2625" s="4" t="s">
        <v>47</v>
      </c>
      <c r="I2625" s="4" t="s">
        <v>28</v>
      </c>
      <c r="J2625" s="4" t="s">
        <v>3</v>
      </c>
      <c r="K2625" s="4" t="s">
        <v>9</v>
      </c>
      <c r="L2625" s="4" t="s">
        <v>46</v>
      </c>
      <c r="M2625" s="9">
        <v>2</v>
      </c>
      <c r="N2625" s="6">
        <v>72.349999999999994</v>
      </c>
      <c r="O2625" s="7">
        <v>0.15</v>
      </c>
      <c r="P2625" s="6">
        <v>32.44</v>
      </c>
      <c r="Q2625" s="6">
        <f t="shared" si="160"/>
        <v>122.99499999999999</v>
      </c>
      <c r="R2625" s="6">
        <f t="shared" si="161"/>
        <v>64.88</v>
      </c>
      <c r="S2625" s="6">
        <f t="shared" si="162"/>
        <v>58.114999999999995</v>
      </c>
      <c r="T2625" s="8">
        <f t="shared" si="163"/>
        <v>0.47249888206837676</v>
      </c>
      <c r="U2625" s="5">
        <f>YEAR(SalesDataTable[[#This Row],[Order Date]])</f>
        <v>2026</v>
      </c>
      <c r="V2625" s="8" t="str">
        <f>"Q"&amp;ROUNDUP(MONTH(SalesDataTable[[#This Row],[Order Date]])/3,0)</f>
        <v>Q4</v>
      </c>
      <c r="W2625" s="9">
        <f>MONTH(SalesDataTable[[#This Row],[Order Date]])</f>
        <v>12</v>
      </c>
      <c r="X2625" s="8" t="str">
        <f>TEXT(SalesDataTable[[#This Row],[Order Date]],"mmm")</f>
        <v>Dec</v>
      </c>
    </row>
    <row r="2626" spans="1:24" ht="15">
      <c r="A2626" s="2">
        <v>1231</v>
      </c>
      <c r="B2626" s="3">
        <v>46376</v>
      </c>
      <c r="C2626" s="12">
        <f>MONTH(SalesDataTable[[#This Row],[Order Date]])</f>
        <v>12</v>
      </c>
      <c r="D2626" s="12" t="str">
        <f>TEXT(SalesDataTable[[#This Row],[Order Date]],"MMM")</f>
        <v>Dec</v>
      </c>
      <c r="E2626" s="15" t="str">
        <f>"Q"&amp;ROUNDUP(MONTH(SalesDataTable[[#This Row],[Order Date]])/3,0)</f>
        <v>Q4</v>
      </c>
      <c r="F2626" s="12">
        <f>YEAR(SalesDataTable[[#This Row],[Order Date]])</f>
        <v>2026</v>
      </c>
      <c r="G2626" s="4" t="s">
        <v>20</v>
      </c>
      <c r="H2626" s="4" t="s">
        <v>33</v>
      </c>
      <c r="I2626" s="4" t="s">
        <v>2</v>
      </c>
      <c r="J2626" s="4" t="s">
        <v>13</v>
      </c>
      <c r="K2626" s="4" t="s">
        <v>23</v>
      </c>
      <c r="L2626" s="4" t="s">
        <v>51</v>
      </c>
      <c r="M2626" s="9">
        <v>4</v>
      </c>
      <c r="N2626" s="6">
        <v>120.8</v>
      </c>
      <c r="O2626" s="7">
        <v>0.1</v>
      </c>
      <c r="P2626" s="6">
        <v>59.93</v>
      </c>
      <c r="Q2626" s="6">
        <f t="shared" ref="Q2626:Q2689" si="164">M2626*N2626*(1-O2626)</f>
        <v>434.88</v>
      </c>
      <c r="R2626" s="6">
        <f t="shared" ref="R2626:R2689" si="165">M2626*P2626</f>
        <v>239.72</v>
      </c>
      <c r="S2626" s="6">
        <f t="shared" ref="S2626:S2689" si="166">Q2626-R2626</f>
        <v>195.16</v>
      </c>
      <c r="T2626" s="8">
        <f t="shared" ref="T2626:T2689" si="167">IFERROR(S2626/Q2626,0)</f>
        <v>0.44876747608535689</v>
      </c>
      <c r="U2626" s="5">
        <f>YEAR(SalesDataTable[[#This Row],[Order Date]])</f>
        <v>2026</v>
      </c>
      <c r="V2626" s="8" t="str">
        <f>"Q"&amp;ROUNDUP(MONTH(SalesDataTable[[#This Row],[Order Date]])/3,0)</f>
        <v>Q4</v>
      </c>
      <c r="W2626" s="9">
        <f>MONTH(SalesDataTable[[#This Row],[Order Date]])</f>
        <v>12</v>
      </c>
      <c r="X2626" s="8" t="str">
        <f>TEXT(SalesDataTable[[#This Row],[Order Date]],"mmm")</f>
        <v>Dec</v>
      </c>
    </row>
    <row r="2627" spans="1:24" ht="15">
      <c r="A2627" s="2">
        <v>1445</v>
      </c>
      <c r="B2627" s="3">
        <v>46376</v>
      </c>
      <c r="C2627" s="12">
        <f>MONTH(SalesDataTable[[#This Row],[Order Date]])</f>
        <v>12</v>
      </c>
      <c r="D2627" s="12" t="str">
        <f>TEXT(SalesDataTable[[#This Row],[Order Date]],"MMM")</f>
        <v>Dec</v>
      </c>
      <c r="E2627" s="15" t="str">
        <f>"Q"&amp;ROUNDUP(MONTH(SalesDataTable[[#This Row],[Order Date]])/3,0)</f>
        <v>Q4</v>
      </c>
      <c r="F2627" s="12">
        <f>YEAR(SalesDataTable[[#This Row],[Order Date]])</f>
        <v>2026</v>
      </c>
      <c r="G2627" s="4" t="s">
        <v>20</v>
      </c>
      <c r="H2627" s="4" t="s">
        <v>31</v>
      </c>
      <c r="I2627" s="4" t="s">
        <v>2</v>
      </c>
      <c r="J2627" s="4" t="s">
        <v>13</v>
      </c>
      <c r="K2627" s="4" t="s">
        <v>9</v>
      </c>
      <c r="L2627" s="4" t="s">
        <v>46</v>
      </c>
      <c r="M2627" s="9">
        <v>1</v>
      </c>
      <c r="N2627" s="6">
        <v>71.23</v>
      </c>
      <c r="O2627" s="7">
        <v>0</v>
      </c>
      <c r="P2627" s="6">
        <v>31.63</v>
      </c>
      <c r="Q2627" s="6">
        <f t="shared" si="164"/>
        <v>71.23</v>
      </c>
      <c r="R2627" s="6">
        <f t="shared" si="165"/>
        <v>31.63</v>
      </c>
      <c r="S2627" s="6">
        <f t="shared" si="166"/>
        <v>39.600000000000009</v>
      </c>
      <c r="T2627" s="8">
        <f t="shared" si="167"/>
        <v>0.55594552856942303</v>
      </c>
      <c r="U2627" s="5">
        <f>YEAR(SalesDataTable[[#This Row],[Order Date]])</f>
        <v>2026</v>
      </c>
      <c r="V2627" s="8" t="str">
        <f>"Q"&amp;ROUNDUP(MONTH(SalesDataTable[[#This Row],[Order Date]])/3,0)</f>
        <v>Q4</v>
      </c>
      <c r="W2627" s="9">
        <f>MONTH(SalesDataTable[[#This Row],[Order Date]])</f>
        <v>12</v>
      </c>
      <c r="X2627" s="8" t="str">
        <f>TEXT(SalesDataTable[[#This Row],[Order Date]],"mmm")</f>
        <v>Dec</v>
      </c>
    </row>
    <row r="2628" spans="1:24" ht="15">
      <c r="A2628" s="2">
        <v>2842</v>
      </c>
      <c r="B2628" s="3">
        <v>46376</v>
      </c>
      <c r="C2628" s="12">
        <f>MONTH(SalesDataTable[[#This Row],[Order Date]])</f>
        <v>12</v>
      </c>
      <c r="D2628" s="12" t="str">
        <f>TEXT(SalesDataTable[[#This Row],[Order Date]],"MMM")</f>
        <v>Dec</v>
      </c>
      <c r="E2628" s="15" t="str">
        <f>"Q"&amp;ROUNDUP(MONTH(SalesDataTable[[#This Row],[Order Date]])/3,0)</f>
        <v>Q4</v>
      </c>
      <c r="F2628" s="12">
        <f>YEAR(SalesDataTable[[#This Row],[Order Date]])</f>
        <v>2026</v>
      </c>
      <c r="G2628" s="4" t="s">
        <v>11</v>
      </c>
      <c r="H2628" s="4" t="s">
        <v>39</v>
      </c>
      <c r="I2628" s="4" t="s">
        <v>8</v>
      </c>
      <c r="J2628" s="4" t="s">
        <v>16</v>
      </c>
      <c r="K2628" s="4" t="s">
        <v>4</v>
      </c>
      <c r="L2628" s="4" t="s">
        <v>22</v>
      </c>
      <c r="M2628" s="9">
        <v>5</v>
      </c>
      <c r="N2628" s="6">
        <v>51.02</v>
      </c>
      <c r="O2628" s="7">
        <v>0.05</v>
      </c>
      <c r="P2628" s="6">
        <v>22.56</v>
      </c>
      <c r="Q2628" s="6">
        <f t="shared" si="164"/>
        <v>242.345</v>
      </c>
      <c r="R2628" s="6">
        <f t="shared" si="165"/>
        <v>112.8</v>
      </c>
      <c r="S2628" s="6">
        <f t="shared" si="166"/>
        <v>129.54500000000002</v>
      </c>
      <c r="T2628" s="8">
        <f t="shared" si="167"/>
        <v>0.5345478553302111</v>
      </c>
      <c r="U2628" s="5">
        <f>YEAR(SalesDataTable[[#This Row],[Order Date]])</f>
        <v>2026</v>
      </c>
      <c r="V2628" s="8" t="str">
        <f>"Q"&amp;ROUNDUP(MONTH(SalesDataTable[[#This Row],[Order Date]])/3,0)</f>
        <v>Q4</v>
      </c>
      <c r="W2628" s="9">
        <f>MONTH(SalesDataTable[[#This Row],[Order Date]])</f>
        <v>12</v>
      </c>
      <c r="X2628" s="8" t="str">
        <f>TEXT(SalesDataTable[[#This Row],[Order Date]],"mmm")</f>
        <v>Dec</v>
      </c>
    </row>
    <row r="2629" spans="1:24" ht="15">
      <c r="A2629" s="2">
        <v>3783</v>
      </c>
      <c r="B2629" s="3">
        <v>46376</v>
      </c>
      <c r="C2629" s="12">
        <f>MONTH(SalesDataTable[[#This Row],[Order Date]])</f>
        <v>12</v>
      </c>
      <c r="D2629" s="12" t="str">
        <f>TEXT(SalesDataTable[[#This Row],[Order Date]],"MMM")</f>
        <v>Dec</v>
      </c>
      <c r="E2629" s="15" t="str">
        <f>"Q"&amp;ROUNDUP(MONTH(SalesDataTable[[#This Row],[Order Date]])/3,0)</f>
        <v>Q4</v>
      </c>
      <c r="F2629" s="12">
        <f>YEAR(SalesDataTable[[#This Row],[Order Date]])</f>
        <v>2026</v>
      </c>
      <c r="G2629" s="4" t="s">
        <v>11</v>
      </c>
      <c r="H2629" s="4" t="s">
        <v>12</v>
      </c>
      <c r="I2629" s="4" t="s">
        <v>28</v>
      </c>
      <c r="J2629" s="4" t="s">
        <v>13</v>
      </c>
      <c r="K2629" s="4" t="s">
        <v>14</v>
      </c>
      <c r="L2629" s="4" t="s">
        <v>44</v>
      </c>
      <c r="M2629" s="9">
        <v>1</v>
      </c>
      <c r="N2629" s="6">
        <v>130.52000000000001</v>
      </c>
      <c r="O2629" s="7">
        <v>0.1</v>
      </c>
      <c r="P2629" s="6">
        <v>66.09</v>
      </c>
      <c r="Q2629" s="6">
        <f t="shared" si="164"/>
        <v>117.46800000000002</v>
      </c>
      <c r="R2629" s="6">
        <f t="shared" si="165"/>
        <v>66.09</v>
      </c>
      <c r="S2629" s="6">
        <f t="shared" si="166"/>
        <v>51.378000000000014</v>
      </c>
      <c r="T2629" s="8">
        <f t="shared" si="167"/>
        <v>0.43737869036673821</v>
      </c>
      <c r="U2629" s="5">
        <f>YEAR(SalesDataTable[[#This Row],[Order Date]])</f>
        <v>2026</v>
      </c>
      <c r="V2629" s="8" t="str">
        <f>"Q"&amp;ROUNDUP(MONTH(SalesDataTable[[#This Row],[Order Date]])/3,0)</f>
        <v>Q4</v>
      </c>
      <c r="W2629" s="9">
        <f>MONTH(SalesDataTable[[#This Row],[Order Date]])</f>
        <v>12</v>
      </c>
      <c r="X2629" s="8" t="str">
        <f>TEXT(SalesDataTable[[#This Row],[Order Date]],"mmm")</f>
        <v>Dec</v>
      </c>
    </row>
    <row r="2630" spans="1:24" ht="15">
      <c r="A2630" s="2">
        <v>4484</v>
      </c>
      <c r="B2630" s="3">
        <v>46376</v>
      </c>
      <c r="C2630" s="12">
        <f>MONTH(SalesDataTable[[#This Row],[Order Date]])</f>
        <v>12</v>
      </c>
      <c r="D2630" s="12" t="str">
        <f>TEXT(SalesDataTable[[#This Row],[Order Date]],"MMM")</f>
        <v>Dec</v>
      </c>
      <c r="E2630" s="15" t="str">
        <f>"Q"&amp;ROUNDUP(MONTH(SalesDataTable[[#This Row],[Order Date]])/3,0)</f>
        <v>Q4</v>
      </c>
      <c r="F2630" s="12">
        <f>YEAR(SalesDataTable[[#This Row],[Order Date]])</f>
        <v>2026</v>
      </c>
      <c r="G2630" s="4" t="s">
        <v>6</v>
      </c>
      <c r="H2630" s="4" t="s">
        <v>49</v>
      </c>
      <c r="I2630" s="4" t="s">
        <v>2</v>
      </c>
      <c r="J2630" s="4" t="s">
        <v>3</v>
      </c>
      <c r="K2630" s="4" t="s">
        <v>4</v>
      </c>
      <c r="L2630" s="4" t="s">
        <v>5</v>
      </c>
      <c r="M2630" s="9">
        <v>2</v>
      </c>
      <c r="N2630" s="6">
        <v>79.87</v>
      </c>
      <c r="O2630" s="7">
        <v>0.15</v>
      </c>
      <c r="P2630" s="6">
        <v>41.9</v>
      </c>
      <c r="Q2630" s="6">
        <f t="shared" si="164"/>
        <v>135.779</v>
      </c>
      <c r="R2630" s="6">
        <f t="shared" si="165"/>
        <v>83.8</v>
      </c>
      <c r="S2630" s="6">
        <f t="shared" si="166"/>
        <v>51.978999999999999</v>
      </c>
      <c r="T2630" s="8">
        <f t="shared" si="167"/>
        <v>0.38282061290773978</v>
      </c>
      <c r="U2630" s="5">
        <f>YEAR(SalesDataTable[[#This Row],[Order Date]])</f>
        <v>2026</v>
      </c>
      <c r="V2630" s="8" t="str">
        <f>"Q"&amp;ROUNDUP(MONTH(SalesDataTable[[#This Row],[Order Date]])/3,0)</f>
        <v>Q4</v>
      </c>
      <c r="W2630" s="9">
        <f>MONTH(SalesDataTable[[#This Row],[Order Date]])</f>
        <v>12</v>
      </c>
      <c r="X2630" s="8" t="str">
        <f>TEXT(SalesDataTable[[#This Row],[Order Date]],"mmm")</f>
        <v>Dec</v>
      </c>
    </row>
    <row r="2631" spans="1:24" ht="15">
      <c r="A2631" s="2">
        <v>4597</v>
      </c>
      <c r="B2631" s="3">
        <v>46376</v>
      </c>
      <c r="C2631" s="12">
        <f>MONTH(SalesDataTable[[#This Row],[Order Date]])</f>
        <v>12</v>
      </c>
      <c r="D2631" s="12" t="str">
        <f>TEXT(SalesDataTable[[#This Row],[Order Date]],"MMM")</f>
        <v>Dec</v>
      </c>
      <c r="E2631" s="15" t="str">
        <f>"Q"&amp;ROUNDUP(MONTH(SalesDataTable[[#This Row],[Order Date]])/3,0)</f>
        <v>Q4</v>
      </c>
      <c r="F2631" s="12">
        <f>YEAR(SalesDataTable[[#This Row],[Order Date]])</f>
        <v>2026</v>
      </c>
      <c r="G2631" s="4" t="s">
        <v>20</v>
      </c>
      <c r="H2631" s="4" t="s">
        <v>47</v>
      </c>
      <c r="I2631" s="4" t="s">
        <v>2</v>
      </c>
      <c r="J2631" s="4" t="s">
        <v>3</v>
      </c>
      <c r="K2631" s="4" t="s">
        <v>9</v>
      </c>
      <c r="L2631" s="4" t="s">
        <v>46</v>
      </c>
      <c r="M2631" s="9">
        <v>3</v>
      </c>
      <c r="N2631" s="6">
        <v>71.3</v>
      </c>
      <c r="O2631" s="7">
        <v>0.1</v>
      </c>
      <c r="P2631" s="6">
        <v>32.93</v>
      </c>
      <c r="Q2631" s="6">
        <f t="shared" si="164"/>
        <v>192.51</v>
      </c>
      <c r="R2631" s="6">
        <f t="shared" si="165"/>
        <v>98.789999999999992</v>
      </c>
      <c r="S2631" s="6">
        <f t="shared" si="166"/>
        <v>93.72</v>
      </c>
      <c r="T2631" s="8">
        <f t="shared" si="167"/>
        <v>0.48683185289075892</v>
      </c>
      <c r="U2631" s="5">
        <f>YEAR(SalesDataTable[[#This Row],[Order Date]])</f>
        <v>2026</v>
      </c>
      <c r="V2631" s="8" t="str">
        <f>"Q"&amp;ROUNDUP(MONTH(SalesDataTable[[#This Row],[Order Date]])/3,0)</f>
        <v>Q4</v>
      </c>
      <c r="W2631" s="9">
        <f>MONTH(SalesDataTable[[#This Row],[Order Date]])</f>
        <v>12</v>
      </c>
      <c r="X2631" s="8" t="str">
        <f>TEXT(SalesDataTable[[#This Row],[Order Date]],"mmm")</f>
        <v>Dec</v>
      </c>
    </row>
    <row r="2632" spans="1:24" ht="15">
      <c r="A2632" s="2">
        <v>4917</v>
      </c>
      <c r="B2632" s="3">
        <v>46376</v>
      </c>
      <c r="C2632" s="12">
        <f>MONTH(SalesDataTable[[#This Row],[Order Date]])</f>
        <v>12</v>
      </c>
      <c r="D2632" s="12" t="str">
        <f>TEXT(SalesDataTable[[#This Row],[Order Date]],"MMM")</f>
        <v>Dec</v>
      </c>
      <c r="E2632" s="15" t="str">
        <f>"Q"&amp;ROUNDUP(MONTH(SalesDataTable[[#This Row],[Order Date]])/3,0)</f>
        <v>Q4</v>
      </c>
      <c r="F2632" s="12">
        <f>YEAR(SalesDataTable[[#This Row],[Order Date]])</f>
        <v>2026</v>
      </c>
      <c r="G2632" s="4" t="s">
        <v>0</v>
      </c>
      <c r="H2632" s="4" t="s">
        <v>36</v>
      </c>
      <c r="I2632" s="4" t="s">
        <v>2</v>
      </c>
      <c r="J2632" s="4" t="s">
        <v>3</v>
      </c>
      <c r="K2632" s="4" t="s">
        <v>23</v>
      </c>
      <c r="L2632" s="4" t="s">
        <v>51</v>
      </c>
      <c r="M2632" s="9">
        <v>2</v>
      </c>
      <c r="N2632" s="6">
        <v>122.95</v>
      </c>
      <c r="O2632" s="7">
        <v>0.1</v>
      </c>
      <c r="P2632" s="6">
        <v>59.79</v>
      </c>
      <c r="Q2632" s="6">
        <f t="shared" si="164"/>
        <v>221.31</v>
      </c>
      <c r="R2632" s="6">
        <f t="shared" si="165"/>
        <v>119.58</v>
      </c>
      <c r="S2632" s="6">
        <f t="shared" si="166"/>
        <v>101.73</v>
      </c>
      <c r="T2632" s="8">
        <f t="shared" si="167"/>
        <v>0.45967195336857802</v>
      </c>
      <c r="U2632" s="5">
        <f>YEAR(SalesDataTable[[#This Row],[Order Date]])</f>
        <v>2026</v>
      </c>
      <c r="V2632" s="8" t="str">
        <f>"Q"&amp;ROUNDUP(MONTH(SalesDataTable[[#This Row],[Order Date]])/3,0)</f>
        <v>Q4</v>
      </c>
      <c r="W2632" s="9">
        <f>MONTH(SalesDataTable[[#This Row],[Order Date]])</f>
        <v>12</v>
      </c>
      <c r="X2632" s="8" t="str">
        <f>TEXT(SalesDataTable[[#This Row],[Order Date]],"mmm")</f>
        <v>Dec</v>
      </c>
    </row>
    <row r="2633" spans="1:24" ht="15">
      <c r="A2633" s="2">
        <v>629</v>
      </c>
      <c r="B2633" s="3">
        <v>46377</v>
      </c>
      <c r="C2633" s="12">
        <f>MONTH(SalesDataTable[[#This Row],[Order Date]])</f>
        <v>12</v>
      </c>
      <c r="D2633" s="12" t="str">
        <f>TEXT(SalesDataTable[[#This Row],[Order Date]],"MMM")</f>
        <v>Dec</v>
      </c>
      <c r="E2633" s="15" t="str">
        <f>"Q"&amp;ROUNDUP(MONTH(SalesDataTable[[#This Row],[Order Date]])/3,0)</f>
        <v>Q4</v>
      </c>
      <c r="F2633" s="12">
        <f>YEAR(SalesDataTable[[#This Row],[Order Date]])</f>
        <v>2026</v>
      </c>
      <c r="G2633" s="4" t="s">
        <v>20</v>
      </c>
      <c r="H2633" s="4" t="s">
        <v>47</v>
      </c>
      <c r="I2633" s="4" t="s">
        <v>2</v>
      </c>
      <c r="J2633" s="4" t="s">
        <v>16</v>
      </c>
      <c r="K2633" s="4" t="s">
        <v>34</v>
      </c>
      <c r="L2633" s="4" t="s">
        <v>45</v>
      </c>
      <c r="M2633" s="9">
        <v>2</v>
      </c>
      <c r="N2633" s="6">
        <v>50.04</v>
      </c>
      <c r="O2633" s="7">
        <v>0.05</v>
      </c>
      <c r="P2633" s="6">
        <v>22.43</v>
      </c>
      <c r="Q2633" s="6">
        <f t="shared" si="164"/>
        <v>95.075999999999993</v>
      </c>
      <c r="R2633" s="6">
        <f t="shared" si="165"/>
        <v>44.86</v>
      </c>
      <c r="S2633" s="6">
        <f t="shared" si="166"/>
        <v>50.215999999999994</v>
      </c>
      <c r="T2633" s="8">
        <f t="shared" si="167"/>
        <v>0.52816694013210486</v>
      </c>
      <c r="U2633" s="5">
        <f>YEAR(SalesDataTable[[#This Row],[Order Date]])</f>
        <v>2026</v>
      </c>
      <c r="V2633" s="8" t="str">
        <f>"Q"&amp;ROUNDUP(MONTH(SalesDataTable[[#This Row],[Order Date]])/3,0)</f>
        <v>Q4</v>
      </c>
      <c r="W2633" s="9">
        <f>MONTH(SalesDataTable[[#This Row],[Order Date]])</f>
        <v>12</v>
      </c>
      <c r="X2633" s="8" t="str">
        <f>TEXT(SalesDataTable[[#This Row],[Order Date]],"mmm")</f>
        <v>Dec</v>
      </c>
    </row>
    <row r="2634" spans="1:24" ht="15">
      <c r="A2634" s="2">
        <v>1373</v>
      </c>
      <c r="B2634" s="3">
        <v>46377</v>
      </c>
      <c r="C2634" s="12">
        <f>MONTH(SalesDataTable[[#This Row],[Order Date]])</f>
        <v>12</v>
      </c>
      <c r="D2634" s="12" t="str">
        <f>TEXT(SalesDataTable[[#This Row],[Order Date]],"MMM")</f>
        <v>Dec</v>
      </c>
      <c r="E2634" s="15" t="str">
        <f>"Q"&amp;ROUNDUP(MONTH(SalesDataTable[[#This Row],[Order Date]])/3,0)</f>
        <v>Q4</v>
      </c>
      <c r="F2634" s="12">
        <f>YEAR(SalesDataTable[[#This Row],[Order Date]])</f>
        <v>2026</v>
      </c>
      <c r="G2634" s="4" t="s">
        <v>6</v>
      </c>
      <c r="H2634" s="4" t="s">
        <v>7</v>
      </c>
      <c r="I2634" s="4" t="s">
        <v>28</v>
      </c>
      <c r="J2634" s="4" t="s">
        <v>3</v>
      </c>
      <c r="K2634" s="4" t="s">
        <v>23</v>
      </c>
      <c r="L2634" s="4" t="s">
        <v>40</v>
      </c>
      <c r="M2634" s="9">
        <v>1</v>
      </c>
      <c r="N2634" s="6">
        <v>80.92</v>
      </c>
      <c r="O2634" s="7">
        <v>0.05</v>
      </c>
      <c r="P2634" s="6">
        <v>40.14</v>
      </c>
      <c r="Q2634" s="6">
        <f t="shared" si="164"/>
        <v>76.873999999999995</v>
      </c>
      <c r="R2634" s="6">
        <f t="shared" si="165"/>
        <v>40.14</v>
      </c>
      <c r="S2634" s="6">
        <f t="shared" si="166"/>
        <v>36.733999999999995</v>
      </c>
      <c r="T2634" s="8">
        <f t="shared" si="167"/>
        <v>0.47784686630069978</v>
      </c>
      <c r="U2634" s="5">
        <f>YEAR(SalesDataTable[[#This Row],[Order Date]])</f>
        <v>2026</v>
      </c>
      <c r="V2634" s="8" t="str">
        <f>"Q"&amp;ROUNDUP(MONTH(SalesDataTable[[#This Row],[Order Date]])/3,0)</f>
        <v>Q4</v>
      </c>
      <c r="W2634" s="9">
        <f>MONTH(SalesDataTable[[#This Row],[Order Date]])</f>
        <v>12</v>
      </c>
      <c r="X2634" s="8" t="str">
        <f>TEXT(SalesDataTable[[#This Row],[Order Date]],"mmm")</f>
        <v>Dec</v>
      </c>
    </row>
    <row r="2635" spans="1:24" ht="15">
      <c r="A2635" s="2">
        <v>1668</v>
      </c>
      <c r="B2635" s="3">
        <v>46377</v>
      </c>
      <c r="C2635" s="12">
        <f>MONTH(SalesDataTable[[#This Row],[Order Date]])</f>
        <v>12</v>
      </c>
      <c r="D2635" s="12" t="str">
        <f>TEXT(SalesDataTable[[#This Row],[Order Date]],"MMM")</f>
        <v>Dec</v>
      </c>
      <c r="E2635" s="15" t="str">
        <f>"Q"&amp;ROUNDUP(MONTH(SalesDataTable[[#This Row],[Order Date]])/3,0)</f>
        <v>Q4</v>
      </c>
      <c r="F2635" s="12">
        <f>YEAR(SalesDataTable[[#This Row],[Order Date]])</f>
        <v>2026</v>
      </c>
      <c r="G2635" s="4" t="s">
        <v>11</v>
      </c>
      <c r="H2635" s="4" t="s">
        <v>25</v>
      </c>
      <c r="I2635" s="4" t="s">
        <v>2</v>
      </c>
      <c r="J2635" s="4" t="s">
        <v>16</v>
      </c>
      <c r="K2635" s="4" t="s">
        <v>4</v>
      </c>
      <c r="L2635" s="4" t="s">
        <v>22</v>
      </c>
      <c r="M2635" s="9">
        <v>6</v>
      </c>
      <c r="N2635" s="6">
        <v>50.35</v>
      </c>
      <c r="O2635" s="7">
        <v>0.15</v>
      </c>
      <c r="P2635" s="6">
        <v>22.91</v>
      </c>
      <c r="Q2635" s="6">
        <f t="shared" si="164"/>
        <v>256.78500000000003</v>
      </c>
      <c r="R2635" s="6">
        <f t="shared" si="165"/>
        <v>137.46</v>
      </c>
      <c r="S2635" s="6">
        <f t="shared" si="166"/>
        <v>119.32500000000002</v>
      </c>
      <c r="T2635" s="8">
        <f t="shared" si="167"/>
        <v>0.46468835796483443</v>
      </c>
      <c r="U2635" s="5">
        <f>YEAR(SalesDataTable[[#This Row],[Order Date]])</f>
        <v>2026</v>
      </c>
      <c r="V2635" s="8" t="str">
        <f>"Q"&amp;ROUNDUP(MONTH(SalesDataTable[[#This Row],[Order Date]])/3,0)</f>
        <v>Q4</v>
      </c>
      <c r="W2635" s="9">
        <f>MONTH(SalesDataTable[[#This Row],[Order Date]])</f>
        <v>12</v>
      </c>
      <c r="X2635" s="8" t="str">
        <f>TEXT(SalesDataTable[[#This Row],[Order Date]],"mmm")</f>
        <v>Dec</v>
      </c>
    </row>
    <row r="2636" spans="1:24" ht="15">
      <c r="A2636" s="2">
        <v>2646</v>
      </c>
      <c r="B2636" s="3">
        <v>46377</v>
      </c>
      <c r="C2636" s="12">
        <f>MONTH(SalesDataTable[[#This Row],[Order Date]])</f>
        <v>12</v>
      </c>
      <c r="D2636" s="12" t="str">
        <f>TEXT(SalesDataTable[[#This Row],[Order Date]],"MMM")</f>
        <v>Dec</v>
      </c>
      <c r="E2636" s="15" t="str">
        <f>"Q"&amp;ROUNDUP(MONTH(SalesDataTable[[#This Row],[Order Date]])/3,0)</f>
        <v>Q4</v>
      </c>
      <c r="F2636" s="12">
        <f>YEAR(SalesDataTable[[#This Row],[Order Date]])</f>
        <v>2026</v>
      </c>
      <c r="G2636" s="4" t="s">
        <v>6</v>
      </c>
      <c r="H2636" s="4" t="s">
        <v>7</v>
      </c>
      <c r="I2636" s="4" t="s">
        <v>2</v>
      </c>
      <c r="J2636" s="4" t="s">
        <v>3</v>
      </c>
      <c r="K2636" s="4" t="s">
        <v>34</v>
      </c>
      <c r="L2636" s="4" t="s">
        <v>42</v>
      </c>
      <c r="M2636" s="9">
        <v>1</v>
      </c>
      <c r="N2636" s="6">
        <v>35.799999999999997</v>
      </c>
      <c r="O2636" s="7">
        <v>0.05</v>
      </c>
      <c r="P2636" s="6">
        <v>14.12</v>
      </c>
      <c r="Q2636" s="6">
        <f t="shared" si="164"/>
        <v>34.01</v>
      </c>
      <c r="R2636" s="6">
        <f t="shared" si="165"/>
        <v>14.12</v>
      </c>
      <c r="S2636" s="6">
        <f t="shared" si="166"/>
        <v>19.89</v>
      </c>
      <c r="T2636" s="8">
        <f t="shared" si="167"/>
        <v>0.58482799176712741</v>
      </c>
      <c r="U2636" s="5">
        <f>YEAR(SalesDataTable[[#This Row],[Order Date]])</f>
        <v>2026</v>
      </c>
      <c r="V2636" s="8" t="str">
        <f>"Q"&amp;ROUNDUP(MONTH(SalesDataTable[[#This Row],[Order Date]])/3,0)</f>
        <v>Q4</v>
      </c>
      <c r="W2636" s="9">
        <f>MONTH(SalesDataTable[[#This Row],[Order Date]])</f>
        <v>12</v>
      </c>
      <c r="X2636" s="8" t="str">
        <f>TEXT(SalesDataTable[[#This Row],[Order Date]],"mmm")</f>
        <v>Dec</v>
      </c>
    </row>
    <row r="2637" spans="1:24" ht="15">
      <c r="A2637" s="2">
        <v>3044</v>
      </c>
      <c r="B2637" s="3">
        <v>46377</v>
      </c>
      <c r="C2637" s="12">
        <f>MONTH(SalesDataTable[[#This Row],[Order Date]])</f>
        <v>12</v>
      </c>
      <c r="D2637" s="12" t="str">
        <f>TEXT(SalesDataTable[[#This Row],[Order Date]],"MMM")</f>
        <v>Dec</v>
      </c>
      <c r="E2637" s="15" t="str">
        <f>"Q"&amp;ROUNDUP(MONTH(SalesDataTable[[#This Row],[Order Date]])/3,0)</f>
        <v>Q4</v>
      </c>
      <c r="F2637" s="12">
        <f>YEAR(SalesDataTable[[#This Row],[Order Date]])</f>
        <v>2026</v>
      </c>
      <c r="G2637" s="4" t="s">
        <v>6</v>
      </c>
      <c r="H2637" s="4" t="s">
        <v>27</v>
      </c>
      <c r="I2637" s="4" t="s">
        <v>8</v>
      </c>
      <c r="J2637" s="4" t="s">
        <v>16</v>
      </c>
      <c r="K2637" s="4" t="s">
        <v>4</v>
      </c>
      <c r="L2637" s="4" t="s">
        <v>26</v>
      </c>
      <c r="M2637" s="9">
        <v>4</v>
      </c>
      <c r="N2637" s="6">
        <v>40.64</v>
      </c>
      <c r="O2637" s="7">
        <v>0.1</v>
      </c>
      <c r="P2637" s="6">
        <v>16.260000000000002</v>
      </c>
      <c r="Q2637" s="6">
        <f t="shared" si="164"/>
        <v>146.304</v>
      </c>
      <c r="R2637" s="6">
        <f t="shared" si="165"/>
        <v>65.040000000000006</v>
      </c>
      <c r="S2637" s="6">
        <f t="shared" si="166"/>
        <v>81.263999999999996</v>
      </c>
      <c r="T2637" s="8">
        <f t="shared" si="167"/>
        <v>0.55544619422572172</v>
      </c>
      <c r="U2637" s="5">
        <f>YEAR(SalesDataTable[[#This Row],[Order Date]])</f>
        <v>2026</v>
      </c>
      <c r="V2637" s="8" t="str">
        <f>"Q"&amp;ROUNDUP(MONTH(SalesDataTable[[#This Row],[Order Date]])/3,0)</f>
        <v>Q4</v>
      </c>
      <c r="W2637" s="9">
        <f>MONTH(SalesDataTable[[#This Row],[Order Date]])</f>
        <v>12</v>
      </c>
      <c r="X2637" s="8" t="str">
        <f>TEXT(SalesDataTable[[#This Row],[Order Date]],"mmm")</f>
        <v>Dec</v>
      </c>
    </row>
    <row r="2638" spans="1:24" ht="15">
      <c r="A2638" s="2">
        <v>3065</v>
      </c>
      <c r="B2638" s="3">
        <v>46377</v>
      </c>
      <c r="C2638" s="12">
        <f>MONTH(SalesDataTable[[#This Row],[Order Date]])</f>
        <v>12</v>
      </c>
      <c r="D2638" s="12" t="str">
        <f>TEXT(SalesDataTable[[#This Row],[Order Date]],"MMM")</f>
        <v>Dec</v>
      </c>
      <c r="E2638" s="15" t="str">
        <f>"Q"&amp;ROUNDUP(MONTH(SalesDataTable[[#This Row],[Order Date]])/3,0)</f>
        <v>Q4</v>
      </c>
      <c r="F2638" s="12">
        <f>YEAR(SalesDataTable[[#This Row],[Order Date]])</f>
        <v>2026</v>
      </c>
      <c r="G2638" s="4" t="s">
        <v>11</v>
      </c>
      <c r="H2638" s="4" t="s">
        <v>39</v>
      </c>
      <c r="I2638" s="4" t="s">
        <v>2</v>
      </c>
      <c r="J2638" s="4" t="s">
        <v>13</v>
      </c>
      <c r="K2638" s="4" t="s">
        <v>23</v>
      </c>
      <c r="L2638" s="4" t="s">
        <v>40</v>
      </c>
      <c r="M2638" s="9">
        <v>3</v>
      </c>
      <c r="N2638" s="6">
        <v>81.510000000000005</v>
      </c>
      <c r="O2638" s="7">
        <v>0.05</v>
      </c>
      <c r="P2638" s="6">
        <v>39.9</v>
      </c>
      <c r="Q2638" s="6">
        <f t="shared" si="164"/>
        <v>232.30350000000001</v>
      </c>
      <c r="R2638" s="6">
        <f t="shared" si="165"/>
        <v>119.69999999999999</v>
      </c>
      <c r="S2638" s="6">
        <f t="shared" si="166"/>
        <v>112.60350000000003</v>
      </c>
      <c r="T2638" s="8">
        <f t="shared" si="167"/>
        <v>0.48472580051527425</v>
      </c>
      <c r="U2638" s="5">
        <f>YEAR(SalesDataTable[[#This Row],[Order Date]])</f>
        <v>2026</v>
      </c>
      <c r="V2638" s="8" t="str">
        <f>"Q"&amp;ROUNDUP(MONTH(SalesDataTable[[#This Row],[Order Date]])/3,0)</f>
        <v>Q4</v>
      </c>
      <c r="W2638" s="9">
        <f>MONTH(SalesDataTable[[#This Row],[Order Date]])</f>
        <v>12</v>
      </c>
      <c r="X2638" s="8" t="str">
        <f>TEXT(SalesDataTable[[#This Row],[Order Date]],"mmm")</f>
        <v>Dec</v>
      </c>
    </row>
    <row r="2639" spans="1:24" ht="15">
      <c r="A2639" s="2">
        <v>3365</v>
      </c>
      <c r="B2639" s="3">
        <v>46377</v>
      </c>
      <c r="C2639" s="12">
        <f>MONTH(SalesDataTable[[#This Row],[Order Date]])</f>
        <v>12</v>
      </c>
      <c r="D2639" s="12" t="str">
        <f>TEXT(SalesDataTable[[#This Row],[Order Date]],"MMM")</f>
        <v>Dec</v>
      </c>
      <c r="E2639" s="15" t="str">
        <f>"Q"&amp;ROUNDUP(MONTH(SalesDataTable[[#This Row],[Order Date]])/3,0)</f>
        <v>Q4</v>
      </c>
      <c r="F2639" s="12">
        <f>YEAR(SalesDataTable[[#This Row],[Order Date]])</f>
        <v>2026</v>
      </c>
      <c r="G2639" s="4" t="s">
        <v>20</v>
      </c>
      <c r="H2639" s="4" t="s">
        <v>31</v>
      </c>
      <c r="I2639" s="4" t="s">
        <v>19</v>
      </c>
      <c r="J2639" s="4" t="s">
        <v>13</v>
      </c>
      <c r="K2639" s="4" t="s">
        <v>34</v>
      </c>
      <c r="L2639" s="4" t="s">
        <v>38</v>
      </c>
      <c r="M2639" s="9">
        <v>2</v>
      </c>
      <c r="N2639" s="6">
        <v>122.4</v>
      </c>
      <c r="O2639" s="7">
        <v>0.1</v>
      </c>
      <c r="P2639" s="6">
        <v>71.09</v>
      </c>
      <c r="Q2639" s="6">
        <f t="shared" si="164"/>
        <v>220.32000000000002</v>
      </c>
      <c r="R2639" s="6">
        <f t="shared" si="165"/>
        <v>142.18</v>
      </c>
      <c r="S2639" s="6">
        <f t="shared" si="166"/>
        <v>78.140000000000015</v>
      </c>
      <c r="T2639" s="8">
        <f t="shared" si="167"/>
        <v>0.35466594045025424</v>
      </c>
      <c r="U2639" s="5">
        <f>YEAR(SalesDataTable[[#This Row],[Order Date]])</f>
        <v>2026</v>
      </c>
      <c r="V2639" s="8" t="str">
        <f>"Q"&amp;ROUNDUP(MONTH(SalesDataTable[[#This Row],[Order Date]])/3,0)</f>
        <v>Q4</v>
      </c>
      <c r="W2639" s="9">
        <f>MONTH(SalesDataTable[[#This Row],[Order Date]])</f>
        <v>12</v>
      </c>
      <c r="X2639" s="8" t="str">
        <f>TEXT(SalesDataTable[[#This Row],[Order Date]],"mmm")</f>
        <v>Dec</v>
      </c>
    </row>
    <row r="2640" spans="1:24" ht="15">
      <c r="A2640" s="2">
        <v>4042</v>
      </c>
      <c r="B2640" s="3">
        <v>46377</v>
      </c>
      <c r="C2640" s="12">
        <f>MONTH(SalesDataTable[[#This Row],[Order Date]])</f>
        <v>12</v>
      </c>
      <c r="D2640" s="12" t="str">
        <f>TEXT(SalesDataTable[[#This Row],[Order Date]],"MMM")</f>
        <v>Dec</v>
      </c>
      <c r="E2640" s="15" t="str">
        <f>"Q"&amp;ROUNDUP(MONTH(SalesDataTable[[#This Row],[Order Date]])/3,0)</f>
        <v>Q4</v>
      </c>
      <c r="F2640" s="12">
        <f>YEAR(SalesDataTable[[#This Row],[Order Date]])</f>
        <v>2026</v>
      </c>
      <c r="G2640" s="4" t="s">
        <v>0</v>
      </c>
      <c r="H2640" s="4" t="s">
        <v>36</v>
      </c>
      <c r="I2640" s="4" t="s">
        <v>28</v>
      </c>
      <c r="J2640" s="4" t="s">
        <v>3</v>
      </c>
      <c r="K2640" s="4" t="s">
        <v>14</v>
      </c>
      <c r="L2640" s="4" t="s">
        <v>32</v>
      </c>
      <c r="M2640" s="9">
        <v>1</v>
      </c>
      <c r="N2640" s="6">
        <v>45.94</v>
      </c>
      <c r="O2640" s="7">
        <v>0.05</v>
      </c>
      <c r="P2640" s="6">
        <v>18.100000000000001</v>
      </c>
      <c r="Q2640" s="6">
        <f t="shared" si="164"/>
        <v>43.642999999999994</v>
      </c>
      <c r="R2640" s="6">
        <f t="shared" si="165"/>
        <v>18.100000000000001</v>
      </c>
      <c r="S2640" s="6">
        <f t="shared" si="166"/>
        <v>25.542999999999992</v>
      </c>
      <c r="T2640" s="8">
        <f t="shared" si="167"/>
        <v>0.58527140664024002</v>
      </c>
      <c r="U2640" s="5">
        <f>YEAR(SalesDataTable[[#This Row],[Order Date]])</f>
        <v>2026</v>
      </c>
      <c r="V2640" s="8" t="str">
        <f>"Q"&amp;ROUNDUP(MONTH(SalesDataTable[[#This Row],[Order Date]])/3,0)</f>
        <v>Q4</v>
      </c>
      <c r="W2640" s="9">
        <f>MONTH(SalesDataTable[[#This Row],[Order Date]])</f>
        <v>12</v>
      </c>
      <c r="X2640" s="8" t="str">
        <f>TEXT(SalesDataTable[[#This Row],[Order Date]],"mmm")</f>
        <v>Dec</v>
      </c>
    </row>
    <row r="2641" spans="1:24" ht="15">
      <c r="A2641" s="2">
        <v>4635</v>
      </c>
      <c r="B2641" s="3">
        <v>46377</v>
      </c>
      <c r="C2641" s="12">
        <f>MONTH(SalesDataTable[[#This Row],[Order Date]])</f>
        <v>12</v>
      </c>
      <c r="D2641" s="12" t="str">
        <f>TEXT(SalesDataTable[[#This Row],[Order Date]],"MMM")</f>
        <v>Dec</v>
      </c>
      <c r="E2641" s="15" t="str">
        <f>"Q"&amp;ROUNDUP(MONTH(SalesDataTable[[#This Row],[Order Date]])/3,0)</f>
        <v>Q4</v>
      </c>
      <c r="F2641" s="12">
        <f>YEAR(SalesDataTable[[#This Row],[Order Date]])</f>
        <v>2026</v>
      </c>
      <c r="G2641" s="4" t="s">
        <v>20</v>
      </c>
      <c r="H2641" s="4" t="s">
        <v>47</v>
      </c>
      <c r="I2641" s="4" t="s">
        <v>8</v>
      </c>
      <c r="J2641" s="4" t="s">
        <v>3</v>
      </c>
      <c r="K2641" s="4" t="s">
        <v>23</v>
      </c>
      <c r="L2641" s="4" t="s">
        <v>29</v>
      </c>
      <c r="M2641" s="9">
        <v>15</v>
      </c>
      <c r="N2641" s="6">
        <v>196.89</v>
      </c>
      <c r="O2641" s="7">
        <v>0.15</v>
      </c>
      <c r="P2641" s="6">
        <v>105.09</v>
      </c>
      <c r="Q2641" s="6">
        <f t="shared" si="164"/>
        <v>2510.3474999999999</v>
      </c>
      <c r="R2641" s="6">
        <f t="shared" si="165"/>
        <v>1576.3500000000001</v>
      </c>
      <c r="S2641" s="6">
        <f t="shared" si="166"/>
        <v>933.99749999999972</v>
      </c>
      <c r="T2641" s="8">
        <f t="shared" si="167"/>
        <v>0.37205904760197533</v>
      </c>
      <c r="U2641" s="5">
        <f>YEAR(SalesDataTable[[#This Row],[Order Date]])</f>
        <v>2026</v>
      </c>
      <c r="V2641" s="8" t="str">
        <f>"Q"&amp;ROUNDUP(MONTH(SalesDataTable[[#This Row],[Order Date]])/3,0)</f>
        <v>Q4</v>
      </c>
      <c r="W2641" s="9">
        <f>MONTH(SalesDataTable[[#This Row],[Order Date]])</f>
        <v>12</v>
      </c>
      <c r="X2641" s="8" t="str">
        <f>TEXT(SalesDataTable[[#This Row],[Order Date]],"mmm")</f>
        <v>Dec</v>
      </c>
    </row>
    <row r="2642" spans="1:24" ht="15">
      <c r="A2642" s="2">
        <v>4748</v>
      </c>
      <c r="B2642" s="3">
        <v>46377</v>
      </c>
      <c r="C2642" s="12">
        <f>MONTH(SalesDataTable[[#This Row],[Order Date]])</f>
        <v>12</v>
      </c>
      <c r="D2642" s="12" t="str">
        <f>TEXT(SalesDataTable[[#This Row],[Order Date]],"MMM")</f>
        <v>Dec</v>
      </c>
      <c r="E2642" s="15" t="str">
        <f>"Q"&amp;ROUNDUP(MONTH(SalesDataTable[[#This Row],[Order Date]])/3,0)</f>
        <v>Q4</v>
      </c>
      <c r="F2642" s="12">
        <f>YEAR(SalesDataTable[[#This Row],[Order Date]])</f>
        <v>2026</v>
      </c>
      <c r="G2642" s="4" t="s">
        <v>20</v>
      </c>
      <c r="H2642" s="4" t="s">
        <v>47</v>
      </c>
      <c r="I2642" s="4" t="s">
        <v>19</v>
      </c>
      <c r="J2642" s="4" t="s">
        <v>16</v>
      </c>
      <c r="K2642" s="4" t="s">
        <v>4</v>
      </c>
      <c r="L2642" s="4" t="s">
        <v>22</v>
      </c>
      <c r="M2642" s="9">
        <v>1</v>
      </c>
      <c r="N2642" s="6">
        <v>51.18</v>
      </c>
      <c r="O2642" s="7">
        <v>0.05</v>
      </c>
      <c r="P2642" s="6">
        <v>22.98</v>
      </c>
      <c r="Q2642" s="6">
        <f t="shared" si="164"/>
        <v>48.620999999999995</v>
      </c>
      <c r="R2642" s="6">
        <f t="shared" si="165"/>
        <v>22.98</v>
      </c>
      <c r="S2642" s="6">
        <f t="shared" si="166"/>
        <v>25.640999999999995</v>
      </c>
      <c r="T2642" s="8">
        <f t="shared" si="167"/>
        <v>0.52736471894860237</v>
      </c>
      <c r="U2642" s="5">
        <f>YEAR(SalesDataTable[[#This Row],[Order Date]])</f>
        <v>2026</v>
      </c>
      <c r="V2642" s="8" t="str">
        <f>"Q"&amp;ROUNDUP(MONTH(SalesDataTable[[#This Row],[Order Date]])/3,0)</f>
        <v>Q4</v>
      </c>
      <c r="W2642" s="9">
        <f>MONTH(SalesDataTable[[#This Row],[Order Date]])</f>
        <v>12</v>
      </c>
      <c r="X2642" s="8" t="str">
        <f>TEXT(SalesDataTable[[#This Row],[Order Date]],"mmm")</f>
        <v>Dec</v>
      </c>
    </row>
    <row r="2643" spans="1:24" ht="15">
      <c r="A2643" s="2">
        <v>342</v>
      </c>
      <c r="B2643" s="3">
        <v>46378</v>
      </c>
      <c r="C2643" s="12">
        <f>MONTH(SalesDataTable[[#This Row],[Order Date]])</f>
        <v>12</v>
      </c>
      <c r="D2643" s="12" t="str">
        <f>TEXT(SalesDataTable[[#This Row],[Order Date]],"MMM")</f>
        <v>Dec</v>
      </c>
      <c r="E2643" s="15" t="str">
        <f>"Q"&amp;ROUNDUP(MONTH(SalesDataTable[[#This Row],[Order Date]])/3,0)</f>
        <v>Q4</v>
      </c>
      <c r="F2643" s="12">
        <f>YEAR(SalesDataTable[[#This Row],[Order Date]])</f>
        <v>2026</v>
      </c>
      <c r="G2643" s="4" t="s">
        <v>6</v>
      </c>
      <c r="H2643" s="4" t="s">
        <v>27</v>
      </c>
      <c r="I2643" s="4" t="s">
        <v>19</v>
      </c>
      <c r="J2643" s="4" t="s">
        <v>13</v>
      </c>
      <c r="K2643" s="4" t="s">
        <v>4</v>
      </c>
      <c r="L2643" s="4" t="s">
        <v>26</v>
      </c>
      <c r="M2643" s="9">
        <v>3</v>
      </c>
      <c r="N2643" s="6">
        <v>40.78</v>
      </c>
      <c r="O2643" s="7">
        <v>0.15</v>
      </c>
      <c r="P2643" s="6">
        <v>16.73</v>
      </c>
      <c r="Q2643" s="6">
        <f t="shared" si="164"/>
        <v>103.989</v>
      </c>
      <c r="R2643" s="6">
        <f t="shared" si="165"/>
        <v>50.19</v>
      </c>
      <c r="S2643" s="6">
        <f t="shared" si="166"/>
        <v>53.799000000000007</v>
      </c>
      <c r="T2643" s="8">
        <f t="shared" si="167"/>
        <v>0.51735279693044456</v>
      </c>
      <c r="U2643" s="5">
        <f>YEAR(SalesDataTable[[#This Row],[Order Date]])</f>
        <v>2026</v>
      </c>
      <c r="V2643" s="8" t="str">
        <f>"Q"&amp;ROUNDUP(MONTH(SalesDataTable[[#This Row],[Order Date]])/3,0)</f>
        <v>Q4</v>
      </c>
      <c r="W2643" s="9">
        <f>MONTH(SalesDataTable[[#This Row],[Order Date]])</f>
        <v>12</v>
      </c>
      <c r="X2643" s="8" t="str">
        <f>TEXT(SalesDataTable[[#This Row],[Order Date]],"mmm")</f>
        <v>Dec</v>
      </c>
    </row>
    <row r="2644" spans="1:24" ht="15">
      <c r="A2644" s="2">
        <v>676</v>
      </c>
      <c r="B2644" s="3">
        <v>46378</v>
      </c>
      <c r="C2644" s="12">
        <f>MONTH(SalesDataTable[[#This Row],[Order Date]])</f>
        <v>12</v>
      </c>
      <c r="D2644" s="12" t="str">
        <f>TEXT(SalesDataTable[[#This Row],[Order Date]],"MMM")</f>
        <v>Dec</v>
      </c>
      <c r="E2644" s="15" t="str">
        <f>"Q"&amp;ROUNDUP(MONTH(SalesDataTable[[#This Row],[Order Date]])/3,0)</f>
        <v>Q4</v>
      </c>
      <c r="F2644" s="12">
        <f>YEAR(SalesDataTable[[#This Row],[Order Date]])</f>
        <v>2026</v>
      </c>
      <c r="G2644" s="4" t="s">
        <v>11</v>
      </c>
      <c r="H2644" s="4" t="s">
        <v>18</v>
      </c>
      <c r="I2644" s="4" t="s">
        <v>28</v>
      </c>
      <c r="J2644" s="4" t="s">
        <v>3</v>
      </c>
      <c r="K2644" s="4" t="s">
        <v>23</v>
      </c>
      <c r="L2644" s="4" t="s">
        <v>29</v>
      </c>
      <c r="M2644" s="9">
        <v>1</v>
      </c>
      <c r="N2644" s="6">
        <v>195.63</v>
      </c>
      <c r="O2644" s="7">
        <v>0.05</v>
      </c>
      <c r="P2644" s="6">
        <v>102.13</v>
      </c>
      <c r="Q2644" s="6">
        <f t="shared" si="164"/>
        <v>185.84849999999997</v>
      </c>
      <c r="R2644" s="6">
        <f t="shared" si="165"/>
        <v>102.13</v>
      </c>
      <c r="S2644" s="6">
        <f t="shared" si="166"/>
        <v>83.718499999999977</v>
      </c>
      <c r="T2644" s="8">
        <f t="shared" si="167"/>
        <v>0.45046637449320276</v>
      </c>
      <c r="U2644" s="5">
        <f>YEAR(SalesDataTable[[#This Row],[Order Date]])</f>
        <v>2026</v>
      </c>
      <c r="V2644" s="8" t="str">
        <f>"Q"&amp;ROUNDUP(MONTH(SalesDataTable[[#This Row],[Order Date]])/3,0)</f>
        <v>Q4</v>
      </c>
      <c r="W2644" s="9">
        <f>MONTH(SalesDataTable[[#This Row],[Order Date]])</f>
        <v>12</v>
      </c>
      <c r="X2644" s="8" t="str">
        <f>TEXT(SalesDataTable[[#This Row],[Order Date]],"mmm")</f>
        <v>Dec</v>
      </c>
    </row>
    <row r="2645" spans="1:24" ht="15">
      <c r="A2645" s="2">
        <v>1912</v>
      </c>
      <c r="B2645" s="3">
        <v>46378</v>
      </c>
      <c r="C2645" s="12">
        <f>MONTH(SalesDataTable[[#This Row],[Order Date]])</f>
        <v>12</v>
      </c>
      <c r="D2645" s="12" t="str">
        <f>TEXT(SalesDataTable[[#This Row],[Order Date]],"MMM")</f>
        <v>Dec</v>
      </c>
      <c r="E2645" s="15" t="str">
        <f>"Q"&amp;ROUNDUP(MONTH(SalesDataTable[[#This Row],[Order Date]])/3,0)</f>
        <v>Q4</v>
      </c>
      <c r="F2645" s="12">
        <f>YEAR(SalesDataTable[[#This Row],[Order Date]])</f>
        <v>2026</v>
      </c>
      <c r="G2645" s="4" t="s">
        <v>11</v>
      </c>
      <c r="H2645" s="4" t="s">
        <v>25</v>
      </c>
      <c r="I2645" s="4" t="s">
        <v>8</v>
      </c>
      <c r="J2645" s="4" t="s">
        <v>3</v>
      </c>
      <c r="K2645" s="4" t="s">
        <v>14</v>
      </c>
      <c r="L2645" s="4" t="s">
        <v>44</v>
      </c>
      <c r="M2645" s="9">
        <v>10</v>
      </c>
      <c r="N2645" s="6">
        <v>134.86000000000001</v>
      </c>
      <c r="O2645" s="7">
        <v>0.1</v>
      </c>
      <c r="P2645" s="6">
        <v>65.3</v>
      </c>
      <c r="Q2645" s="6">
        <f t="shared" si="164"/>
        <v>1213.7400000000002</v>
      </c>
      <c r="R2645" s="6">
        <f t="shared" si="165"/>
        <v>653</v>
      </c>
      <c r="S2645" s="6">
        <f t="shared" si="166"/>
        <v>560.74000000000024</v>
      </c>
      <c r="T2645" s="8">
        <f t="shared" si="167"/>
        <v>0.46199350767050612</v>
      </c>
      <c r="U2645" s="5">
        <f>YEAR(SalesDataTable[[#This Row],[Order Date]])</f>
        <v>2026</v>
      </c>
      <c r="V2645" s="8" t="str">
        <f>"Q"&amp;ROUNDUP(MONTH(SalesDataTable[[#This Row],[Order Date]])/3,0)</f>
        <v>Q4</v>
      </c>
      <c r="W2645" s="9">
        <f>MONTH(SalesDataTable[[#This Row],[Order Date]])</f>
        <v>12</v>
      </c>
      <c r="X2645" s="8" t="str">
        <f>TEXT(SalesDataTable[[#This Row],[Order Date]],"mmm")</f>
        <v>Dec</v>
      </c>
    </row>
    <row r="2646" spans="1:24" ht="15">
      <c r="A2646" s="2">
        <v>2065</v>
      </c>
      <c r="B2646" s="3">
        <v>46378</v>
      </c>
      <c r="C2646" s="12">
        <f>MONTH(SalesDataTable[[#This Row],[Order Date]])</f>
        <v>12</v>
      </c>
      <c r="D2646" s="12" t="str">
        <f>TEXT(SalesDataTable[[#This Row],[Order Date]],"MMM")</f>
        <v>Dec</v>
      </c>
      <c r="E2646" s="15" t="str">
        <f>"Q"&amp;ROUNDUP(MONTH(SalesDataTable[[#This Row],[Order Date]])/3,0)</f>
        <v>Q4</v>
      </c>
      <c r="F2646" s="12">
        <f>YEAR(SalesDataTable[[#This Row],[Order Date]])</f>
        <v>2026</v>
      </c>
      <c r="G2646" s="4" t="s">
        <v>20</v>
      </c>
      <c r="H2646" s="4" t="s">
        <v>21</v>
      </c>
      <c r="I2646" s="4" t="s">
        <v>2</v>
      </c>
      <c r="J2646" s="4" t="s">
        <v>13</v>
      </c>
      <c r="K2646" s="4" t="s">
        <v>4</v>
      </c>
      <c r="L2646" s="4" t="s">
        <v>5</v>
      </c>
      <c r="M2646" s="9">
        <v>1</v>
      </c>
      <c r="N2646" s="6">
        <v>83.15</v>
      </c>
      <c r="O2646" s="7">
        <v>0</v>
      </c>
      <c r="P2646" s="6">
        <v>42.3</v>
      </c>
      <c r="Q2646" s="6">
        <f t="shared" si="164"/>
        <v>83.15</v>
      </c>
      <c r="R2646" s="6">
        <f t="shared" si="165"/>
        <v>42.3</v>
      </c>
      <c r="S2646" s="6">
        <f t="shared" si="166"/>
        <v>40.850000000000009</v>
      </c>
      <c r="T2646" s="8">
        <f t="shared" si="167"/>
        <v>0.49128081779915822</v>
      </c>
      <c r="U2646" s="5">
        <f>YEAR(SalesDataTable[[#This Row],[Order Date]])</f>
        <v>2026</v>
      </c>
      <c r="V2646" s="8" t="str">
        <f>"Q"&amp;ROUNDUP(MONTH(SalesDataTable[[#This Row],[Order Date]])/3,0)</f>
        <v>Q4</v>
      </c>
      <c r="W2646" s="9">
        <f>MONTH(SalesDataTable[[#This Row],[Order Date]])</f>
        <v>12</v>
      </c>
      <c r="X2646" s="8" t="str">
        <f>TEXT(SalesDataTable[[#This Row],[Order Date]],"mmm")</f>
        <v>Dec</v>
      </c>
    </row>
    <row r="2647" spans="1:24" ht="15">
      <c r="A2647" s="2">
        <v>3136</v>
      </c>
      <c r="B2647" s="3">
        <v>46378</v>
      </c>
      <c r="C2647" s="12">
        <f>MONTH(SalesDataTable[[#This Row],[Order Date]])</f>
        <v>12</v>
      </c>
      <c r="D2647" s="12" t="str">
        <f>TEXT(SalesDataTable[[#This Row],[Order Date]],"MMM")</f>
        <v>Dec</v>
      </c>
      <c r="E2647" s="15" t="str">
        <f>"Q"&amp;ROUNDUP(MONTH(SalesDataTable[[#This Row],[Order Date]])/3,0)</f>
        <v>Q4</v>
      </c>
      <c r="F2647" s="12">
        <f>YEAR(SalesDataTable[[#This Row],[Order Date]])</f>
        <v>2026</v>
      </c>
      <c r="G2647" s="4" t="s">
        <v>6</v>
      </c>
      <c r="H2647" s="4" t="s">
        <v>27</v>
      </c>
      <c r="I2647" s="4" t="s">
        <v>28</v>
      </c>
      <c r="J2647" s="4" t="s">
        <v>16</v>
      </c>
      <c r="K2647" s="4" t="s">
        <v>4</v>
      </c>
      <c r="L2647" s="4" t="s">
        <v>5</v>
      </c>
      <c r="M2647" s="9">
        <v>1</v>
      </c>
      <c r="N2647" s="6">
        <v>81.599999999999994</v>
      </c>
      <c r="O2647" s="7">
        <v>0.15</v>
      </c>
      <c r="P2647" s="6">
        <v>42</v>
      </c>
      <c r="Q2647" s="6">
        <f t="shared" si="164"/>
        <v>69.36</v>
      </c>
      <c r="R2647" s="6">
        <f t="shared" si="165"/>
        <v>42</v>
      </c>
      <c r="S2647" s="6">
        <f t="shared" si="166"/>
        <v>27.36</v>
      </c>
      <c r="T2647" s="8">
        <f t="shared" si="167"/>
        <v>0.3944636678200692</v>
      </c>
      <c r="U2647" s="5">
        <f>YEAR(SalesDataTable[[#This Row],[Order Date]])</f>
        <v>2026</v>
      </c>
      <c r="V2647" s="8" t="str">
        <f>"Q"&amp;ROUNDUP(MONTH(SalesDataTable[[#This Row],[Order Date]])/3,0)</f>
        <v>Q4</v>
      </c>
      <c r="W2647" s="9">
        <f>MONTH(SalesDataTable[[#This Row],[Order Date]])</f>
        <v>12</v>
      </c>
      <c r="X2647" s="8" t="str">
        <f>TEXT(SalesDataTable[[#This Row],[Order Date]],"mmm")</f>
        <v>Dec</v>
      </c>
    </row>
    <row r="2648" spans="1:24" ht="15">
      <c r="A2648" s="2">
        <v>3423</v>
      </c>
      <c r="B2648" s="3">
        <v>46378</v>
      </c>
      <c r="C2648" s="12">
        <f>MONTH(SalesDataTable[[#This Row],[Order Date]])</f>
        <v>12</v>
      </c>
      <c r="D2648" s="12" t="str">
        <f>TEXT(SalesDataTable[[#This Row],[Order Date]],"MMM")</f>
        <v>Dec</v>
      </c>
      <c r="E2648" s="15" t="str">
        <f>"Q"&amp;ROUNDUP(MONTH(SalesDataTable[[#This Row],[Order Date]])/3,0)</f>
        <v>Q4</v>
      </c>
      <c r="F2648" s="12">
        <f>YEAR(SalesDataTable[[#This Row],[Order Date]])</f>
        <v>2026</v>
      </c>
      <c r="G2648" s="4" t="s">
        <v>20</v>
      </c>
      <c r="H2648" s="4" t="s">
        <v>31</v>
      </c>
      <c r="I2648" s="4" t="s">
        <v>19</v>
      </c>
      <c r="J2648" s="4" t="s">
        <v>16</v>
      </c>
      <c r="K2648" s="4" t="s">
        <v>14</v>
      </c>
      <c r="L2648" s="4" t="s">
        <v>32</v>
      </c>
      <c r="M2648" s="9">
        <v>5</v>
      </c>
      <c r="N2648" s="6">
        <v>47.67</v>
      </c>
      <c r="O2648" s="7">
        <v>0.1</v>
      </c>
      <c r="P2648" s="6">
        <v>17.84</v>
      </c>
      <c r="Q2648" s="6">
        <f t="shared" si="164"/>
        <v>214.51500000000001</v>
      </c>
      <c r="R2648" s="6">
        <f t="shared" si="165"/>
        <v>89.2</v>
      </c>
      <c r="S2648" s="6">
        <f t="shared" si="166"/>
        <v>125.31500000000001</v>
      </c>
      <c r="T2648" s="8">
        <f t="shared" si="167"/>
        <v>0.5841782625923595</v>
      </c>
      <c r="U2648" s="5">
        <f>YEAR(SalesDataTable[[#This Row],[Order Date]])</f>
        <v>2026</v>
      </c>
      <c r="V2648" s="8" t="str">
        <f>"Q"&amp;ROUNDUP(MONTH(SalesDataTable[[#This Row],[Order Date]])/3,0)</f>
        <v>Q4</v>
      </c>
      <c r="W2648" s="9">
        <f>MONTH(SalesDataTable[[#This Row],[Order Date]])</f>
        <v>12</v>
      </c>
      <c r="X2648" s="8" t="str">
        <f>TEXT(SalesDataTable[[#This Row],[Order Date]],"mmm")</f>
        <v>Dec</v>
      </c>
    </row>
    <row r="2649" spans="1:24" ht="15">
      <c r="A2649" s="2">
        <v>3746</v>
      </c>
      <c r="B2649" s="3">
        <v>46378</v>
      </c>
      <c r="C2649" s="12">
        <f>MONTH(SalesDataTable[[#This Row],[Order Date]])</f>
        <v>12</v>
      </c>
      <c r="D2649" s="12" t="str">
        <f>TEXT(SalesDataTable[[#This Row],[Order Date]],"MMM")</f>
        <v>Dec</v>
      </c>
      <c r="E2649" s="15" t="str">
        <f>"Q"&amp;ROUNDUP(MONTH(SalesDataTable[[#This Row],[Order Date]])/3,0)</f>
        <v>Q4</v>
      </c>
      <c r="F2649" s="12">
        <f>YEAR(SalesDataTable[[#This Row],[Order Date]])</f>
        <v>2026</v>
      </c>
      <c r="G2649" s="4" t="s">
        <v>20</v>
      </c>
      <c r="H2649" s="4" t="s">
        <v>31</v>
      </c>
      <c r="I2649" s="4" t="s">
        <v>19</v>
      </c>
      <c r="J2649" s="4" t="s">
        <v>16</v>
      </c>
      <c r="K2649" s="4" t="s">
        <v>4</v>
      </c>
      <c r="L2649" s="4" t="s">
        <v>22</v>
      </c>
      <c r="M2649" s="9">
        <v>2</v>
      </c>
      <c r="N2649" s="6">
        <v>50.96</v>
      </c>
      <c r="O2649" s="7">
        <v>0.15</v>
      </c>
      <c r="P2649" s="6">
        <v>22.59</v>
      </c>
      <c r="Q2649" s="6">
        <f t="shared" si="164"/>
        <v>86.632000000000005</v>
      </c>
      <c r="R2649" s="6">
        <f t="shared" si="165"/>
        <v>45.18</v>
      </c>
      <c r="S2649" s="6">
        <f t="shared" si="166"/>
        <v>41.452000000000005</v>
      </c>
      <c r="T2649" s="8">
        <f t="shared" si="167"/>
        <v>0.47848370117277683</v>
      </c>
      <c r="U2649" s="5">
        <f>YEAR(SalesDataTable[[#This Row],[Order Date]])</f>
        <v>2026</v>
      </c>
      <c r="V2649" s="8" t="str">
        <f>"Q"&amp;ROUNDUP(MONTH(SalesDataTable[[#This Row],[Order Date]])/3,0)</f>
        <v>Q4</v>
      </c>
      <c r="W2649" s="9">
        <f>MONTH(SalesDataTable[[#This Row],[Order Date]])</f>
        <v>12</v>
      </c>
      <c r="X2649" s="8" t="str">
        <f>TEXT(SalesDataTable[[#This Row],[Order Date]],"mmm")</f>
        <v>Dec</v>
      </c>
    </row>
    <row r="2650" spans="1:24" ht="15">
      <c r="A2650" s="2">
        <v>1198</v>
      </c>
      <c r="B2650" s="3">
        <v>46379</v>
      </c>
      <c r="C2650" s="12">
        <f>MONTH(SalesDataTable[[#This Row],[Order Date]])</f>
        <v>12</v>
      </c>
      <c r="D2650" s="12" t="str">
        <f>TEXT(SalesDataTable[[#This Row],[Order Date]],"MMM")</f>
        <v>Dec</v>
      </c>
      <c r="E2650" s="15" t="str">
        <f>"Q"&amp;ROUNDUP(MONTH(SalesDataTable[[#This Row],[Order Date]])/3,0)</f>
        <v>Q4</v>
      </c>
      <c r="F2650" s="12">
        <f>YEAR(SalesDataTable[[#This Row],[Order Date]])</f>
        <v>2026</v>
      </c>
      <c r="G2650" s="4" t="s">
        <v>20</v>
      </c>
      <c r="H2650" s="4" t="s">
        <v>31</v>
      </c>
      <c r="I2650" s="4" t="s">
        <v>19</v>
      </c>
      <c r="J2650" s="4" t="s">
        <v>13</v>
      </c>
      <c r="K2650" s="4" t="s">
        <v>14</v>
      </c>
      <c r="L2650" s="4" t="s">
        <v>32</v>
      </c>
      <c r="M2650" s="9">
        <v>5</v>
      </c>
      <c r="N2650" s="6">
        <v>47.69</v>
      </c>
      <c r="O2650" s="7">
        <v>0.05</v>
      </c>
      <c r="P2650" s="6">
        <v>18.23</v>
      </c>
      <c r="Q2650" s="6">
        <f t="shared" si="164"/>
        <v>226.52749999999997</v>
      </c>
      <c r="R2650" s="6">
        <f t="shared" si="165"/>
        <v>91.15</v>
      </c>
      <c r="S2650" s="6">
        <f t="shared" si="166"/>
        <v>135.37749999999997</v>
      </c>
      <c r="T2650" s="8">
        <f t="shared" si="167"/>
        <v>0.59762059794064726</v>
      </c>
      <c r="U2650" s="5">
        <f>YEAR(SalesDataTable[[#This Row],[Order Date]])</f>
        <v>2026</v>
      </c>
      <c r="V2650" s="8" t="str">
        <f>"Q"&amp;ROUNDUP(MONTH(SalesDataTable[[#This Row],[Order Date]])/3,0)</f>
        <v>Q4</v>
      </c>
      <c r="W2650" s="9">
        <f>MONTH(SalesDataTable[[#This Row],[Order Date]])</f>
        <v>12</v>
      </c>
      <c r="X2650" s="8" t="str">
        <f>TEXT(SalesDataTable[[#This Row],[Order Date]],"mmm")</f>
        <v>Dec</v>
      </c>
    </row>
    <row r="2651" spans="1:24" ht="15">
      <c r="A2651" s="2">
        <v>2123</v>
      </c>
      <c r="B2651" s="3">
        <v>46379</v>
      </c>
      <c r="C2651" s="12">
        <f>MONTH(SalesDataTable[[#This Row],[Order Date]])</f>
        <v>12</v>
      </c>
      <c r="D2651" s="12" t="str">
        <f>TEXT(SalesDataTable[[#This Row],[Order Date]],"MMM")</f>
        <v>Dec</v>
      </c>
      <c r="E2651" s="15" t="str">
        <f>"Q"&amp;ROUNDUP(MONTH(SalesDataTable[[#This Row],[Order Date]])/3,0)</f>
        <v>Q4</v>
      </c>
      <c r="F2651" s="12">
        <f>YEAR(SalesDataTable[[#This Row],[Order Date]])</f>
        <v>2026</v>
      </c>
      <c r="G2651" s="4" t="s">
        <v>20</v>
      </c>
      <c r="H2651" s="4" t="s">
        <v>33</v>
      </c>
      <c r="I2651" s="4" t="s">
        <v>2</v>
      </c>
      <c r="J2651" s="4" t="s">
        <v>3</v>
      </c>
      <c r="K2651" s="4" t="s">
        <v>9</v>
      </c>
      <c r="L2651" s="4" t="s">
        <v>10</v>
      </c>
      <c r="M2651" s="9">
        <v>1</v>
      </c>
      <c r="N2651" s="6">
        <v>91.08</v>
      </c>
      <c r="O2651" s="7">
        <v>0.2</v>
      </c>
      <c r="P2651" s="6">
        <v>46.14</v>
      </c>
      <c r="Q2651" s="6">
        <f t="shared" si="164"/>
        <v>72.864000000000004</v>
      </c>
      <c r="R2651" s="6">
        <f t="shared" si="165"/>
        <v>46.14</v>
      </c>
      <c r="S2651" s="6">
        <f t="shared" si="166"/>
        <v>26.724000000000004</v>
      </c>
      <c r="T2651" s="8">
        <f t="shared" si="167"/>
        <v>0.36676548089591571</v>
      </c>
      <c r="U2651" s="5">
        <f>YEAR(SalesDataTable[[#This Row],[Order Date]])</f>
        <v>2026</v>
      </c>
      <c r="V2651" s="8" t="str">
        <f>"Q"&amp;ROUNDUP(MONTH(SalesDataTable[[#This Row],[Order Date]])/3,0)</f>
        <v>Q4</v>
      </c>
      <c r="W2651" s="9">
        <f>MONTH(SalesDataTable[[#This Row],[Order Date]])</f>
        <v>12</v>
      </c>
      <c r="X2651" s="8" t="str">
        <f>TEXT(SalesDataTable[[#This Row],[Order Date]],"mmm")</f>
        <v>Dec</v>
      </c>
    </row>
    <row r="2652" spans="1:24" ht="15">
      <c r="A2652" s="2">
        <v>2586</v>
      </c>
      <c r="B2652" s="3">
        <v>46379</v>
      </c>
      <c r="C2652" s="12">
        <f>MONTH(SalesDataTable[[#This Row],[Order Date]])</f>
        <v>12</v>
      </c>
      <c r="D2652" s="12" t="str">
        <f>TEXT(SalesDataTable[[#This Row],[Order Date]],"MMM")</f>
        <v>Dec</v>
      </c>
      <c r="E2652" s="15" t="str">
        <f>"Q"&amp;ROUNDUP(MONTH(SalesDataTable[[#This Row],[Order Date]])/3,0)</f>
        <v>Q4</v>
      </c>
      <c r="F2652" s="12">
        <f>YEAR(SalesDataTable[[#This Row],[Order Date]])</f>
        <v>2026</v>
      </c>
      <c r="G2652" s="4" t="s">
        <v>6</v>
      </c>
      <c r="H2652" s="4" t="s">
        <v>49</v>
      </c>
      <c r="I2652" s="4" t="s">
        <v>19</v>
      </c>
      <c r="J2652" s="4" t="s">
        <v>13</v>
      </c>
      <c r="K2652" s="4" t="s">
        <v>9</v>
      </c>
      <c r="L2652" s="4" t="s">
        <v>17</v>
      </c>
      <c r="M2652" s="9">
        <v>1</v>
      </c>
      <c r="N2652" s="6">
        <v>143.84</v>
      </c>
      <c r="O2652" s="7">
        <v>0.15</v>
      </c>
      <c r="P2652" s="6">
        <v>78.17</v>
      </c>
      <c r="Q2652" s="6">
        <f t="shared" si="164"/>
        <v>122.264</v>
      </c>
      <c r="R2652" s="6">
        <f t="shared" si="165"/>
        <v>78.17</v>
      </c>
      <c r="S2652" s="6">
        <f t="shared" si="166"/>
        <v>44.093999999999994</v>
      </c>
      <c r="T2652" s="8">
        <f t="shared" si="167"/>
        <v>0.360645815612118</v>
      </c>
      <c r="U2652" s="5">
        <f>YEAR(SalesDataTable[[#This Row],[Order Date]])</f>
        <v>2026</v>
      </c>
      <c r="V2652" s="8" t="str">
        <f>"Q"&amp;ROUNDUP(MONTH(SalesDataTable[[#This Row],[Order Date]])/3,0)</f>
        <v>Q4</v>
      </c>
      <c r="W2652" s="9">
        <f>MONTH(SalesDataTable[[#This Row],[Order Date]])</f>
        <v>12</v>
      </c>
      <c r="X2652" s="8" t="str">
        <f>TEXT(SalesDataTable[[#This Row],[Order Date]],"mmm")</f>
        <v>Dec</v>
      </c>
    </row>
    <row r="2653" spans="1:24" ht="15">
      <c r="A2653" s="2">
        <v>3048</v>
      </c>
      <c r="B2653" s="3">
        <v>46379</v>
      </c>
      <c r="C2653" s="12">
        <f>MONTH(SalesDataTable[[#This Row],[Order Date]])</f>
        <v>12</v>
      </c>
      <c r="D2653" s="12" t="str">
        <f>TEXT(SalesDataTable[[#This Row],[Order Date]],"MMM")</f>
        <v>Dec</v>
      </c>
      <c r="E2653" s="15" t="str">
        <f>"Q"&amp;ROUNDUP(MONTH(SalesDataTable[[#This Row],[Order Date]])/3,0)</f>
        <v>Q4</v>
      </c>
      <c r="F2653" s="12">
        <f>YEAR(SalesDataTable[[#This Row],[Order Date]])</f>
        <v>2026</v>
      </c>
      <c r="G2653" s="4" t="s">
        <v>6</v>
      </c>
      <c r="H2653" s="4" t="s">
        <v>27</v>
      </c>
      <c r="I2653" s="4" t="s">
        <v>2</v>
      </c>
      <c r="J2653" s="4" t="s">
        <v>13</v>
      </c>
      <c r="K2653" s="4" t="s">
        <v>4</v>
      </c>
      <c r="L2653" s="4" t="s">
        <v>30</v>
      </c>
      <c r="M2653" s="9">
        <v>1</v>
      </c>
      <c r="N2653" s="6">
        <v>102.66</v>
      </c>
      <c r="O2653" s="7">
        <v>0.05</v>
      </c>
      <c r="P2653" s="6">
        <v>49.2</v>
      </c>
      <c r="Q2653" s="6">
        <f t="shared" si="164"/>
        <v>97.526999999999987</v>
      </c>
      <c r="R2653" s="6">
        <f t="shared" si="165"/>
        <v>49.2</v>
      </c>
      <c r="S2653" s="6">
        <f t="shared" si="166"/>
        <v>48.326999999999984</v>
      </c>
      <c r="T2653" s="8">
        <f t="shared" si="167"/>
        <v>0.4955243163431664</v>
      </c>
      <c r="U2653" s="5">
        <f>YEAR(SalesDataTable[[#This Row],[Order Date]])</f>
        <v>2026</v>
      </c>
      <c r="V2653" s="8" t="str">
        <f>"Q"&amp;ROUNDUP(MONTH(SalesDataTable[[#This Row],[Order Date]])/3,0)</f>
        <v>Q4</v>
      </c>
      <c r="W2653" s="9">
        <f>MONTH(SalesDataTable[[#This Row],[Order Date]])</f>
        <v>12</v>
      </c>
      <c r="X2653" s="8" t="str">
        <f>TEXT(SalesDataTable[[#This Row],[Order Date]],"mmm")</f>
        <v>Dec</v>
      </c>
    </row>
    <row r="2654" spans="1:24" ht="15">
      <c r="A2654" s="2">
        <v>3838</v>
      </c>
      <c r="B2654" s="3">
        <v>46379</v>
      </c>
      <c r="C2654" s="12">
        <f>MONTH(SalesDataTable[[#This Row],[Order Date]])</f>
        <v>12</v>
      </c>
      <c r="D2654" s="12" t="str">
        <f>TEXT(SalesDataTable[[#This Row],[Order Date]],"MMM")</f>
        <v>Dec</v>
      </c>
      <c r="E2654" s="15" t="str">
        <f>"Q"&amp;ROUNDUP(MONTH(SalesDataTable[[#This Row],[Order Date]])/3,0)</f>
        <v>Q4</v>
      </c>
      <c r="F2654" s="12">
        <f>YEAR(SalesDataTable[[#This Row],[Order Date]])</f>
        <v>2026</v>
      </c>
      <c r="G2654" s="4" t="s">
        <v>6</v>
      </c>
      <c r="H2654" s="4" t="s">
        <v>41</v>
      </c>
      <c r="I2654" s="4" t="s">
        <v>19</v>
      </c>
      <c r="J2654" s="4" t="s">
        <v>13</v>
      </c>
      <c r="K2654" s="4" t="s">
        <v>34</v>
      </c>
      <c r="L2654" s="4" t="s">
        <v>35</v>
      </c>
      <c r="M2654" s="9">
        <v>2</v>
      </c>
      <c r="N2654" s="6">
        <v>40.32</v>
      </c>
      <c r="O2654" s="7">
        <v>0</v>
      </c>
      <c r="P2654" s="6">
        <v>14.39</v>
      </c>
      <c r="Q2654" s="6">
        <f t="shared" si="164"/>
        <v>80.64</v>
      </c>
      <c r="R2654" s="6">
        <f t="shared" si="165"/>
        <v>28.78</v>
      </c>
      <c r="S2654" s="6">
        <f t="shared" si="166"/>
        <v>51.86</v>
      </c>
      <c r="T2654" s="8">
        <f t="shared" si="167"/>
        <v>0.64310515873015872</v>
      </c>
      <c r="U2654" s="5">
        <f>YEAR(SalesDataTable[[#This Row],[Order Date]])</f>
        <v>2026</v>
      </c>
      <c r="V2654" s="8" t="str">
        <f>"Q"&amp;ROUNDUP(MONTH(SalesDataTable[[#This Row],[Order Date]])/3,0)</f>
        <v>Q4</v>
      </c>
      <c r="W2654" s="9">
        <f>MONTH(SalesDataTable[[#This Row],[Order Date]])</f>
        <v>12</v>
      </c>
      <c r="X2654" s="8" t="str">
        <f>TEXT(SalesDataTable[[#This Row],[Order Date]],"mmm")</f>
        <v>Dec</v>
      </c>
    </row>
    <row r="2655" spans="1:24" ht="15">
      <c r="A2655" s="2">
        <v>4718</v>
      </c>
      <c r="B2655" s="3">
        <v>46379</v>
      </c>
      <c r="C2655" s="12">
        <f>MONTH(SalesDataTable[[#This Row],[Order Date]])</f>
        <v>12</v>
      </c>
      <c r="D2655" s="12" t="str">
        <f>TEXT(SalesDataTable[[#This Row],[Order Date]],"MMM")</f>
        <v>Dec</v>
      </c>
      <c r="E2655" s="15" t="str">
        <f>"Q"&amp;ROUNDUP(MONTH(SalesDataTable[[#This Row],[Order Date]])/3,0)</f>
        <v>Q4</v>
      </c>
      <c r="F2655" s="12">
        <f>YEAR(SalesDataTable[[#This Row],[Order Date]])</f>
        <v>2026</v>
      </c>
      <c r="G2655" s="4" t="s">
        <v>0</v>
      </c>
      <c r="H2655" s="4" t="s">
        <v>1</v>
      </c>
      <c r="I2655" s="4" t="s">
        <v>19</v>
      </c>
      <c r="J2655" s="4" t="s">
        <v>3</v>
      </c>
      <c r="K2655" s="4" t="s">
        <v>9</v>
      </c>
      <c r="L2655" s="4" t="s">
        <v>37</v>
      </c>
      <c r="M2655" s="9">
        <v>1</v>
      </c>
      <c r="N2655" s="6">
        <v>157.58000000000001</v>
      </c>
      <c r="O2655" s="7">
        <v>0.1</v>
      </c>
      <c r="P2655" s="6">
        <v>80.37</v>
      </c>
      <c r="Q2655" s="6">
        <f t="shared" si="164"/>
        <v>141.822</v>
      </c>
      <c r="R2655" s="6">
        <f t="shared" si="165"/>
        <v>80.37</v>
      </c>
      <c r="S2655" s="6">
        <f t="shared" si="166"/>
        <v>61.451999999999998</v>
      </c>
      <c r="T2655" s="8">
        <f t="shared" si="167"/>
        <v>0.43330371874603374</v>
      </c>
      <c r="U2655" s="5">
        <f>YEAR(SalesDataTable[[#This Row],[Order Date]])</f>
        <v>2026</v>
      </c>
      <c r="V2655" s="8" t="str">
        <f>"Q"&amp;ROUNDUP(MONTH(SalesDataTable[[#This Row],[Order Date]])/3,0)</f>
        <v>Q4</v>
      </c>
      <c r="W2655" s="9">
        <f>MONTH(SalesDataTable[[#This Row],[Order Date]])</f>
        <v>12</v>
      </c>
      <c r="X2655" s="8" t="str">
        <f>TEXT(SalesDataTable[[#This Row],[Order Date]],"mmm")</f>
        <v>Dec</v>
      </c>
    </row>
    <row r="2656" spans="1:24" ht="15">
      <c r="A2656" s="2">
        <v>4844</v>
      </c>
      <c r="B2656" s="3">
        <v>46379</v>
      </c>
      <c r="C2656" s="12">
        <f>MONTH(SalesDataTable[[#This Row],[Order Date]])</f>
        <v>12</v>
      </c>
      <c r="D2656" s="12" t="str">
        <f>TEXT(SalesDataTable[[#This Row],[Order Date]],"MMM")</f>
        <v>Dec</v>
      </c>
      <c r="E2656" s="15" t="str">
        <f>"Q"&amp;ROUNDUP(MONTH(SalesDataTable[[#This Row],[Order Date]])/3,0)</f>
        <v>Q4</v>
      </c>
      <c r="F2656" s="12">
        <f>YEAR(SalesDataTable[[#This Row],[Order Date]])</f>
        <v>2026</v>
      </c>
      <c r="G2656" s="4" t="s">
        <v>6</v>
      </c>
      <c r="H2656" s="4" t="s">
        <v>49</v>
      </c>
      <c r="I2656" s="4" t="s">
        <v>2</v>
      </c>
      <c r="J2656" s="4" t="s">
        <v>13</v>
      </c>
      <c r="K2656" s="4" t="s">
        <v>34</v>
      </c>
      <c r="L2656" s="4" t="s">
        <v>42</v>
      </c>
      <c r="M2656" s="9">
        <v>1</v>
      </c>
      <c r="N2656" s="6">
        <v>36.4</v>
      </c>
      <c r="O2656" s="7">
        <v>0</v>
      </c>
      <c r="P2656" s="6">
        <v>14.22</v>
      </c>
      <c r="Q2656" s="6">
        <f t="shared" si="164"/>
        <v>36.4</v>
      </c>
      <c r="R2656" s="6">
        <f t="shared" si="165"/>
        <v>14.22</v>
      </c>
      <c r="S2656" s="6">
        <f t="shared" si="166"/>
        <v>22.18</v>
      </c>
      <c r="T2656" s="8">
        <f t="shared" si="167"/>
        <v>0.6093406593406594</v>
      </c>
      <c r="U2656" s="5">
        <f>YEAR(SalesDataTable[[#This Row],[Order Date]])</f>
        <v>2026</v>
      </c>
      <c r="V2656" s="8" t="str">
        <f>"Q"&amp;ROUNDUP(MONTH(SalesDataTable[[#This Row],[Order Date]])/3,0)</f>
        <v>Q4</v>
      </c>
      <c r="W2656" s="9">
        <f>MONTH(SalesDataTable[[#This Row],[Order Date]])</f>
        <v>12</v>
      </c>
      <c r="X2656" s="8" t="str">
        <f>TEXT(SalesDataTable[[#This Row],[Order Date]],"mmm")</f>
        <v>Dec</v>
      </c>
    </row>
    <row r="2657" spans="1:24" ht="15">
      <c r="A2657" s="2">
        <v>678</v>
      </c>
      <c r="B2657" s="3">
        <v>46380</v>
      </c>
      <c r="C2657" s="12">
        <f>MONTH(SalesDataTable[[#This Row],[Order Date]])</f>
        <v>12</v>
      </c>
      <c r="D2657" s="12" t="str">
        <f>TEXT(SalesDataTable[[#This Row],[Order Date]],"MMM")</f>
        <v>Dec</v>
      </c>
      <c r="E2657" s="15" t="str">
        <f>"Q"&amp;ROUNDUP(MONTH(SalesDataTable[[#This Row],[Order Date]])/3,0)</f>
        <v>Q4</v>
      </c>
      <c r="F2657" s="12">
        <f>YEAR(SalesDataTable[[#This Row],[Order Date]])</f>
        <v>2026</v>
      </c>
      <c r="G2657" s="4" t="s">
        <v>6</v>
      </c>
      <c r="H2657" s="4" t="s">
        <v>41</v>
      </c>
      <c r="I2657" s="4" t="s">
        <v>2</v>
      </c>
      <c r="J2657" s="4" t="s">
        <v>16</v>
      </c>
      <c r="K2657" s="4" t="s">
        <v>9</v>
      </c>
      <c r="L2657" s="4" t="s">
        <v>17</v>
      </c>
      <c r="M2657" s="9">
        <v>1</v>
      </c>
      <c r="N2657" s="6">
        <v>142.15</v>
      </c>
      <c r="O2657" s="7">
        <v>0.05</v>
      </c>
      <c r="P2657" s="6">
        <v>80.5</v>
      </c>
      <c r="Q2657" s="6">
        <f t="shared" si="164"/>
        <v>135.04249999999999</v>
      </c>
      <c r="R2657" s="6">
        <f t="shared" si="165"/>
        <v>80.5</v>
      </c>
      <c r="S2657" s="6">
        <f t="shared" si="166"/>
        <v>54.54249999999999</v>
      </c>
      <c r="T2657" s="8">
        <f t="shared" si="167"/>
        <v>0.40389136753244342</v>
      </c>
      <c r="U2657" s="5">
        <f>YEAR(SalesDataTable[[#This Row],[Order Date]])</f>
        <v>2026</v>
      </c>
      <c r="V2657" s="8" t="str">
        <f>"Q"&amp;ROUNDUP(MONTH(SalesDataTable[[#This Row],[Order Date]])/3,0)</f>
        <v>Q4</v>
      </c>
      <c r="W2657" s="9">
        <f>MONTH(SalesDataTable[[#This Row],[Order Date]])</f>
        <v>12</v>
      </c>
      <c r="X2657" s="8" t="str">
        <f>TEXT(SalesDataTable[[#This Row],[Order Date]],"mmm")</f>
        <v>Dec</v>
      </c>
    </row>
    <row r="2658" spans="1:24" ht="15">
      <c r="A2658" s="2">
        <v>1706</v>
      </c>
      <c r="B2658" s="3">
        <v>46380</v>
      </c>
      <c r="C2658" s="12">
        <f>MONTH(SalesDataTable[[#This Row],[Order Date]])</f>
        <v>12</v>
      </c>
      <c r="D2658" s="12" t="str">
        <f>TEXT(SalesDataTable[[#This Row],[Order Date]],"MMM")</f>
        <v>Dec</v>
      </c>
      <c r="E2658" s="15" t="str">
        <f>"Q"&amp;ROUNDUP(MONTH(SalesDataTable[[#This Row],[Order Date]])/3,0)</f>
        <v>Q4</v>
      </c>
      <c r="F2658" s="12">
        <f>YEAR(SalesDataTable[[#This Row],[Order Date]])</f>
        <v>2026</v>
      </c>
      <c r="G2658" s="4" t="s">
        <v>0</v>
      </c>
      <c r="H2658" s="4" t="s">
        <v>1</v>
      </c>
      <c r="I2658" s="4" t="s">
        <v>2</v>
      </c>
      <c r="J2658" s="4" t="s">
        <v>3</v>
      </c>
      <c r="K2658" s="4" t="s">
        <v>23</v>
      </c>
      <c r="L2658" s="4" t="s">
        <v>24</v>
      </c>
      <c r="M2658" s="9">
        <v>2</v>
      </c>
      <c r="N2658" s="6">
        <v>332.38</v>
      </c>
      <c r="O2658" s="7">
        <v>0.05</v>
      </c>
      <c r="P2658" s="6">
        <v>192.16</v>
      </c>
      <c r="Q2658" s="6">
        <f t="shared" si="164"/>
        <v>631.52199999999993</v>
      </c>
      <c r="R2658" s="6">
        <f t="shared" si="165"/>
        <v>384.32</v>
      </c>
      <c r="S2658" s="6">
        <f t="shared" si="166"/>
        <v>247.20199999999994</v>
      </c>
      <c r="T2658" s="8">
        <f t="shared" si="167"/>
        <v>0.39143846136793331</v>
      </c>
      <c r="U2658" s="5">
        <f>YEAR(SalesDataTable[[#This Row],[Order Date]])</f>
        <v>2026</v>
      </c>
      <c r="V2658" s="8" t="str">
        <f>"Q"&amp;ROUNDUP(MONTH(SalesDataTable[[#This Row],[Order Date]])/3,0)</f>
        <v>Q4</v>
      </c>
      <c r="W2658" s="9">
        <f>MONTH(SalesDataTable[[#This Row],[Order Date]])</f>
        <v>12</v>
      </c>
      <c r="X2658" s="8" t="str">
        <f>TEXT(SalesDataTable[[#This Row],[Order Date]],"mmm")</f>
        <v>Dec</v>
      </c>
    </row>
    <row r="2659" spans="1:24" ht="15">
      <c r="A2659" s="2">
        <v>3034</v>
      </c>
      <c r="B2659" s="3">
        <v>46380</v>
      </c>
      <c r="C2659" s="12">
        <f>MONTH(SalesDataTable[[#This Row],[Order Date]])</f>
        <v>12</v>
      </c>
      <c r="D2659" s="12" t="str">
        <f>TEXT(SalesDataTable[[#This Row],[Order Date]],"MMM")</f>
        <v>Dec</v>
      </c>
      <c r="E2659" s="15" t="str">
        <f>"Q"&amp;ROUNDUP(MONTH(SalesDataTable[[#This Row],[Order Date]])/3,0)</f>
        <v>Q4</v>
      </c>
      <c r="F2659" s="12">
        <f>YEAR(SalesDataTable[[#This Row],[Order Date]])</f>
        <v>2026</v>
      </c>
      <c r="G2659" s="4" t="s">
        <v>6</v>
      </c>
      <c r="H2659" s="4" t="s">
        <v>7</v>
      </c>
      <c r="I2659" s="4" t="s">
        <v>19</v>
      </c>
      <c r="J2659" s="4" t="s">
        <v>13</v>
      </c>
      <c r="K2659" s="4" t="s">
        <v>23</v>
      </c>
      <c r="L2659" s="4" t="s">
        <v>51</v>
      </c>
      <c r="M2659" s="9">
        <v>1</v>
      </c>
      <c r="N2659" s="6">
        <v>122.18</v>
      </c>
      <c r="O2659" s="7">
        <v>0.15</v>
      </c>
      <c r="P2659" s="6">
        <v>61.28</v>
      </c>
      <c r="Q2659" s="6">
        <f t="shared" si="164"/>
        <v>103.85300000000001</v>
      </c>
      <c r="R2659" s="6">
        <f t="shared" si="165"/>
        <v>61.28</v>
      </c>
      <c r="S2659" s="6">
        <f t="shared" si="166"/>
        <v>42.573000000000008</v>
      </c>
      <c r="T2659" s="8">
        <f t="shared" si="167"/>
        <v>0.40993519686479934</v>
      </c>
      <c r="U2659" s="5">
        <f>YEAR(SalesDataTable[[#This Row],[Order Date]])</f>
        <v>2026</v>
      </c>
      <c r="V2659" s="8" t="str">
        <f>"Q"&amp;ROUNDUP(MONTH(SalesDataTable[[#This Row],[Order Date]])/3,0)</f>
        <v>Q4</v>
      </c>
      <c r="W2659" s="9">
        <f>MONTH(SalesDataTable[[#This Row],[Order Date]])</f>
        <v>12</v>
      </c>
      <c r="X2659" s="8" t="str">
        <f>TEXT(SalesDataTable[[#This Row],[Order Date]],"mmm")</f>
        <v>Dec</v>
      </c>
    </row>
    <row r="2660" spans="1:24" ht="15">
      <c r="A2660" s="2">
        <v>3883</v>
      </c>
      <c r="B2660" s="3">
        <v>46380</v>
      </c>
      <c r="C2660" s="12">
        <f>MONTH(SalesDataTable[[#This Row],[Order Date]])</f>
        <v>12</v>
      </c>
      <c r="D2660" s="12" t="str">
        <f>TEXT(SalesDataTable[[#This Row],[Order Date]],"MMM")</f>
        <v>Dec</v>
      </c>
      <c r="E2660" s="15" t="str">
        <f>"Q"&amp;ROUNDUP(MONTH(SalesDataTable[[#This Row],[Order Date]])/3,0)</f>
        <v>Q4</v>
      </c>
      <c r="F2660" s="12">
        <f>YEAR(SalesDataTable[[#This Row],[Order Date]])</f>
        <v>2026</v>
      </c>
      <c r="G2660" s="4" t="s">
        <v>0</v>
      </c>
      <c r="H2660" s="4" t="s">
        <v>1</v>
      </c>
      <c r="I2660" s="4" t="s">
        <v>2</v>
      </c>
      <c r="J2660" s="4" t="s">
        <v>13</v>
      </c>
      <c r="K2660" s="4" t="s">
        <v>23</v>
      </c>
      <c r="L2660" s="4" t="s">
        <v>51</v>
      </c>
      <c r="M2660" s="9">
        <v>1</v>
      </c>
      <c r="N2660" s="6">
        <v>125.66</v>
      </c>
      <c r="O2660" s="7">
        <v>0.15</v>
      </c>
      <c r="P2660" s="6">
        <v>60.6</v>
      </c>
      <c r="Q2660" s="6">
        <f t="shared" si="164"/>
        <v>106.81099999999999</v>
      </c>
      <c r="R2660" s="6">
        <f t="shared" si="165"/>
        <v>60.6</v>
      </c>
      <c r="S2660" s="6">
        <f t="shared" si="166"/>
        <v>46.210999999999991</v>
      </c>
      <c r="T2660" s="8">
        <f t="shared" si="167"/>
        <v>0.43264270533933763</v>
      </c>
      <c r="U2660" s="5">
        <f>YEAR(SalesDataTable[[#This Row],[Order Date]])</f>
        <v>2026</v>
      </c>
      <c r="V2660" s="8" t="str">
        <f>"Q"&amp;ROUNDUP(MONTH(SalesDataTable[[#This Row],[Order Date]])/3,0)</f>
        <v>Q4</v>
      </c>
      <c r="W2660" s="9">
        <f>MONTH(SalesDataTable[[#This Row],[Order Date]])</f>
        <v>12</v>
      </c>
      <c r="X2660" s="8" t="str">
        <f>TEXT(SalesDataTable[[#This Row],[Order Date]],"mmm")</f>
        <v>Dec</v>
      </c>
    </row>
    <row r="2661" spans="1:24" ht="15">
      <c r="A2661" s="2">
        <v>4342</v>
      </c>
      <c r="B2661" s="3">
        <v>46380</v>
      </c>
      <c r="C2661" s="12">
        <f>MONTH(SalesDataTable[[#This Row],[Order Date]])</f>
        <v>12</v>
      </c>
      <c r="D2661" s="12" t="str">
        <f>TEXT(SalesDataTable[[#This Row],[Order Date]],"MMM")</f>
        <v>Dec</v>
      </c>
      <c r="E2661" s="15" t="str">
        <f>"Q"&amp;ROUNDUP(MONTH(SalesDataTable[[#This Row],[Order Date]])/3,0)</f>
        <v>Q4</v>
      </c>
      <c r="F2661" s="12">
        <f>YEAR(SalesDataTable[[#This Row],[Order Date]])</f>
        <v>2026</v>
      </c>
      <c r="G2661" s="4" t="s">
        <v>20</v>
      </c>
      <c r="H2661" s="4" t="s">
        <v>21</v>
      </c>
      <c r="I2661" s="4" t="s">
        <v>2</v>
      </c>
      <c r="J2661" s="4" t="s">
        <v>3</v>
      </c>
      <c r="K2661" s="4" t="s">
        <v>14</v>
      </c>
      <c r="L2661" s="4" t="s">
        <v>32</v>
      </c>
      <c r="M2661" s="9">
        <v>2</v>
      </c>
      <c r="N2661" s="6">
        <v>47.38</v>
      </c>
      <c r="O2661" s="7">
        <v>0.05</v>
      </c>
      <c r="P2661" s="6">
        <v>18.850000000000001</v>
      </c>
      <c r="Q2661" s="6">
        <f t="shared" si="164"/>
        <v>90.022000000000006</v>
      </c>
      <c r="R2661" s="6">
        <f t="shared" si="165"/>
        <v>37.700000000000003</v>
      </c>
      <c r="S2661" s="6">
        <f t="shared" si="166"/>
        <v>52.322000000000003</v>
      </c>
      <c r="T2661" s="8">
        <f t="shared" si="167"/>
        <v>0.58121348114905247</v>
      </c>
      <c r="U2661" s="5">
        <f>YEAR(SalesDataTable[[#This Row],[Order Date]])</f>
        <v>2026</v>
      </c>
      <c r="V2661" s="8" t="str">
        <f>"Q"&amp;ROUNDUP(MONTH(SalesDataTable[[#This Row],[Order Date]])/3,0)</f>
        <v>Q4</v>
      </c>
      <c r="W2661" s="9">
        <f>MONTH(SalesDataTable[[#This Row],[Order Date]])</f>
        <v>12</v>
      </c>
      <c r="X2661" s="8" t="str">
        <f>TEXT(SalesDataTable[[#This Row],[Order Date]],"mmm")</f>
        <v>Dec</v>
      </c>
    </row>
    <row r="2662" spans="1:24" ht="15">
      <c r="A2662" s="2">
        <v>4468</v>
      </c>
      <c r="B2662" s="3">
        <v>46380</v>
      </c>
      <c r="C2662" s="12">
        <f>MONTH(SalesDataTable[[#This Row],[Order Date]])</f>
        <v>12</v>
      </c>
      <c r="D2662" s="12" t="str">
        <f>TEXT(SalesDataTable[[#This Row],[Order Date]],"MMM")</f>
        <v>Dec</v>
      </c>
      <c r="E2662" s="15" t="str">
        <f>"Q"&amp;ROUNDUP(MONTH(SalesDataTable[[#This Row],[Order Date]])/3,0)</f>
        <v>Q4</v>
      </c>
      <c r="F2662" s="12">
        <f>YEAR(SalesDataTable[[#This Row],[Order Date]])</f>
        <v>2026</v>
      </c>
      <c r="G2662" s="4" t="s">
        <v>0</v>
      </c>
      <c r="H2662" s="4" t="s">
        <v>1</v>
      </c>
      <c r="I2662" s="4" t="s">
        <v>2</v>
      </c>
      <c r="J2662" s="4" t="s">
        <v>16</v>
      </c>
      <c r="K2662" s="4" t="s">
        <v>23</v>
      </c>
      <c r="L2662" s="4" t="s">
        <v>40</v>
      </c>
      <c r="M2662" s="9">
        <v>1</v>
      </c>
      <c r="N2662" s="6">
        <v>80.8</v>
      </c>
      <c r="O2662" s="7">
        <v>0.05</v>
      </c>
      <c r="P2662" s="6">
        <v>38.33</v>
      </c>
      <c r="Q2662" s="6">
        <f t="shared" si="164"/>
        <v>76.759999999999991</v>
      </c>
      <c r="R2662" s="6">
        <f t="shared" si="165"/>
        <v>38.33</v>
      </c>
      <c r="S2662" s="6">
        <f t="shared" si="166"/>
        <v>38.429999999999993</v>
      </c>
      <c r="T2662" s="8">
        <f t="shared" si="167"/>
        <v>0.50065138092756645</v>
      </c>
      <c r="U2662" s="5">
        <f>YEAR(SalesDataTable[[#This Row],[Order Date]])</f>
        <v>2026</v>
      </c>
      <c r="V2662" s="8" t="str">
        <f>"Q"&amp;ROUNDUP(MONTH(SalesDataTable[[#This Row],[Order Date]])/3,0)</f>
        <v>Q4</v>
      </c>
      <c r="W2662" s="9">
        <f>MONTH(SalesDataTable[[#This Row],[Order Date]])</f>
        <v>12</v>
      </c>
      <c r="X2662" s="8" t="str">
        <f>TEXT(SalesDataTable[[#This Row],[Order Date]],"mmm")</f>
        <v>Dec</v>
      </c>
    </row>
    <row r="2663" spans="1:24" ht="15">
      <c r="A2663" s="2">
        <v>7</v>
      </c>
      <c r="B2663" s="3">
        <v>46381</v>
      </c>
      <c r="C2663" s="12">
        <f>MONTH(SalesDataTable[[#This Row],[Order Date]])</f>
        <v>12</v>
      </c>
      <c r="D2663" s="12" t="str">
        <f>TEXT(SalesDataTable[[#This Row],[Order Date]],"MMM")</f>
        <v>Dec</v>
      </c>
      <c r="E2663" s="15" t="str">
        <f>"Q"&amp;ROUNDUP(MONTH(SalesDataTable[[#This Row],[Order Date]])/3,0)</f>
        <v>Q4</v>
      </c>
      <c r="F2663" s="12">
        <f>YEAR(SalesDataTable[[#This Row],[Order Date]])</f>
        <v>2026</v>
      </c>
      <c r="G2663" s="4" t="s">
        <v>20</v>
      </c>
      <c r="H2663" s="4" t="s">
        <v>33</v>
      </c>
      <c r="I2663" s="4" t="s">
        <v>2</v>
      </c>
      <c r="J2663" s="4" t="s">
        <v>3</v>
      </c>
      <c r="K2663" s="4" t="s">
        <v>4</v>
      </c>
      <c r="L2663" s="4" t="s">
        <v>30</v>
      </c>
      <c r="M2663" s="9">
        <v>5</v>
      </c>
      <c r="N2663" s="6">
        <v>103.52</v>
      </c>
      <c r="O2663" s="7">
        <v>0.1</v>
      </c>
      <c r="P2663" s="6">
        <v>49.1</v>
      </c>
      <c r="Q2663" s="6">
        <f t="shared" si="164"/>
        <v>465.84000000000003</v>
      </c>
      <c r="R2663" s="6">
        <f t="shared" si="165"/>
        <v>245.5</v>
      </c>
      <c r="S2663" s="6">
        <f t="shared" si="166"/>
        <v>220.34000000000003</v>
      </c>
      <c r="T2663" s="8">
        <f t="shared" si="167"/>
        <v>0.47299501974927016</v>
      </c>
      <c r="U2663" s="5">
        <f>YEAR(SalesDataTable[[#This Row],[Order Date]])</f>
        <v>2026</v>
      </c>
      <c r="V2663" s="8" t="str">
        <f>"Q"&amp;ROUNDUP(MONTH(SalesDataTable[[#This Row],[Order Date]])/3,0)</f>
        <v>Q4</v>
      </c>
      <c r="W2663" s="9">
        <f>MONTH(SalesDataTable[[#This Row],[Order Date]])</f>
        <v>12</v>
      </c>
      <c r="X2663" s="8" t="str">
        <f>TEXT(SalesDataTable[[#This Row],[Order Date]],"mmm")</f>
        <v>Dec</v>
      </c>
    </row>
    <row r="2664" spans="1:24" ht="15">
      <c r="A2664" s="2">
        <v>658</v>
      </c>
      <c r="B2664" s="3">
        <v>46381</v>
      </c>
      <c r="C2664" s="12">
        <f>MONTH(SalesDataTable[[#This Row],[Order Date]])</f>
        <v>12</v>
      </c>
      <c r="D2664" s="12" t="str">
        <f>TEXT(SalesDataTable[[#This Row],[Order Date]],"MMM")</f>
        <v>Dec</v>
      </c>
      <c r="E2664" s="15" t="str">
        <f>"Q"&amp;ROUNDUP(MONTH(SalesDataTable[[#This Row],[Order Date]])/3,0)</f>
        <v>Q4</v>
      </c>
      <c r="F2664" s="12">
        <f>YEAR(SalesDataTable[[#This Row],[Order Date]])</f>
        <v>2026</v>
      </c>
      <c r="G2664" s="4" t="s">
        <v>6</v>
      </c>
      <c r="H2664" s="4" t="s">
        <v>27</v>
      </c>
      <c r="I2664" s="4" t="s">
        <v>19</v>
      </c>
      <c r="J2664" s="4" t="s">
        <v>16</v>
      </c>
      <c r="K2664" s="4" t="s">
        <v>9</v>
      </c>
      <c r="L2664" s="4" t="s">
        <v>37</v>
      </c>
      <c r="M2664" s="9">
        <v>2</v>
      </c>
      <c r="N2664" s="6">
        <v>153.38999999999999</v>
      </c>
      <c r="O2664" s="7">
        <v>0.05</v>
      </c>
      <c r="P2664" s="6">
        <v>78.06</v>
      </c>
      <c r="Q2664" s="6">
        <f t="shared" si="164"/>
        <v>291.44099999999997</v>
      </c>
      <c r="R2664" s="6">
        <f t="shared" si="165"/>
        <v>156.12</v>
      </c>
      <c r="S2664" s="6">
        <f t="shared" si="166"/>
        <v>135.32099999999997</v>
      </c>
      <c r="T2664" s="8">
        <f t="shared" si="167"/>
        <v>0.46431696295305047</v>
      </c>
      <c r="U2664" s="5">
        <f>YEAR(SalesDataTable[[#This Row],[Order Date]])</f>
        <v>2026</v>
      </c>
      <c r="V2664" s="8" t="str">
        <f>"Q"&amp;ROUNDUP(MONTH(SalesDataTable[[#This Row],[Order Date]])/3,0)</f>
        <v>Q4</v>
      </c>
      <c r="W2664" s="9">
        <f>MONTH(SalesDataTable[[#This Row],[Order Date]])</f>
        <v>12</v>
      </c>
      <c r="X2664" s="8" t="str">
        <f>TEXT(SalesDataTable[[#This Row],[Order Date]],"mmm")</f>
        <v>Dec</v>
      </c>
    </row>
    <row r="2665" spans="1:24" ht="15">
      <c r="A2665" s="2">
        <v>1192</v>
      </c>
      <c r="B2665" s="3">
        <v>46381</v>
      </c>
      <c r="C2665" s="12">
        <f>MONTH(SalesDataTable[[#This Row],[Order Date]])</f>
        <v>12</v>
      </c>
      <c r="D2665" s="12" t="str">
        <f>TEXT(SalesDataTable[[#This Row],[Order Date]],"MMM")</f>
        <v>Dec</v>
      </c>
      <c r="E2665" s="15" t="str">
        <f>"Q"&amp;ROUNDUP(MONTH(SalesDataTable[[#This Row],[Order Date]])/3,0)</f>
        <v>Q4</v>
      </c>
      <c r="F2665" s="12">
        <f>YEAR(SalesDataTable[[#This Row],[Order Date]])</f>
        <v>2026</v>
      </c>
      <c r="G2665" s="4" t="s">
        <v>20</v>
      </c>
      <c r="H2665" s="4" t="s">
        <v>47</v>
      </c>
      <c r="I2665" s="4" t="s">
        <v>8</v>
      </c>
      <c r="J2665" s="4" t="s">
        <v>16</v>
      </c>
      <c r="K2665" s="4" t="s">
        <v>34</v>
      </c>
      <c r="L2665" s="4" t="s">
        <v>35</v>
      </c>
      <c r="M2665" s="9">
        <v>6</v>
      </c>
      <c r="N2665" s="6">
        <v>39.49</v>
      </c>
      <c r="O2665" s="7">
        <v>0.05</v>
      </c>
      <c r="P2665" s="6">
        <v>14.49</v>
      </c>
      <c r="Q2665" s="6">
        <f t="shared" si="164"/>
        <v>225.09299999999999</v>
      </c>
      <c r="R2665" s="6">
        <f t="shared" si="165"/>
        <v>86.94</v>
      </c>
      <c r="S2665" s="6">
        <f t="shared" si="166"/>
        <v>138.15299999999999</v>
      </c>
      <c r="T2665" s="8">
        <f t="shared" si="167"/>
        <v>0.61375964601298127</v>
      </c>
      <c r="U2665" s="5">
        <f>YEAR(SalesDataTable[[#This Row],[Order Date]])</f>
        <v>2026</v>
      </c>
      <c r="V2665" s="8" t="str">
        <f>"Q"&amp;ROUNDUP(MONTH(SalesDataTable[[#This Row],[Order Date]])/3,0)</f>
        <v>Q4</v>
      </c>
      <c r="W2665" s="9">
        <f>MONTH(SalesDataTable[[#This Row],[Order Date]])</f>
        <v>12</v>
      </c>
      <c r="X2665" s="8" t="str">
        <f>TEXT(SalesDataTable[[#This Row],[Order Date]],"mmm")</f>
        <v>Dec</v>
      </c>
    </row>
    <row r="2666" spans="1:24" ht="15">
      <c r="A2666" s="2">
        <v>3852</v>
      </c>
      <c r="B2666" s="3">
        <v>46381</v>
      </c>
      <c r="C2666" s="12">
        <f>MONTH(SalesDataTable[[#This Row],[Order Date]])</f>
        <v>12</v>
      </c>
      <c r="D2666" s="12" t="str">
        <f>TEXT(SalesDataTable[[#This Row],[Order Date]],"MMM")</f>
        <v>Dec</v>
      </c>
      <c r="E2666" s="15" t="str">
        <f>"Q"&amp;ROUNDUP(MONTH(SalesDataTable[[#This Row],[Order Date]])/3,0)</f>
        <v>Q4</v>
      </c>
      <c r="F2666" s="12">
        <f>YEAR(SalesDataTable[[#This Row],[Order Date]])</f>
        <v>2026</v>
      </c>
      <c r="G2666" s="4" t="s">
        <v>11</v>
      </c>
      <c r="H2666" s="4" t="s">
        <v>12</v>
      </c>
      <c r="I2666" s="4" t="s">
        <v>19</v>
      </c>
      <c r="J2666" s="4" t="s">
        <v>16</v>
      </c>
      <c r="K2666" s="4" t="s">
        <v>34</v>
      </c>
      <c r="L2666" s="4" t="s">
        <v>42</v>
      </c>
      <c r="M2666" s="9">
        <v>1</v>
      </c>
      <c r="N2666" s="6">
        <v>35.54</v>
      </c>
      <c r="O2666" s="7">
        <v>0.1</v>
      </c>
      <c r="P2666" s="6">
        <v>13.63</v>
      </c>
      <c r="Q2666" s="6">
        <f t="shared" si="164"/>
        <v>31.986000000000001</v>
      </c>
      <c r="R2666" s="6">
        <f t="shared" si="165"/>
        <v>13.63</v>
      </c>
      <c r="S2666" s="6">
        <f t="shared" si="166"/>
        <v>18.356000000000002</v>
      </c>
      <c r="T2666" s="8">
        <f t="shared" si="167"/>
        <v>0.5738760707809667</v>
      </c>
      <c r="U2666" s="5">
        <f>YEAR(SalesDataTable[[#This Row],[Order Date]])</f>
        <v>2026</v>
      </c>
      <c r="V2666" s="8" t="str">
        <f>"Q"&amp;ROUNDUP(MONTH(SalesDataTable[[#This Row],[Order Date]])/3,0)</f>
        <v>Q4</v>
      </c>
      <c r="W2666" s="9">
        <f>MONTH(SalesDataTable[[#This Row],[Order Date]])</f>
        <v>12</v>
      </c>
      <c r="X2666" s="8" t="str">
        <f>TEXT(SalesDataTable[[#This Row],[Order Date]],"mmm")</f>
        <v>Dec</v>
      </c>
    </row>
    <row r="2667" spans="1:24" ht="15">
      <c r="A2667" s="2">
        <v>4507</v>
      </c>
      <c r="B2667" s="3">
        <v>46381</v>
      </c>
      <c r="C2667" s="12">
        <f>MONTH(SalesDataTable[[#This Row],[Order Date]])</f>
        <v>12</v>
      </c>
      <c r="D2667" s="12" t="str">
        <f>TEXT(SalesDataTable[[#This Row],[Order Date]],"MMM")</f>
        <v>Dec</v>
      </c>
      <c r="E2667" s="15" t="str">
        <f>"Q"&amp;ROUNDUP(MONTH(SalesDataTable[[#This Row],[Order Date]])/3,0)</f>
        <v>Q4</v>
      </c>
      <c r="F2667" s="12">
        <f>YEAR(SalesDataTable[[#This Row],[Order Date]])</f>
        <v>2026</v>
      </c>
      <c r="G2667" s="4" t="s">
        <v>6</v>
      </c>
      <c r="H2667" s="4" t="s">
        <v>43</v>
      </c>
      <c r="I2667" s="4" t="s">
        <v>28</v>
      </c>
      <c r="J2667" s="4" t="s">
        <v>3</v>
      </c>
      <c r="K2667" s="4" t="s">
        <v>14</v>
      </c>
      <c r="L2667" s="4" t="s">
        <v>48</v>
      </c>
      <c r="M2667" s="9">
        <v>2</v>
      </c>
      <c r="N2667" s="6">
        <v>167.21</v>
      </c>
      <c r="O2667" s="7">
        <v>0.05</v>
      </c>
      <c r="P2667" s="6">
        <v>88.23</v>
      </c>
      <c r="Q2667" s="6">
        <f t="shared" si="164"/>
        <v>317.69900000000001</v>
      </c>
      <c r="R2667" s="6">
        <f t="shared" si="165"/>
        <v>176.46</v>
      </c>
      <c r="S2667" s="6">
        <f t="shared" si="166"/>
        <v>141.239</v>
      </c>
      <c r="T2667" s="8">
        <f t="shared" si="167"/>
        <v>0.44456860109726504</v>
      </c>
      <c r="U2667" s="5">
        <f>YEAR(SalesDataTable[[#This Row],[Order Date]])</f>
        <v>2026</v>
      </c>
      <c r="V2667" s="8" t="str">
        <f>"Q"&amp;ROUNDUP(MONTH(SalesDataTable[[#This Row],[Order Date]])/3,0)</f>
        <v>Q4</v>
      </c>
      <c r="W2667" s="9">
        <f>MONTH(SalesDataTable[[#This Row],[Order Date]])</f>
        <v>12</v>
      </c>
      <c r="X2667" s="8" t="str">
        <f>TEXT(SalesDataTable[[#This Row],[Order Date]],"mmm")</f>
        <v>Dec</v>
      </c>
    </row>
    <row r="2668" spans="1:24" ht="15">
      <c r="A2668" s="2">
        <v>260</v>
      </c>
      <c r="B2668" s="3">
        <v>46382</v>
      </c>
      <c r="C2668" s="12">
        <f>MONTH(SalesDataTable[[#This Row],[Order Date]])</f>
        <v>12</v>
      </c>
      <c r="D2668" s="12" t="str">
        <f>TEXT(SalesDataTable[[#This Row],[Order Date]],"MMM")</f>
        <v>Dec</v>
      </c>
      <c r="E2668" s="15" t="str">
        <f>"Q"&amp;ROUNDUP(MONTH(SalesDataTable[[#This Row],[Order Date]])/3,0)</f>
        <v>Q4</v>
      </c>
      <c r="F2668" s="12">
        <f>YEAR(SalesDataTable[[#This Row],[Order Date]])</f>
        <v>2026</v>
      </c>
      <c r="G2668" s="4" t="s">
        <v>11</v>
      </c>
      <c r="H2668" s="4" t="s">
        <v>12</v>
      </c>
      <c r="I2668" s="4" t="s">
        <v>2</v>
      </c>
      <c r="J2668" s="4" t="s">
        <v>16</v>
      </c>
      <c r="K2668" s="4" t="s">
        <v>9</v>
      </c>
      <c r="L2668" s="4" t="s">
        <v>46</v>
      </c>
      <c r="M2668" s="9">
        <v>1</v>
      </c>
      <c r="N2668" s="6">
        <v>71.89</v>
      </c>
      <c r="O2668" s="7">
        <v>0.1</v>
      </c>
      <c r="P2668" s="6">
        <v>31.88</v>
      </c>
      <c r="Q2668" s="6">
        <f t="shared" si="164"/>
        <v>64.701000000000008</v>
      </c>
      <c r="R2668" s="6">
        <f t="shared" si="165"/>
        <v>31.88</v>
      </c>
      <c r="S2668" s="6">
        <f t="shared" si="166"/>
        <v>32.821000000000012</v>
      </c>
      <c r="T2668" s="8">
        <f t="shared" si="167"/>
        <v>0.50727191233520363</v>
      </c>
      <c r="U2668" s="5">
        <f>YEAR(SalesDataTable[[#This Row],[Order Date]])</f>
        <v>2026</v>
      </c>
      <c r="V2668" s="8" t="str">
        <f>"Q"&amp;ROUNDUP(MONTH(SalesDataTable[[#This Row],[Order Date]])/3,0)</f>
        <v>Q4</v>
      </c>
      <c r="W2668" s="9">
        <f>MONTH(SalesDataTable[[#This Row],[Order Date]])</f>
        <v>12</v>
      </c>
      <c r="X2668" s="8" t="str">
        <f>TEXT(SalesDataTable[[#This Row],[Order Date]],"mmm")</f>
        <v>Dec</v>
      </c>
    </row>
    <row r="2669" spans="1:24" ht="15">
      <c r="A2669" s="2">
        <v>1659</v>
      </c>
      <c r="B2669" s="3">
        <v>46382</v>
      </c>
      <c r="C2669" s="12">
        <f>MONTH(SalesDataTable[[#This Row],[Order Date]])</f>
        <v>12</v>
      </c>
      <c r="D2669" s="12" t="str">
        <f>TEXT(SalesDataTable[[#This Row],[Order Date]],"MMM")</f>
        <v>Dec</v>
      </c>
      <c r="E2669" s="15" t="str">
        <f>"Q"&amp;ROUNDUP(MONTH(SalesDataTable[[#This Row],[Order Date]])/3,0)</f>
        <v>Q4</v>
      </c>
      <c r="F2669" s="12">
        <f>YEAR(SalesDataTable[[#This Row],[Order Date]])</f>
        <v>2026</v>
      </c>
      <c r="G2669" s="4" t="s">
        <v>0</v>
      </c>
      <c r="H2669" s="4" t="s">
        <v>50</v>
      </c>
      <c r="I2669" s="4" t="s">
        <v>19</v>
      </c>
      <c r="J2669" s="4" t="s">
        <v>13</v>
      </c>
      <c r="K2669" s="4" t="s">
        <v>14</v>
      </c>
      <c r="L2669" s="4" t="s">
        <v>44</v>
      </c>
      <c r="M2669" s="9">
        <v>1</v>
      </c>
      <c r="N2669" s="6">
        <v>133.56</v>
      </c>
      <c r="O2669" s="7">
        <v>0.05</v>
      </c>
      <c r="P2669" s="6">
        <v>68.739999999999995</v>
      </c>
      <c r="Q2669" s="6">
        <f t="shared" si="164"/>
        <v>126.88199999999999</v>
      </c>
      <c r="R2669" s="6">
        <f t="shared" si="165"/>
        <v>68.739999999999995</v>
      </c>
      <c r="S2669" s="6">
        <f t="shared" si="166"/>
        <v>58.141999999999996</v>
      </c>
      <c r="T2669" s="8">
        <f t="shared" si="167"/>
        <v>0.4582367869358932</v>
      </c>
      <c r="U2669" s="5">
        <f>YEAR(SalesDataTable[[#This Row],[Order Date]])</f>
        <v>2026</v>
      </c>
      <c r="V2669" s="8" t="str">
        <f>"Q"&amp;ROUNDUP(MONTH(SalesDataTable[[#This Row],[Order Date]])/3,0)</f>
        <v>Q4</v>
      </c>
      <c r="W2669" s="9">
        <f>MONTH(SalesDataTable[[#This Row],[Order Date]])</f>
        <v>12</v>
      </c>
      <c r="X2669" s="8" t="str">
        <f>TEXT(SalesDataTable[[#This Row],[Order Date]],"mmm")</f>
        <v>Dec</v>
      </c>
    </row>
    <row r="2670" spans="1:24" ht="15">
      <c r="A2670" s="2">
        <v>3188</v>
      </c>
      <c r="B2670" s="3">
        <v>46382</v>
      </c>
      <c r="C2670" s="12">
        <f>MONTH(SalesDataTable[[#This Row],[Order Date]])</f>
        <v>12</v>
      </c>
      <c r="D2670" s="12" t="str">
        <f>TEXT(SalesDataTable[[#This Row],[Order Date]],"MMM")</f>
        <v>Dec</v>
      </c>
      <c r="E2670" s="15" t="str">
        <f>"Q"&amp;ROUNDUP(MONTH(SalesDataTable[[#This Row],[Order Date]])/3,0)</f>
        <v>Q4</v>
      </c>
      <c r="F2670" s="12">
        <f>YEAR(SalesDataTable[[#This Row],[Order Date]])</f>
        <v>2026</v>
      </c>
      <c r="G2670" s="4" t="s">
        <v>20</v>
      </c>
      <c r="H2670" s="4" t="s">
        <v>31</v>
      </c>
      <c r="I2670" s="4" t="s">
        <v>28</v>
      </c>
      <c r="J2670" s="4" t="s">
        <v>13</v>
      </c>
      <c r="K2670" s="4" t="s">
        <v>23</v>
      </c>
      <c r="L2670" s="4" t="s">
        <v>51</v>
      </c>
      <c r="M2670" s="9">
        <v>2</v>
      </c>
      <c r="N2670" s="6">
        <v>122.28</v>
      </c>
      <c r="O2670" s="7">
        <v>0.1</v>
      </c>
      <c r="P2670" s="6">
        <v>61.64</v>
      </c>
      <c r="Q2670" s="6">
        <f t="shared" si="164"/>
        <v>220.10400000000001</v>
      </c>
      <c r="R2670" s="6">
        <f t="shared" si="165"/>
        <v>123.28</v>
      </c>
      <c r="S2670" s="6">
        <f t="shared" si="166"/>
        <v>96.824000000000012</v>
      </c>
      <c r="T2670" s="8">
        <f t="shared" si="167"/>
        <v>0.43990113764402283</v>
      </c>
      <c r="U2670" s="5">
        <f>YEAR(SalesDataTable[[#This Row],[Order Date]])</f>
        <v>2026</v>
      </c>
      <c r="V2670" s="8" t="str">
        <f>"Q"&amp;ROUNDUP(MONTH(SalesDataTable[[#This Row],[Order Date]])/3,0)</f>
        <v>Q4</v>
      </c>
      <c r="W2670" s="9">
        <f>MONTH(SalesDataTable[[#This Row],[Order Date]])</f>
        <v>12</v>
      </c>
      <c r="X2670" s="8" t="str">
        <f>TEXT(SalesDataTable[[#This Row],[Order Date]],"mmm")</f>
        <v>Dec</v>
      </c>
    </row>
    <row r="2671" spans="1:24" ht="15">
      <c r="A2671" s="2">
        <v>3673</v>
      </c>
      <c r="B2671" s="3">
        <v>46382</v>
      </c>
      <c r="C2671" s="12">
        <f>MONTH(SalesDataTable[[#This Row],[Order Date]])</f>
        <v>12</v>
      </c>
      <c r="D2671" s="12" t="str">
        <f>TEXT(SalesDataTable[[#This Row],[Order Date]],"MMM")</f>
        <v>Dec</v>
      </c>
      <c r="E2671" s="15" t="str">
        <f>"Q"&amp;ROUNDUP(MONTH(SalesDataTable[[#This Row],[Order Date]])/3,0)</f>
        <v>Q4</v>
      </c>
      <c r="F2671" s="12">
        <f>YEAR(SalesDataTable[[#This Row],[Order Date]])</f>
        <v>2026</v>
      </c>
      <c r="G2671" s="4" t="s">
        <v>0</v>
      </c>
      <c r="H2671" s="4" t="s">
        <v>50</v>
      </c>
      <c r="I2671" s="4" t="s">
        <v>2</v>
      </c>
      <c r="J2671" s="4" t="s">
        <v>16</v>
      </c>
      <c r="K2671" s="4" t="s">
        <v>34</v>
      </c>
      <c r="L2671" s="4" t="s">
        <v>35</v>
      </c>
      <c r="M2671" s="9">
        <v>1</v>
      </c>
      <c r="N2671" s="6">
        <v>40.619999999999997</v>
      </c>
      <c r="O2671" s="7">
        <v>0</v>
      </c>
      <c r="P2671" s="6">
        <v>14.62</v>
      </c>
      <c r="Q2671" s="6">
        <f t="shared" si="164"/>
        <v>40.619999999999997</v>
      </c>
      <c r="R2671" s="6">
        <f t="shared" si="165"/>
        <v>14.62</v>
      </c>
      <c r="S2671" s="6">
        <f t="shared" si="166"/>
        <v>26</v>
      </c>
      <c r="T2671" s="8">
        <f t="shared" si="167"/>
        <v>0.64007877892663712</v>
      </c>
      <c r="U2671" s="5">
        <f>YEAR(SalesDataTable[[#This Row],[Order Date]])</f>
        <v>2026</v>
      </c>
      <c r="V2671" s="8" t="str">
        <f>"Q"&amp;ROUNDUP(MONTH(SalesDataTable[[#This Row],[Order Date]])/3,0)</f>
        <v>Q4</v>
      </c>
      <c r="W2671" s="9">
        <f>MONTH(SalesDataTable[[#This Row],[Order Date]])</f>
        <v>12</v>
      </c>
      <c r="X2671" s="8" t="str">
        <f>TEXT(SalesDataTable[[#This Row],[Order Date]],"mmm")</f>
        <v>Dec</v>
      </c>
    </row>
    <row r="2672" spans="1:24" ht="15">
      <c r="A2672" s="2">
        <v>3805</v>
      </c>
      <c r="B2672" s="3">
        <v>46382</v>
      </c>
      <c r="C2672" s="12">
        <f>MONTH(SalesDataTable[[#This Row],[Order Date]])</f>
        <v>12</v>
      </c>
      <c r="D2672" s="12" t="str">
        <f>TEXT(SalesDataTable[[#This Row],[Order Date]],"MMM")</f>
        <v>Dec</v>
      </c>
      <c r="E2672" s="15" t="str">
        <f>"Q"&amp;ROUNDUP(MONTH(SalesDataTable[[#This Row],[Order Date]])/3,0)</f>
        <v>Q4</v>
      </c>
      <c r="F2672" s="12">
        <f>YEAR(SalesDataTable[[#This Row],[Order Date]])</f>
        <v>2026</v>
      </c>
      <c r="G2672" s="4" t="s">
        <v>20</v>
      </c>
      <c r="H2672" s="4" t="s">
        <v>21</v>
      </c>
      <c r="I2672" s="4" t="s">
        <v>8</v>
      </c>
      <c r="J2672" s="4" t="s">
        <v>16</v>
      </c>
      <c r="K2672" s="4" t="s">
        <v>14</v>
      </c>
      <c r="L2672" s="4" t="s">
        <v>32</v>
      </c>
      <c r="M2672" s="9">
        <v>8</v>
      </c>
      <c r="N2672" s="6">
        <v>45.54</v>
      </c>
      <c r="O2672" s="7">
        <v>0.15</v>
      </c>
      <c r="P2672" s="6">
        <v>18.54</v>
      </c>
      <c r="Q2672" s="6">
        <f t="shared" si="164"/>
        <v>309.67199999999997</v>
      </c>
      <c r="R2672" s="6">
        <f t="shared" si="165"/>
        <v>148.32</v>
      </c>
      <c r="S2672" s="6">
        <f t="shared" si="166"/>
        <v>161.35199999999998</v>
      </c>
      <c r="T2672" s="8">
        <f t="shared" si="167"/>
        <v>0.52104161822831896</v>
      </c>
      <c r="U2672" s="5">
        <f>YEAR(SalesDataTable[[#This Row],[Order Date]])</f>
        <v>2026</v>
      </c>
      <c r="V2672" s="8" t="str">
        <f>"Q"&amp;ROUNDUP(MONTH(SalesDataTable[[#This Row],[Order Date]])/3,0)</f>
        <v>Q4</v>
      </c>
      <c r="W2672" s="9">
        <f>MONTH(SalesDataTable[[#This Row],[Order Date]])</f>
        <v>12</v>
      </c>
      <c r="X2672" s="8" t="str">
        <f>TEXT(SalesDataTable[[#This Row],[Order Date]],"mmm")</f>
        <v>Dec</v>
      </c>
    </row>
    <row r="2673" spans="1:24" ht="15">
      <c r="A2673" s="2">
        <v>3945</v>
      </c>
      <c r="B2673" s="3">
        <v>46382</v>
      </c>
      <c r="C2673" s="12">
        <f>MONTH(SalesDataTable[[#This Row],[Order Date]])</f>
        <v>12</v>
      </c>
      <c r="D2673" s="12" t="str">
        <f>TEXT(SalesDataTable[[#This Row],[Order Date]],"MMM")</f>
        <v>Dec</v>
      </c>
      <c r="E2673" s="15" t="str">
        <f>"Q"&amp;ROUNDUP(MONTH(SalesDataTable[[#This Row],[Order Date]])/3,0)</f>
        <v>Q4</v>
      </c>
      <c r="F2673" s="12">
        <f>YEAR(SalesDataTable[[#This Row],[Order Date]])</f>
        <v>2026</v>
      </c>
      <c r="G2673" s="4" t="s">
        <v>20</v>
      </c>
      <c r="H2673" s="4" t="s">
        <v>47</v>
      </c>
      <c r="I2673" s="4" t="s">
        <v>8</v>
      </c>
      <c r="J2673" s="4" t="s">
        <v>16</v>
      </c>
      <c r="K2673" s="4" t="s">
        <v>4</v>
      </c>
      <c r="L2673" s="4" t="s">
        <v>22</v>
      </c>
      <c r="M2673" s="9">
        <v>4</v>
      </c>
      <c r="N2673" s="6">
        <v>50.96</v>
      </c>
      <c r="O2673" s="7">
        <v>0.1</v>
      </c>
      <c r="P2673" s="6">
        <v>22.14</v>
      </c>
      <c r="Q2673" s="6">
        <f t="shared" si="164"/>
        <v>183.45600000000002</v>
      </c>
      <c r="R2673" s="6">
        <f t="shared" si="165"/>
        <v>88.56</v>
      </c>
      <c r="S2673" s="6">
        <f t="shared" si="166"/>
        <v>94.896000000000015</v>
      </c>
      <c r="T2673" s="8">
        <f t="shared" si="167"/>
        <v>0.51726844583987441</v>
      </c>
      <c r="U2673" s="5">
        <f>YEAR(SalesDataTable[[#This Row],[Order Date]])</f>
        <v>2026</v>
      </c>
      <c r="V2673" s="8" t="str">
        <f>"Q"&amp;ROUNDUP(MONTH(SalesDataTable[[#This Row],[Order Date]])/3,0)</f>
        <v>Q4</v>
      </c>
      <c r="W2673" s="9">
        <f>MONTH(SalesDataTable[[#This Row],[Order Date]])</f>
        <v>12</v>
      </c>
      <c r="X2673" s="8" t="str">
        <f>TEXT(SalesDataTable[[#This Row],[Order Date]],"mmm")</f>
        <v>Dec</v>
      </c>
    </row>
    <row r="2674" spans="1:24" ht="15">
      <c r="A2674" s="2">
        <v>4266</v>
      </c>
      <c r="B2674" s="3">
        <v>46382</v>
      </c>
      <c r="C2674" s="12">
        <f>MONTH(SalesDataTable[[#This Row],[Order Date]])</f>
        <v>12</v>
      </c>
      <c r="D2674" s="12" t="str">
        <f>TEXT(SalesDataTable[[#This Row],[Order Date]],"MMM")</f>
        <v>Dec</v>
      </c>
      <c r="E2674" s="15" t="str">
        <f>"Q"&amp;ROUNDUP(MONTH(SalesDataTable[[#This Row],[Order Date]])/3,0)</f>
        <v>Q4</v>
      </c>
      <c r="F2674" s="12">
        <f>YEAR(SalesDataTable[[#This Row],[Order Date]])</f>
        <v>2026</v>
      </c>
      <c r="G2674" s="4" t="s">
        <v>6</v>
      </c>
      <c r="H2674" s="4" t="s">
        <v>7</v>
      </c>
      <c r="I2674" s="4" t="s">
        <v>2</v>
      </c>
      <c r="J2674" s="4" t="s">
        <v>13</v>
      </c>
      <c r="K2674" s="4" t="s">
        <v>4</v>
      </c>
      <c r="L2674" s="4" t="s">
        <v>26</v>
      </c>
      <c r="M2674" s="9">
        <v>4</v>
      </c>
      <c r="N2674" s="6">
        <v>40.19</v>
      </c>
      <c r="O2674" s="7">
        <v>0.15</v>
      </c>
      <c r="P2674" s="6">
        <v>16.55</v>
      </c>
      <c r="Q2674" s="6">
        <f t="shared" si="164"/>
        <v>136.64599999999999</v>
      </c>
      <c r="R2674" s="6">
        <f t="shared" si="165"/>
        <v>66.2</v>
      </c>
      <c r="S2674" s="6">
        <f t="shared" si="166"/>
        <v>70.445999999999984</v>
      </c>
      <c r="T2674" s="8">
        <f t="shared" si="167"/>
        <v>0.51553649576277383</v>
      </c>
      <c r="U2674" s="5">
        <f>YEAR(SalesDataTable[[#This Row],[Order Date]])</f>
        <v>2026</v>
      </c>
      <c r="V2674" s="8" t="str">
        <f>"Q"&amp;ROUNDUP(MONTH(SalesDataTable[[#This Row],[Order Date]])/3,0)</f>
        <v>Q4</v>
      </c>
      <c r="W2674" s="9">
        <f>MONTH(SalesDataTable[[#This Row],[Order Date]])</f>
        <v>12</v>
      </c>
      <c r="X2674" s="8" t="str">
        <f>TEXT(SalesDataTable[[#This Row],[Order Date]],"mmm")</f>
        <v>Dec</v>
      </c>
    </row>
    <row r="2675" spans="1:24" ht="15">
      <c r="A2675" s="2">
        <v>606</v>
      </c>
      <c r="B2675" s="3">
        <v>46383</v>
      </c>
      <c r="C2675" s="12">
        <f>MONTH(SalesDataTable[[#This Row],[Order Date]])</f>
        <v>12</v>
      </c>
      <c r="D2675" s="12" t="str">
        <f>TEXT(SalesDataTable[[#This Row],[Order Date]],"MMM")</f>
        <v>Dec</v>
      </c>
      <c r="E2675" s="15" t="str">
        <f>"Q"&amp;ROUNDUP(MONTH(SalesDataTable[[#This Row],[Order Date]])/3,0)</f>
        <v>Q4</v>
      </c>
      <c r="F2675" s="12">
        <f>YEAR(SalesDataTable[[#This Row],[Order Date]])</f>
        <v>2026</v>
      </c>
      <c r="G2675" s="4" t="s">
        <v>6</v>
      </c>
      <c r="H2675" s="4" t="s">
        <v>43</v>
      </c>
      <c r="I2675" s="4" t="s">
        <v>2</v>
      </c>
      <c r="J2675" s="4" t="s">
        <v>13</v>
      </c>
      <c r="K2675" s="4" t="s">
        <v>23</v>
      </c>
      <c r="L2675" s="4" t="s">
        <v>24</v>
      </c>
      <c r="M2675" s="9">
        <v>3</v>
      </c>
      <c r="N2675" s="6">
        <v>333.84</v>
      </c>
      <c r="O2675" s="7">
        <v>0</v>
      </c>
      <c r="P2675" s="6">
        <v>193.05</v>
      </c>
      <c r="Q2675" s="6">
        <f t="shared" si="164"/>
        <v>1001.52</v>
      </c>
      <c r="R2675" s="6">
        <f t="shared" si="165"/>
        <v>579.15000000000009</v>
      </c>
      <c r="S2675" s="6">
        <f t="shared" si="166"/>
        <v>422.36999999999989</v>
      </c>
      <c r="T2675" s="8">
        <f t="shared" si="167"/>
        <v>0.42172897196261672</v>
      </c>
      <c r="U2675" s="5">
        <f>YEAR(SalesDataTable[[#This Row],[Order Date]])</f>
        <v>2026</v>
      </c>
      <c r="V2675" s="8" t="str">
        <f>"Q"&amp;ROUNDUP(MONTH(SalesDataTable[[#This Row],[Order Date]])/3,0)</f>
        <v>Q4</v>
      </c>
      <c r="W2675" s="9">
        <f>MONTH(SalesDataTable[[#This Row],[Order Date]])</f>
        <v>12</v>
      </c>
      <c r="X2675" s="8" t="str">
        <f>TEXT(SalesDataTable[[#This Row],[Order Date]],"mmm")</f>
        <v>Dec</v>
      </c>
    </row>
    <row r="2676" spans="1:24" ht="15">
      <c r="A2676" s="2">
        <v>1166</v>
      </c>
      <c r="B2676" s="3">
        <v>46383</v>
      </c>
      <c r="C2676" s="12">
        <f>MONTH(SalesDataTable[[#This Row],[Order Date]])</f>
        <v>12</v>
      </c>
      <c r="D2676" s="12" t="str">
        <f>TEXT(SalesDataTable[[#This Row],[Order Date]],"MMM")</f>
        <v>Dec</v>
      </c>
      <c r="E2676" s="15" t="str">
        <f>"Q"&amp;ROUNDUP(MONTH(SalesDataTable[[#This Row],[Order Date]])/3,0)</f>
        <v>Q4</v>
      </c>
      <c r="F2676" s="12">
        <f>YEAR(SalesDataTable[[#This Row],[Order Date]])</f>
        <v>2026</v>
      </c>
      <c r="G2676" s="4" t="s">
        <v>11</v>
      </c>
      <c r="H2676" s="4" t="s">
        <v>52</v>
      </c>
      <c r="I2676" s="4" t="s">
        <v>28</v>
      </c>
      <c r="J2676" s="4" t="s">
        <v>3</v>
      </c>
      <c r="K2676" s="4" t="s">
        <v>23</v>
      </c>
      <c r="L2676" s="4" t="s">
        <v>29</v>
      </c>
      <c r="M2676" s="9">
        <v>2</v>
      </c>
      <c r="N2676" s="6">
        <v>198.94</v>
      </c>
      <c r="O2676" s="7">
        <v>0.15</v>
      </c>
      <c r="P2676" s="6">
        <v>102.32</v>
      </c>
      <c r="Q2676" s="6">
        <f t="shared" si="164"/>
        <v>338.19799999999998</v>
      </c>
      <c r="R2676" s="6">
        <f t="shared" si="165"/>
        <v>204.64</v>
      </c>
      <c r="S2676" s="6">
        <f t="shared" si="166"/>
        <v>133.55799999999999</v>
      </c>
      <c r="T2676" s="8">
        <f t="shared" si="167"/>
        <v>0.39491067362905752</v>
      </c>
      <c r="U2676" s="5">
        <f>YEAR(SalesDataTable[[#This Row],[Order Date]])</f>
        <v>2026</v>
      </c>
      <c r="V2676" s="8" t="str">
        <f>"Q"&amp;ROUNDUP(MONTH(SalesDataTable[[#This Row],[Order Date]])/3,0)</f>
        <v>Q4</v>
      </c>
      <c r="W2676" s="9">
        <f>MONTH(SalesDataTable[[#This Row],[Order Date]])</f>
        <v>12</v>
      </c>
      <c r="X2676" s="8" t="str">
        <f>TEXT(SalesDataTable[[#This Row],[Order Date]],"mmm")</f>
        <v>Dec</v>
      </c>
    </row>
    <row r="2677" spans="1:24" ht="15">
      <c r="A2677" s="2">
        <v>1913</v>
      </c>
      <c r="B2677" s="3">
        <v>46383</v>
      </c>
      <c r="C2677" s="12">
        <f>MONTH(SalesDataTable[[#This Row],[Order Date]])</f>
        <v>12</v>
      </c>
      <c r="D2677" s="12" t="str">
        <f>TEXT(SalesDataTable[[#This Row],[Order Date]],"MMM")</f>
        <v>Dec</v>
      </c>
      <c r="E2677" s="15" t="str">
        <f>"Q"&amp;ROUNDUP(MONTH(SalesDataTable[[#This Row],[Order Date]])/3,0)</f>
        <v>Q4</v>
      </c>
      <c r="F2677" s="12">
        <f>YEAR(SalesDataTable[[#This Row],[Order Date]])</f>
        <v>2026</v>
      </c>
      <c r="G2677" s="4" t="s">
        <v>11</v>
      </c>
      <c r="H2677" s="4" t="s">
        <v>25</v>
      </c>
      <c r="I2677" s="4" t="s">
        <v>28</v>
      </c>
      <c r="J2677" s="4" t="s">
        <v>13</v>
      </c>
      <c r="K2677" s="4" t="s">
        <v>34</v>
      </c>
      <c r="L2677" s="4" t="s">
        <v>42</v>
      </c>
      <c r="M2677" s="9">
        <v>3</v>
      </c>
      <c r="N2677" s="6">
        <v>35.979999999999997</v>
      </c>
      <c r="O2677" s="7">
        <v>0</v>
      </c>
      <c r="P2677" s="6">
        <v>13.6</v>
      </c>
      <c r="Q2677" s="6">
        <f t="shared" si="164"/>
        <v>107.94</v>
      </c>
      <c r="R2677" s="6">
        <f t="shared" si="165"/>
        <v>40.799999999999997</v>
      </c>
      <c r="S2677" s="6">
        <f t="shared" si="166"/>
        <v>67.14</v>
      </c>
      <c r="T2677" s="8">
        <f t="shared" si="167"/>
        <v>0.62201222901612008</v>
      </c>
      <c r="U2677" s="5">
        <f>YEAR(SalesDataTable[[#This Row],[Order Date]])</f>
        <v>2026</v>
      </c>
      <c r="V2677" s="8" t="str">
        <f>"Q"&amp;ROUNDUP(MONTH(SalesDataTable[[#This Row],[Order Date]])/3,0)</f>
        <v>Q4</v>
      </c>
      <c r="W2677" s="9">
        <f>MONTH(SalesDataTable[[#This Row],[Order Date]])</f>
        <v>12</v>
      </c>
      <c r="X2677" s="8" t="str">
        <f>TEXT(SalesDataTable[[#This Row],[Order Date]],"mmm")</f>
        <v>Dec</v>
      </c>
    </row>
    <row r="2678" spans="1:24" ht="15">
      <c r="A2678" s="2">
        <v>2402</v>
      </c>
      <c r="B2678" s="3">
        <v>46383</v>
      </c>
      <c r="C2678" s="12">
        <f>MONTH(SalesDataTable[[#This Row],[Order Date]])</f>
        <v>12</v>
      </c>
      <c r="D2678" s="12" t="str">
        <f>TEXT(SalesDataTable[[#This Row],[Order Date]],"MMM")</f>
        <v>Dec</v>
      </c>
      <c r="E2678" s="15" t="str">
        <f>"Q"&amp;ROUNDUP(MONTH(SalesDataTable[[#This Row],[Order Date]])/3,0)</f>
        <v>Q4</v>
      </c>
      <c r="F2678" s="12">
        <f>YEAR(SalesDataTable[[#This Row],[Order Date]])</f>
        <v>2026</v>
      </c>
      <c r="G2678" s="4" t="s">
        <v>6</v>
      </c>
      <c r="H2678" s="4" t="s">
        <v>49</v>
      </c>
      <c r="I2678" s="4" t="s">
        <v>28</v>
      </c>
      <c r="J2678" s="4" t="s">
        <v>13</v>
      </c>
      <c r="K2678" s="4" t="s">
        <v>14</v>
      </c>
      <c r="L2678" s="4" t="s">
        <v>44</v>
      </c>
      <c r="M2678" s="9">
        <v>6</v>
      </c>
      <c r="N2678" s="6">
        <v>133.4</v>
      </c>
      <c r="O2678" s="7">
        <v>0.1</v>
      </c>
      <c r="P2678" s="6">
        <v>66.3</v>
      </c>
      <c r="Q2678" s="6">
        <f t="shared" si="164"/>
        <v>720.36000000000013</v>
      </c>
      <c r="R2678" s="6">
        <f t="shared" si="165"/>
        <v>397.79999999999995</v>
      </c>
      <c r="S2678" s="6">
        <f t="shared" si="166"/>
        <v>322.56000000000017</v>
      </c>
      <c r="T2678" s="8">
        <f t="shared" si="167"/>
        <v>0.44777611194402817</v>
      </c>
      <c r="U2678" s="5">
        <f>YEAR(SalesDataTable[[#This Row],[Order Date]])</f>
        <v>2026</v>
      </c>
      <c r="V2678" s="8" t="str">
        <f>"Q"&amp;ROUNDUP(MONTH(SalesDataTable[[#This Row],[Order Date]])/3,0)</f>
        <v>Q4</v>
      </c>
      <c r="W2678" s="9">
        <f>MONTH(SalesDataTable[[#This Row],[Order Date]])</f>
        <v>12</v>
      </c>
      <c r="X2678" s="8" t="str">
        <f>TEXT(SalesDataTable[[#This Row],[Order Date]],"mmm")</f>
        <v>Dec</v>
      </c>
    </row>
    <row r="2679" spans="1:24" ht="15">
      <c r="A2679" s="2">
        <v>3192</v>
      </c>
      <c r="B2679" s="3">
        <v>46383</v>
      </c>
      <c r="C2679" s="12">
        <f>MONTH(SalesDataTable[[#This Row],[Order Date]])</f>
        <v>12</v>
      </c>
      <c r="D2679" s="12" t="str">
        <f>TEXT(SalesDataTable[[#This Row],[Order Date]],"MMM")</f>
        <v>Dec</v>
      </c>
      <c r="E2679" s="15" t="str">
        <f>"Q"&amp;ROUNDUP(MONTH(SalesDataTable[[#This Row],[Order Date]])/3,0)</f>
        <v>Q4</v>
      </c>
      <c r="F2679" s="12">
        <f>YEAR(SalesDataTable[[#This Row],[Order Date]])</f>
        <v>2026</v>
      </c>
      <c r="G2679" s="4" t="s">
        <v>20</v>
      </c>
      <c r="H2679" s="4" t="s">
        <v>31</v>
      </c>
      <c r="I2679" s="4" t="s">
        <v>2</v>
      </c>
      <c r="J2679" s="4" t="s">
        <v>3</v>
      </c>
      <c r="K2679" s="4" t="s">
        <v>9</v>
      </c>
      <c r="L2679" s="4" t="s">
        <v>10</v>
      </c>
      <c r="M2679" s="9">
        <v>2</v>
      </c>
      <c r="N2679" s="6">
        <v>93.45</v>
      </c>
      <c r="O2679" s="7">
        <v>0</v>
      </c>
      <c r="P2679" s="6">
        <v>45.75</v>
      </c>
      <c r="Q2679" s="6">
        <f t="shared" si="164"/>
        <v>186.9</v>
      </c>
      <c r="R2679" s="6">
        <f t="shared" si="165"/>
        <v>91.5</v>
      </c>
      <c r="S2679" s="6">
        <f t="shared" si="166"/>
        <v>95.4</v>
      </c>
      <c r="T2679" s="8">
        <f t="shared" si="167"/>
        <v>0.5104333868378812</v>
      </c>
      <c r="U2679" s="5">
        <f>YEAR(SalesDataTable[[#This Row],[Order Date]])</f>
        <v>2026</v>
      </c>
      <c r="V2679" s="8" t="str">
        <f>"Q"&amp;ROUNDUP(MONTH(SalesDataTable[[#This Row],[Order Date]])/3,0)</f>
        <v>Q4</v>
      </c>
      <c r="W2679" s="9">
        <f>MONTH(SalesDataTable[[#This Row],[Order Date]])</f>
        <v>12</v>
      </c>
      <c r="X2679" s="8" t="str">
        <f>TEXT(SalesDataTable[[#This Row],[Order Date]],"mmm")</f>
        <v>Dec</v>
      </c>
    </row>
    <row r="2680" spans="1:24" ht="15">
      <c r="A2680" s="2">
        <v>3721</v>
      </c>
      <c r="B2680" s="3">
        <v>46383</v>
      </c>
      <c r="C2680" s="12">
        <f>MONTH(SalesDataTable[[#This Row],[Order Date]])</f>
        <v>12</v>
      </c>
      <c r="D2680" s="12" t="str">
        <f>TEXT(SalesDataTable[[#This Row],[Order Date]],"MMM")</f>
        <v>Dec</v>
      </c>
      <c r="E2680" s="15" t="str">
        <f>"Q"&amp;ROUNDUP(MONTH(SalesDataTable[[#This Row],[Order Date]])/3,0)</f>
        <v>Q4</v>
      </c>
      <c r="F2680" s="12">
        <f>YEAR(SalesDataTable[[#This Row],[Order Date]])</f>
        <v>2026</v>
      </c>
      <c r="G2680" s="4" t="s">
        <v>11</v>
      </c>
      <c r="H2680" s="4" t="s">
        <v>25</v>
      </c>
      <c r="I2680" s="4" t="s">
        <v>28</v>
      </c>
      <c r="J2680" s="4" t="s">
        <v>13</v>
      </c>
      <c r="K2680" s="4" t="s">
        <v>34</v>
      </c>
      <c r="L2680" s="4" t="s">
        <v>45</v>
      </c>
      <c r="M2680" s="9">
        <v>1</v>
      </c>
      <c r="N2680" s="6">
        <v>49.79</v>
      </c>
      <c r="O2680" s="7">
        <v>0.2</v>
      </c>
      <c r="P2680" s="6">
        <v>21.87</v>
      </c>
      <c r="Q2680" s="6">
        <f t="shared" si="164"/>
        <v>39.832000000000001</v>
      </c>
      <c r="R2680" s="6">
        <f t="shared" si="165"/>
        <v>21.87</v>
      </c>
      <c r="S2680" s="6">
        <f t="shared" si="166"/>
        <v>17.962</v>
      </c>
      <c r="T2680" s="8">
        <f t="shared" si="167"/>
        <v>0.45094396465153641</v>
      </c>
      <c r="U2680" s="5">
        <f>YEAR(SalesDataTable[[#This Row],[Order Date]])</f>
        <v>2026</v>
      </c>
      <c r="V2680" s="8" t="str">
        <f>"Q"&amp;ROUNDUP(MONTH(SalesDataTable[[#This Row],[Order Date]])/3,0)</f>
        <v>Q4</v>
      </c>
      <c r="W2680" s="9">
        <f>MONTH(SalesDataTable[[#This Row],[Order Date]])</f>
        <v>12</v>
      </c>
      <c r="X2680" s="8" t="str">
        <f>TEXT(SalesDataTable[[#This Row],[Order Date]],"mmm")</f>
        <v>Dec</v>
      </c>
    </row>
    <row r="2681" spans="1:24" ht="15">
      <c r="A2681" s="2">
        <v>3882</v>
      </c>
      <c r="B2681" s="3">
        <v>46383</v>
      </c>
      <c r="C2681" s="12">
        <f>MONTH(SalesDataTable[[#This Row],[Order Date]])</f>
        <v>12</v>
      </c>
      <c r="D2681" s="12" t="str">
        <f>TEXT(SalesDataTable[[#This Row],[Order Date]],"MMM")</f>
        <v>Dec</v>
      </c>
      <c r="E2681" s="15" t="str">
        <f>"Q"&amp;ROUNDUP(MONTH(SalesDataTable[[#This Row],[Order Date]])/3,0)</f>
        <v>Q4</v>
      </c>
      <c r="F2681" s="12">
        <f>YEAR(SalesDataTable[[#This Row],[Order Date]])</f>
        <v>2026</v>
      </c>
      <c r="G2681" s="4" t="s">
        <v>20</v>
      </c>
      <c r="H2681" s="4" t="s">
        <v>33</v>
      </c>
      <c r="I2681" s="4" t="s">
        <v>28</v>
      </c>
      <c r="J2681" s="4" t="s">
        <v>3</v>
      </c>
      <c r="K2681" s="4" t="s">
        <v>9</v>
      </c>
      <c r="L2681" s="4" t="s">
        <v>46</v>
      </c>
      <c r="M2681" s="9">
        <v>3</v>
      </c>
      <c r="N2681" s="6">
        <v>70.430000000000007</v>
      </c>
      <c r="O2681" s="7">
        <v>0.1</v>
      </c>
      <c r="P2681" s="6">
        <v>32.869999999999997</v>
      </c>
      <c r="Q2681" s="6">
        <f t="shared" si="164"/>
        <v>190.16100000000003</v>
      </c>
      <c r="R2681" s="6">
        <f t="shared" si="165"/>
        <v>98.609999999999985</v>
      </c>
      <c r="S2681" s="6">
        <f t="shared" si="166"/>
        <v>91.551000000000045</v>
      </c>
      <c r="T2681" s="8">
        <f t="shared" si="167"/>
        <v>0.48143941186678674</v>
      </c>
      <c r="U2681" s="5">
        <f>YEAR(SalesDataTable[[#This Row],[Order Date]])</f>
        <v>2026</v>
      </c>
      <c r="V2681" s="8" t="str">
        <f>"Q"&amp;ROUNDUP(MONTH(SalesDataTable[[#This Row],[Order Date]])/3,0)</f>
        <v>Q4</v>
      </c>
      <c r="W2681" s="9">
        <f>MONTH(SalesDataTable[[#This Row],[Order Date]])</f>
        <v>12</v>
      </c>
      <c r="X2681" s="8" t="str">
        <f>TEXT(SalesDataTable[[#This Row],[Order Date]],"mmm")</f>
        <v>Dec</v>
      </c>
    </row>
    <row r="2682" spans="1:24" ht="15">
      <c r="A2682" s="2">
        <v>4945</v>
      </c>
      <c r="B2682" s="3">
        <v>46383</v>
      </c>
      <c r="C2682" s="12">
        <f>MONTH(SalesDataTable[[#This Row],[Order Date]])</f>
        <v>12</v>
      </c>
      <c r="D2682" s="12" t="str">
        <f>TEXT(SalesDataTable[[#This Row],[Order Date]],"MMM")</f>
        <v>Dec</v>
      </c>
      <c r="E2682" s="15" t="str">
        <f>"Q"&amp;ROUNDUP(MONTH(SalesDataTable[[#This Row],[Order Date]])/3,0)</f>
        <v>Q4</v>
      </c>
      <c r="F2682" s="12">
        <f>YEAR(SalesDataTable[[#This Row],[Order Date]])</f>
        <v>2026</v>
      </c>
      <c r="G2682" s="4" t="s">
        <v>11</v>
      </c>
      <c r="H2682" s="4" t="s">
        <v>12</v>
      </c>
      <c r="I2682" s="4" t="s">
        <v>2</v>
      </c>
      <c r="J2682" s="4" t="s">
        <v>16</v>
      </c>
      <c r="K2682" s="4" t="s">
        <v>23</v>
      </c>
      <c r="L2682" s="4" t="s">
        <v>40</v>
      </c>
      <c r="M2682" s="9">
        <v>2</v>
      </c>
      <c r="N2682" s="6">
        <v>82.04</v>
      </c>
      <c r="O2682" s="7">
        <v>0.1</v>
      </c>
      <c r="P2682" s="6">
        <v>38.880000000000003</v>
      </c>
      <c r="Q2682" s="6">
        <f t="shared" si="164"/>
        <v>147.67200000000003</v>
      </c>
      <c r="R2682" s="6">
        <f t="shared" si="165"/>
        <v>77.760000000000005</v>
      </c>
      <c r="S2682" s="6">
        <f t="shared" si="166"/>
        <v>69.91200000000002</v>
      </c>
      <c r="T2682" s="8">
        <f t="shared" si="167"/>
        <v>0.47342759629449055</v>
      </c>
      <c r="U2682" s="5">
        <f>YEAR(SalesDataTable[[#This Row],[Order Date]])</f>
        <v>2026</v>
      </c>
      <c r="V2682" s="8" t="str">
        <f>"Q"&amp;ROUNDUP(MONTH(SalesDataTable[[#This Row],[Order Date]])/3,0)</f>
        <v>Q4</v>
      </c>
      <c r="W2682" s="9">
        <f>MONTH(SalesDataTable[[#This Row],[Order Date]])</f>
        <v>12</v>
      </c>
      <c r="X2682" s="8" t="str">
        <f>TEXT(SalesDataTable[[#This Row],[Order Date]],"mmm")</f>
        <v>Dec</v>
      </c>
    </row>
    <row r="2683" spans="1:24" ht="15">
      <c r="A2683" s="2">
        <v>5084</v>
      </c>
      <c r="B2683" s="3">
        <v>46383</v>
      </c>
      <c r="C2683" s="12">
        <f>MONTH(SalesDataTable[[#This Row],[Order Date]])</f>
        <v>12</v>
      </c>
      <c r="D2683" s="12" t="str">
        <f>TEXT(SalesDataTable[[#This Row],[Order Date]],"MMM")</f>
        <v>Dec</v>
      </c>
      <c r="E2683" s="15" t="str">
        <f>"Q"&amp;ROUNDUP(MONTH(SalesDataTable[[#This Row],[Order Date]])/3,0)</f>
        <v>Q4</v>
      </c>
      <c r="F2683" s="12">
        <f>YEAR(SalesDataTable[[#This Row],[Order Date]])</f>
        <v>2026</v>
      </c>
      <c r="G2683" s="4" t="s">
        <v>6</v>
      </c>
      <c r="H2683" s="4" t="s">
        <v>41</v>
      </c>
      <c r="I2683" s="4" t="s">
        <v>28</v>
      </c>
      <c r="J2683" s="4" t="s">
        <v>3</v>
      </c>
      <c r="K2683" s="4" t="s">
        <v>14</v>
      </c>
      <c r="L2683" s="4" t="s">
        <v>15</v>
      </c>
      <c r="M2683" s="9">
        <v>1</v>
      </c>
      <c r="N2683" s="6">
        <v>35.409999999999997</v>
      </c>
      <c r="O2683" s="7">
        <v>0.2</v>
      </c>
      <c r="P2683" s="6">
        <v>13.54</v>
      </c>
      <c r="Q2683" s="6">
        <f t="shared" si="164"/>
        <v>28.327999999999999</v>
      </c>
      <c r="R2683" s="6">
        <f t="shared" si="165"/>
        <v>13.54</v>
      </c>
      <c r="S2683" s="6">
        <f t="shared" si="166"/>
        <v>14.788</v>
      </c>
      <c r="T2683" s="8">
        <f t="shared" si="167"/>
        <v>0.5220276757977973</v>
      </c>
      <c r="U2683" s="5">
        <f>YEAR(SalesDataTable[[#This Row],[Order Date]])</f>
        <v>2026</v>
      </c>
      <c r="V2683" s="8" t="str">
        <f>"Q"&amp;ROUNDUP(MONTH(SalesDataTable[[#This Row],[Order Date]])/3,0)</f>
        <v>Q4</v>
      </c>
      <c r="W2683" s="9">
        <f>MONTH(SalesDataTable[[#This Row],[Order Date]])</f>
        <v>12</v>
      </c>
      <c r="X2683" s="8" t="str">
        <f>TEXT(SalesDataTable[[#This Row],[Order Date]],"mmm")</f>
        <v>Dec</v>
      </c>
    </row>
    <row r="2684" spans="1:24" ht="15">
      <c r="A2684" s="2">
        <v>246</v>
      </c>
      <c r="B2684" s="3">
        <v>46384</v>
      </c>
      <c r="C2684" s="12">
        <f>MONTH(SalesDataTable[[#This Row],[Order Date]])</f>
        <v>12</v>
      </c>
      <c r="D2684" s="12" t="str">
        <f>TEXT(SalesDataTable[[#This Row],[Order Date]],"MMM")</f>
        <v>Dec</v>
      </c>
      <c r="E2684" s="15" t="str">
        <f>"Q"&amp;ROUNDUP(MONTH(SalesDataTable[[#This Row],[Order Date]])/3,0)</f>
        <v>Q4</v>
      </c>
      <c r="F2684" s="12">
        <f>YEAR(SalesDataTable[[#This Row],[Order Date]])</f>
        <v>2026</v>
      </c>
      <c r="G2684" s="4" t="s">
        <v>20</v>
      </c>
      <c r="H2684" s="4" t="s">
        <v>31</v>
      </c>
      <c r="I2684" s="4" t="s">
        <v>28</v>
      </c>
      <c r="J2684" s="4" t="s">
        <v>16</v>
      </c>
      <c r="K2684" s="4" t="s">
        <v>4</v>
      </c>
      <c r="L2684" s="4" t="s">
        <v>26</v>
      </c>
      <c r="M2684" s="9">
        <v>1</v>
      </c>
      <c r="N2684" s="6">
        <v>41.06</v>
      </c>
      <c r="O2684" s="7">
        <v>0.1</v>
      </c>
      <c r="P2684" s="6">
        <v>16.23</v>
      </c>
      <c r="Q2684" s="6">
        <f t="shared" si="164"/>
        <v>36.954000000000001</v>
      </c>
      <c r="R2684" s="6">
        <f t="shared" si="165"/>
        <v>16.23</v>
      </c>
      <c r="S2684" s="6">
        <f t="shared" si="166"/>
        <v>20.724</v>
      </c>
      <c r="T2684" s="8">
        <f t="shared" si="167"/>
        <v>0.5608053255398604</v>
      </c>
      <c r="U2684" s="5">
        <f>YEAR(SalesDataTable[[#This Row],[Order Date]])</f>
        <v>2026</v>
      </c>
      <c r="V2684" s="8" t="str">
        <f>"Q"&amp;ROUNDUP(MONTH(SalesDataTable[[#This Row],[Order Date]])/3,0)</f>
        <v>Q4</v>
      </c>
      <c r="W2684" s="9">
        <f>MONTH(SalesDataTable[[#This Row],[Order Date]])</f>
        <v>12</v>
      </c>
      <c r="X2684" s="8" t="str">
        <f>TEXT(SalesDataTable[[#This Row],[Order Date]],"mmm")</f>
        <v>Dec</v>
      </c>
    </row>
    <row r="2685" spans="1:24" ht="15">
      <c r="A2685" s="2">
        <v>537</v>
      </c>
      <c r="B2685" s="3">
        <v>46384</v>
      </c>
      <c r="C2685" s="12">
        <f>MONTH(SalesDataTable[[#This Row],[Order Date]])</f>
        <v>12</v>
      </c>
      <c r="D2685" s="12" t="str">
        <f>TEXT(SalesDataTable[[#This Row],[Order Date]],"MMM")</f>
        <v>Dec</v>
      </c>
      <c r="E2685" s="15" t="str">
        <f>"Q"&amp;ROUNDUP(MONTH(SalesDataTable[[#This Row],[Order Date]])/3,0)</f>
        <v>Q4</v>
      </c>
      <c r="F2685" s="12">
        <f>YEAR(SalesDataTable[[#This Row],[Order Date]])</f>
        <v>2026</v>
      </c>
      <c r="G2685" s="4" t="s">
        <v>20</v>
      </c>
      <c r="H2685" s="4" t="s">
        <v>33</v>
      </c>
      <c r="I2685" s="4" t="s">
        <v>8</v>
      </c>
      <c r="J2685" s="4" t="s">
        <v>16</v>
      </c>
      <c r="K2685" s="4" t="s">
        <v>9</v>
      </c>
      <c r="L2685" s="4" t="s">
        <v>10</v>
      </c>
      <c r="M2685" s="9">
        <v>12</v>
      </c>
      <c r="N2685" s="6">
        <v>90.29</v>
      </c>
      <c r="O2685" s="7">
        <v>0.1</v>
      </c>
      <c r="P2685" s="6">
        <v>45.76</v>
      </c>
      <c r="Q2685" s="6">
        <f t="shared" si="164"/>
        <v>975.13200000000006</v>
      </c>
      <c r="R2685" s="6">
        <f t="shared" si="165"/>
        <v>549.12</v>
      </c>
      <c r="S2685" s="6">
        <f t="shared" si="166"/>
        <v>426.01200000000006</v>
      </c>
      <c r="T2685" s="8">
        <f t="shared" si="167"/>
        <v>0.43687623829389255</v>
      </c>
      <c r="U2685" s="5">
        <f>YEAR(SalesDataTable[[#This Row],[Order Date]])</f>
        <v>2026</v>
      </c>
      <c r="V2685" s="8" t="str">
        <f>"Q"&amp;ROUNDUP(MONTH(SalesDataTable[[#This Row],[Order Date]])/3,0)</f>
        <v>Q4</v>
      </c>
      <c r="W2685" s="9">
        <f>MONTH(SalesDataTable[[#This Row],[Order Date]])</f>
        <v>12</v>
      </c>
      <c r="X2685" s="8" t="str">
        <f>TEXT(SalesDataTable[[#This Row],[Order Date]],"mmm")</f>
        <v>Dec</v>
      </c>
    </row>
    <row r="2686" spans="1:24" ht="15">
      <c r="A2686" s="2">
        <v>968</v>
      </c>
      <c r="B2686" s="3">
        <v>46384</v>
      </c>
      <c r="C2686" s="12">
        <f>MONTH(SalesDataTable[[#This Row],[Order Date]])</f>
        <v>12</v>
      </c>
      <c r="D2686" s="12" t="str">
        <f>TEXT(SalesDataTable[[#This Row],[Order Date]],"MMM")</f>
        <v>Dec</v>
      </c>
      <c r="E2686" s="15" t="str">
        <f>"Q"&amp;ROUNDUP(MONTH(SalesDataTable[[#This Row],[Order Date]])/3,0)</f>
        <v>Q4</v>
      </c>
      <c r="F2686" s="12">
        <f>YEAR(SalesDataTable[[#This Row],[Order Date]])</f>
        <v>2026</v>
      </c>
      <c r="G2686" s="4" t="s">
        <v>6</v>
      </c>
      <c r="H2686" s="4" t="s">
        <v>43</v>
      </c>
      <c r="I2686" s="4" t="s">
        <v>19</v>
      </c>
      <c r="J2686" s="4" t="s">
        <v>13</v>
      </c>
      <c r="K2686" s="4" t="s">
        <v>4</v>
      </c>
      <c r="L2686" s="4" t="s">
        <v>30</v>
      </c>
      <c r="M2686" s="9">
        <v>1</v>
      </c>
      <c r="N2686" s="6">
        <v>103.13</v>
      </c>
      <c r="O2686" s="7">
        <v>0.15</v>
      </c>
      <c r="P2686" s="6">
        <v>50.06</v>
      </c>
      <c r="Q2686" s="6">
        <f t="shared" si="164"/>
        <v>87.660499999999999</v>
      </c>
      <c r="R2686" s="6">
        <f t="shared" si="165"/>
        <v>50.06</v>
      </c>
      <c r="S2686" s="6">
        <f t="shared" si="166"/>
        <v>37.600499999999997</v>
      </c>
      <c r="T2686" s="8">
        <f t="shared" si="167"/>
        <v>0.42893321393329947</v>
      </c>
      <c r="U2686" s="5">
        <f>YEAR(SalesDataTable[[#This Row],[Order Date]])</f>
        <v>2026</v>
      </c>
      <c r="V2686" s="8" t="str">
        <f>"Q"&amp;ROUNDUP(MONTH(SalesDataTable[[#This Row],[Order Date]])/3,0)</f>
        <v>Q4</v>
      </c>
      <c r="W2686" s="9">
        <f>MONTH(SalesDataTable[[#This Row],[Order Date]])</f>
        <v>12</v>
      </c>
      <c r="X2686" s="8" t="str">
        <f>TEXT(SalesDataTable[[#This Row],[Order Date]],"mmm")</f>
        <v>Dec</v>
      </c>
    </row>
    <row r="2687" spans="1:24" ht="15">
      <c r="A2687" s="2">
        <v>1234</v>
      </c>
      <c r="B2687" s="3">
        <v>46384</v>
      </c>
      <c r="C2687" s="12">
        <f>MONTH(SalesDataTable[[#This Row],[Order Date]])</f>
        <v>12</v>
      </c>
      <c r="D2687" s="12" t="str">
        <f>TEXT(SalesDataTable[[#This Row],[Order Date]],"MMM")</f>
        <v>Dec</v>
      </c>
      <c r="E2687" s="15" t="str">
        <f>"Q"&amp;ROUNDUP(MONTH(SalesDataTable[[#This Row],[Order Date]])/3,0)</f>
        <v>Q4</v>
      </c>
      <c r="F2687" s="12">
        <f>YEAR(SalesDataTable[[#This Row],[Order Date]])</f>
        <v>2026</v>
      </c>
      <c r="G2687" s="4" t="s">
        <v>20</v>
      </c>
      <c r="H2687" s="4" t="s">
        <v>47</v>
      </c>
      <c r="I2687" s="4" t="s">
        <v>2</v>
      </c>
      <c r="J2687" s="4" t="s">
        <v>3</v>
      </c>
      <c r="K2687" s="4" t="s">
        <v>4</v>
      </c>
      <c r="L2687" s="4" t="s">
        <v>5</v>
      </c>
      <c r="M2687" s="9">
        <v>1</v>
      </c>
      <c r="N2687" s="6">
        <v>81.39</v>
      </c>
      <c r="O2687" s="7">
        <v>0.05</v>
      </c>
      <c r="P2687" s="6">
        <v>43.54</v>
      </c>
      <c r="Q2687" s="6">
        <f t="shared" si="164"/>
        <v>77.320499999999996</v>
      </c>
      <c r="R2687" s="6">
        <f t="shared" si="165"/>
        <v>43.54</v>
      </c>
      <c r="S2687" s="6">
        <f t="shared" si="166"/>
        <v>33.780499999999996</v>
      </c>
      <c r="T2687" s="8">
        <f t="shared" si="167"/>
        <v>0.43688931137279247</v>
      </c>
      <c r="U2687" s="5">
        <f>YEAR(SalesDataTable[[#This Row],[Order Date]])</f>
        <v>2026</v>
      </c>
      <c r="V2687" s="8" t="str">
        <f>"Q"&amp;ROUNDUP(MONTH(SalesDataTable[[#This Row],[Order Date]])/3,0)</f>
        <v>Q4</v>
      </c>
      <c r="W2687" s="9">
        <f>MONTH(SalesDataTable[[#This Row],[Order Date]])</f>
        <v>12</v>
      </c>
      <c r="X2687" s="8" t="str">
        <f>TEXT(SalesDataTable[[#This Row],[Order Date]],"mmm")</f>
        <v>Dec</v>
      </c>
    </row>
    <row r="2688" spans="1:24" ht="15">
      <c r="A2688" s="2">
        <v>2061</v>
      </c>
      <c r="B2688" s="3">
        <v>46384</v>
      </c>
      <c r="C2688" s="12">
        <f>MONTH(SalesDataTable[[#This Row],[Order Date]])</f>
        <v>12</v>
      </c>
      <c r="D2688" s="12" t="str">
        <f>TEXT(SalesDataTable[[#This Row],[Order Date]],"MMM")</f>
        <v>Dec</v>
      </c>
      <c r="E2688" s="15" t="str">
        <f>"Q"&amp;ROUNDUP(MONTH(SalesDataTable[[#This Row],[Order Date]])/3,0)</f>
        <v>Q4</v>
      </c>
      <c r="F2688" s="12">
        <f>YEAR(SalesDataTable[[#This Row],[Order Date]])</f>
        <v>2026</v>
      </c>
      <c r="G2688" s="4" t="s">
        <v>0</v>
      </c>
      <c r="H2688" s="4" t="s">
        <v>50</v>
      </c>
      <c r="I2688" s="4" t="s">
        <v>28</v>
      </c>
      <c r="J2688" s="4" t="s">
        <v>3</v>
      </c>
      <c r="K2688" s="4" t="s">
        <v>23</v>
      </c>
      <c r="L2688" s="4" t="s">
        <v>24</v>
      </c>
      <c r="M2688" s="9">
        <v>2</v>
      </c>
      <c r="N2688" s="6">
        <v>342.78</v>
      </c>
      <c r="O2688" s="7">
        <v>0</v>
      </c>
      <c r="P2688" s="6">
        <v>197.89</v>
      </c>
      <c r="Q2688" s="6">
        <f t="shared" si="164"/>
        <v>685.56</v>
      </c>
      <c r="R2688" s="6">
        <f t="shared" si="165"/>
        <v>395.78</v>
      </c>
      <c r="S2688" s="6">
        <f t="shared" si="166"/>
        <v>289.77999999999997</v>
      </c>
      <c r="T2688" s="8">
        <f t="shared" si="167"/>
        <v>0.4226909387945621</v>
      </c>
      <c r="U2688" s="5">
        <f>YEAR(SalesDataTable[[#This Row],[Order Date]])</f>
        <v>2026</v>
      </c>
      <c r="V2688" s="8" t="str">
        <f>"Q"&amp;ROUNDUP(MONTH(SalesDataTable[[#This Row],[Order Date]])/3,0)</f>
        <v>Q4</v>
      </c>
      <c r="W2688" s="9">
        <f>MONTH(SalesDataTable[[#This Row],[Order Date]])</f>
        <v>12</v>
      </c>
      <c r="X2688" s="8" t="str">
        <f>TEXT(SalesDataTable[[#This Row],[Order Date]],"mmm")</f>
        <v>Dec</v>
      </c>
    </row>
    <row r="2689" spans="1:24" ht="15">
      <c r="A2689" s="2">
        <v>2219</v>
      </c>
      <c r="B2689" s="3">
        <v>46384</v>
      </c>
      <c r="C2689" s="12">
        <f>MONTH(SalesDataTable[[#This Row],[Order Date]])</f>
        <v>12</v>
      </c>
      <c r="D2689" s="12" t="str">
        <f>TEXT(SalesDataTable[[#This Row],[Order Date]],"MMM")</f>
        <v>Dec</v>
      </c>
      <c r="E2689" s="15" t="str">
        <f>"Q"&amp;ROUNDUP(MONTH(SalesDataTable[[#This Row],[Order Date]])/3,0)</f>
        <v>Q4</v>
      </c>
      <c r="F2689" s="12">
        <f>YEAR(SalesDataTable[[#This Row],[Order Date]])</f>
        <v>2026</v>
      </c>
      <c r="G2689" s="4" t="s">
        <v>6</v>
      </c>
      <c r="H2689" s="4" t="s">
        <v>49</v>
      </c>
      <c r="I2689" s="4" t="s">
        <v>2</v>
      </c>
      <c r="J2689" s="4" t="s">
        <v>3</v>
      </c>
      <c r="K2689" s="4" t="s">
        <v>9</v>
      </c>
      <c r="L2689" s="4" t="s">
        <v>17</v>
      </c>
      <c r="M2689" s="9">
        <v>1</v>
      </c>
      <c r="N2689" s="6">
        <v>147</v>
      </c>
      <c r="O2689" s="7">
        <v>0.15</v>
      </c>
      <c r="P2689" s="6">
        <v>79.58</v>
      </c>
      <c r="Q2689" s="6">
        <f t="shared" si="164"/>
        <v>124.95</v>
      </c>
      <c r="R2689" s="6">
        <f t="shared" si="165"/>
        <v>79.58</v>
      </c>
      <c r="S2689" s="6">
        <f t="shared" si="166"/>
        <v>45.370000000000005</v>
      </c>
      <c r="T2689" s="8">
        <f t="shared" si="167"/>
        <v>0.36310524209683875</v>
      </c>
      <c r="U2689" s="5">
        <f>YEAR(SalesDataTable[[#This Row],[Order Date]])</f>
        <v>2026</v>
      </c>
      <c r="V2689" s="8" t="str">
        <f>"Q"&amp;ROUNDUP(MONTH(SalesDataTable[[#This Row],[Order Date]])/3,0)</f>
        <v>Q4</v>
      </c>
      <c r="W2689" s="9">
        <f>MONTH(SalesDataTable[[#This Row],[Order Date]])</f>
        <v>12</v>
      </c>
      <c r="X2689" s="8" t="str">
        <f>TEXT(SalesDataTable[[#This Row],[Order Date]],"mmm")</f>
        <v>Dec</v>
      </c>
    </row>
    <row r="2690" spans="1:24" ht="15">
      <c r="A2690" s="2">
        <v>2651</v>
      </c>
      <c r="B2690" s="3">
        <v>46384</v>
      </c>
      <c r="C2690" s="12">
        <f>MONTH(SalesDataTable[[#This Row],[Order Date]])</f>
        <v>12</v>
      </c>
      <c r="D2690" s="12" t="str">
        <f>TEXT(SalesDataTable[[#This Row],[Order Date]],"MMM")</f>
        <v>Dec</v>
      </c>
      <c r="E2690" s="15" t="str">
        <f>"Q"&amp;ROUNDUP(MONTH(SalesDataTable[[#This Row],[Order Date]])/3,0)</f>
        <v>Q4</v>
      </c>
      <c r="F2690" s="12">
        <f>YEAR(SalesDataTable[[#This Row],[Order Date]])</f>
        <v>2026</v>
      </c>
      <c r="G2690" s="4" t="s">
        <v>0</v>
      </c>
      <c r="H2690" s="4" t="s">
        <v>50</v>
      </c>
      <c r="I2690" s="4" t="s">
        <v>2</v>
      </c>
      <c r="J2690" s="4" t="s">
        <v>13</v>
      </c>
      <c r="K2690" s="4" t="s">
        <v>14</v>
      </c>
      <c r="L2690" s="4" t="s">
        <v>32</v>
      </c>
      <c r="M2690" s="9">
        <v>1</v>
      </c>
      <c r="N2690" s="6">
        <v>45.69</v>
      </c>
      <c r="O2690" s="7">
        <v>0.2</v>
      </c>
      <c r="P2690" s="6">
        <v>18.829999999999998</v>
      </c>
      <c r="Q2690" s="6">
        <f t="shared" ref="Q2690:Q2708" si="168">M2690*N2690*(1-O2690)</f>
        <v>36.552</v>
      </c>
      <c r="R2690" s="6">
        <f t="shared" ref="R2690:R2708" si="169">M2690*P2690</f>
        <v>18.829999999999998</v>
      </c>
      <c r="S2690" s="6">
        <f t="shared" ref="S2690:S2708" si="170">Q2690-R2690</f>
        <v>17.722000000000001</v>
      </c>
      <c r="T2690" s="8">
        <f t="shared" ref="T2690:T2708" si="171">IFERROR(S2690/Q2690,0)</f>
        <v>0.48484351061501429</v>
      </c>
      <c r="U2690" s="5">
        <f>YEAR(SalesDataTable[[#This Row],[Order Date]])</f>
        <v>2026</v>
      </c>
      <c r="V2690" s="8" t="str">
        <f>"Q"&amp;ROUNDUP(MONTH(SalesDataTable[[#This Row],[Order Date]])/3,0)</f>
        <v>Q4</v>
      </c>
      <c r="W2690" s="9">
        <f>MONTH(SalesDataTable[[#This Row],[Order Date]])</f>
        <v>12</v>
      </c>
      <c r="X2690" s="8" t="str">
        <f>TEXT(SalesDataTable[[#This Row],[Order Date]],"mmm")</f>
        <v>Dec</v>
      </c>
    </row>
    <row r="2691" spans="1:24" ht="15">
      <c r="A2691" s="2">
        <v>3173</v>
      </c>
      <c r="B2691" s="3">
        <v>46384</v>
      </c>
      <c r="C2691" s="12">
        <f>MONTH(SalesDataTable[[#This Row],[Order Date]])</f>
        <v>12</v>
      </c>
      <c r="D2691" s="12" t="str">
        <f>TEXT(SalesDataTable[[#This Row],[Order Date]],"MMM")</f>
        <v>Dec</v>
      </c>
      <c r="E2691" s="15" t="str">
        <f>"Q"&amp;ROUNDUP(MONTH(SalesDataTable[[#This Row],[Order Date]])/3,0)</f>
        <v>Q4</v>
      </c>
      <c r="F2691" s="12">
        <f>YEAR(SalesDataTable[[#This Row],[Order Date]])</f>
        <v>2026</v>
      </c>
      <c r="G2691" s="4" t="s">
        <v>6</v>
      </c>
      <c r="H2691" s="4" t="s">
        <v>43</v>
      </c>
      <c r="I2691" s="4" t="s">
        <v>28</v>
      </c>
      <c r="J2691" s="4" t="s">
        <v>3</v>
      </c>
      <c r="K2691" s="4" t="s">
        <v>4</v>
      </c>
      <c r="L2691" s="4" t="s">
        <v>26</v>
      </c>
      <c r="M2691" s="9">
        <v>1</v>
      </c>
      <c r="N2691" s="6">
        <v>39.69</v>
      </c>
      <c r="O2691" s="7">
        <v>0</v>
      </c>
      <c r="P2691" s="6">
        <v>17.09</v>
      </c>
      <c r="Q2691" s="6">
        <f t="shared" si="168"/>
        <v>39.69</v>
      </c>
      <c r="R2691" s="6">
        <f t="shared" si="169"/>
        <v>17.09</v>
      </c>
      <c r="S2691" s="6">
        <f t="shared" si="170"/>
        <v>22.599999999999998</v>
      </c>
      <c r="T2691" s="8">
        <f t="shared" si="171"/>
        <v>0.56941295036533135</v>
      </c>
      <c r="U2691" s="5">
        <f>YEAR(SalesDataTable[[#This Row],[Order Date]])</f>
        <v>2026</v>
      </c>
      <c r="V2691" s="8" t="str">
        <f>"Q"&amp;ROUNDUP(MONTH(SalesDataTable[[#This Row],[Order Date]])/3,0)</f>
        <v>Q4</v>
      </c>
      <c r="W2691" s="9">
        <f>MONTH(SalesDataTable[[#This Row],[Order Date]])</f>
        <v>12</v>
      </c>
      <c r="X2691" s="8" t="str">
        <f>TEXT(SalesDataTable[[#This Row],[Order Date]],"mmm")</f>
        <v>Dec</v>
      </c>
    </row>
    <row r="2692" spans="1:24" ht="15">
      <c r="A2692" s="2">
        <v>3409</v>
      </c>
      <c r="B2692" s="3">
        <v>46384</v>
      </c>
      <c r="C2692" s="12">
        <f>MONTH(SalesDataTable[[#This Row],[Order Date]])</f>
        <v>12</v>
      </c>
      <c r="D2692" s="12" t="str">
        <f>TEXT(SalesDataTable[[#This Row],[Order Date]],"MMM")</f>
        <v>Dec</v>
      </c>
      <c r="E2692" s="15" t="str">
        <f>"Q"&amp;ROUNDUP(MONTH(SalesDataTable[[#This Row],[Order Date]])/3,0)</f>
        <v>Q4</v>
      </c>
      <c r="F2692" s="12">
        <f>YEAR(SalesDataTable[[#This Row],[Order Date]])</f>
        <v>2026</v>
      </c>
      <c r="G2692" s="4" t="s">
        <v>20</v>
      </c>
      <c r="H2692" s="4" t="s">
        <v>21</v>
      </c>
      <c r="I2692" s="4" t="s">
        <v>2</v>
      </c>
      <c r="J2692" s="4" t="s">
        <v>13</v>
      </c>
      <c r="K2692" s="4" t="s">
        <v>23</v>
      </c>
      <c r="L2692" s="4" t="s">
        <v>51</v>
      </c>
      <c r="M2692" s="9">
        <v>5</v>
      </c>
      <c r="N2692" s="6">
        <v>122.42</v>
      </c>
      <c r="O2692" s="7">
        <v>0</v>
      </c>
      <c r="P2692" s="6">
        <v>60.8</v>
      </c>
      <c r="Q2692" s="6">
        <f t="shared" si="168"/>
        <v>612.1</v>
      </c>
      <c r="R2692" s="6">
        <f t="shared" si="169"/>
        <v>304</v>
      </c>
      <c r="S2692" s="6">
        <f t="shared" si="170"/>
        <v>308.10000000000002</v>
      </c>
      <c r="T2692" s="8">
        <f t="shared" si="171"/>
        <v>0.50334912595981052</v>
      </c>
      <c r="U2692" s="5">
        <f>YEAR(SalesDataTable[[#This Row],[Order Date]])</f>
        <v>2026</v>
      </c>
      <c r="V2692" s="8" t="str">
        <f>"Q"&amp;ROUNDUP(MONTH(SalesDataTable[[#This Row],[Order Date]])/3,0)</f>
        <v>Q4</v>
      </c>
      <c r="W2692" s="9">
        <f>MONTH(SalesDataTable[[#This Row],[Order Date]])</f>
        <v>12</v>
      </c>
      <c r="X2692" s="8" t="str">
        <f>TEXT(SalesDataTable[[#This Row],[Order Date]],"mmm")</f>
        <v>Dec</v>
      </c>
    </row>
    <row r="2693" spans="1:24" ht="15">
      <c r="A2693" s="2">
        <v>3535</v>
      </c>
      <c r="B2693" s="3">
        <v>46384</v>
      </c>
      <c r="C2693" s="12">
        <f>MONTH(SalesDataTable[[#This Row],[Order Date]])</f>
        <v>12</v>
      </c>
      <c r="D2693" s="12" t="str">
        <f>TEXT(SalesDataTable[[#This Row],[Order Date]],"MMM")</f>
        <v>Dec</v>
      </c>
      <c r="E2693" s="15" t="str">
        <f>"Q"&amp;ROUNDUP(MONTH(SalesDataTable[[#This Row],[Order Date]])/3,0)</f>
        <v>Q4</v>
      </c>
      <c r="F2693" s="12">
        <f>YEAR(SalesDataTable[[#This Row],[Order Date]])</f>
        <v>2026</v>
      </c>
      <c r="G2693" s="4" t="s">
        <v>6</v>
      </c>
      <c r="H2693" s="4" t="s">
        <v>27</v>
      </c>
      <c r="I2693" s="4" t="s">
        <v>19</v>
      </c>
      <c r="J2693" s="4" t="s">
        <v>13</v>
      </c>
      <c r="K2693" s="4" t="s">
        <v>14</v>
      </c>
      <c r="L2693" s="4" t="s">
        <v>15</v>
      </c>
      <c r="M2693" s="9">
        <v>1</v>
      </c>
      <c r="N2693" s="6">
        <v>37.03</v>
      </c>
      <c r="O2693" s="7">
        <v>0.15</v>
      </c>
      <c r="P2693" s="6">
        <v>13.53</v>
      </c>
      <c r="Q2693" s="6">
        <f t="shared" si="168"/>
        <v>31.4755</v>
      </c>
      <c r="R2693" s="6">
        <f t="shared" si="169"/>
        <v>13.53</v>
      </c>
      <c r="S2693" s="6">
        <f t="shared" si="170"/>
        <v>17.945500000000003</v>
      </c>
      <c r="T2693" s="8">
        <f t="shared" si="171"/>
        <v>0.57014185636447401</v>
      </c>
      <c r="U2693" s="5">
        <f>YEAR(SalesDataTable[[#This Row],[Order Date]])</f>
        <v>2026</v>
      </c>
      <c r="V2693" s="8" t="str">
        <f>"Q"&amp;ROUNDUP(MONTH(SalesDataTable[[#This Row],[Order Date]])/3,0)</f>
        <v>Q4</v>
      </c>
      <c r="W2693" s="9">
        <f>MONTH(SalesDataTable[[#This Row],[Order Date]])</f>
        <v>12</v>
      </c>
      <c r="X2693" s="8" t="str">
        <f>TEXT(SalesDataTable[[#This Row],[Order Date]],"mmm")</f>
        <v>Dec</v>
      </c>
    </row>
    <row r="2694" spans="1:24" ht="15">
      <c r="A2694" s="2">
        <v>5134</v>
      </c>
      <c r="B2694" s="3">
        <v>46384</v>
      </c>
      <c r="C2694" s="12">
        <f>MONTH(SalesDataTable[[#This Row],[Order Date]])</f>
        <v>12</v>
      </c>
      <c r="D2694" s="12" t="str">
        <f>TEXT(SalesDataTable[[#This Row],[Order Date]],"MMM")</f>
        <v>Dec</v>
      </c>
      <c r="E2694" s="15" t="str">
        <f>"Q"&amp;ROUNDUP(MONTH(SalesDataTable[[#This Row],[Order Date]])/3,0)</f>
        <v>Q4</v>
      </c>
      <c r="F2694" s="12">
        <f>YEAR(SalesDataTable[[#This Row],[Order Date]])</f>
        <v>2026</v>
      </c>
      <c r="G2694" s="4" t="s">
        <v>6</v>
      </c>
      <c r="H2694" s="4" t="s">
        <v>49</v>
      </c>
      <c r="I2694" s="4" t="s">
        <v>19</v>
      </c>
      <c r="J2694" s="4" t="s">
        <v>3</v>
      </c>
      <c r="K2694" s="4" t="s">
        <v>9</v>
      </c>
      <c r="L2694" s="4" t="s">
        <v>10</v>
      </c>
      <c r="M2694" s="9">
        <v>1</v>
      </c>
      <c r="N2694" s="6">
        <v>90.99</v>
      </c>
      <c r="O2694" s="7">
        <v>0.05</v>
      </c>
      <c r="P2694" s="6">
        <v>44.78</v>
      </c>
      <c r="Q2694" s="6">
        <f t="shared" si="168"/>
        <v>86.440499999999986</v>
      </c>
      <c r="R2694" s="6">
        <f t="shared" si="169"/>
        <v>44.78</v>
      </c>
      <c r="S2694" s="6">
        <f t="shared" si="170"/>
        <v>41.660499999999985</v>
      </c>
      <c r="T2694" s="8">
        <f t="shared" si="171"/>
        <v>0.48195579618350187</v>
      </c>
      <c r="U2694" s="5">
        <f>YEAR(SalesDataTable[[#This Row],[Order Date]])</f>
        <v>2026</v>
      </c>
      <c r="V2694" s="8" t="str">
        <f>"Q"&amp;ROUNDUP(MONTH(SalesDataTable[[#This Row],[Order Date]])/3,0)</f>
        <v>Q4</v>
      </c>
      <c r="W2694" s="9">
        <f>MONTH(SalesDataTable[[#This Row],[Order Date]])</f>
        <v>12</v>
      </c>
      <c r="X2694" s="8" t="str">
        <f>TEXT(SalesDataTable[[#This Row],[Order Date]],"mmm")</f>
        <v>Dec</v>
      </c>
    </row>
    <row r="2695" spans="1:24" ht="15">
      <c r="A2695" s="2">
        <v>2011</v>
      </c>
      <c r="B2695" s="3">
        <v>46385</v>
      </c>
      <c r="C2695" s="12">
        <f>MONTH(SalesDataTable[[#This Row],[Order Date]])</f>
        <v>12</v>
      </c>
      <c r="D2695" s="12" t="str">
        <f>TEXT(SalesDataTable[[#This Row],[Order Date]],"MMM")</f>
        <v>Dec</v>
      </c>
      <c r="E2695" s="15" t="str">
        <f>"Q"&amp;ROUNDUP(MONTH(SalesDataTable[[#This Row],[Order Date]])/3,0)</f>
        <v>Q4</v>
      </c>
      <c r="F2695" s="12">
        <f>YEAR(SalesDataTable[[#This Row],[Order Date]])</f>
        <v>2026</v>
      </c>
      <c r="G2695" s="4" t="s">
        <v>6</v>
      </c>
      <c r="H2695" s="4" t="s">
        <v>41</v>
      </c>
      <c r="I2695" s="4" t="s">
        <v>2</v>
      </c>
      <c r="J2695" s="4" t="s">
        <v>3</v>
      </c>
      <c r="K2695" s="4" t="s">
        <v>9</v>
      </c>
      <c r="L2695" s="4" t="s">
        <v>10</v>
      </c>
      <c r="M2695" s="9">
        <v>1</v>
      </c>
      <c r="N2695" s="6">
        <v>90.81</v>
      </c>
      <c r="O2695" s="7">
        <v>0.1</v>
      </c>
      <c r="P2695" s="6">
        <v>46.53</v>
      </c>
      <c r="Q2695" s="6">
        <f t="shared" si="168"/>
        <v>81.728999999999999</v>
      </c>
      <c r="R2695" s="6">
        <f t="shared" si="169"/>
        <v>46.53</v>
      </c>
      <c r="S2695" s="6">
        <f t="shared" si="170"/>
        <v>35.198999999999998</v>
      </c>
      <c r="T2695" s="8">
        <f t="shared" si="171"/>
        <v>0.43067944059024332</v>
      </c>
      <c r="U2695" s="5">
        <f>YEAR(SalesDataTable[[#This Row],[Order Date]])</f>
        <v>2026</v>
      </c>
      <c r="V2695" s="8" t="str">
        <f>"Q"&amp;ROUNDUP(MONTH(SalesDataTable[[#This Row],[Order Date]])/3,0)</f>
        <v>Q4</v>
      </c>
      <c r="W2695" s="9">
        <f>MONTH(SalesDataTable[[#This Row],[Order Date]])</f>
        <v>12</v>
      </c>
      <c r="X2695" s="8" t="str">
        <f>TEXT(SalesDataTable[[#This Row],[Order Date]],"mmm")</f>
        <v>Dec</v>
      </c>
    </row>
    <row r="2696" spans="1:24" ht="15">
      <c r="A2696" s="2">
        <v>2477</v>
      </c>
      <c r="B2696" s="3">
        <v>46385</v>
      </c>
      <c r="C2696" s="12">
        <f>MONTH(SalesDataTable[[#This Row],[Order Date]])</f>
        <v>12</v>
      </c>
      <c r="D2696" s="12" t="str">
        <f>TEXT(SalesDataTable[[#This Row],[Order Date]],"MMM")</f>
        <v>Dec</v>
      </c>
      <c r="E2696" s="15" t="str">
        <f>"Q"&amp;ROUNDUP(MONTH(SalesDataTable[[#This Row],[Order Date]])/3,0)</f>
        <v>Q4</v>
      </c>
      <c r="F2696" s="12">
        <f>YEAR(SalesDataTable[[#This Row],[Order Date]])</f>
        <v>2026</v>
      </c>
      <c r="G2696" s="4" t="s">
        <v>0</v>
      </c>
      <c r="H2696" s="4" t="s">
        <v>50</v>
      </c>
      <c r="I2696" s="4" t="s">
        <v>19</v>
      </c>
      <c r="J2696" s="4" t="s">
        <v>13</v>
      </c>
      <c r="K2696" s="4" t="s">
        <v>4</v>
      </c>
      <c r="L2696" s="4" t="s">
        <v>26</v>
      </c>
      <c r="M2696" s="9">
        <v>1</v>
      </c>
      <c r="N2696" s="6">
        <v>41.28</v>
      </c>
      <c r="O2696" s="7">
        <v>0.15</v>
      </c>
      <c r="P2696" s="6">
        <v>16.41</v>
      </c>
      <c r="Q2696" s="6">
        <f t="shared" si="168"/>
        <v>35.088000000000001</v>
      </c>
      <c r="R2696" s="6">
        <f t="shared" si="169"/>
        <v>16.41</v>
      </c>
      <c r="S2696" s="6">
        <f t="shared" si="170"/>
        <v>18.678000000000001</v>
      </c>
      <c r="T2696" s="8">
        <f t="shared" si="171"/>
        <v>0.53231874145006841</v>
      </c>
      <c r="U2696" s="5">
        <f>YEAR(SalesDataTable[[#This Row],[Order Date]])</f>
        <v>2026</v>
      </c>
      <c r="V2696" s="8" t="str">
        <f>"Q"&amp;ROUNDUP(MONTH(SalesDataTable[[#This Row],[Order Date]])/3,0)</f>
        <v>Q4</v>
      </c>
      <c r="W2696" s="9">
        <f>MONTH(SalesDataTable[[#This Row],[Order Date]])</f>
        <v>12</v>
      </c>
      <c r="X2696" s="8" t="str">
        <f>TEXT(SalesDataTable[[#This Row],[Order Date]],"mmm")</f>
        <v>Dec</v>
      </c>
    </row>
    <row r="2697" spans="1:24" ht="15">
      <c r="A2697" s="2">
        <v>2745</v>
      </c>
      <c r="B2697" s="3">
        <v>46385</v>
      </c>
      <c r="C2697" s="12">
        <f>MONTH(SalesDataTable[[#This Row],[Order Date]])</f>
        <v>12</v>
      </c>
      <c r="D2697" s="12" t="str">
        <f>TEXT(SalesDataTable[[#This Row],[Order Date]],"MMM")</f>
        <v>Dec</v>
      </c>
      <c r="E2697" s="15" t="str">
        <f>"Q"&amp;ROUNDUP(MONTH(SalesDataTable[[#This Row],[Order Date]])/3,0)</f>
        <v>Q4</v>
      </c>
      <c r="F2697" s="12">
        <f>YEAR(SalesDataTable[[#This Row],[Order Date]])</f>
        <v>2026</v>
      </c>
      <c r="G2697" s="4" t="s">
        <v>20</v>
      </c>
      <c r="H2697" s="4" t="s">
        <v>47</v>
      </c>
      <c r="I2697" s="4" t="s">
        <v>28</v>
      </c>
      <c r="J2697" s="4" t="s">
        <v>16</v>
      </c>
      <c r="K2697" s="4" t="s">
        <v>14</v>
      </c>
      <c r="L2697" s="4" t="s">
        <v>32</v>
      </c>
      <c r="M2697" s="9">
        <v>1</v>
      </c>
      <c r="N2697" s="6">
        <v>46.07</v>
      </c>
      <c r="O2697" s="7">
        <v>0</v>
      </c>
      <c r="P2697" s="6">
        <v>18.420000000000002</v>
      </c>
      <c r="Q2697" s="6">
        <f t="shared" si="168"/>
        <v>46.07</v>
      </c>
      <c r="R2697" s="6">
        <f t="shared" si="169"/>
        <v>18.420000000000002</v>
      </c>
      <c r="S2697" s="6">
        <f t="shared" si="170"/>
        <v>27.65</v>
      </c>
      <c r="T2697" s="8">
        <f t="shared" si="171"/>
        <v>0.60017364879531143</v>
      </c>
      <c r="U2697" s="5">
        <f>YEAR(SalesDataTable[[#This Row],[Order Date]])</f>
        <v>2026</v>
      </c>
      <c r="V2697" s="8" t="str">
        <f>"Q"&amp;ROUNDUP(MONTH(SalesDataTable[[#This Row],[Order Date]])/3,0)</f>
        <v>Q4</v>
      </c>
      <c r="W2697" s="9">
        <f>MONTH(SalesDataTable[[#This Row],[Order Date]])</f>
        <v>12</v>
      </c>
      <c r="X2697" s="8" t="str">
        <f>TEXT(SalesDataTable[[#This Row],[Order Date]],"mmm")</f>
        <v>Dec</v>
      </c>
    </row>
    <row r="2698" spans="1:24" ht="15">
      <c r="A2698" s="2">
        <v>4427</v>
      </c>
      <c r="B2698" s="3">
        <v>46385</v>
      </c>
      <c r="C2698" s="12">
        <f>MONTH(SalesDataTable[[#This Row],[Order Date]])</f>
        <v>12</v>
      </c>
      <c r="D2698" s="12" t="str">
        <f>TEXT(SalesDataTable[[#This Row],[Order Date]],"MMM")</f>
        <v>Dec</v>
      </c>
      <c r="E2698" s="15" t="str">
        <f>"Q"&amp;ROUNDUP(MONTH(SalesDataTable[[#This Row],[Order Date]])/3,0)</f>
        <v>Q4</v>
      </c>
      <c r="F2698" s="12">
        <f>YEAR(SalesDataTable[[#This Row],[Order Date]])</f>
        <v>2026</v>
      </c>
      <c r="G2698" s="4" t="s">
        <v>6</v>
      </c>
      <c r="H2698" s="4" t="s">
        <v>43</v>
      </c>
      <c r="I2698" s="4" t="s">
        <v>19</v>
      </c>
      <c r="J2698" s="4" t="s">
        <v>16</v>
      </c>
      <c r="K2698" s="4" t="s">
        <v>9</v>
      </c>
      <c r="L2698" s="4" t="s">
        <v>17</v>
      </c>
      <c r="M2698" s="9">
        <v>1</v>
      </c>
      <c r="N2698" s="6">
        <v>147.29</v>
      </c>
      <c r="O2698" s="7">
        <v>0.1</v>
      </c>
      <c r="P2698" s="6">
        <v>78.2</v>
      </c>
      <c r="Q2698" s="6">
        <f t="shared" si="168"/>
        <v>132.56100000000001</v>
      </c>
      <c r="R2698" s="6">
        <f t="shared" si="169"/>
        <v>78.2</v>
      </c>
      <c r="S2698" s="6">
        <f t="shared" si="170"/>
        <v>54.361000000000004</v>
      </c>
      <c r="T2698" s="8">
        <f t="shared" si="171"/>
        <v>0.4100829052285363</v>
      </c>
      <c r="U2698" s="5">
        <f>YEAR(SalesDataTable[[#This Row],[Order Date]])</f>
        <v>2026</v>
      </c>
      <c r="V2698" s="8" t="str">
        <f>"Q"&amp;ROUNDUP(MONTH(SalesDataTable[[#This Row],[Order Date]])/3,0)</f>
        <v>Q4</v>
      </c>
      <c r="W2698" s="9">
        <f>MONTH(SalesDataTable[[#This Row],[Order Date]])</f>
        <v>12</v>
      </c>
      <c r="X2698" s="8" t="str">
        <f>TEXT(SalesDataTable[[#This Row],[Order Date]],"mmm")</f>
        <v>Dec</v>
      </c>
    </row>
    <row r="2699" spans="1:24" ht="15">
      <c r="A2699" s="2">
        <v>377</v>
      </c>
      <c r="B2699" s="3">
        <v>46386</v>
      </c>
      <c r="C2699" s="12">
        <f>MONTH(SalesDataTable[[#This Row],[Order Date]])</f>
        <v>12</v>
      </c>
      <c r="D2699" s="12" t="str">
        <f>TEXT(SalesDataTable[[#This Row],[Order Date]],"MMM")</f>
        <v>Dec</v>
      </c>
      <c r="E2699" s="15" t="str">
        <f>"Q"&amp;ROUNDUP(MONTH(SalesDataTable[[#This Row],[Order Date]])/3,0)</f>
        <v>Q4</v>
      </c>
      <c r="F2699" s="12">
        <f>YEAR(SalesDataTable[[#This Row],[Order Date]])</f>
        <v>2026</v>
      </c>
      <c r="G2699" s="4" t="s">
        <v>20</v>
      </c>
      <c r="H2699" s="4" t="s">
        <v>47</v>
      </c>
      <c r="I2699" s="4" t="s">
        <v>2</v>
      </c>
      <c r="J2699" s="4" t="s">
        <v>13</v>
      </c>
      <c r="K2699" s="4" t="s">
        <v>4</v>
      </c>
      <c r="L2699" s="4" t="s">
        <v>26</v>
      </c>
      <c r="M2699" s="9">
        <v>1</v>
      </c>
      <c r="N2699" s="6">
        <v>40.82</v>
      </c>
      <c r="O2699" s="7">
        <v>0.1</v>
      </c>
      <c r="P2699" s="6">
        <v>17.2</v>
      </c>
      <c r="Q2699" s="6">
        <f t="shared" si="168"/>
        <v>36.738</v>
      </c>
      <c r="R2699" s="6">
        <f t="shared" si="169"/>
        <v>17.2</v>
      </c>
      <c r="S2699" s="6">
        <f t="shared" si="170"/>
        <v>19.538</v>
      </c>
      <c r="T2699" s="8">
        <f t="shared" si="171"/>
        <v>0.53181991398551909</v>
      </c>
      <c r="U2699" s="5">
        <f>YEAR(SalesDataTable[[#This Row],[Order Date]])</f>
        <v>2026</v>
      </c>
      <c r="V2699" s="8" t="str">
        <f>"Q"&amp;ROUNDUP(MONTH(SalesDataTable[[#This Row],[Order Date]])/3,0)</f>
        <v>Q4</v>
      </c>
      <c r="W2699" s="9">
        <f>MONTH(SalesDataTable[[#This Row],[Order Date]])</f>
        <v>12</v>
      </c>
      <c r="X2699" s="8" t="str">
        <f>TEXT(SalesDataTable[[#This Row],[Order Date]],"mmm")</f>
        <v>Dec</v>
      </c>
    </row>
    <row r="2700" spans="1:24" ht="15">
      <c r="A2700" s="2">
        <v>1530</v>
      </c>
      <c r="B2700" s="3">
        <v>46386</v>
      </c>
      <c r="C2700" s="12">
        <f>MONTH(SalesDataTable[[#This Row],[Order Date]])</f>
        <v>12</v>
      </c>
      <c r="D2700" s="12" t="str">
        <f>TEXT(SalesDataTable[[#This Row],[Order Date]],"MMM")</f>
        <v>Dec</v>
      </c>
      <c r="E2700" s="15" t="str">
        <f>"Q"&amp;ROUNDUP(MONTH(SalesDataTable[[#This Row],[Order Date]])/3,0)</f>
        <v>Q4</v>
      </c>
      <c r="F2700" s="12">
        <f>YEAR(SalesDataTable[[#This Row],[Order Date]])</f>
        <v>2026</v>
      </c>
      <c r="G2700" s="4" t="s">
        <v>20</v>
      </c>
      <c r="H2700" s="4" t="s">
        <v>31</v>
      </c>
      <c r="I2700" s="4" t="s">
        <v>2</v>
      </c>
      <c r="J2700" s="4" t="s">
        <v>13</v>
      </c>
      <c r="K2700" s="4" t="s">
        <v>34</v>
      </c>
      <c r="L2700" s="4" t="s">
        <v>45</v>
      </c>
      <c r="M2700" s="9">
        <v>3</v>
      </c>
      <c r="N2700" s="6">
        <v>50.72</v>
      </c>
      <c r="O2700" s="7">
        <v>0</v>
      </c>
      <c r="P2700" s="6">
        <v>22.3</v>
      </c>
      <c r="Q2700" s="6">
        <f t="shared" si="168"/>
        <v>152.16</v>
      </c>
      <c r="R2700" s="6">
        <f t="shared" si="169"/>
        <v>66.900000000000006</v>
      </c>
      <c r="S2700" s="6">
        <f t="shared" si="170"/>
        <v>85.259999999999991</v>
      </c>
      <c r="T2700" s="8">
        <f t="shared" si="171"/>
        <v>0.56033123028391163</v>
      </c>
      <c r="U2700" s="5">
        <f>YEAR(SalesDataTable[[#This Row],[Order Date]])</f>
        <v>2026</v>
      </c>
      <c r="V2700" s="8" t="str">
        <f>"Q"&amp;ROUNDUP(MONTH(SalesDataTable[[#This Row],[Order Date]])/3,0)</f>
        <v>Q4</v>
      </c>
      <c r="W2700" s="9">
        <f>MONTH(SalesDataTable[[#This Row],[Order Date]])</f>
        <v>12</v>
      </c>
      <c r="X2700" s="8" t="str">
        <f>TEXT(SalesDataTable[[#This Row],[Order Date]],"mmm")</f>
        <v>Dec</v>
      </c>
    </row>
    <row r="2701" spans="1:24" ht="15">
      <c r="A2701" s="2">
        <v>2135</v>
      </c>
      <c r="B2701" s="3">
        <v>46386</v>
      </c>
      <c r="C2701" s="12">
        <f>MONTH(SalesDataTable[[#This Row],[Order Date]])</f>
        <v>12</v>
      </c>
      <c r="D2701" s="12" t="str">
        <f>TEXT(SalesDataTable[[#This Row],[Order Date]],"MMM")</f>
        <v>Dec</v>
      </c>
      <c r="E2701" s="15" t="str">
        <f>"Q"&amp;ROUNDUP(MONTH(SalesDataTable[[#This Row],[Order Date]])/3,0)</f>
        <v>Q4</v>
      </c>
      <c r="F2701" s="12">
        <f>YEAR(SalesDataTable[[#This Row],[Order Date]])</f>
        <v>2026</v>
      </c>
      <c r="G2701" s="4" t="s">
        <v>6</v>
      </c>
      <c r="H2701" s="4" t="s">
        <v>43</v>
      </c>
      <c r="I2701" s="4" t="s">
        <v>28</v>
      </c>
      <c r="J2701" s="4" t="s">
        <v>16</v>
      </c>
      <c r="K2701" s="4" t="s">
        <v>23</v>
      </c>
      <c r="L2701" s="4" t="s">
        <v>29</v>
      </c>
      <c r="M2701" s="9">
        <v>3</v>
      </c>
      <c r="N2701" s="6">
        <v>194.7</v>
      </c>
      <c r="O2701" s="7">
        <v>0.1</v>
      </c>
      <c r="P2701" s="6">
        <v>102.62</v>
      </c>
      <c r="Q2701" s="6">
        <f t="shared" si="168"/>
        <v>525.68999999999994</v>
      </c>
      <c r="R2701" s="6">
        <f t="shared" si="169"/>
        <v>307.86</v>
      </c>
      <c r="S2701" s="6">
        <f t="shared" si="170"/>
        <v>217.82999999999993</v>
      </c>
      <c r="T2701" s="8">
        <f t="shared" si="171"/>
        <v>0.41436968555612613</v>
      </c>
      <c r="U2701" s="5">
        <f>YEAR(SalesDataTable[[#This Row],[Order Date]])</f>
        <v>2026</v>
      </c>
      <c r="V2701" s="8" t="str">
        <f>"Q"&amp;ROUNDUP(MONTH(SalesDataTable[[#This Row],[Order Date]])/3,0)</f>
        <v>Q4</v>
      </c>
      <c r="W2701" s="9">
        <f>MONTH(SalesDataTable[[#This Row],[Order Date]])</f>
        <v>12</v>
      </c>
      <c r="X2701" s="8" t="str">
        <f>TEXT(SalesDataTable[[#This Row],[Order Date]],"mmm")</f>
        <v>Dec</v>
      </c>
    </row>
    <row r="2702" spans="1:24" ht="15">
      <c r="A2702" s="2">
        <v>2916</v>
      </c>
      <c r="B2702" s="3">
        <v>46386</v>
      </c>
      <c r="C2702" s="12">
        <f>MONTH(SalesDataTable[[#This Row],[Order Date]])</f>
        <v>12</v>
      </c>
      <c r="D2702" s="12" t="str">
        <f>TEXT(SalesDataTable[[#This Row],[Order Date]],"MMM")</f>
        <v>Dec</v>
      </c>
      <c r="E2702" s="15" t="str">
        <f>"Q"&amp;ROUNDUP(MONTH(SalesDataTable[[#This Row],[Order Date]])/3,0)</f>
        <v>Q4</v>
      </c>
      <c r="F2702" s="12">
        <f>YEAR(SalesDataTable[[#This Row],[Order Date]])</f>
        <v>2026</v>
      </c>
      <c r="G2702" s="4" t="s">
        <v>6</v>
      </c>
      <c r="H2702" s="4" t="s">
        <v>27</v>
      </c>
      <c r="I2702" s="4" t="s">
        <v>19</v>
      </c>
      <c r="J2702" s="4" t="s">
        <v>13</v>
      </c>
      <c r="K2702" s="4" t="s">
        <v>14</v>
      </c>
      <c r="L2702" s="4" t="s">
        <v>15</v>
      </c>
      <c r="M2702" s="9">
        <v>1</v>
      </c>
      <c r="N2702" s="6">
        <v>36.64</v>
      </c>
      <c r="O2702" s="7">
        <v>0.05</v>
      </c>
      <c r="P2702" s="6">
        <v>13.59</v>
      </c>
      <c r="Q2702" s="6">
        <f t="shared" si="168"/>
        <v>34.808</v>
      </c>
      <c r="R2702" s="6">
        <f t="shared" si="169"/>
        <v>13.59</v>
      </c>
      <c r="S2702" s="6">
        <f t="shared" si="170"/>
        <v>21.218</v>
      </c>
      <c r="T2702" s="8">
        <f t="shared" si="171"/>
        <v>0.60957251206619167</v>
      </c>
      <c r="U2702" s="5">
        <f>YEAR(SalesDataTable[[#This Row],[Order Date]])</f>
        <v>2026</v>
      </c>
      <c r="V2702" s="8" t="str">
        <f>"Q"&amp;ROUNDUP(MONTH(SalesDataTable[[#This Row],[Order Date]])/3,0)</f>
        <v>Q4</v>
      </c>
      <c r="W2702" s="9">
        <f>MONTH(SalesDataTable[[#This Row],[Order Date]])</f>
        <v>12</v>
      </c>
      <c r="X2702" s="8" t="str">
        <f>TEXT(SalesDataTable[[#This Row],[Order Date]],"mmm")</f>
        <v>Dec</v>
      </c>
    </row>
    <row r="2703" spans="1:24" ht="15">
      <c r="A2703" s="2">
        <v>3449</v>
      </c>
      <c r="B2703" s="3">
        <v>46386</v>
      </c>
      <c r="C2703" s="12">
        <f>MONTH(SalesDataTable[[#This Row],[Order Date]])</f>
        <v>12</v>
      </c>
      <c r="D2703" s="12" t="str">
        <f>TEXT(SalesDataTable[[#This Row],[Order Date]],"MMM")</f>
        <v>Dec</v>
      </c>
      <c r="E2703" s="15" t="str">
        <f>"Q"&amp;ROUNDUP(MONTH(SalesDataTable[[#This Row],[Order Date]])/3,0)</f>
        <v>Q4</v>
      </c>
      <c r="F2703" s="12">
        <f>YEAR(SalesDataTable[[#This Row],[Order Date]])</f>
        <v>2026</v>
      </c>
      <c r="G2703" s="4" t="s">
        <v>11</v>
      </c>
      <c r="H2703" s="4" t="s">
        <v>39</v>
      </c>
      <c r="I2703" s="4" t="s">
        <v>28</v>
      </c>
      <c r="J2703" s="4" t="s">
        <v>3</v>
      </c>
      <c r="K2703" s="4" t="s">
        <v>23</v>
      </c>
      <c r="L2703" s="4" t="s">
        <v>29</v>
      </c>
      <c r="M2703" s="9">
        <v>6</v>
      </c>
      <c r="N2703" s="6">
        <v>192.9</v>
      </c>
      <c r="O2703" s="7">
        <v>0.2</v>
      </c>
      <c r="P2703" s="6">
        <v>106.89</v>
      </c>
      <c r="Q2703" s="6">
        <f t="shared" si="168"/>
        <v>925.92000000000007</v>
      </c>
      <c r="R2703" s="6">
        <f t="shared" si="169"/>
        <v>641.34</v>
      </c>
      <c r="S2703" s="6">
        <f t="shared" si="170"/>
        <v>284.58000000000004</v>
      </c>
      <c r="T2703" s="8">
        <f t="shared" si="171"/>
        <v>0.30734836702954899</v>
      </c>
      <c r="U2703" s="5">
        <f>YEAR(SalesDataTable[[#This Row],[Order Date]])</f>
        <v>2026</v>
      </c>
      <c r="V2703" s="8" t="str">
        <f>"Q"&amp;ROUNDUP(MONTH(SalesDataTable[[#This Row],[Order Date]])/3,0)</f>
        <v>Q4</v>
      </c>
      <c r="W2703" s="9">
        <f>MONTH(SalesDataTable[[#This Row],[Order Date]])</f>
        <v>12</v>
      </c>
      <c r="X2703" s="8" t="str">
        <f>TEXT(SalesDataTable[[#This Row],[Order Date]],"mmm")</f>
        <v>Dec</v>
      </c>
    </row>
    <row r="2704" spans="1:24" ht="15">
      <c r="A2704" s="2">
        <v>3498</v>
      </c>
      <c r="B2704" s="3">
        <v>46386</v>
      </c>
      <c r="C2704" s="12">
        <f>MONTH(SalesDataTable[[#This Row],[Order Date]])</f>
        <v>12</v>
      </c>
      <c r="D2704" s="12" t="str">
        <f>TEXT(SalesDataTable[[#This Row],[Order Date]],"MMM")</f>
        <v>Dec</v>
      </c>
      <c r="E2704" s="15" t="str">
        <f>"Q"&amp;ROUNDUP(MONTH(SalesDataTable[[#This Row],[Order Date]])/3,0)</f>
        <v>Q4</v>
      </c>
      <c r="F2704" s="12">
        <f>YEAR(SalesDataTable[[#This Row],[Order Date]])</f>
        <v>2026</v>
      </c>
      <c r="G2704" s="4" t="s">
        <v>20</v>
      </c>
      <c r="H2704" s="4" t="s">
        <v>31</v>
      </c>
      <c r="I2704" s="4" t="s">
        <v>28</v>
      </c>
      <c r="J2704" s="4" t="s">
        <v>3</v>
      </c>
      <c r="K2704" s="4" t="s">
        <v>9</v>
      </c>
      <c r="L2704" s="4" t="s">
        <v>46</v>
      </c>
      <c r="M2704" s="9">
        <v>2</v>
      </c>
      <c r="N2704" s="6">
        <v>71.56</v>
      </c>
      <c r="O2704" s="7">
        <v>0.1</v>
      </c>
      <c r="P2704" s="6">
        <v>32.99</v>
      </c>
      <c r="Q2704" s="6">
        <f t="shared" si="168"/>
        <v>128.80800000000002</v>
      </c>
      <c r="R2704" s="6">
        <f t="shared" si="169"/>
        <v>65.98</v>
      </c>
      <c r="S2704" s="6">
        <f t="shared" si="170"/>
        <v>62.828000000000017</v>
      </c>
      <c r="T2704" s="8">
        <f t="shared" si="171"/>
        <v>0.4877647351096206</v>
      </c>
      <c r="U2704" s="5">
        <f>YEAR(SalesDataTable[[#This Row],[Order Date]])</f>
        <v>2026</v>
      </c>
      <c r="V2704" s="8" t="str">
        <f>"Q"&amp;ROUNDUP(MONTH(SalesDataTable[[#This Row],[Order Date]])/3,0)</f>
        <v>Q4</v>
      </c>
      <c r="W2704" s="9">
        <f>MONTH(SalesDataTable[[#This Row],[Order Date]])</f>
        <v>12</v>
      </c>
      <c r="X2704" s="8" t="str">
        <f>TEXT(SalesDataTable[[#This Row],[Order Date]],"mmm")</f>
        <v>Dec</v>
      </c>
    </row>
    <row r="2705" spans="1:24" ht="15">
      <c r="A2705" s="2">
        <v>4851</v>
      </c>
      <c r="B2705" s="3">
        <v>46386</v>
      </c>
      <c r="C2705" s="12">
        <f>MONTH(SalesDataTable[[#This Row],[Order Date]])</f>
        <v>12</v>
      </c>
      <c r="D2705" s="12" t="str">
        <f>TEXT(SalesDataTable[[#This Row],[Order Date]],"MMM")</f>
        <v>Dec</v>
      </c>
      <c r="E2705" s="15" t="str">
        <f>"Q"&amp;ROUNDUP(MONTH(SalesDataTable[[#This Row],[Order Date]])/3,0)</f>
        <v>Q4</v>
      </c>
      <c r="F2705" s="12">
        <f>YEAR(SalesDataTable[[#This Row],[Order Date]])</f>
        <v>2026</v>
      </c>
      <c r="G2705" s="4" t="s">
        <v>20</v>
      </c>
      <c r="H2705" s="4" t="s">
        <v>47</v>
      </c>
      <c r="I2705" s="4" t="s">
        <v>28</v>
      </c>
      <c r="J2705" s="4" t="s">
        <v>13</v>
      </c>
      <c r="K2705" s="4" t="s">
        <v>4</v>
      </c>
      <c r="L2705" s="4" t="s">
        <v>26</v>
      </c>
      <c r="M2705" s="9">
        <v>1</v>
      </c>
      <c r="N2705" s="6">
        <v>40.270000000000003</v>
      </c>
      <c r="O2705" s="7">
        <v>0.1</v>
      </c>
      <c r="P2705" s="6">
        <v>16.63</v>
      </c>
      <c r="Q2705" s="6">
        <f t="shared" si="168"/>
        <v>36.243000000000002</v>
      </c>
      <c r="R2705" s="6">
        <f t="shared" si="169"/>
        <v>16.63</v>
      </c>
      <c r="S2705" s="6">
        <f t="shared" si="170"/>
        <v>19.613000000000003</v>
      </c>
      <c r="T2705" s="8">
        <f t="shared" si="171"/>
        <v>0.54115277432883602</v>
      </c>
      <c r="U2705" s="5">
        <f>YEAR(SalesDataTable[[#This Row],[Order Date]])</f>
        <v>2026</v>
      </c>
      <c r="V2705" s="8" t="str">
        <f>"Q"&amp;ROUNDUP(MONTH(SalesDataTable[[#This Row],[Order Date]])/3,0)</f>
        <v>Q4</v>
      </c>
      <c r="W2705" s="9">
        <f>MONTH(SalesDataTable[[#This Row],[Order Date]])</f>
        <v>12</v>
      </c>
      <c r="X2705" s="8" t="str">
        <f>TEXT(SalesDataTable[[#This Row],[Order Date]],"mmm")</f>
        <v>Dec</v>
      </c>
    </row>
    <row r="2706" spans="1:24" ht="15">
      <c r="A2706" s="2">
        <v>4926</v>
      </c>
      <c r="B2706" s="3">
        <v>46386</v>
      </c>
      <c r="C2706" s="12">
        <f>MONTH(SalesDataTable[[#This Row],[Order Date]])</f>
        <v>12</v>
      </c>
      <c r="D2706" s="12" t="str">
        <f>TEXT(SalesDataTable[[#This Row],[Order Date]],"MMM")</f>
        <v>Dec</v>
      </c>
      <c r="E2706" s="15" t="str">
        <f>"Q"&amp;ROUNDUP(MONTH(SalesDataTable[[#This Row],[Order Date]])/3,0)</f>
        <v>Q4</v>
      </c>
      <c r="F2706" s="12">
        <f>YEAR(SalesDataTable[[#This Row],[Order Date]])</f>
        <v>2026</v>
      </c>
      <c r="G2706" s="4" t="s">
        <v>20</v>
      </c>
      <c r="H2706" s="4" t="s">
        <v>31</v>
      </c>
      <c r="I2706" s="4" t="s">
        <v>19</v>
      </c>
      <c r="J2706" s="4" t="s">
        <v>16</v>
      </c>
      <c r="K2706" s="4" t="s">
        <v>4</v>
      </c>
      <c r="L2706" s="4" t="s">
        <v>5</v>
      </c>
      <c r="M2706" s="9">
        <v>6</v>
      </c>
      <c r="N2706" s="6">
        <v>81.180000000000007</v>
      </c>
      <c r="O2706" s="7">
        <v>0.05</v>
      </c>
      <c r="P2706" s="6">
        <v>43.3</v>
      </c>
      <c r="Q2706" s="6">
        <f t="shared" si="168"/>
        <v>462.726</v>
      </c>
      <c r="R2706" s="6">
        <f t="shared" si="169"/>
        <v>259.79999999999995</v>
      </c>
      <c r="S2706" s="6">
        <f t="shared" si="170"/>
        <v>202.92600000000004</v>
      </c>
      <c r="T2706" s="8">
        <f t="shared" si="171"/>
        <v>0.43854462468069666</v>
      </c>
      <c r="U2706" s="5">
        <f>YEAR(SalesDataTable[[#This Row],[Order Date]])</f>
        <v>2026</v>
      </c>
      <c r="V2706" s="8" t="str">
        <f>"Q"&amp;ROUNDUP(MONTH(SalesDataTable[[#This Row],[Order Date]])/3,0)</f>
        <v>Q4</v>
      </c>
      <c r="W2706" s="9">
        <f>MONTH(SalesDataTable[[#This Row],[Order Date]])</f>
        <v>12</v>
      </c>
      <c r="X2706" s="8" t="str">
        <f>TEXT(SalesDataTable[[#This Row],[Order Date]],"mmm")</f>
        <v>Dec</v>
      </c>
    </row>
    <row r="2707" spans="1:24" ht="15">
      <c r="A2707" s="2">
        <v>5035</v>
      </c>
      <c r="B2707" s="3">
        <v>46386</v>
      </c>
      <c r="C2707" s="12">
        <f>MONTH(SalesDataTable[[#This Row],[Order Date]])</f>
        <v>12</v>
      </c>
      <c r="D2707" s="12" t="str">
        <f>TEXT(SalesDataTable[[#This Row],[Order Date]],"MMM")</f>
        <v>Dec</v>
      </c>
      <c r="E2707" s="15" t="str">
        <f>"Q"&amp;ROUNDUP(MONTH(SalesDataTable[[#This Row],[Order Date]])/3,0)</f>
        <v>Q4</v>
      </c>
      <c r="F2707" s="12">
        <f>YEAR(SalesDataTable[[#This Row],[Order Date]])</f>
        <v>2026</v>
      </c>
      <c r="G2707" s="4" t="s">
        <v>6</v>
      </c>
      <c r="H2707" s="4" t="s">
        <v>43</v>
      </c>
      <c r="I2707" s="4" t="s">
        <v>2</v>
      </c>
      <c r="J2707" s="4" t="s">
        <v>13</v>
      </c>
      <c r="K2707" s="4" t="s">
        <v>4</v>
      </c>
      <c r="L2707" s="4" t="s">
        <v>30</v>
      </c>
      <c r="M2707" s="9">
        <v>2</v>
      </c>
      <c r="N2707" s="6">
        <v>101.73</v>
      </c>
      <c r="O2707" s="7">
        <v>0.1</v>
      </c>
      <c r="P2707" s="6">
        <v>49.3</v>
      </c>
      <c r="Q2707" s="6">
        <f t="shared" si="168"/>
        <v>183.114</v>
      </c>
      <c r="R2707" s="6">
        <f t="shared" si="169"/>
        <v>98.6</v>
      </c>
      <c r="S2707" s="6">
        <f t="shared" si="170"/>
        <v>84.51400000000001</v>
      </c>
      <c r="T2707" s="8">
        <f t="shared" si="171"/>
        <v>0.46153762137247839</v>
      </c>
      <c r="U2707" s="5">
        <f>YEAR(SalesDataTable[[#This Row],[Order Date]])</f>
        <v>2026</v>
      </c>
      <c r="V2707" s="8" t="str">
        <f>"Q"&amp;ROUNDUP(MONTH(SalesDataTable[[#This Row],[Order Date]])/3,0)</f>
        <v>Q4</v>
      </c>
      <c r="W2707" s="9">
        <f>MONTH(SalesDataTable[[#This Row],[Order Date]])</f>
        <v>12</v>
      </c>
      <c r="X2707" s="8" t="str">
        <f>TEXT(SalesDataTable[[#This Row],[Order Date]],"mmm")</f>
        <v>Dec</v>
      </c>
    </row>
    <row r="2708" spans="1:24" ht="15">
      <c r="A2708" s="2">
        <v>5135</v>
      </c>
      <c r="B2708" s="3">
        <v>46386</v>
      </c>
      <c r="C2708" s="12">
        <f>MONTH(SalesDataTable[[#This Row],[Order Date]])</f>
        <v>12</v>
      </c>
      <c r="D2708" s="12" t="str">
        <f>TEXT(SalesDataTable[[#This Row],[Order Date]],"MMM")</f>
        <v>Dec</v>
      </c>
      <c r="E2708" s="15" t="str">
        <f>"Q"&amp;ROUNDUP(MONTH(SalesDataTable[[#This Row],[Order Date]])/3,0)</f>
        <v>Q4</v>
      </c>
      <c r="F2708" s="12">
        <f>YEAR(SalesDataTable[[#This Row],[Order Date]])</f>
        <v>2026</v>
      </c>
      <c r="G2708" s="4" t="s">
        <v>11</v>
      </c>
      <c r="H2708" s="4" t="s">
        <v>39</v>
      </c>
      <c r="I2708" s="4" t="s">
        <v>2</v>
      </c>
      <c r="J2708" s="4" t="s">
        <v>13</v>
      </c>
      <c r="K2708" s="4" t="s">
        <v>4</v>
      </c>
      <c r="L2708" s="4" t="s">
        <v>22</v>
      </c>
      <c r="M2708" s="9">
        <v>5</v>
      </c>
      <c r="N2708" s="6">
        <v>51.78</v>
      </c>
      <c r="O2708" s="7">
        <v>0.15</v>
      </c>
      <c r="P2708" s="6">
        <v>22.37</v>
      </c>
      <c r="Q2708" s="6">
        <f t="shared" si="168"/>
        <v>220.06499999999997</v>
      </c>
      <c r="R2708" s="6">
        <f t="shared" si="169"/>
        <v>111.85000000000001</v>
      </c>
      <c r="S2708" s="6">
        <f t="shared" si="170"/>
        <v>108.21499999999996</v>
      </c>
      <c r="T2708" s="8">
        <f t="shared" si="171"/>
        <v>0.49174107650012483</v>
      </c>
      <c r="U2708" s="5">
        <f>YEAR(SalesDataTable[[#This Row],[Order Date]])</f>
        <v>2026</v>
      </c>
      <c r="V2708" s="8" t="str">
        <f>"Q"&amp;ROUNDUP(MONTH(SalesDataTable[[#This Row],[Order Date]])/3,0)</f>
        <v>Q4</v>
      </c>
      <c r="W2708" s="9">
        <f>MONTH(SalesDataTable[[#This Row],[Order Date]])</f>
        <v>12</v>
      </c>
      <c r="X2708" s="8" t="str">
        <f>TEXT(SalesDataTable[[#This Row],[Order Date]],"mmm")</f>
        <v>Dec</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19C7E-613A-48D5-BC18-326CD77B79CB}">
  <dimension ref="B3:R28"/>
  <sheetViews>
    <sheetView zoomScale="70" zoomScaleNormal="70" workbookViewId="0"/>
  </sheetViews>
  <sheetFormatPr defaultRowHeight="14.25"/>
  <cols>
    <col min="2" max="3" width="16" bestFit="1" customWidth="1"/>
    <col min="4" max="4" width="19" bestFit="1" customWidth="1"/>
    <col min="6" max="6" width="15.625" bestFit="1" customWidth="1"/>
    <col min="7" max="7" width="16" bestFit="1" customWidth="1"/>
    <col min="8" max="8" width="17.125" bestFit="1" customWidth="1"/>
    <col min="9" max="9" width="15.625" bestFit="1" customWidth="1"/>
    <col min="10" max="10" width="9.625" bestFit="1" customWidth="1"/>
    <col min="12" max="12" width="13.875" bestFit="1" customWidth="1"/>
    <col min="13" max="13" width="14.125" bestFit="1" customWidth="1"/>
    <col min="14" max="14" width="15.625" bestFit="1" customWidth="1"/>
    <col min="15" max="15" width="16" bestFit="1" customWidth="1"/>
    <col min="16" max="16" width="12.625" bestFit="1" customWidth="1"/>
  </cols>
  <sheetData>
    <row r="3" spans="2:18" ht="15">
      <c r="B3" t="s">
        <v>86</v>
      </c>
      <c r="D3" t="s">
        <v>87</v>
      </c>
      <c r="F3" s="17" t="s">
        <v>81</v>
      </c>
      <c r="H3" t="s">
        <v>88</v>
      </c>
      <c r="J3" t="s">
        <v>89</v>
      </c>
      <c r="L3" t="s">
        <v>90</v>
      </c>
    </row>
    <row r="4" spans="2:18">
      <c r="B4" s="22">
        <v>165698.02450000009</v>
      </c>
      <c r="D4" s="19">
        <v>73902.744499999986</v>
      </c>
      <c r="F4" s="20">
        <f>D4/B4</f>
        <v>0.44600860343992782</v>
      </c>
      <c r="H4" s="13">
        <v>1771</v>
      </c>
      <c r="J4" s="13">
        <v>679</v>
      </c>
      <c r="L4" s="19">
        <v>91795.280000000057</v>
      </c>
    </row>
    <row r="5" spans="2:18">
      <c r="B5" s="22"/>
      <c r="D5" s="19"/>
      <c r="F5" s="20"/>
      <c r="H5" s="13"/>
      <c r="J5" s="13"/>
      <c r="L5" s="19"/>
    </row>
    <row r="6" spans="2:18">
      <c r="B6" s="22"/>
      <c r="D6" s="19"/>
      <c r="F6" s="20"/>
      <c r="H6" s="13"/>
      <c r="J6" s="13"/>
      <c r="L6" s="19"/>
    </row>
    <row r="7" spans="2:18">
      <c r="B7" s="22"/>
      <c r="D7" s="19"/>
      <c r="F7" s="20"/>
      <c r="H7" s="13"/>
      <c r="J7" s="13"/>
      <c r="L7" s="19"/>
    </row>
    <row r="10" spans="2:18">
      <c r="B10" s="18" t="s">
        <v>82</v>
      </c>
      <c r="C10" t="s">
        <v>84</v>
      </c>
      <c r="D10" t="s">
        <v>85</v>
      </c>
      <c r="F10" s="18" t="s">
        <v>82</v>
      </c>
      <c r="G10" t="s">
        <v>84</v>
      </c>
      <c r="I10" s="18" t="s">
        <v>82</v>
      </c>
      <c r="J10" t="s">
        <v>84</v>
      </c>
      <c r="N10" s="18" t="s">
        <v>82</v>
      </c>
      <c r="O10" t="s">
        <v>84</v>
      </c>
      <c r="Q10" t="str">
        <f>N10</f>
        <v>Row Labels</v>
      </c>
      <c r="R10" t="str">
        <f>O10</f>
        <v>Total Revenue</v>
      </c>
    </row>
    <row r="11" spans="2:18">
      <c r="B11" s="23" t="s">
        <v>78</v>
      </c>
      <c r="C11" s="24">
        <v>49147.534999999989</v>
      </c>
      <c r="D11" s="24">
        <v>22793.035000000003</v>
      </c>
      <c r="F11" s="23" t="s">
        <v>27</v>
      </c>
      <c r="G11" s="24">
        <v>11703.5535</v>
      </c>
      <c r="I11" s="23" t="s">
        <v>8</v>
      </c>
      <c r="J11" s="24">
        <v>47327.465000000004</v>
      </c>
      <c r="N11" s="23" t="s">
        <v>27</v>
      </c>
      <c r="O11" s="24">
        <v>11703.5535</v>
      </c>
      <c r="Q11" t="str">
        <f t="shared" ref="Q11:R27" si="0">N11</f>
        <v>Austria</v>
      </c>
      <c r="R11">
        <f t="shared" si="0"/>
        <v>11703.5535</v>
      </c>
    </row>
    <row r="12" spans="2:18">
      <c r="B12" s="23" t="s">
        <v>79</v>
      </c>
      <c r="C12" s="24">
        <v>65523.639500000012</v>
      </c>
      <c r="D12" s="24">
        <v>28666.869500000015</v>
      </c>
      <c r="F12" s="23" t="s">
        <v>21</v>
      </c>
      <c r="G12" s="24">
        <v>7666.1785000000018</v>
      </c>
      <c r="I12" s="23" t="s">
        <v>28</v>
      </c>
      <c r="J12" s="24">
        <v>26344.760000000006</v>
      </c>
      <c r="N12" s="23" t="s">
        <v>21</v>
      </c>
      <c r="O12" s="24">
        <v>7666.1785000000018</v>
      </c>
      <c r="Q12" t="str">
        <f t="shared" si="0"/>
        <v>Belgium</v>
      </c>
      <c r="R12">
        <f t="shared" si="0"/>
        <v>7666.1785000000018</v>
      </c>
    </row>
    <row r="13" spans="2:18">
      <c r="B13" s="23" t="s">
        <v>80</v>
      </c>
      <c r="C13" s="24">
        <v>51026.850000000049</v>
      </c>
      <c r="D13" s="24">
        <v>22442.840000000004</v>
      </c>
      <c r="F13" s="23" t="s">
        <v>7</v>
      </c>
      <c r="G13" s="24">
        <v>4371.5445</v>
      </c>
      <c r="I13" s="23" t="s">
        <v>2</v>
      </c>
      <c r="J13" s="24">
        <v>63909.977500000001</v>
      </c>
      <c r="N13" s="23" t="s">
        <v>7</v>
      </c>
      <c r="O13" s="24">
        <v>4371.5445</v>
      </c>
      <c r="Q13" t="str">
        <f t="shared" si="0"/>
        <v>Czechia</v>
      </c>
      <c r="R13">
        <f t="shared" si="0"/>
        <v>4371.5445</v>
      </c>
    </row>
    <row r="14" spans="2:18">
      <c r="B14" s="23" t="s">
        <v>83</v>
      </c>
      <c r="C14" s="24">
        <v>165698.02450000006</v>
      </c>
      <c r="D14" s="24">
        <v>73902.74450000003</v>
      </c>
      <c r="F14" s="23" t="s">
        <v>25</v>
      </c>
      <c r="G14" s="24">
        <v>11699.279000000002</v>
      </c>
      <c r="I14" s="23" t="s">
        <v>19</v>
      </c>
      <c r="J14" s="24">
        <v>28115.822000000007</v>
      </c>
      <c r="N14" s="23" t="s">
        <v>25</v>
      </c>
      <c r="O14" s="24">
        <v>11699.279000000002</v>
      </c>
      <c r="Q14" t="str">
        <f t="shared" si="0"/>
        <v>Denmark</v>
      </c>
      <c r="R14">
        <f t="shared" si="0"/>
        <v>11699.279000000002</v>
      </c>
    </row>
    <row r="15" spans="2:18">
      <c r="F15" s="23" t="s">
        <v>39</v>
      </c>
      <c r="G15" s="24">
        <v>5428.5685000000003</v>
      </c>
      <c r="I15" s="23" t="s">
        <v>83</v>
      </c>
      <c r="J15" s="24">
        <v>165698.02450000003</v>
      </c>
      <c r="N15" s="23" t="s">
        <v>39</v>
      </c>
      <c r="O15" s="24">
        <v>5428.5685000000003</v>
      </c>
      <c r="Q15" t="str">
        <f t="shared" si="0"/>
        <v>Finland</v>
      </c>
      <c r="R15">
        <f t="shared" si="0"/>
        <v>5428.5685000000003</v>
      </c>
    </row>
    <row r="16" spans="2:18">
      <c r="F16" s="23" t="s">
        <v>47</v>
      </c>
      <c r="G16" s="24">
        <v>17441.266500000002</v>
      </c>
      <c r="N16" s="23" t="s">
        <v>47</v>
      </c>
      <c r="O16" s="24">
        <v>17441.266500000002</v>
      </c>
      <c r="Q16" t="str">
        <f t="shared" si="0"/>
        <v>France</v>
      </c>
      <c r="R16">
        <f t="shared" si="0"/>
        <v>17441.266500000002</v>
      </c>
    </row>
    <row r="17" spans="6:18">
      <c r="F17" s="23" t="s">
        <v>43</v>
      </c>
      <c r="G17" s="24">
        <v>23078.781000000003</v>
      </c>
      <c r="N17" s="23" t="s">
        <v>43</v>
      </c>
      <c r="O17" s="24">
        <v>23078.781000000003</v>
      </c>
      <c r="Q17" t="str">
        <f t="shared" si="0"/>
        <v>Germany</v>
      </c>
      <c r="R17">
        <f t="shared" si="0"/>
        <v>23078.781000000003</v>
      </c>
    </row>
    <row r="18" spans="6:18">
      <c r="F18" s="23" t="s">
        <v>18</v>
      </c>
      <c r="G18" s="24">
        <v>2986.8020000000001</v>
      </c>
      <c r="N18" s="23" t="s">
        <v>18</v>
      </c>
      <c r="O18" s="24">
        <v>2986.8020000000001</v>
      </c>
      <c r="Q18" t="str">
        <f t="shared" si="0"/>
        <v>Ireland</v>
      </c>
      <c r="R18">
        <f t="shared" si="0"/>
        <v>2986.8020000000001</v>
      </c>
    </row>
    <row r="19" spans="6:18">
      <c r="F19" s="23" t="s">
        <v>50</v>
      </c>
      <c r="G19" s="24">
        <v>10410.939999999997</v>
      </c>
      <c r="I19" s="18" t="s">
        <v>82</v>
      </c>
      <c r="J19" t="s">
        <v>84</v>
      </c>
      <c r="N19" s="23" t="s">
        <v>50</v>
      </c>
      <c r="O19" s="24">
        <v>10410.939999999997</v>
      </c>
      <c r="Q19" t="str">
        <f t="shared" si="0"/>
        <v>Italy</v>
      </c>
      <c r="R19">
        <f t="shared" si="0"/>
        <v>10410.939999999997</v>
      </c>
    </row>
    <row r="20" spans="6:18">
      <c r="F20" s="23" t="s">
        <v>31</v>
      </c>
      <c r="G20" s="24">
        <v>12291.097999999998</v>
      </c>
      <c r="I20" s="23" t="s">
        <v>6</v>
      </c>
      <c r="J20" s="24">
        <v>54055.111499999999</v>
      </c>
      <c r="N20" s="23" t="s">
        <v>31</v>
      </c>
      <c r="O20" s="24">
        <v>12291.097999999998</v>
      </c>
      <c r="Q20" t="str">
        <f t="shared" si="0"/>
        <v>Netherlands</v>
      </c>
      <c r="R20">
        <f t="shared" si="0"/>
        <v>12291.097999999998</v>
      </c>
    </row>
    <row r="21" spans="6:18">
      <c r="F21" s="23" t="s">
        <v>52</v>
      </c>
      <c r="G21" s="24">
        <v>4066.0590000000007</v>
      </c>
      <c r="I21" s="23" t="s">
        <v>11</v>
      </c>
      <c r="J21" s="24">
        <v>32378.780000000002</v>
      </c>
      <c r="N21" s="23" t="s">
        <v>52</v>
      </c>
      <c r="O21" s="24">
        <v>4066.0590000000007</v>
      </c>
      <c r="Q21" t="str">
        <f t="shared" si="0"/>
        <v>Norway</v>
      </c>
      <c r="R21">
        <f t="shared" si="0"/>
        <v>4066.0590000000007</v>
      </c>
    </row>
    <row r="22" spans="6:18">
      <c r="F22" s="23" t="s">
        <v>49</v>
      </c>
      <c r="G22" s="24">
        <v>7764.4419999999991</v>
      </c>
      <c r="I22" s="23" t="s">
        <v>0</v>
      </c>
      <c r="J22" s="24">
        <v>27662.837500000005</v>
      </c>
      <c r="N22" s="23" t="s">
        <v>49</v>
      </c>
      <c r="O22" s="24">
        <v>7764.4419999999991</v>
      </c>
      <c r="Q22" t="str">
        <f t="shared" si="0"/>
        <v>Poland</v>
      </c>
      <c r="R22">
        <f t="shared" si="0"/>
        <v>7764.4419999999991</v>
      </c>
    </row>
    <row r="23" spans="6:18">
      <c r="F23" s="23" t="s">
        <v>36</v>
      </c>
      <c r="G23" s="24">
        <v>7034.3360000000011</v>
      </c>
      <c r="I23" s="23" t="s">
        <v>20</v>
      </c>
      <c r="J23" s="24">
        <v>51601.295499999971</v>
      </c>
      <c r="N23" s="23" t="s">
        <v>36</v>
      </c>
      <c r="O23" s="24">
        <v>7034.3360000000011</v>
      </c>
      <c r="Q23" t="str">
        <f t="shared" si="0"/>
        <v>Portugal</v>
      </c>
      <c r="R23">
        <f t="shared" si="0"/>
        <v>7034.3360000000011</v>
      </c>
    </row>
    <row r="24" spans="6:18">
      <c r="F24" s="23" t="s">
        <v>1</v>
      </c>
      <c r="G24" s="24">
        <v>10217.561499999998</v>
      </c>
      <c r="I24" s="23" t="s">
        <v>83</v>
      </c>
      <c r="J24" s="24">
        <v>165698.02449999997</v>
      </c>
      <c r="N24" s="23" t="s">
        <v>1</v>
      </c>
      <c r="O24" s="24">
        <v>10217.561499999998</v>
      </c>
      <c r="Q24" t="str">
        <f t="shared" si="0"/>
        <v>Spain</v>
      </c>
      <c r="R24">
        <f t="shared" si="0"/>
        <v>10217.561499999998</v>
      </c>
    </row>
    <row r="25" spans="6:18">
      <c r="F25" s="23" t="s">
        <v>12</v>
      </c>
      <c r="G25" s="24">
        <v>8198.0715</v>
      </c>
      <c r="N25" s="23" t="s">
        <v>12</v>
      </c>
      <c r="O25" s="24">
        <v>8198.0715</v>
      </c>
      <c r="Q25" t="str">
        <f t="shared" si="0"/>
        <v>Sweden</v>
      </c>
      <c r="R25">
        <f t="shared" si="0"/>
        <v>8198.0715</v>
      </c>
    </row>
    <row r="26" spans="6:18">
      <c r="F26" s="23" t="s">
        <v>41</v>
      </c>
      <c r="G26" s="24">
        <v>7136.7904999999992</v>
      </c>
      <c r="N26" s="23" t="s">
        <v>41</v>
      </c>
      <c r="O26" s="24">
        <v>7136.7904999999992</v>
      </c>
      <c r="Q26" t="str">
        <f t="shared" si="0"/>
        <v>Switzerland</v>
      </c>
      <c r="R26">
        <f t="shared" si="0"/>
        <v>7136.7904999999992</v>
      </c>
    </row>
    <row r="27" spans="6:18">
      <c r="F27" s="23" t="s">
        <v>33</v>
      </c>
      <c r="G27" s="24">
        <v>14202.752500000001</v>
      </c>
      <c r="N27" s="23" t="s">
        <v>33</v>
      </c>
      <c r="O27" s="24">
        <v>14202.752500000001</v>
      </c>
      <c r="Q27" t="str">
        <f t="shared" si="0"/>
        <v>United Kingdom</v>
      </c>
      <c r="R27">
        <f t="shared" si="0"/>
        <v>14202.752500000001</v>
      </c>
    </row>
    <row r="28" spans="6:18">
      <c r="F28" s="23" t="s">
        <v>83</v>
      </c>
      <c r="G28" s="24">
        <v>165698.0245</v>
      </c>
      <c r="N28" s="23" t="s">
        <v>83</v>
      </c>
      <c r="O28" s="24">
        <v>165698.0245</v>
      </c>
    </row>
  </sheetData>
  <sortState xmlns:xlrd2="http://schemas.microsoft.com/office/spreadsheetml/2017/richdata2" ref="B10:D23">
    <sortCondition ref="B11" customList="Jan,Feb,Mar,Apr,May,Jun,Jul,Aug,Sep,Oct,Nov,Dec"/>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CC96C-B2A1-4908-AE61-60B1493AB185}">
  <dimension ref="F1:Z14"/>
  <sheetViews>
    <sheetView showGridLines="0" tabSelected="1" zoomScale="70" zoomScaleNormal="70" workbookViewId="0">
      <selection activeCell="V51" sqref="V51"/>
    </sheetView>
  </sheetViews>
  <sheetFormatPr defaultRowHeight="14.25"/>
  <cols>
    <col min="1" max="25" width="9" style="21"/>
    <col min="26" max="26" width="9" style="25"/>
    <col min="27" max="16384" width="9" style="21"/>
  </cols>
  <sheetData>
    <row r="1" spans="6:26">
      <c r="Z1" s="25" t="s">
        <v>91</v>
      </c>
    </row>
    <row r="14" spans="6:26">
      <c r="F14" s="21" t="s">
        <v>72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dell</cp:lastModifiedBy>
  <dcterms:created xsi:type="dcterms:W3CDTF">2026-09-07T01:30:55Z</dcterms:created>
  <dcterms:modified xsi:type="dcterms:W3CDTF">2026-10-23T14:27:16Z</dcterms:modified>
</cp:coreProperties>
</file>