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dhruvarora/Documents/UT Austin/Fall Term/Marketing Analytics/Grp Project 1/"/>
    </mc:Choice>
  </mc:AlternateContent>
  <xr:revisionPtr revIDLastSave="0" documentId="13_ncr:1_{4EA03496-285A-C54E-93A1-E99757749715}" xr6:coauthVersionLast="47" xr6:coauthVersionMax="47" xr10:uidLastSave="{00000000-0000-0000-0000-000000000000}"/>
  <bookViews>
    <workbookView xWindow="0" yWindow="740" windowWidth="29400" windowHeight="16820" activeTab="1" xr2:uid="{00000000-000D-0000-FFFF-FFFF00000000}"/>
  </bookViews>
  <sheets>
    <sheet name="critic" sheetId="1" r:id="rId1"/>
    <sheet name="critic_elasticity_analysis" sheetId="2" r:id="rId2"/>
    <sheet name="user_elasticity_analysi" sheetId="3" r:id="rId3"/>
  </sheets>
  <definedNames>
    <definedName name="_xlchart.v1.0" hidden="1">critic!$AJ$26</definedName>
    <definedName name="_xlchart.v1.1" hidden="1">critic!$AJ$27</definedName>
    <definedName name="_xlchart.v1.10" hidden="1">critic!$AJ$28</definedName>
    <definedName name="_xlchart.v1.11" hidden="1">critic!$AJ$29</definedName>
    <definedName name="_xlchart.v1.12" hidden="1">critic!$AK$26:$AN$26</definedName>
    <definedName name="_xlchart.v1.13" hidden="1">critic!$AK$27:$AN$27</definedName>
    <definedName name="_xlchart.v1.14" hidden="1">critic!$AK$28:$AN$28</definedName>
    <definedName name="_xlchart.v1.15" hidden="1">critic!$AK$29:$AN$29</definedName>
    <definedName name="_xlchart.v1.2" hidden="1">critic!$AJ$28</definedName>
    <definedName name="_xlchart.v1.3" hidden="1">critic!$AJ$29</definedName>
    <definedName name="_xlchart.v1.4" hidden="1">critic!$AK$26:$AN$26</definedName>
    <definedName name="_xlchart.v1.5" hidden="1">critic!$AK$27:$AN$27</definedName>
    <definedName name="_xlchart.v1.6" hidden="1">critic!$AK$28:$AN$28</definedName>
    <definedName name="_xlchart.v1.7" hidden="1">critic!$AK$29:$AN$29</definedName>
    <definedName name="_xlchart.v1.8" hidden="1">critic!$AJ$26</definedName>
    <definedName name="_xlchart.v1.9" hidden="1">critic!$AJ$27</definedName>
    <definedName name="_xlchart.v2.27" hidden="1">critic_elasticity_analysis!$M$83:$M$86</definedName>
    <definedName name="_xlchart.v2.28" hidden="1">critic_elasticity_analysis!$N$82</definedName>
    <definedName name="_xlchart.v2.29" hidden="1">critic_elasticity_analysis!$N$83:$N$86</definedName>
    <definedName name="_xlchart.v2.30" hidden="1">critic_elasticity_analysis!$O$82</definedName>
    <definedName name="_xlchart.v2.31" hidden="1">critic_elasticity_analysis!$O$83:$O$86</definedName>
    <definedName name="_xlchart.v2.32" hidden="1">critic_elasticity_analysis!$P$82</definedName>
    <definedName name="_xlchart.v2.33" hidden="1">critic_elasticity_analysis!$P$83:$P$86</definedName>
    <definedName name="_xlchart.v2.34" hidden="1">critic_elasticity_analysis!$Q$82</definedName>
    <definedName name="_xlchart.v2.35" hidden="1">critic_elasticity_analysis!$Q$83:$Q$86</definedName>
    <definedName name="_xlchart.v2.39" hidden="1">critic_elasticity_analysis!$M$82</definedName>
    <definedName name="_xlchart.v2.40" hidden="1">critic_elasticity_analysis!$M$83</definedName>
    <definedName name="_xlchart.v2.41" hidden="1">critic_elasticity_analysis!$M$84</definedName>
    <definedName name="_xlchart.v2.42" hidden="1">critic_elasticity_analysis!$M$85</definedName>
    <definedName name="_xlchart.v2.43" hidden="1">critic_elasticity_analysis!$M$86</definedName>
    <definedName name="_xlchart.v2.44" hidden="1">critic_elasticity_analysis!$N$82:$Q$82</definedName>
    <definedName name="_xlchart.v2.45" hidden="1">critic_elasticity_analysis!$N$83:$Q$83</definedName>
    <definedName name="_xlchart.v2.46" hidden="1">critic_elasticity_analysis!$N$84:$Q$84</definedName>
    <definedName name="_xlchart.v2.47" hidden="1">critic_elasticity_analysis!$N$85:$Q$85</definedName>
    <definedName name="_xlchart.v2.48" hidden="1">critic_elasticity_analysis!$N$86:$Q$86</definedName>
    <definedName name="_xlchart.v5.16" hidden="1">critic_elasticity_analysis!$M$82</definedName>
    <definedName name="_xlchart.v5.17" hidden="1">critic_elasticity_analysis!$M$83:$M$86</definedName>
    <definedName name="_xlchart.v5.18" hidden="1">critic_elasticity_analysis!$N$83:$N$86</definedName>
    <definedName name="_xlchart.v5.19" hidden="1">critic_elasticity_analysis!$M$82</definedName>
    <definedName name="_xlchart.v5.20" hidden="1">critic_elasticity_analysis!$M$83:$M$86</definedName>
    <definedName name="_xlchart.v5.21" hidden="1">critic_elasticity_analysis!$N$82</definedName>
    <definedName name="_xlchart.v5.22" hidden="1">critic_elasticity_analysis!$N$83:$N$86</definedName>
    <definedName name="_xlchart.v5.23" hidden="1">critic_elasticity_analysis!$M$82</definedName>
    <definedName name="_xlchart.v5.24" hidden="1">critic_elasticity_analysis!$M$83:$M$86</definedName>
    <definedName name="_xlchart.v5.25" hidden="1">critic_elasticity_analysis!$N$82</definedName>
    <definedName name="_xlchart.v5.26" hidden="1">critic_elasticity_analysis!$N$83:$N$86</definedName>
    <definedName name="_xlchart.v5.36" hidden="1">critic_elasticity_analysis!$M$82</definedName>
    <definedName name="_xlchart.v5.37" hidden="1">critic_elasticity_analysis!$M$83:$M$86</definedName>
    <definedName name="_xlchart.v5.38" hidden="1">critic_elasticity_analysis!$N$83:$N$86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84" i="2" l="1"/>
  <c r="R85" i="2"/>
  <c r="R86" i="2"/>
  <c r="R83" i="2"/>
  <c r="AO26" i="1"/>
  <c r="Q94" i="3"/>
  <c r="P94" i="3"/>
  <c r="O94" i="3"/>
  <c r="N94" i="3"/>
  <c r="S93" i="3"/>
  <c r="S92" i="3"/>
  <c r="S91" i="3"/>
  <c r="S90" i="3"/>
  <c r="R89" i="3"/>
  <c r="Q87" i="2"/>
  <c r="P87" i="2"/>
  <c r="O87" i="2"/>
  <c r="N87" i="2"/>
  <c r="R82" i="2"/>
  <c r="S86" i="2" s="1"/>
  <c r="Q74" i="3"/>
  <c r="P74" i="3"/>
  <c r="O74" i="3"/>
  <c r="N74" i="3"/>
  <c r="S73" i="3"/>
  <c r="S72" i="3"/>
  <c r="S71" i="3"/>
  <c r="S70" i="3"/>
  <c r="R69" i="3"/>
  <c r="Q67" i="2"/>
  <c r="P67" i="2"/>
  <c r="O67" i="2"/>
  <c r="N67" i="2"/>
  <c r="S65" i="2"/>
  <c r="S64" i="2"/>
  <c r="S63" i="2"/>
  <c r="R62" i="2"/>
  <c r="O42" i="3"/>
  <c r="P42" i="3"/>
  <c r="Q42" i="3"/>
  <c r="N42" i="3"/>
  <c r="O40" i="2"/>
  <c r="P40" i="2"/>
  <c r="Q40" i="2"/>
  <c r="N40" i="2"/>
  <c r="S41" i="3"/>
  <c r="S40" i="3"/>
  <c r="S39" i="3"/>
  <c r="S38" i="3"/>
  <c r="R37" i="3"/>
  <c r="S39" i="2"/>
  <c r="S38" i="2"/>
  <c r="R35" i="2"/>
  <c r="S8" i="3"/>
  <c r="S9" i="3"/>
  <c r="S10" i="3"/>
  <c r="S7" i="3"/>
  <c r="S8" i="2"/>
  <c r="S9" i="2"/>
  <c r="R10" i="3"/>
  <c r="R9" i="3"/>
  <c r="R8" i="3"/>
  <c r="R7" i="3"/>
  <c r="R6" i="3"/>
  <c r="R10" i="2"/>
  <c r="S10" i="2" s="1"/>
  <c r="R9" i="2"/>
  <c r="R8" i="2"/>
  <c r="R7" i="2"/>
  <c r="S7" i="2" s="1"/>
  <c r="R6" i="2"/>
  <c r="S37" i="2" s="1"/>
  <c r="S85" i="2" l="1"/>
  <c r="S83" i="2"/>
  <c r="S84" i="2"/>
  <c r="S66" i="2"/>
  <c r="S36" i="2"/>
  <c r="AP27" i="1"/>
  <c r="AP28" i="1"/>
  <c r="AP29" i="1"/>
  <c r="AP26" i="1"/>
  <c r="AO27" i="1"/>
  <c r="AO28" i="1"/>
  <c r="AO29" i="1"/>
  <c r="AO25" i="1"/>
  <c r="B20" i="1"/>
  <c r="C21" i="1"/>
  <c r="D21" i="1"/>
  <c r="E21" i="1"/>
  <c r="F21" i="1"/>
  <c r="G21" i="1"/>
  <c r="H21" i="1"/>
  <c r="I21" i="1"/>
  <c r="J21" i="1"/>
  <c r="K21" i="1"/>
  <c r="L21" i="1"/>
  <c r="M21" i="1"/>
  <c r="N21" i="1"/>
  <c r="O21" i="1"/>
  <c r="P21" i="1"/>
  <c r="Q21" i="1"/>
  <c r="R21" i="1"/>
  <c r="S21" i="1"/>
  <c r="T21" i="1"/>
  <c r="U21" i="1"/>
  <c r="V21" i="1"/>
  <c r="W21" i="1"/>
  <c r="X21" i="1"/>
  <c r="Y21" i="1"/>
  <c r="Z21" i="1"/>
  <c r="AA21" i="1"/>
  <c r="AB21" i="1"/>
  <c r="AC21" i="1"/>
  <c r="AD21" i="1"/>
  <c r="AE21" i="1"/>
  <c r="C22" i="1"/>
  <c r="D22" i="1"/>
  <c r="E22" i="1"/>
  <c r="F22" i="1"/>
  <c r="G22" i="1"/>
  <c r="H22" i="1"/>
  <c r="I22" i="1"/>
  <c r="J22" i="1"/>
  <c r="K22" i="1"/>
  <c r="L22" i="1"/>
  <c r="M22" i="1"/>
  <c r="N22" i="1"/>
  <c r="O22" i="1"/>
  <c r="P22" i="1"/>
  <c r="Q22" i="1"/>
  <c r="R22" i="1"/>
  <c r="S22" i="1"/>
  <c r="T22" i="1"/>
  <c r="U22" i="1"/>
  <c r="V22" i="1"/>
  <c r="W22" i="1"/>
  <c r="X22" i="1"/>
  <c r="Y22" i="1"/>
  <c r="Z22" i="1"/>
  <c r="AA22" i="1"/>
  <c r="AB22" i="1"/>
  <c r="AC22" i="1"/>
  <c r="AD22" i="1"/>
  <c r="AE22" i="1"/>
  <c r="C23" i="1"/>
  <c r="D23" i="1"/>
  <c r="E23" i="1"/>
  <c r="F23" i="1"/>
  <c r="G23" i="1"/>
  <c r="H23" i="1"/>
  <c r="I23" i="1"/>
  <c r="J23" i="1"/>
  <c r="K23" i="1"/>
  <c r="L23" i="1"/>
  <c r="M23" i="1"/>
  <c r="N23" i="1"/>
  <c r="O23" i="1"/>
  <c r="P23" i="1"/>
  <c r="Q23" i="1"/>
  <c r="R23" i="1"/>
  <c r="S23" i="1"/>
  <c r="T23" i="1"/>
  <c r="U23" i="1"/>
  <c r="V23" i="1"/>
  <c r="W23" i="1"/>
  <c r="X23" i="1"/>
  <c r="Y23" i="1"/>
  <c r="Z23" i="1"/>
  <c r="AA23" i="1"/>
  <c r="AB23" i="1"/>
  <c r="AC23" i="1"/>
  <c r="AD23" i="1"/>
  <c r="AE23" i="1"/>
  <c r="B23" i="1"/>
  <c r="B22" i="1"/>
  <c r="B21" i="1"/>
  <c r="C20" i="1"/>
  <c r="D20" i="1"/>
  <c r="E20" i="1"/>
  <c r="F20" i="1"/>
  <c r="G20" i="1"/>
  <c r="H20" i="1"/>
  <c r="I20" i="1"/>
  <c r="J20" i="1"/>
  <c r="K20" i="1"/>
  <c r="L20" i="1"/>
  <c r="M20" i="1"/>
  <c r="N20" i="1"/>
  <c r="O20" i="1"/>
  <c r="P20" i="1"/>
  <c r="Q20" i="1"/>
  <c r="R20" i="1"/>
  <c r="S20" i="1"/>
  <c r="T20" i="1"/>
  <c r="U20" i="1"/>
  <c r="V20" i="1"/>
  <c r="W20" i="1"/>
  <c r="X20" i="1"/>
  <c r="Y20" i="1"/>
  <c r="Z20" i="1"/>
  <c r="AA20" i="1"/>
  <c r="AB20" i="1"/>
  <c r="AC20" i="1"/>
  <c r="AD20" i="1"/>
  <c r="AE20" i="1"/>
  <c r="AB27" i="1" l="1"/>
  <c r="T27" i="1"/>
  <c r="L27" i="1"/>
  <c r="D27" i="1"/>
  <c r="AA28" i="1"/>
  <c r="S28" i="1"/>
  <c r="K28" i="1"/>
  <c r="C28" i="1"/>
  <c r="Z28" i="1"/>
  <c r="R28" i="1"/>
  <c r="J28" i="1"/>
  <c r="X28" i="1"/>
  <c r="Q28" i="1"/>
  <c r="P28" i="1"/>
  <c r="Y28" i="1"/>
  <c r="I28" i="1"/>
  <c r="H28" i="1"/>
  <c r="O27" i="1"/>
  <c r="G27" i="1"/>
  <c r="W27" i="1"/>
  <c r="B28" i="1"/>
  <c r="AD27" i="1"/>
  <c r="V27" i="1"/>
  <c r="N27" i="1"/>
  <c r="F27" i="1"/>
  <c r="AE27" i="1"/>
  <c r="AC27" i="1"/>
  <c r="U27" i="1"/>
  <c r="M27" i="1"/>
  <c r="E27" i="1"/>
  <c r="B27" i="1"/>
  <c r="AE30" i="1"/>
  <c r="W30" i="1"/>
  <c r="O30" i="1"/>
  <c r="G30" i="1"/>
  <c r="AA29" i="1"/>
  <c r="S29" i="1"/>
  <c r="K29" i="1"/>
  <c r="AE28" i="1"/>
  <c r="W28" i="1"/>
  <c r="O28" i="1"/>
  <c r="G28" i="1"/>
  <c r="AA27" i="1"/>
  <c r="S27" i="1"/>
  <c r="K27" i="1"/>
  <c r="B30" i="1"/>
  <c r="AD30" i="1"/>
  <c r="V30" i="1"/>
  <c r="N30" i="1"/>
  <c r="F30" i="1"/>
  <c r="Z29" i="1"/>
  <c r="R29" i="1"/>
  <c r="J29" i="1"/>
  <c r="AD28" i="1"/>
  <c r="V28" i="1"/>
  <c r="N28" i="1"/>
  <c r="F28" i="1"/>
  <c r="Z27" i="1"/>
  <c r="R27" i="1"/>
  <c r="J27" i="1"/>
  <c r="B29" i="1"/>
  <c r="AC30" i="1"/>
  <c r="U30" i="1"/>
  <c r="M30" i="1"/>
  <c r="E30" i="1"/>
  <c r="Y29" i="1"/>
  <c r="Q29" i="1"/>
  <c r="I29" i="1"/>
  <c r="AC28" i="1"/>
  <c r="U28" i="1"/>
  <c r="M28" i="1"/>
  <c r="E28" i="1"/>
  <c r="Y27" i="1"/>
  <c r="Q27" i="1"/>
  <c r="I27" i="1"/>
  <c r="AB30" i="1"/>
  <c r="T30" i="1"/>
  <c r="L30" i="1"/>
  <c r="D30" i="1"/>
  <c r="X29" i="1"/>
  <c r="P29" i="1"/>
  <c r="H29" i="1"/>
  <c r="AB28" i="1"/>
  <c r="T28" i="1"/>
  <c r="L28" i="1"/>
  <c r="D28" i="1"/>
  <c r="X27" i="1"/>
  <c r="P27" i="1"/>
  <c r="H27" i="1"/>
  <c r="C27" i="1"/>
  <c r="AA30" i="1"/>
  <c r="S30" i="1"/>
  <c r="K30" i="1"/>
  <c r="AE29" i="1"/>
  <c r="W29" i="1"/>
  <c r="O29" i="1"/>
  <c r="G29" i="1"/>
  <c r="C30" i="1"/>
  <c r="Z30" i="1"/>
  <c r="R30" i="1"/>
  <c r="J30" i="1"/>
  <c r="AD29" i="1"/>
  <c r="V29" i="1"/>
  <c r="N29" i="1"/>
  <c r="F29" i="1"/>
  <c r="C29" i="1"/>
  <c r="Y30" i="1"/>
  <c r="Q30" i="1"/>
  <c r="I30" i="1"/>
  <c r="AC29" i="1"/>
  <c r="U29" i="1"/>
  <c r="M29" i="1"/>
  <c r="E29" i="1"/>
  <c r="X30" i="1"/>
  <c r="P30" i="1"/>
  <c r="H30" i="1"/>
  <c r="AB29" i="1"/>
  <c r="T29" i="1"/>
  <c r="L29" i="1"/>
  <c r="D29" i="1"/>
  <c r="AG28" i="1" l="1"/>
  <c r="AG27" i="1"/>
  <c r="AG29" i="1"/>
  <c r="AG30" i="1"/>
</calcChain>
</file>

<file path=xl/sharedStrings.xml><?xml version="1.0" encoding="utf-8"?>
<sst xmlns="http://schemas.openxmlformats.org/spreadsheetml/2006/main" count="494" uniqueCount="89">
  <si>
    <t>Feature</t>
  </si>
  <si>
    <t>Utility_user_1</t>
  </si>
  <si>
    <t>Utility_user_2</t>
  </si>
  <si>
    <t>Utility_user_3</t>
  </si>
  <si>
    <t>Utility_user_4</t>
  </si>
  <si>
    <t>Utility_user_5</t>
  </si>
  <si>
    <t>Utility_user_6</t>
  </si>
  <si>
    <t>Utility_user_7</t>
  </si>
  <si>
    <t>Utility_user_8</t>
  </si>
  <si>
    <t>Utility_user_9</t>
  </si>
  <si>
    <t>Utility_user_10</t>
  </si>
  <si>
    <t>Utility_user_11</t>
  </si>
  <si>
    <t>Utility_user_12</t>
  </si>
  <si>
    <t>Utility_user_13</t>
  </si>
  <si>
    <t>Utility_user_14</t>
  </si>
  <si>
    <t>Utility_user_15</t>
  </si>
  <si>
    <t>Utility_user_16</t>
  </si>
  <si>
    <t>Utility_user_17</t>
  </si>
  <si>
    <t>Utility_user_18</t>
  </si>
  <si>
    <t>Utility_user_19</t>
  </si>
  <si>
    <t>Utility_user_20</t>
  </si>
  <si>
    <t>Utility_user_21</t>
  </si>
  <si>
    <t>Utility_user_22</t>
  </si>
  <si>
    <t>Utility_user_23</t>
  </si>
  <si>
    <t>Utility_user_24</t>
  </si>
  <si>
    <t>Utility_user_25</t>
  </si>
  <si>
    <t>Utility_user_26</t>
  </si>
  <si>
    <t>Utility_user_27</t>
  </si>
  <si>
    <t>Utility_user_28</t>
  </si>
  <si>
    <t>Utility_user_29</t>
  </si>
  <si>
    <t>Utility_user_30</t>
  </si>
  <si>
    <t>Genre_Action</t>
  </si>
  <si>
    <t>Genre_Shooter</t>
  </si>
  <si>
    <t>Genre_Sports</t>
  </si>
  <si>
    <t>Intercept</t>
  </si>
  <si>
    <t>Platform_PC</t>
  </si>
  <si>
    <t>Platform_PS3</t>
  </si>
  <si>
    <t>Platform_X360</t>
  </si>
  <si>
    <t>Rating_E</t>
  </si>
  <si>
    <t>Rating_E10+</t>
  </si>
  <si>
    <t>Rating_M</t>
  </si>
  <si>
    <t>Rating_T</t>
  </si>
  <si>
    <t>game_selling_price_bin_13.044013157894737</t>
  </si>
  <si>
    <t>game_selling_price_bin_22.683937007874015</t>
  </si>
  <si>
    <t>game_selling_price_bin_5.372027972027972</t>
  </si>
  <si>
    <t>game_selling_price_bin_51.31428571428572</t>
  </si>
  <si>
    <t>P1</t>
  </si>
  <si>
    <t>P2</t>
  </si>
  <si>
    <t>P3</t>
  </si>
  <si>
    <t>P4</t>
  </si>
  <si>
    <t>Genre-Action</t>
  </si>
  <si>
    <t>Genre-Shooters</t>
  </si>
  <si>
    <t>Genre-Sports</t>
  </si>
  <si>
    <t>Platform-PC</t>
  </si>
  <si>
    <t>Platform-PS3</t>
  </si>
  <si>
    <t>Platform-X360</t>
  </si>
  <si>
    <t>Product ID</t>
  </si>
  <si>
    <t>Genre</t>
  </si>
  <si>
    <t>Platform</t>
  </si>
  <si>
    <t>Ratings</t>
  </si>
  <si>
    <t>Action</t>
  </si>
  <si>
    <t>PC</t>
  </si>
  <si>
    <t>E</t>
  </si>
  <si>
    <t>Shooter</t>
  </si>
  <si>
    <t>PS3</t>
  </si>
  <si>
    <t>M</t>
  </si>
  <si>
    <t>Sports</t>
  </si>
  <si>
    <t>X360</t>
  </si>
  <si>
    <t>T</t>
  </si>
  <si>
    <t>Game_selling</t>
  </si>
  <si>
    <t>%change</t>
  </si>
  <si>
    <t>elasticity</t>
  </si>
  <si>
    <t>SHARE</t>
  </si>
  <si>
    <t>Action, PC, E (P1)</t>
  </si>
  <si>
    <t>E10+</t>
  </si>
  <si>
    <t>Case 1:</t>
  </si>
  <si>
    <t>Shooter PC M (P1)</t>
  </si>
  <si>
    <t>I can see highest global sales in M Rating. So I want to see that for a shooting game at PC, what rating should games target and similarly for action game at PC ACC TO USERS</t>
  </si>
  <si>
    <t>I can see highest global sales in M Rating. So I want to see that for a shooting game at PC, what rating should games target and similarly for sports game at PC ACC TO CRITICS</t>
  </si>
  <si>
    <t>Case 2:</t>
  </si>
  <si>
    <t>sum</t>
  </si>
  <si>
    <t>Sports PC M (P1)</t>
  </si>
  <si>
    <t>Case 3: Keeping Action, Rating M constant</t>
  </si>
  <si>
    <t>Case 4: We have majority 2010 data, therefore see how batman arkham city can penetrate the marker in 2011 given hits games of 2010 like god of war 3, fifa 11 and cal of duty black ops</t>
  </si>
  <si>
    <t>game_selling_price_bin_9.044013157894737</t>
  </si>
  <si>
    <t>game_selling_price_bin_20.683937007874015</t>
  </si>
  <si>
    <t>game_selling_price_bin_28</t>
  </si>
  <si>
    <t>game_selling_price_bin_50</t>
  </si>
  <si>
    <t>Sports PS3 E10+ (P1)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</si>
</sst>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0" formatCode="0.000000000000000%"/>
    <numFmt numFmtId="172" formatCode="0.000"/>
  </numFmts>
  <fonts count="4" x14ac:knownFonts="1">
    <font>
      <sz val="11"/>
      <color theme="1"/>
      <name val="Calibri"/>
      <family val="2"/>
      <scheme val="minor"/>
    </font>
    <font>
      <b/>
      <sz val="11"/>
      <name val="Calibri"/>
      <family val="2"/>
    </font>
    <font>
      <sz val="11"/>
      <color theme="1"/>
      <name val="Calibri"/>
      <family val="2"/>
      <scheme val="minor"/>
    </font>
    <font>
      <sz val="11"/>
      <color rgb="FF000000"/>
      <name val="Calibri"/>
      <family val="2"/>
      <scheme val="minor"/>
    </font>
  </fonts>
  <fills count="2">
    <fill>
      <patternFill patternType="none"/>
    </fill>
    <fill>
      <patternFill patternType="gray125"/>
    </fill>
  </fills>
  <borders count="6">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auto="1"/>
      </right>
      <top/>
      <bottom/>
      <diagonal/>
    </border>
  </borders>
  <cellStyleXfs count="2">
    <xf numFmtId="0" fontId="0" fillId="0" borderId="0"/>
    <xf numFmtId="9" fontId="2" fillId="0" borderId="0" applyFont="0" applyFill="0" applyBorder="0" applyAlignment="0" applyProtection="0"/>
  </cellStyleXfs>
  <cellXfs count="14">
    <xf numFmtId="0" fontId="0" fillId="0" borderId="0" xfId="0"/>
    <xf numFmtId="0" fontId="1" fillId="0" borderId="1" xfId="0" applyFont="1" applyBorder="1" applyAlignment="1">
      <alignment horizontal="center" vertical="top"/>
    </xf>
    <xf numFmtId="0" fontId="0" fillId="0" borderId="1" xfId="0" applyBorder="1" applyAlignment="1">
      <alignment horizontal="center"/>
    </xf>
    <xf numFmtId="0" fontId="0" fillId="0" borderId="1" xfId="0" applyBorder="1"/>
    <xf numFmtId="9" fontId="0" fillId="0" borderId="1" xfId="1" applyFont="1" applyBorder="1"/>
    <xf numFmtId="0" fontId="0" fillId="0" borderId="1" xfId="1" applyNumberFormat="1" applyFont="1" applyBorder="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170" fontId="0" fillId="0" borderId="1" xfId="1" applyNumberFormat="1" applyFont="1" applyBorder="1"/>
    <xf numFmtId="0" fontId="0" fillId="0" borderId="5" xfId="0" applyFill="1" applyBorder="1"/>
    <xf numFmtId="9" fontId="0" fillId="0" borderId="0" xfId="0" applyNumberFormat="1"/>
    <xf numFmtId="172" fontId="0" fillId="0" borderId="1" xfId="1" applyNumberFormat="1" applyFont="1" applyBorder="1" applyAlignment="1">
      <alignment horizontal="center"/>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P1 elasticity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critic!$AJ$26</c:f>
              <c:strCache>
                <c:ptCount val="1"/>
                <c:pt idx="0">
                  <c:v>P1</c:v>
                </c:pt>
              </c:strCache>
            </c:strRef>
          </c:tx>
          <c:spPr>
            <a:ln w="28575" cap="rnd">
              <a:solidFill>
                <a:schemeClr val="accent1"/>
              </a:solidFill>
              <a:round/>
            </a:ln>
            <a:effectLst/>
          </c:spPr>
          <c:marker>
            <c:symbol val="none"/>
          </c:marker>
          <c:val>
            <c:numRef>
              <c:f>critic!$AK$26:$AN$26</c:f>
              <c:numCache>
                <c:formatCode>0%</c:formatCode>
                <c:ptCount val="4"/>
                <c:pt idx="0">
                  <c:v>0.28398972217152463</c:v>
                </c:pt>
                <c:pt idx="1">
                  <c:v>0.22126024466039673</c:v>
                </c:pt>
                <c:pt idx="2">
                  <c:v>0.32237809928949235</c:v>
                </c:pt>
                <c:pt idx="3">
                  <c:v>0.38654300612766135</c:v>
                </c:pt>
              </c:numCache>
            </c:numRef>
          </c:val>
          <c:smooth val="0"/>
          <c:extLst>
            <c:ext xmlns:c16="http://schemas.microsoft.com/office/drawing/2014/chart" uri="{C3380CC4-5D6E-409C-BE32-E72D297353CC}">
              <c16:uniqueId val="{00000000-3084-B249-AA3B-B7F1222468F1}"/>
            </c:ext>
          </c:extLst>
        </c:ser>
        <c:ser>
          <c:idx val="1"/>
          <c:order val="1"/>
          <c:tx>
            <c:strRef>
              <c:f>critic!$AJ$27</c:f>
              <c:strCache>
                <c:ptCount val="1"/>
                <c:pt idx="0">
                  <c:v>P2</c:v>
                </c:pt>
              </c:strCache>
            </c:strRef>
          </c:tx>
          <c:spPr>
            <a:ln w="28575" cap="rnd">
              <a:solidFill>
                <a:schemeClr val="accent2"/>
              </a:solidFill>
              <a:round/>
            </a:ln>
            <a:effectLst/>
          </c:spPr>
          <c:marker>
            <c:symbol val="none"/>
          </c:marker>
          <c:val>
            <c:numRef>
              <c:f>critic!$AK$27:$AN$27</c:f>
              <c:numCache>
                <c:formatCode>0%</c:formatCode>
                <c:ptCount val="4"/>
                <c:pt idx="0">
                  <c:v>0.18725485760493421</c:v>
                </c:pt>
                <c:pt idx="1">
                  <c:v>0.22121201552626352</c:v>
                </c:pt>
                <c:pt idx="2">
                  <c:v>0.18052156098192718</c:v>
                </c:pt>
                <c:pt idx="3">
                  <c:v>0.15367780498168673</c:v>
                </c:pt>
              </c:numCache>
            </c:numRef>
          </c:val>
          <c:smooth val="0"/>
          <c:extLst>
            <c:ext xmlns:c16="http://schemas.microsoft.com/office/drawing/2014/chart" uri="{C3380CC4-5D6E-409C-BE32-E72D297353CC}">
              <c16:uniqueId val="{00000001-3084-B249-AA3B-B7F1222468F1}"/>
            </c:ext>
          </c:extLst>
        </c:ser>
        <c:ser>
          <c:idx val="2"/>
          <c:order val="2"/>
          <c:tx>
            <c:strRef>
              <c:f>critic!$AJ$28</c:f>
              <c:strCache>
                <c:ptCount val="1"/>
                <c:pt idx="0">
                  <c:v>P3</c:v>
                </c:pt>
              </c:strCache>
            </c:strRef>
          </c:tx>
          <c:spPr>
            <a:ln w="28575" cap="rnd">
              <a:solidFill>
                <a:schemeClr val="accent3"/>
              </a:solidFill>
              <a:round/>
            </a:ln>
            <a:effectLst/>
          </c:spPr>
          <c:marker>
            <c:symbol val="none"/>
          </c:marker>
          <c:val>
            <c:numRef>
              <c:f>critic!$AK$28:$AN$28</c:f>
              <c:numCache>
                <c:formatCode>0%</c:formatCode>
                <c:ptCount val="4"/>
                <c:pt idx="0">
                  <c:v>0.16120456367326416</c:v>
                </c:pt>
                <c:pt idx="1">
                  <c:v>0.15701749922136565</c:v>
                </c:pt>
                <c:pt idx="2">
                  <c:v>0.12541668051805024</c:v>
                </c:pt>
                <c:pt idx="3">
                  <c:v>0.1333326147281747</c:v>
                </c:pt>
              </c:numCache>
            </c:numRef>
          </c:val>
          <c:smooth val="0"/>
          <c:extLst>
            <c:ext xmlns:c16="http://schemas.microsoft.com/office/drawing/2014/chart" uri="{C3380CC4-5D6E-409C-BE32-E72D297353CC}">
              <c16:uniqueId val="{00000002-3084-B249-AA3B-B7F1222468F1}"/>
            </c:ext>
          </c:extLst>
        </c:ser>
        <c:ser>
          <c:idx val="3"/>
          <c:order val="3"/>
          <c:tx>
            <c:strRef>
              <c:f>critic!$AJ$29</c:f>
              <c:strCache>
                <c:ptCount val="1"/>
                <c:pt idx="0">
                  <c:v>P4</c:v>
                </c:pt>
              </c:strCache>
            </c:strRef>
          </c:tx>
          <c:spPr>
            <a:ln w="28575" cap="rnd">
              <a:solidFill>
                <a:schemeClr val="accent4"/>
              </a:solidFill>
              <a:round/>
            </a:ln>
            <a:effectLst/>
          </c:spPr>
          <c:marker>
            <c:symbol val="none"/>
          </c:marker>
          <c:val>
            <c:numRef>
              <c:f>critic!$AK$29:$AN$29</c:f>
              <c:numCache>
                <c:formatCode>0%</c:formatCode>
                <c:ptCount val="4"/>
                <c:pt idx="0">
                  <c:v>0.36755085655027697</c:v>
                </c:pt>
                <c:pt idx="1">
                  <c:v>0.40051024059197415</c:v>
                </c:pt>
                <c:pt idx="2">
                  <c:v>0.37168365921053026</c:v>
                </c:pt>
                <c:pt idx="3">
                  <c:v>0.32644657416247713</c:v>
                </c:pt>
              </c:numCache>
            </c:numRef>
          </c:val>
          <c:smooth val="0"/>
          <c:extLst>
            <c:ext xmlns:c16="http://schemas.microsoft.com/office/drawing/2014/chart" uri="{C3380CC4-5D6E-409C-BE32-E72D297353CC}">
              <c16:uniqueId val="{00000003-3084-B249-AA3B-B7F1222468F1}"/>
            </c:ext>
          </c:extLst>
        </c:ser>
        <c:dLbls>
          <c:showLegendKey val="0"/>
          <c:showVal val="0"/>
          <c:showCatName val="0"/>
          <c:showSerName val="0"/>
          <c:showPercent val="0"/>
          <c:showBubbleSize val="0"/>
        </c:dLbls>
        <c:smooth val="0"/>
        <c:axId val="1759821712"/>
        <c:axId val="1111358896"/>
      </c:lineChart>
      <c:catAx>
        <c:axId val="175982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358896"/>
        <c:crosses val="autoZero"/>
        <c:auto val="1"/>
        <c:lblAlgn val="ctr"/>
        <c:lblOffset val="100"/>
        <c:noMultiLvlLbl val="0"/>
      </c:catAx>
      <c:valAx>
        <c:axId val="11113588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821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Elasticity</a:t>
            </a:r>
            <a:r>
              <a:rPr lang="en-US" baseline="0"/>
              <a:t> of Shooting games on pc having rating m acc. to critic score</a:t>
            </a:r>
            <a:endParaRPr lang="en-US"/>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lotArea>
      <c:layout/>
      <c:lineChart>
        <c:grouping val="standard"/>
        <c:varyColors val="0"/>
        <c:ser>
          <c:idx val="0"/>
          <c:order val="0"/>
          <c:tx>
            <c:strRef>
              <c:f>critic_elasticity_analysis!$M$7</c:f>
              <c:strCache>
                <c:ptCount val="1"/>
                <c:pt idx="0">
                  <c:v>P1</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critic_elasticity_analysis!$N$6:$Q$6</c:f>
              <c:numCache>
                <c:formatCode>General</c:formatCode>
                <c:ptCount val="4"/>
                <c:pt idx="0">
                  <c:v>5.3</c:v>
                </c:pt>
                <c:pt idx="1">
                  <c:v>13</c:v>
                </c:pt>
                <c:pt idx="2">
                  <c:v>22</c:v>
                </c:pt>
                <c:pt idx="3">
                  <c:v>51</c:v>
                </c:pt>
              </c:numCache>
            </c:numRef>
          </c:cat>
          <c:val>
            <c:numRef>
              <c:f>critic_elasticity_analysis!$N$7:$Q$7</c:f>
              <c:numCache>
                <c:formatCode>0%</c:formatCode>
                <c:ptCount val="4"/>
                <c:pt idx="0">
                  <c:v>0.2</c:v>
                </c:pt>
                <c:pt idx="1">
                  <c:v>0.24</c:v>
                </c:pt>
                <c:pt idx="2">
                  <c:v>0.32</c:v>
                </c:pt>
                <c:pt idx="3">
                  <c:v>0.35</c:v>
                </c:pt>
              </c:numCache>
            </c:numRef>
          </c:val>
          <c:smooth val="0"/>
          <c:extLst>
            <c:ext xmlns:c16="http://schemas.microsoft.com/office/drawing/2014/chart" uri="{C3380CC4-5D6E-409C-BE32-E72D297353CC}">
              <c16:uniqueId val="{00000000-F294-504D-90FF-68129073EFB6}"/>
            </c:ext>
          </c:extLst>
        </c:ser>
        <c:ser>
          <c:idx val="1"/>
          <c:order val="1"/>
          <c:tx>
            <c:strRef>
              <c:f>critic_elasticity_analysis!$M$8</c:f>
              <c:strCache>
                <c:ptCount val="1"/>
                <c:pt idx="0">
                  <c:v>P2</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critic_elasticity_analysis!$N$6:$Q$6</c:f>
              <c:numCache>
                <c:formatCode>General</c:formatCode>
                <c:ptCount val="4"/>
                <c:pt idx="0">
                  <c:v>5.3</c:v>
                </c:pt>
                <c:pt idx="1">
                  <c:v>13</c:v>
                </c:pt>
                <c:pt idx="2">
                  <c:v>22</c:v>
                </c:pt>
                <c:pt idx="3">
                  <c:v>51</c:v>
                </c:pt>
              </c:numCache>
            </c:numRef>
          </c:cat>
          <c:val>
            <c:numRef>
              <c:f>critic_elasticity_analysis!$N$8:$Q$8</c:f>
              <c:numCache>
                <c:formatCode>0%</c:formatCode>
                <c:ptCount val="4"/>
                <c:pt idx="0">
                  <c:v>0.35</c:v>
                </c:pt>
                <c:pt idx="1">
                  <c:v>0.35</c:v>
                </c:pt>
                <c:pt idx="2">
                  <c:v>0.28000000000000003</c:v>
                </c:pt>
                <c:pt idx="3">
                  <c:v>0.28000000000000003</c:v>
                </c:pt>
              </c:numCache>
            </c:numRef>
          </c:val>
          <c:smooth val="0"/>
          <c:extLst>
            <c:ext xmlns:c16="http://schemas.microsoft.com/office/drawing/2014/chart" uri="{C3380CC4-5D6E-409C-BE32-E72D297353CC}">
              <c16:uniqueId val="{00000001-F294-504D-90FF-68129073EFB6}"/>
            </c:ext>
          </c:extLst>
        </c:ser>
        <c:ser>
          <c:idx val="2"/>
          <c:order val="2"/>
          <c:tx>
            <c:strRef>
              <c:f>critic_elasticity_analysis!$M$9</c:f>
              <c:strCache>
                <c:ptCount val="1"/>
                <c:pt idx="0">
                  <c:v>P3</c:v>
                </c:pt>
              </c:strCache>
            </c:strRef>
          </c:tx>
          <c:spPr>
            <a:ln w="19050" cap="rnd" cmpd="sng" algn="ctr">
              <a:solidFill>
                <a:schemeClr val="accent3">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critic_elasticity_analysis!$N$6:$Q$6</c:f>
              <c:numCache>
                <c:formatCode>General</c:formatCode>
                <c:ptCount val="4"/>
                <c:pt idx="0">
                  <c:v>5.3</c:v>
                </c:pt>
                <c:pt idx="1">
                  <c:v>13</c:v>
                </c:pt>
                <c:pt idx="2">
                  <c:v>22</c:v>
                </c:pt>
                <c:pt idx="3">
                  <c:v>51</c:v>
                </c:pt>
              </c:numCache>
            </c:numRef>
          </c:cat>
          <c:val>
            <c:numRef>
              <c:f>critic_elasticity_analysis!$N$9:$Q$9</c:f>
              <c:numCache>
                <c:formatCode>0%</c:formatCode>
                <c:ptCount val="4"/>
                <c:pt idx="0">
                  <c:v>0.15</c:v>
                </c:pt>
                <c:pt idx="1">
                  <c:v>0.18</c:v>
                </c:pt>
                <c:pt idx="2">
                  <c:v>0.11</c:v>
                </c:pt>
                <c:pt idx="3">
                  <c:v>0.14899999999999999</c:v>
                </c:pt>
              </c:numCache>
            </c:numRef>
          </c:val>
          <c:smooth val="0"/>
          <c:extLst>
            <c:ext xmlns:c16="http://schemas.microsoft.com/office/drawing/2014/chart" uri="{C3380CC4-5D6E-409C-BE32-E72D297353CC}">
              <c16:uniqueId val="{00000002-F294-504D-90FF-68129073EFB6}"/>
            </c:ext>
          </c:extLst>
        </c:ser>
        <c:ser>
          <c:idx val="3"/>
          <c:order val="3"/>
          <c:tx>
            <c:strRef>
              <c:f>critic_elasticity_analysis!$M$10</c:f>
              <c:strCache>
                <c:ptCount val="1"/>
                <c:pt idx="0">
                  <c:v>P4</c:v>
                </c:pt>
              </c:strCache>
            </c:strRef>
          </c:tx>
          <c:spPr>
            <a:ln w="19050" cap="rnd" cmpd="sng" algn="ctr">
              <a:solidFill>
                <a:schemeClr val="accent4">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critic_elasticity_analysis!$N$6:$Q$6</c:f>
              <c:numCache>
                <c:formatCode>General</c:formatCode>
                <c:ptCount val="4"/>
                <c:pt idx="0">
                  <c:v>5.3</c:v>
                </c:pt>
                <c:pt idx="1">
                  <c:v>13</c:v>
                </c:pt>
                <c:pt idx="2">
                  <c:v>22</c:v>
                </c:pt>
                <c:pt idx="3">
                  <c:v>51</c:v>
                </c:pt>
              </c:numCache>
            </c:numRef>
          </c:cat>
          <c:val>
            <c:numRef>
              <c:f>critic_elasticity_analysis!$N$10:$Q$10</c:f>
              <c:numCache>
                <c:formatCode>0%</c:formatCode>
                <c:ptCount val="4"/>
                <c:pt idx="0">
                  <c:v>0.3</c:v>
                </c:pt>
                <c:pt idx="1">
                  <c:v>0.23</c:v>
                </c:pt>
                <c:pt idx="2">
                  <c:v>0.28999999999999998</c:v>
                </c:pt>
                <c:pt idx="3">
                  <c:v>0.22</c:v>
                </c:pt>
              </c:numCache>
            </c:numRef>
          </c:val>
          <c:smooth val="0"/>
          <c:extLst>
            <c:ext xmlns:c16="http://schemas.microsoft.com/office/drawing/2014/chart" uri="{C3380CC4-5D6E-409C-BE32-E72D297353CC}">
              <c16:uniqueId val="{00000003-F294-504D-90FF-68129073EFB6}"/>
            </c:ext>
          </c:extLst>
        </c:ser>
        <c:dLbls>
          <c:dLblPos val="ctr"/>
          <c:showLegendKey val="0"/>
          <c:showVal val="1"/>
          <c:showCatName val="0"/>
          <c:showSerName val="0"/>
          <c:showPercent val="0"/>
          <c:showBubbleSize val="0"/>
        </c:dLbls>
        <c:marker val="1"/>
        <c:smooth val="0"/>
        <c:axId val="931306207"/>
        <c:axId val="1602369264"/>
      </c:lineChart>
      <c:catAx>
        <c:axId val="931306207"/>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1602369264"/>
        <c:crosses val="autoZero"/>
        <c:auto val="1"/>
        <c:lblAlgn val="ctr"/>
        <c:lblOffset val="100"/>
        <c:noMultiLvlLbl val="0"/>
      </c:catAx>
      <c:valAx>
        <c:axId val="1602369264"/>
        <c:scaling>
          <c:orientation val="minMax"/>
        </c:scaling>
        <c:delete val="1"/>
        <c:axPos val="l"/>
        <c:numFmt formatCode="0%" sourceLinked="1"/>
        <c:majorTickMark val="none"/>
        <c:minorTickMark val="none"/>
        <c:tickLblPos val="nextTo"/>
        <c:crossAx val="931306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sz="1440" b="0" i="0" u="none" strike="noStrike" kern="1200" cap="all" spc="0" baseline="0">
                <a:gradFill>
                  <a:gsLst>
                    <a:gs pos="0">
                      <a:sysClr val="windowText" lastClr="000000">
                        <a:lumMod val="50000"/>
                        <a:lumOff val="50000"/>
                      </a:sysClr>
                    </a:gs>
                    <a:gs pos="100000">
                      <a:sysClr val="windowText" lastClr="000000">
                        <a:lumMod val="85000"/>
                        <a:lumOff val="15000"/>
                      </a:sysClr>
                    </a:gs>
                  </a:gsLst>
                  <a:lin ang="5400000" scaled="0"/>
                </a:gradFill>
              </a:rPr>
              <a:t>Elasticity of Action games on pc having rating m acc. to critic score</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lotArea>
      <c:layout/>
      <c:lineChart>
        <c:grouping val="standard"/>
        <c:varyColors val="0"/>
        <c:ser>
          <c:idx val="0"/>
          <c:order val="0"/>
          <c:tx>
            <c:strRef>
              <c:f>critic_elasticity_analysis!$N$35</c:f>
              <c:strCache>
                <c:ptCount val="1"/>
                <c:pt idx="0">
                  <c:v>5.3</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critic_elasticity_analysis!$M$36:$M$39</c:f>
              <c:strCache>
                <c:ptCount val="4"/>
                <c:pt idx="0">
                  <c:v>P1</c:v>
                </c:pt>
                <c:pt idx="1">
                  <c:v>P2</c:v>
                </c:pt>
                <c:pt idx="2">
                  <c:v>P3</c:v>
                </c:pt>
                <c:pt idx="3">
                  <c:v>P4</c:v>
                </c:pt>
              </c:strCache>
            </c:strRef>
          </c:cat>
          <c:val>
            <c:numRef>
              <c:f>critic_elasticity_analysis!$N$36:$N$39</c:f>
              <c:numCache>
                <c:formatCode>0%</c:formatCode>
                <c:ptCount val="4"/>
                <c:pt idx="0">
                  <c:v>0.2</c:v>
                </c:pt>
                <c:pt idx="1">
                  <c:v>0.35</c:v>
                </c:pt>
                <c:pt idx="2">
                  <c:v>0.15</c:v>
                </c:pt>
                <c:pt idx="3">
                  <c:v>0.3</c:v>
                </c:pt>
              </c:numCache>
            </c:numRef>
          </c:val>
          <c:smooth val="0"/>
          <c:extLst>
            <c:ext xmlns:c16="http://schemas.microsoft.com/office/drawing/2014/chart" uri="{C3380CC4-5D6E-409C-BE32-E72D297353CC}">
              <c16:uniqueId val="{00000000-CBB9-364E-8886-9921F07CB752}"/>
            </c:ext>
          </c:extLst>
        </c:ser>
        <c:ser>
          <c:idx val="1"/>
          <c:order val="1"/>
          <c:tx>
            <c:strRef>
              <c:f>critic_elasticity_analysis!$O$35</c:f>
              <c:strCache>
                <c:ptCount val="1"/>
                <c:pt idx="0">
                  <c:v>13</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critic_elasticity_analysis!$M$36:$M$39</c:f>
              <c:strCache>
                <c:ptCount val="4"/>
                <c:pt idx="0">
                  <c:v>P1</c:v>
                </c:pt>
                <c:pt idx="1">
                  <c:v>P2</c:v>
                </c:pt>
                <c:pt idx="2">
                  <c:v>P3</c:v>
                </c:pt>
                <c:pt idx="3">
                  <c:v>P4</c:v>
                </c:pt>
              </c:strCache>
            </c:strRef>
          </c:cat>
          <c:val>
            <c:numRef>
              <c:f>critic_elasticity_analysis!$O$36:$O$39</c:f>
              <c:numCache>
                <c:formatCode>0%</c:formatCode>
                <c:ptCount val="4"/>
                <c:pt idx="0">
                  <c:v>0.24</c:v>
                </c:pt>
                <c:pt idx="1">
                  <c:v>0.35</c:v>
                </c:pt>
                <c:pt idx="2">
                  <c:v>0.18</c:v>
                </c:pt>
                <c:pt idx="3">
                  <c:v>0.23</c:v>
                </c:pt>
              </c:numCache>
            </c:numRef>
          </c:val>
          <c:smooth val="0"/>
          <c:extLst>
            <c:ext xmlns:c16="http://schemas.microsoft.com/office/drawing/2014/chart" uri="{C3380CC4-5D6E-409C-BE32-E72D297353CC}">
              <c16:uniqueId val="{00000001-CBB9-364E-8886-9921F07CB752}"/>
            </c:ext>
          </c:extLst>
        </c:ser>
        <c:ser>
          <c:idx val="2"/>
          <c:order val="2"/>
          <c:tx>
            <c:strRef>
              <c:f>critic_elasticity_analysis!$P$35</c:f>
              <c:strCache>
                <c:ptCount val="1"/>
                <c:pt idx="0">
                  <c:v>22</c:v>
                </c:pt>
              </c:strCache>
            </c:strRef>
          </c:tx>
          <c:spPr>
            <a:ln w="19050" cap="rnd" cmpd="sng" algn="ctr">
              <a:solidFill>
                <a:schemeClr val="accent3">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critic_elasticity_analysis!$M$36:$M$39</c:f>
              <c:strCache>
                <c:ptCount val="4"/>
                <c:pt idx="0">
                  <c:v>P1</c:v>
                </c:pt>
                <c:pt idx="1">
                  <c:v>P2</c:v>
                </c:pt>
                <c:pt idx="2">
                  <c:v>P3</c:v>
                </c:pt>
                <c:pt idx="3">
                  <c:v>P4</c:v>
                </c:pt>
              </c:strCache>
            </c:strRef>
          </c:cat>
          <c:val>
            <c:numRef>
              <c:f>critic_elasticity_analysis!$P$36:$P$39</c:f>
              <c:numCache>
                <c:formatCode>0%</c:formatCode>
                <c:ptCount val="4"/>
                <c:pt idx="0">
                  <c:v>0.32</c:v>
                </c:pt>
                <c:pt idx="1">
                  <c:v>0.28000000000000003</c:v>
                </c:pt>
                <c:pt idx="2">
                  <c:v>0.11</c:v>
                </c:pt>
                <c:pt idx="3">
                  <c:v>0.28999999999999998</c:v>
                </c:pt>
              </c:numCache>
            </c:numRef>
          </c:val>
          <c:smooth val="0"/>
          <c:extLst>
            <c:ext xmlns:c16="http://schemas.microsoft.com/office/drawing/2014/chart" uri="{C3380CC4-5D6E-409C-BE32-E72D297353CC}">
              <c16:uniqueId val="{00000002-CBB9-364E-8886-9921F07CB752}"/>
            </c:ext>
          </c:extLst>
        </c:ser>
        <c:ser>
          <c:idx val="3"/>
          <c:order val="3"/>
          <c:tx>
            <c:strRef>
              <c:f>critic_elasticity_analysis!$Q$35</c:f>
              <c:strCache>
                <c:ptCount val="1"/>
                <c:pt idx="0">
                  <c:v>51</c:v>
                </c:pt>
              </c:strCache>
            </c:strRef>
          </c:tx>
          <c:spPr>
            <a:ln w="19050" cap="rnd" cmpd="sng" algn="ctr">
              <a:solidFill>
                <a:schemeClr val="accent4">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critic_elasticity_analysis!$M$36:$M$39</c:f>
              <c:strCache>
                <c:ptCount val="4"/>
                <c:pt idx="0">
                  <c:v>P1</c:v>
                </c:pt>
                <c:pt idx="1">
                  <c:v>P2</c:v>
                </c:pt>
                <c:pt idx="2">
                  <c:v>P3</c:v>
                </c:pt>
                <c:pt idx="3">
                  <c:v>P4</c:v>
                </c:pt>
              </c:strCache>
            </c:strRef>
          </c:cat>
          <c:val>
            <c:numRef>
              <c:f>critic_elasticity_analysis!$Q$36:$Q$39</c:f>
              <c:numCache>
                <c:formatCode>0%</c:formatCode>
                <c:ptCount val="4"/>
                <c:pt idx="0">
                  <c:v>0.35</c:v>
                </c:pt>
                <c:pt idx="1">
                  <c:v>0.28000000000000003</c:v>
                </c:pt>
                <c:pt idx="2">
                  <c:v>0.15</c:v>
                </c:pt>
                <c:pt idx="3">
                  <c:v>0.22</c:v>
                </c:pt>
              </c:numCache>
            </c:numRef>
          </c:val>
          <c:smooth val="0"/>
          <c:extLst>
            <c:ext xmlns:c16="http://schemas.microsoft.com/office/drawing/2014/chart" uri="{C3380CC4-5D6E-409C-BE32-E72D297353CC}">
              <c16:uniqueId val="{00000003-CBB9-364E-8886-9921F07CB752}"/>
            </c:ext>
          </c:extLst>
        </c:ser>
        <c:dLbls>
          <c:dLblPos val="ctr"/>
          <c:showLegendKey val="0"/>
          <c:showVal val="1"/>
          <c:showCatName val="0"/>
          <c:showSerName val="0"/>
          <c:showPercent val="0"/>
          <c:showBubbleSize val="0"/>
        </c:dLbls>
        <c:marker val="1"/>
        <c:smooth val="0"/>
        <c:axId val="1568344239"/>
        <c:axId val="1568132127"/>
      </c:lineChart>
      <c:catAx>
        <c:axId val="156834423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1568132127"/>
        <c:crosses val="autoZero"/>
        <c:auto val="1"/>
        <c:lblAlgn val="ctr"/>
        <c:lblOffset val="100"/>
        <c:noMultiLvlLbl val="0"/>
      </c:catAx>
      <c:valAx>
        <c:axId val="1568132127"/>
        <c:scaling>
          <c:orientation val="minMax"/>
        </c:scaling>
        <c:delete val="1"/>
        <c:axPos val="l"/>
        <c:numFmt formatCode="0%" sourceLinked="1"/>
        <c:majorTickMark val="none"/>
        <c:minorTickMark val="none"/>
        <c:tickLblPos val="nextTo"/>
        <c:crossAx val="156834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Share Elasticity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critic_elasticity_analysis!$M$83</c:f>
              <c:strCache>
                <c:ptCount val="1"/>
                <c:pt idx="0">
                  <c:v>P1</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critic_elasticity_analysis!$N$82:$Q$82</c:f>
              <c:numCache>
                <c:formatCode>General</c:formatCode>
                <c:ptCount val="4"/>
                <c:pt idx="0">
                  <c:v>9</c:v>
                </c:pt>
                <c:pt idx="1">
                  <c:v>20</c:v>
                </c:pt>
                <c:pt idx="2">
                  <c:v>28</c:v>
                </c:pt>
                <c:pt idx="3">
                  <c:v>50</c:v>
                </c:pt>
              </c:numCache>
            </c:numRef>
          </c:cat>
          <c:val>
            <c:numRef>
              <c:f>critic_elasticity_analysis!$N$83:$Q$83</c:f>
              <c:numCache>
                <c:formatCode>0%</c:formatCode>
                <c:ptCount val="4"/>
                <c:pt idx="0">
                  <c:v>0.2</c:v>
                </c:pt>
                <c:pt idx="1">
                  <c:v>0.33</c:v>
                </c:pt>
                <c:pt idx="2">
                  <c:v>0.26</c:v>
                </c:pt>
                <c:pt idx="3">
                  <c:v>0.21</c:v>
                </c:pt>
              </c:numCache>
            </c:numRef>
          </c:val>
          <c:smooth val="0"/>
          <c:extLst>
            <c:ext xmlns:c16="http://schemas.microsoft.com/office/drawing/2014/chart" uri="{C3380CC4-5D6E-409C-BE32-E72D297353CC}">
              <c16:uniqueId val="{00000000-905F-4349-AA40-5B6CBEAB784E}"/>
            </c:ext>
          </c:extLst>
        </c:ser>
        <c:ser>
          <c:idx val="1"/>
          <c:order val="1"/>
          <c:tx>
            <c:strRef>
              <c:f>critic_elasticity_analysis!$M$84</c:f>
              <c:strCache>
                <c:ptCount val="1"/>
                <c:pt idx="0">
                  <c:v>P2</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critic_elasticity_analysis!$N$82:$Q$82</c:f>
              <c:numCache>
                <c:formatCode>General</c:formatCode>
                <c:ptCount val="4"/>
                <c:pt idx="0">
                  <c:v>9</c:v>
                </c:pt>
                <c:pt idx="1">
                  <c:v>20</c:v>
                </c:pt>
                <c:pt idx="2">
                  <c:v>28</c:v>
                </c:pt>
                <c:pt idx="3">
                  <c:v>50</c:v>
                </c:pt>
              </c:numCache>
            </c:numRef>
          </c:cat>
          <c:val>
            <c:numRef>
              <c:f>critic_elasticity_analysis!$N$84:$Q$84</c:f>
              <c:numCache>
                <c:formatCode>0%</c:formatCode>
                <c:ptCount val="4"/>
                <c:pt idx="0">
                  <c:v>0.28000000000000003</c:v>
                </c:pt>
                <c:pt idx="1">
                  <c:v>0.24</c:v>
                </c:pt>
                <c:pt idx="2">
                  <c:v>0.25</c:v>
                </c:pt>
                <c:pt idx="3">
                  <c:v>0.28999999999999998</c:v>
                </c:pt>
              </c:numCache>
            </c:numRef>
          </c:val>
          <c:smooth val="0"/>
          <c:extLst>
            <c:ext xmlns:c16="http://schemas.microsoft.com/office/drawing/2014/chart" uri="{C3380CC4-5D6E-409C-BE32-E72D297353CC}">
              <c16:uniqueId val="{00000001-905F-4349-AA40-5B6CBEAB784E}"/>
            </c:ext>
          </c:extLst>
        </c:ser>
        <c:ser>
          <c:idx val="2"/>
          <c:order val="2"/>
          <c:tx>
            <c:strRef>
              <c:f>critic_elasticity_analysis!$M$85</c:f>
              <c:strCache>
                <c:ptCount val="1"/>
                <c:pt idx="0">
                  <c:v>P3</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critic_elasticity_analysis!$N$82:$Q$82</c:f>
              <c:numCache>
                <c:formatCode>General</c:formatCode>
                <c:ptCount val="4"/>
                <c:pt idx="0">
                  <c:v>9</c:v>
                </c:pt>
                <c:pt idx="1">
                  <c:v>20</c:v>
                </c:pt>
                <c:pt idx="2">
                  <c:v>28</c:v>
                </c:pt>
                <c:pt idx="3">
                  <c:v>50</c:v>
                </c:pt>
              </c:numCache>
            </c:numRef>
          </c:cat>
          <c:val>
            <c:numRef>
              <c:f>critic_elasticity_analysis!$N$85:$Q$85</c:f>
              <c:numCache>
                <c:formatCode>0%</c:formatCode>
                <c:ptCount val="4"/>
                <c:pt idx="0">
                  <c:v>0.24</c:v>
                </c:pt>
                <c:pt idx="1">
                  <c:v>0.2</c:v>
                </c:pt>
                <c:pt idx="2">
                  <c:v>0.23</c:v>
                </c:pt>
                <c:pt idx="3">
                  <c:v>0.21</c:v>
                </c:pt>
              </c:numCache>
            </c:numRef>
          </c:val>
          <c:smooth val="0"/>
          <c:extLst>
            <c:ext xmlns:c16="http://schemas.microsoft.com/office/drawing/2014/chart" uri="{C3380CC4-5D6E-409C-BE32-E72D297353CC}">
              <c16:uniqueId val="{00000002-905F-4349-AA40-5B6CBEAB784E}"/>
            </c:ext>
          </c:extLst>
        </c:ser>
        <c:ser>
          <c:idx val="3"/>
          <c:order val="3"/>
          <c:tx>
            <c:strRef>
              <c:f>critic_elasticity_analysis!$M$86</c:f>
              <c:strCache>
                <c:ptCount val="1"/>
                <c:pt idx="0">
                  <c:v>P4</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critic_elasticity_analysis!$N$82:$Q$82</c:f>
              <c:numCache>
                <c:formatCode>General</c:formatCode>
                <c:ptCount val="4"/>
                <c:pt idx="0">
                  <c:v>9</c:v>
                </c:pt>
                <c:pt idx="1">
                  <c:v>20</c:v>
                </c:pt>
                <c:pt idx="2">
                  <c:v>28</c:v>
                </c:pt>
                <c:pt idx="3">
                  <c:v>50</c:v>
                </c:pt>
              </c:numCache>
            </c:numRef>
          </c:cat>
          <c:val>
            <c:numRef>
              <c:f>critic_elasticity_analysis!$N$86:$Q$86</c:f>
              <c:numCache>
                <c:formatCode>0%</c:formatCode>
                <c:ptCount val="4"/>
                <c:pt idx="0">
                  <c:v>0.28000000000000003</c:v>
                </c:pt>
                <c:pt idx="1">
                  <c:v>0.23</c:v>
                </c:pt>
                <c:pt idx="2">
                  <c:v>0.26</c:v>
                </c:pt>
                <c:pt idx="3">
                  <c:v>0.28999999999999998</c:v>
                </c:pt>
              </c:numCache>
            </c:numRef>
          </c:val>
          <c:smooth val="0"/>
          <c:extLst>
            <c:ext xmlns:c16="http://schemas.microsoft.com/office/drawing/2014/chart" uri="{C3380CC4-5D6E-409C-BE32-E72D297353CC}">
              <c16:uniqueId val="{00000003-905F-4349-AA40-5B6CBEAB784E}"/>
            </c:ext>
          </c:extLst>
        </c:ser>
        <c:dLbls>
          <c:dLblPos val="t"/>
          <c:showLegendKey val="0"/>
          <c:showVal val="1"/>
          <c:showCatName val="0"/>
          <c:showSerName val="0"/>
          <c:showPercent val="0"/>
          <c:showBubbleSize val="0"/>
        </c:dLbls>
        <c:smooth val="0"/>
        <c:axId val="2090099680"/>
        <c:axId val="2090087456"/>
      </c:lineChart>
      <c:catAx>
        <c:axId val="209009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087456"/>
        <c:crosses val="autoZero"/>
        <c:auto val="1"/>
        <c:lblAlgn val="ctr"/>
        <c:lblOffset val="100"/>
        <c:noMultiLvlLbl val="0"/>
      </c:catAx>
      <c:valAx>
        <c:axId val="20900874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099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sz="1440" b="0" i="0" u="none" strike="noStrike" kern="1200" cap="all" spc="0" baseline="0">
                <a:gradFill>
                  <a:gsLst>
                    <a:gs pos="0">
                      <a:sysClr val="windowText" lastClr="000000">
                        <a:lumMod val="50000"/>
                        <a:lumOff val="50000"/>
                      </a:sysClr>
                    </a:gs>
                    <a:gs pos="100000">
                      <a:sysClr val="windowText" lastClr="000000">
                        <a:lumMod val="85000"/>
                        <a:lumOff val="15000"/>
                      </a:sysClr>
                    </a:gs>
                  </a:gsLst>
                  <a:lin ang="5400000" scaled="0"/>
                </a:gradFill>
              </a:rPr>
              <a:t>Elasticity of Shooting games on pc having rating m acc. to USER score</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lotArea>
      <c:layout/>
      <c:lineChart>
        <c:grouping val="standard"/>
        <c:varyColors val="0"/>
        <c:ser>
          <c:idx val="0"/>
          <c:order val="0"/>
          <c:tx>
            <c:strRef>
              <c:f>user_elasticity_analysi!$N$6</c:f>
              <c:strCache>
                <c:ptCount val="1"/>
                <c:pt idx="0">
                  <c:v>5.3</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user_elasticity_analysi!$M$7:$M$10</c:f>
              <c:strCache>
                <c:ptCount val="4"/>
                <c:pt idx="0">
                  <c:v>P1</c:v>
                </c:pt>
                <c:pt idx="1">
                  <c:v>P2</c:v>
                </c:pt>
                <c:pt idx="2">
                  <c:v>P3</c:v>
                </c:pt>
                <c:pt idx="3">
                  <c:v>P4</c:v>
                </c:pt>
              </c:strCache>
            </c:strRef>
          </c:cat>
          <c:val>
            <c:numRef>
              <c:f>user_elasticity_analysi!$N$7:$N$10</c:f>
              <c:numCache>
                <c:formatCode>0%</c:formatCode>
                <c:ptCount val="4"/>
                <c:pt idx="0">
                  <c:v>0.28000000000000003</c:v>
                </c:pt>
                <c:pt idx="1">
                  <c:v>0.23</c:v>
                </c:pt>
                <c:pt idx="2">
                  <c:v>0.22</c:v>
                </c:pt>
                <c:pt idx="3">
                  <c:v>0.27</c:v>
                </c:pt>
              </c:numCache>
            </c:numRef>
          </c:val>
          <c:smooth val="0"/>
          <c:extLst>
            <c:ext xmlns:c16="http://schemas.microsoft.com/office/drawing/2014/chart" uri="{C3380CC4-5D6E-409C-BE32-E72D297353CC}">
              <c16:uniqueId val="{00000000-AC03-DC46-8275-A0C0E57D8893}"/>
            </c:ext>
          </c:extLst>
        </c:ser>
        <c:ser>
          <c:idx val="1"/>
          <c:order val="1"/>
          <c:tx>
            <c:strRef>
              <c:f>user_elasticity_analysi!$O$6</c:f>
              <c:strCache>
                <c:ptCount val="1"/>
                <c:pt idx="0">
                  <c:v>13</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user_elasticity_analysi!$M$7:$M$10</c:f>
              <c:strCache>
                <c:ptCount val="4"/>
                <c:pt idx="0">
                  <c:v>P1</c:v>
                </c:pt>
                <c:pt idx="1">
                  <c:v>P2</c:v>
                </c:pt>
                <c:pt idx="2">
                  <c:v>P3</c:v>
                </c:pt>
                <c:pt idx="3">
                  <c:v>P4</c:v>
                </c:pt>
              </c:strCache>
            </c:strRef>
          </c:cat>
          <c:val>
            <c:numRef>
              <c:f>user_elasticity_analysi!$O$7:$O$10</c:f>
              <c:numCache>
                <c:formatCode>0%</c:formatCode>
                <c:ptCount val="4"/>
                <c:pt idx="0">
                  <c:v>0.24</c:v>
                </c:pt>
                <c:pt idx="1">
                  <c:v>0.28999999999999998</c:v>
                </c:pt>
                <c:pt idx="2">
                  <c:v>0.22</c:v>
                </c:pt>
                <c:pt idx="3">
                  <c:v>0.25</c:v>
                </c:pt>
              </c:numCache>
            </c:numRef>
          </c:val>
          <c:smooth val="0"/>
          <c:extLst>
            <c:ext xmlns:c16="http://schemas.microsoft.com/office/drawing/2014/chart" uri="{C3380CC4-5D6E-409C-BE32-E72D297353CC}">
              <c16:uniqueId val="{00000001-AC03-DC46-8275-A0C0E57D8893}"/>
            </c:ext>
          </c:extLst>
        </c:ser>
        <c:ser>
          <c:idx val="2"/>
          <c:order val="2"/>
          <c:tx>
            <c:strRef>
              <c:f>user_elasticity_analysi!$P$6</c:f>
              <c:strCache>
                <c:ptCount val="1"/>
                <c:pt idx="0">
                  <c:v>22</c:v>
                </c:pt>
              </c:strCache>
            </c:strRef>
          </c:tx>
          <c:spPr>
            <a:ln w="19050" cap="rnd" cmpd="sng" algn="ctr">
              <a:solidFill>
                <a:schemeClr val="accent3">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user_elasticity_analysi!$M$7:$M$10</c:f>
              <c:strCache>
                <c:ptCount val="4"/>
                <c:pt idx="0">
                  <c:v>P1</c:v>
                </c:pt>
                <c:pt idx="1">
                  <c:v>P2</c:v>
                </c:pt>
                <c:pt idx="2">
                  <c:v>P3</c:v>
                </c:pt>
                <c:pt idx="3">
                  <c:v>P4</c:v>
                </c:pt>
              </c:strCache>
            </c:strRef>
          </c:cat>
          <c:val>
            <c:numRef>
              <c:f>user_elasticity_analysi!$P$7:$P$10</c:f>
              <c:numCache>
                <c:formatCode>0%</c:formatCode>
                <c:ptCount val="4"/>
                <c:pt idx="0">
                  <c:v>0.26</c:v>
                </c:pt>
                <c:pt idx="1">
                  <c:v>0.28000000000000003</c:v>
                </c:pt>
                <c:pt idx="2">
                  <c:v>0.19</c:v>
                </c:pt>
                <c:pt idx="3">
                  <c:v>0.27</c:v>
                </c:pt>
              </c:numCache>
            </c:numRef>
          </c:val>
          <c:smooth val="0"/>
          <c:extLst>
            <c:ext xmlns:c16="http://schemas.microsoft.com/office/drawing/2014/chart" uri="{C3380CC4-5D6E-409C-BE32-E72D297353CC}">
              <c16:uniqueId val="{00000002-AC03-DC46-8275-A0C0E57D8893}"/>
            </c:ext>
          </c:extLst>
        </c:ser>
        <c:ser>
          <c:idx val="3"/>
          <c:order val="3"/>
          <c:tx>
            <c:strRef>
              <c:f>user_elasticity_analysi!$Q$6</c:f>
              <c:strCache>
                <c:ptCount val="1"/>
                <c:pt idx="0">
                  <c:v>51</c:v>
                </c:pt>
              </c:strCache>
            </c:strRef>
          </c:tx>
          <c:spPr>
            <a:ln w="19050" cap="rnd" cmpd="sng" algn="ctr">
              <a:solidFill>
                <a:schemeClr val="accent4">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user_elasticity_analysi!$M$7:$M$10</c:f>
              <c:strCache>
                <c:ptCount val="4"/>
                <c:pt idx="0">
                  <c:v>P1</c:v>
                </c:pt>
                <c:pt idx="1">
                  <c:v>P2</c:v>
                </c:pt>
                <c:pt idx="2">
                  <c:v>P3</c:v>
                </c:pt>
                <c:pt idx="3">
                  <c:v>P4</c:v>
                </c:pt>
              </c:strCache>
            </c:strRef>
          </c:cat>
          <c:val>
            <c:numRef>
              <c:f>user_elasticity_analysi!$Q$7:$Q$10</c:f>
              <c:numCache>
                <c:formatCode>0%</c:formatCode>
                <c:ptCount val="4"/>
                <c:pt idx="0">
                  <c:v>0.22</c:v>
                </c:pt>
                <c:pt idx="1">
                  <c:v>0.27</c:v>
                </c:pt>
                <c:pt idx="2">
                  <c:v>0.24</c:v>
                </c:pt>
                <c:pt idx="3">
                  <c:v>0.27</c:v>
                </c:pt>
              </c:numCache>
            </c:numRef>
          </c:val>
          <c:smooth val="0"/>
          <c:extLst>
            <c:ext xmlns:c16="http://schemas.microsoft.com/office/drawing/2014/chart" uri="{C3380CC4-5D6E-409C-BE32-E72D297353CC}">
              <c16:uniqueId val="{00000003-AC03-DC46-8275-A0C0E57D8893}"/>
            </c:ext>
          </c:extLst>
        </c:ser>
        <c:dLbls>
          <c:dLblPos val="ctr"/>
          <c:showLegendKey val="0"/>
          <c:showVal val="1"/>
          <c:showCatName val="0"/>
          <c:showSerName val="0"/>
          <c:showPercent val="0"/>
          <c:showBubbleSize val="0"/>
        </c:dLbls>
        <c:marker val="1"/>
        <c:smooth val="0"/>
        <c:axId val="1191277872"/>
        <c:axId val="1984918000"/>
      </c:lineChart>
      <c:catAx>
        <c:axId val="119127787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1984918000"/>
        <c:crosses val="autoZero"/>
        <c:auto val="1"/>
        <c:lblAlgn val="ctr"/>
        <c:lblOffset val="100"/>
        <c:noMultiLvlLbl val="0"/>
      </c:catAx>
      <c:valAx>
        <c:axId val="1984918000"/>
        <c:scaling>
          <c:orientation val="minMax"/>
        </c:scaling>
        <c:delete val="1"/>
        <c:axPos val="l"/>
        <c:numFmt formatCode="0%" sourceLinked="1"/>
        <c:majorTickMark val="none"/>
        <c:minorTickMark val="none"/>
        <c:tickLblPos val="nextTo"/>
        <c:crossAx val="1191277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sz="1440" b="0" i="0" u="none" strike="noStrike" kern="1200" cap="all" spc="0" baseline="0">
                <a:gradFill>
                  <a:gsLst>
                    <a:gs pos="0">
                      <a:sysClr val="windowText" lastClr="000000">
                        <a:lumMod val="50000"/>
                        <a:lumOff val="50000"/>
                      </a:sysClr>
                    </a:gs>
                    <a:gs pos="100000">
                      <a:sysClr val="windowText" lastClr="000000">
                        <a:lumMod val="85000"/>
                        <a:lumOff val="15000"/>
                      </a:sysClr>
                    </a:gs>
                  </a:gsLst>
                  <a:lin ang="5400000" scaled="0"/>
                </a:gradFill>
              </a:rPr>
              <a:t>Elasticity of Action games on pc having rating m acc. to User score</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lotArea>
      <c:layout/>
      <c:lineChart>
        <c:grouping val="standard"/>
        <c:varyColors val="0"/>
        <c:ser>
          <c:idx val="0"/>
          <c:order val="0"/>
          <c:tx>
            <c:strRef>
              <c:f>user_elasticity_analysi!$N$37</c:f>
              <c:strCache>
                <c:ptCount val="1"/>
                <c:pt idx="0">
                  <c:v>5.3</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user_elasticity_analysi!$M$38:$M$41</c:f>
              <c:strCache>
                <c:ptCount val="4"/>
                <c:pt idx="0">
                  <c:v>P1</c:v>
                </c:pt>
                <c:pt idx="1">
                  <c:v>P2</c:v>
                </c:pt>
                <c:pt idx="2">
                  <c:v>P3</c:v>
                </c:pt>
                <c:pt idx="3">
                  <c:v>P4</c:v>
                </c:pt>
              </c:strCache>
            </c:strRef>
          </c:cat>
          <c:val>
            <c:numRef>
              <c:f>user_elasticity_analysi!$N$38:$N$41</c:f>
              <c:numCache>
                <c:formatCode>0%</c:formatCode>
                <c:ptCount val="4"/>
                <c:pt idx="0">
                  <c:v>0.28000000000000003</c:v>
                </c:pt>
                <c:pt idx="1">
                  <c:v>0.23</c:v>
                </c:pt>
                <c:pt idx="2">
                  <c:v>0.22</c:v>
                </c:pt>
                <c:pt idx="3">
                  <c:v>0.27</c:v>
                </c:pt>
              </c:numCache>
            </c:numRef>
          </c:val>
          <c:smooth val="0"/>
          <c:extLst>
            <c:ext xmlns:c16="http://schemas.microsoft.com/office/drawing/2014/chart" uri="{C3380CC4-5D6E-409C-BE32-E72D297353CC}">
              <c16:uniqueId val="{00000000-C7CE-6C42-BE5B-F408EC13AA9D}"/>
            </c:ext>
          </c:extLst>
        </c:ser>
        <c:ser>
          <c:idx val="1"/>
          <c:order val="1"/>
          <c:tx>
            <c:strRef>
              <c:f>user_elasticity_analysi!$O$37</c:f>
              <c:strCache>
                <c:ptCount val="1"/>
                <c:pt idx="0">
                  <c:v>13</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user_elasticity_analysi!$M$38:$M$41</c:f>
              <c:strCache>
                <c:ptCount val="4"/>
                <c:pt idx="0">
                  <c:v>P1</c:v>
                </c:pt>
                <c:pt idx="1">
                  <c:v>P2</c:v>
                </c:pt>
                <c:pt idx="2">
                  <c:v>P3</c:v>
                </c:pt>
                <c:pt idx="3">
                  <c:v>P4</c:v>
                </c:pt>
              </c:strCache>
            </c:strRef>
          </c:cat>
          <c:val>
            <c:numRef>
              <c:f>user_elasticity_analysi!$O$38:$O$41</c:f>
              <c:numCache>
                <c:formatCode>0%</c:formatCode>
                <c:ptCount val="4"/>
                <c:pt idx="0">
                  <c:v>0.24</c:v>
                </c:pt>
                <c:pt idx="1">
                  <c:v>0.28999999999999998</c:v>
                </c:pt>
                <c:pt idx="2">
                  <c:v>0.22</c:v>
                </c:pt>
                <c:pt idx="3">
                  <c:v>0.25</c:v>
                </c:pt>
              </c:numCache>
            </c:numRef>
          </c:val>
          <c:smooth val="0"/>
          <c:extLst>
            <c:ext xmlns:c16="http://schemas.microsoft.com/office/drawing/2014/chart" uri="{C3380CC4-5D6E-409C-BE32-E72D297353CC}">
              <c16:uniqueId val="{00000001-C7CE-6C42-BE5B-F408EC13AA9D}"/>
            </c:ext>
          </c:extLst>
        </c:ser>
        <c:ser>
          <c:idx val="2"/>
          <c:order val="2"/>
          <c:tx>
            <c:strRef>
              <c:f>user_elasticity_analysi!$P$37</c:f>
              <c:strCache>
                <c:ptCount val="1"/>
                <c:pt idx="0">
                  <c:v>22</c:v>
                </c:pt>
              </c:strCache>
            </c:strRef>
          </c:tx>
          <c:spPr>
            <a:ln w="19050" cap="rnd" cmpd="sng" algn="ctr">
              <a:solidFill>
                <a:schemeClr val="accent3">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user_elasticity_analysi!$M$38:$M$41</c:f>
              <c:strCache>
                <c:ptCount val="4"/>
                <c:pt idx="0">
                  <c:v>P1</c:v>
                </c:pt>
                <c:pt idx="1">
                  <c:v>P2</c:v>
                </c:pt>
                <c:pt idx="2">
                  <c:v>P3</c:v>
                </c:pt>
                <c:pt idx="3">
                  <c:v>P4</c:v>
                </c:pt>
              </c:strCache>
            </c:strRef>
          </c:cat>
          <c:val>
            <c:numRef>
              <c:f>user_elasticity_analysi!$P$38:$P$41</c:f>
              <c:numCache>
                <c:formatCode>0%</c:formatCode>
                <c:ptCount val="4"/>
                <c:pt idx="0">
                  <c:v>0.26</c:v>
                </c:pt>
                <c:pt idx="1">
                  <c:v>0.28000000000000003</c:v>
                </c:pt>
                <c:pt idx="2">
                  <c:v>0.19</c:v>
                </c:pt>
                <c:pt idx="3">
                  <c:v>0.27</c:v>
                </c:pt>
              </c:numCache>
            </c:numRef>
          </c:val>
          <c:smooth val="0"/>
          <c:extLst>
            <c:ext xmlns:c16="http://schemas.microsoft.com/office/drawing/2014/chart" uri="{C3380CC4-5D6E-409C-BE32-E72D297353CC}">
              <c16:uniqueId val="{00000002-C7CE-6C42-BE5B-F408EC13AA9D}"/>
            </c:ext>
          </c:extLst>
        </c:ser>
        <c:ser>
          <c:idx val="3"/>
          <c:order val="3"/>
          <c:tx>
            <c:strRef>
              <c:f>user_elasticity_analysi!$Q$37</c:f>
              <c:strCache>
                <c:ptCount val="1"/>
                <c:pt idx="0">
                  <c:v>51</c:v>
                </c:pt>
              </c:strCache>
            </c:strRef>
          </c:tx>
          <c:spPr>
            <a:ln w="19050" cap="rnd" cmpd="sng" algn="ctr">
              <a:solidFill>
                <a:schemeClr val="accent4">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user_elasticity_analysi!$M$38:$M$41</c:f>
              <c:strCache>
                <c:ptCount val="4"/>
                <c:pt idx="0">
                  <c:v>P1</c:v>
                </c:pt>
                <c:pt idx="1">
                  <c:v>P2</c:v>
                </c:pt>
                <c:pt idx="2">
                  <c:v>P3</c:v>
                </c:pt>
                <c:pt idx="3">
                  <c:v>P4</c:v>
                </c:pt>
              </c:strCache>
            </c:strRef>
          </c:cat>
          <c:val>
            <c:numRef>
              <c:f>user_elasticity_analysi!$Q$38:$Q$41</c:f>
              <c:numCache>
                <c:formatCode>0%</c:formatCode>
                <c:ptCount val="4"/>
                <c:pt idx="0">
                  <c:v>0.22</c:v>
                </c:pt>
                <c:pt idx="1">
                  <c:v>0.27</c:v>
                </c:pt>
                <c:pt idx="2">
                  <c:v>0.24</c:v>
                </c:pt>
                <c:pt idx="3">
                  <c:v>0.27</c:v>
                </c:pt>
              </c:numCache>
            </c:numRef>
          </c:val>
          <c:smooth val="0"/>
          <c:extLst>
            <c:ext xmlns:c16="http://schemas.microsoft.com/office/drawing/2014/chart" uri="{C3380CC4-5D6E-409C-BE32-E72D297353CC}">
              <c16:uniqueId val="{00000003-C7CE-6C42-BE5B-F408EC13AA9D}"/>
            </c:ext>
          </c:extLst>
        </c:ser>
        <c:dLbls>
          <c:dLblPos val="ctr"/>
          <c:showLegendKey val="0"/>
          <c:showVal val="1"/>
          <c:showCatName val="0"/>
          <c:showSerName val="0"/>
          <c:showPercent val="0"/>
          <c:showBubbleSize val="0"/>
        </c:dLbls>
        <c:marker val="1"/>
        <c:smooth val="0"/>
        <c:axId val="1178229120"/>
        <c:axId val="660661439"/>
      </c:lineChart>
      <c:catAx>
        <c:axId val="117822912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660661439"/>
        <c:crosses val="autoZero"/>
        <c:auto val="1"/>
        <c:lblAlgn val="ctr"/>
        <c:lblOffset val="100"/>
        <c:noMultiLvlLbl val="0"/>
      </c:catAx>
      <c:valAx>
        <c:axId val="660661439"/>
        <c:scaling>
          <c:orientation val="minMax"/>
        </c:scaling>
        <c:delete val="1"/>
        <c:axPos val="l"/>
        <c:numFmt formatCode="0%" sourceLinked="1"/>
        <c:majorTickMark val="none"/>
        <c:minorTickMark val="none"/>
        <c:tickLblPos val="nextTo"/>
        <c:crossAx val="11782291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33</xdr:col>
      <xdr:colOff>564445</xdr:colOff>
      <xdr:row>30</xdr:row>
      <xdr:rowOff>44377</xdr:rowOff>
    </xdr:from>
    <xdr:to>
      <xdr:col>46</xdr:col>
      <xdr:colOff>94074</xdr:colOff>
      <xdr:row>59</xdr:row>
      <xdr:rowOff>62715</xdr:rowOff>
    </xdr:to>
    <xdr:graphicFrame macro="">
      <xdr:nvGraphicFramePr>
        <xdr:cNvPr id="2" name="Chart 1">
          <a:extLst>
            <a:ext uri="{FF2B5EF4-FFF2-40B4-BE49-F238E27FC236}">
              <a16:creationId xmlns:a16="http://schemas.microsoft.com/office/drawing/2014/main" id="{38D4303C-869F-CA22-AD88-548D6659CA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298450</xdr:colOff>
      <xdr:row>12</xdr:row>
      <xdr:rowOff>69850</xdr:rowOff>
    </xdr:from>
    <xdr:to>
      <xdr:col>18</xdr:col>
      <xdr:colOff>977900</xdr:colOff>
      <xdr:row>27</xdr:row>
      <xdr:rowOff>50800</xdr:rowOff>
    </xdr:to>
    <xdr:graphicFrame macro="">
      <xdr:nvGraphicFramePr>
        <xdr:cNvPr id="2" name="Chart 1">
          <a:extLst>
            <a:ext uri="{FF2B5EF4-FFF2-40B4-BE49-F238E27FC236}">
              <a16:creationId xmlns:a16="http://schemas.microsoft.com/office/drawing/2014/main" id="{35B91FA9-20CE-0D9B-D100-B8DDCBE9D2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704850</xdr:colOff>
      <xdr:row>40</xdr:row>
      <xdr:rowOff>57150</xdr:rowOff>
    </xdr:from>
    <xdr:to>
      <xdr:col>19</xdr:col>
      <xdr:colOff>165100</xdr:colOff>
      <xdr:row>56</xdr:row>
      <xdr:rowOff>0</xdr:rowOff>
    </xdr:to>
    <xdr:graphicFrame macro="">
      <xdr:nvGraphicFramePr>
        <xdr:cNvPr id="3" name="Chart 2">
          <a:extLst>
            <a:ext uri="{FF2B5EF4-FFF2-40B4-BE49-F238E27FC236}">
              <a16:creationId xmlns:a16="http://schemas.microsoft.com/office/drawing/2014/main" id="{B3AC41DD-3703-B7B1-4CD0-5D1C9C0232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481724</xdr:colOff>
      <xdr:row>87</xdr:row>
      <xdr:rowOff>144735</xdr:rowOff>
    </xdr:from>
    <xdr:to>
      <xdr:col>17</xdr:col>
      <xdr:colOff>120432</xdr:colOff>
      <xdr:row>106</xdr:row>
      <xdr:rowOff>87585</xdr:rowOff>
    </xdr:to>
    <xdr:graphicFrame macro="">
      <xdr:nvGraphicFramePr>
        <xdr:cNvPr id="6" name="Chart 5">
          <a:extLst>
            <a:ext uri="{FF2B5EF4-FFF2-40B4-BE49-F238E27FC236}">
              <a16:creationId xmlns:a16="http://schemas.microsoft.com/office/drawing/2014/main" id="{0F208EFA-A351-C4D2-F0EC-C29CD447DF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298450</xdr:colOff>
      <xdr:row>12</xdr:row>
      <xdr:rowOff>69850</xdr:rowOff>
    </xdr:from>
    <xdr:to>
      <xdr:col>20</xdr:col>
      <xdr:colOff>92926</xdr:colOff>
      <xdr:row>32</xdr:row>
      <xdr:rowOff>92927</xdr:rowOff>
    </xdr:to>
    <xdr:graphicFrame macro="">
      <xdr:nvGraphicFramePr>
        <xdr:cNvPr id="2" name="Chart 1">
          <a:extLst>
            <a:ext uri="{FF2B5EF4-FFF2-40B4-BE49-F238E27FC236}">
              <a16:creationId xmlns:a16="http://schemas.microsoft.com/office/drawing/2014/main" id="{595390C3-7B77-F17F-F99A-4DD3E7E01C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44450</xdr:colOff>
      <xdr:row>42</xdr:row>
      <xdr:rowOff>133350</xdr:rowOff>
    </xdr:from>
    <xdr:to>
      <xdr:col>18</xdr:col>
      <xdr:colOff>609600</xdr:colOff>
      <xdr:row>61</xdr:row>
      <xdr:rowOff>114300</xdr:rowOff>
    </xdr:to>
    <xdr:graphicFrame macro="">
      <xdr:nvGraphicFramePr>
        <xdr:cNvPr id="3" name="Chart 2">
          <a:extLst>
            <a:ext uri="{FF2B5EF4-FFF2-40B4-BE49-F238E27FC236}">
              <a16:creationId xmlns:a16="http://schemas.microsoft.com/office/drawing/2014/main" id="{7A3DA7C7-7A5E-2FFF-0C7D-8967FB4222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30"/>
  <sheetViews>
    <sheetView topLeftCell="AA57" workbookViewId="0">
      <selection activeCell="AO26" sqref="AO26"/>
    </sheetView>
  </sheetViews>
  <sheetFormatPr baseColWidth="10" defaultColWidth="8.83203125" defaultRowHeight="15" x14ac:dyDescent="0.2"/>
  <cols>
    <col min="1" max="1" width="38" bestFit="1" customWidth="1"/>
    <col min="2" max="2" width="15.1640625" customWidth="1"/>
    <col min="3" max="10" width="12.6640625" bestFit="1" customWidth="1"/>
    <col min="11" max="31" width="13" bestFit="1" customWidth="1"/>
    <col min="33" max="33" width="21.6640625" customWidth="1"/>
    <col min="34" max="34" width="22.33203125" customWidth="1"/>
    <col min="35" max="35" width="14.5" customWidth="1"/>
    <col min="36" max="36" width="10.5" customWidth="1"/>
    <col min="37" max="37" width="12.5" customWidth="1"/>
    <col min="46" max="46" width="16.83203125" customWidth="1"/>
  </cols>
  <sheetData>
    <row r="1" spans="1:46"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G1" s="3"/>
      <c r="AH1" s="3" t="s">
        <v>46</v>
      </c>
      <c r="AI1" s="3" t="s">
        <v>47</v>
      </c>
      <c r="AJ1" s="3" t="s">
        <v>48</v>
      </c>
      <c r="AK1" s="3" t="s">
        <v>49</v>
      </c>
    </row>
    <row r="2" spans="1:46" x14ac:dyDescent="0.2">
      <c r="A2" s="3" t="s">
        <v>31</v>
      </c>
      <c r="B2" s="3">
        <v>-1.1936379276181E+16</v>
      </c>
      <c r="C2" s="3">
        <v>3.731404365307299</v>
      </c>
      <c r="D2" s="3">
        <v>-4.8162975582055498</v>
      </c>
      <c r="E2" s="3">
        <v>-5.6463503790065088</v>
      </c>
      <c r="F2" s="3">
        <v>-1.9168089006890501</v>
      </c>
      <c r="G2" s="3">
        <v>-2.1931818181818219</v>
      </c>
      <c r="H2" s="3">
        <v>3.267437129206697</v>
      </c>
      <c r="I2" s="3">
        <v>8.786008230452655</v>
      </c>
      <c r="J2" s="3">
        <v>2.3092783505154619</v>
      </c>
      <c r="K2" s="3">
        <v>1.096445645395969</v>
      </c>
      <c r="L2" s="3">
        <v>3.123033729471945</v>
      </c>
      <c r="M2" s="3">
        <v>-7.6372549019607607</v>
      </c>
      <c r="N2" s="3">
        <v>-8.0833333333333215</v>
      </c>
      <c r="O2" s="3">
        <v>5.5231758267063507</v>
      </c>
      <c r="P2" s="3">
        <v>-6.5681818181818139</v>
      </c>
      <c r="Q2" s="3">
        <v>-12.560606060606061</v>
      </c>
      <c r="R2" s="3">
        <v>-5.5216178805520464</v>
      </c>
      <c r="S2" s="3">
        <v>-1.607133041966549</v>
      </c>
      <c r="T2" s="3">
        <v>-7.8562091503268228</v>
      </c>
      <c r="U2" s="3">
        <v>3.8333333333333401</v>
      </c>
      <c r="V2" s="3">
        <v>-2.105319445054866</v>
      </c>
      <c r="W2" s="3">
        <v>-5.9272529788859254</v>
      </c>
      <c r="X2" s="3">
        <v>0.35841836734694221</v>
      </c>
      <c r="Y2" s="3">
        <v>-2.1331984000771111</v>
      </c>
      <c r="Z2" s="3">
        <v>-0.32954545454545398</v>
      </c>
      <c r="AA2" s="3">
        <v>-1.2198945209493151</v>
      </c>
      <c r="AB2" s="3">
        <v>-11.79411764705881</v>
      </c>
      <c r="AC2" s="3">
        <v>-1.9980582524271879</v>
      </c>
      <c r="AD2" s="3">
        <v>-3.542974588938709</v>
      </c>
      <c r="AE2" s="3">
        <v>-1.6733048838311999</v>
      </c>
      <c r="AG2" s="3" t="s">
        <v>50</v>
      </c>
      <c r="AH2" s="3">
        <v>1</v>
      </c>
      <c r="AI2" s="3">
        <v>0</v>
      </c>
      <c r="AJ2" s="3">
        <v>1</v>
      </c>
      <c r="AK2" s="3">
        <v>0</v>
      </c>
    </row>
    <row r="3" spans="1:46" x14ac:dyDescent="0.2">
      <c r="A3" s="3" t="s">
        <v>32</v>
      </c>
      <c r="B3" s="3">
        <v>-1.193637927618099E+16</v>
      </c>
      <c r="C3" s="3">
        <v>-2.8340752441125781</v>
      </c>
      <c r="D3" s="3">
        <v>-8.7617830777967125</v>
      </c>
      <c r="E3" s="3">
        <v>-2.9032090499826708</v>
      </c>
      <c r="F3" s="3">
        <v>0.20333143687970129</v>
      </c>
      <c r="G3" s="3">
        <v>4.738636363636366</v>
      </c>
      <c r="H3" s="3">
        <v>-7.075294009555309</v>
      </c>
      <c r="I3" s="3">
        <v>-13.572016460905351</v>
      </c>
      <c r="J3" s="3">
        <v>-1.4845360824742311</v>
      </c>
      <c r="K3" s="3">
        <v>-11.82934940760757</v>
      </c>
      <c r="L3" s="3">
        <v>-8.2312987962001376</v>
      </c>
      <c r="M3" s="3">
        <v>-9.6960784313725288</v>
      </c>
      <c r="N3" s="3">
        <v>4.9166666666666838</v>
      </c>
      <c r="O3" s="3">
        <v>-5.9960973954356493</v>
      </c>
      <c r="P3" s="3">
        <v>6.568181818181813</v>
      </c>
      <c r="Q3" s="3">
        <v>-8.8787878787878878</v>
      </c>
      <c r="R3" s="3">
        <v>-7.6578390261775837</v>
      </c>
      <c r="S3" s="3">
        <v>2.5688620991285589</v>
      </c>
      <c r="T3" s="3">
        <v>0.60457516339871686</v>
      </c>
      <c r="U3" s="3">
        <v>11.333333333333339</v>
      </c>
      <c r="V3" s="3">
        <v>-4.5010914311665946</v>
      </c>
      <c r="W3" s="3">
        <v>-4.9457177205439109</v>
      </c>
      <c r="X3" s="3">
        <v>-4.5235969387755199</v>
      </c>
      <c r="Y3" s="3">
        <v>-0.25940918509950339</v>
      </c>
      <c r="Z3" s="3">
        <v>3.2840909090908958</v>
      </c>
      <c r="AA3" s="3">
        <v>-3.99179607383534</v>
      </c>
      <c r="AB3" s="3">
        <v>11.20588235294117</v>
      </c>
      <c r="AC3" s="3">
        <v>1.9980582524271919</v>
      </c>
      <c r="AD3" s="3">
        <v>-13.614723467862481</v>
      </c>
      <c r="AE3" s="3">
        <v>-4.4556661925082999</v>
      </c>
      <c r="AG3" s="6" t="s">
        <v>51</v>
      </c>
      <c r="AH3" s="3">
        <v>0</v>
      </c>
      <c r="AI3" s="3">
        <v>1</v>
      </c>
      <c r="AJ3" s="3">
        <v>0</v>
      </c>
      <c r="AK3" s="3">
        <v>0</v>
      </c>
    </row>
    <row r="4" spans="1:46" x14ac:dyDescent="0.2">
      <c r="A4" s="3" t="s">
        <v>33</v>
      </c>
      <c r="B4" s="3">
        <v>-1.193637927618097E+16</v>
      </c>
      <c r="C4" s="3">
        <v>-0.89732912119471553</v>
      </c>
      <c r="D4" s="3">
        <v>13.578080636002261</v>
      </c>
      <c r="E4" s="3">
        <v>8.5495594289891805</v>
      </c>
      <c r="F4" s="3">
        <v>1.7134774638093451</v>
      </c>
      <c r="G4" s="3">
        <v>-2.545454545454545</v>
      </c>
      <c r="H4" s="3">
        <v>3.807856880348611</v>
      </c>
      <c r="I4" s="3">
        <v>4.7860082304526879</v>
      </c>
      <c r="J4" s="3">
        <v>-0.82474226804124018</v>
      </c>
      <c r="K4" s="3">
        <v>10.732903762211601</v>
      </c>
      <c r="L4" s="3">
        <v>5.1082650667281841</v>
      </c>
      <c r="M4" s="3">
        <v>17.333333333333371</v>
      </c>
      <c r="N4" s="3">
        <v>3.1666666666666741</v>
      </c>
      <c r="O4" s="3">
        <v>0.47292156872929791</v>
      </c>
      <c r="P4" s="3">
        <v>0</v>
      </c>
      <c r="Q4" s="3">
        <v>21.439393939393931</v>
      </c>
      <c r="R4" s="3">
        <v>13.17945690672963</v>
      </c>
      <c r="S4" s="3">
        <v>-0.96172905716201396</v>
      </c>
      <c r="T4" s="3">
        <v>7.2516339869281028</v>
      </c>
      <c r="U4" s="3">
        <v>-15.166666666666661</v>
      </c>
      <c r="V4" s="3">
        <v>6.6064108762214584</v>
      </c>
      <c r="W4" s="3">
        <v>10.872970699429841</v>
      </c>
      <c r="X4" s="3">
        <v>4.1651785714285818</v>
      </c>
      <c r="Y4" s="3">
        <v>2.39260758517662</v>
      </c>
      <c r="Z4" s="3">
        <v>-2.9545454545454399</v>
      </c>
      <c r="AA4" s="3">
        <v>5.2116905947846517</v>
      </c>
      <c r="AB4" s="3">
        <v>0.58823529411764452</v>
      </c>
      <c r="AC4" s="3">
        <v>-1.7763568394002501E-15</v>
      </c>
      <c r="AD4" s="3">
        <v>17.157698056801191</v>
      </c>
      <c r="AE4" s="3">
        <v>6.1289710763394991</v>
      </c>
      <c r="AG4" s="6" t="s">
        <v>52</v>
      </c>
      <c r="AH4" s="3">
        <v>0</v>
      </c>
      <c r="AI4" s="3">
        <v>0</v>
      </c>
      <c r="AJ4" s="3">
        <v>0</v>
      </c>
      <c r="AK4" s="3">
        <v>1</v>
      </c>
    </row>
    <row r="5" spans="1:46" x14ac:dyDescent="0.2">
      <c r="A5" s="3" t="s">
        <v>34</v>
      </c>
      <c r="B5" s="3">
        <v>1.485643873950405E+16</v>
      </c>
      <c r="C5" s="3">
        <v>69.218127752249657</v>
      </c>
      <c r="D5" s="3">
        <v>63.939806927881882</v>
      </c>
      <c r="E5" s="3">
        <v>73.105972719227367</v>
      </c>
      <c r="F5" s="3">
        <v>75.133455022441368</v>
      </c>
      <c r="G5" s="3">
        <v>79.184659090909093</v>
      </c>
      <c r="H5" s="3">
        <v>62.512390402688091</v>
      </c>
      <c r="I5" s="3">
        <v>65.936213991769549</v>
      </c>
      <c r="J5" s="3">
        <v>73.591924398625437</v>
      </c>
      <c r="K5" s="3">
        <v>63.916112381348299</v>
      </c>
      <c r="L5" s="3">
        <v>75.841025345179034</v>
      </c>
      <c r="M5" s="3">
        <v>84.882352941176435</v>
      </c>
      <c r="N5" s="3">
        <v>73.749999999999943</v>
      </c>
      <c r="O5" s="3">
        <v>72.0719843549535</v>
      </c>
      <c r="P5" s="3">
        <v>74.810606060606062</v>
      </c>
      <c r="Q5" s="3">
        <v>83.719696969696969</v>
      </c>
      <c r="R5" s="3">
        <v>71.314566963861637</v>
      </c>
      <c r="S5" s="3">
        <v>68.249985309952805</v>
      </c>
      <c r="T5" s="3">
        <v>76.533496732026165</v>
      </c>
      <c r="U5" s="3">
        <v>83.375</v>
      </c>
      <c r="V5" s="3">
        <v>72.302027937707862</v>
      </c>
      <c r="W5" s="3">
        <v>74.429140331821742</v>
      </c>
      <c r="X5" s="3">
        <v>72.177667942176882</v>
      </c>
      <c r="Y5" s="3">
        <v>70.125487928292614</v>
      </c>
      <c r="Z5" s="3">
        <v>75.558712121212125</v>
      </c>
      <c r="AA5" s="3">
        <v>73.186822443598018</v>
      </c>
      <c r="AB5" s="3">
        <v>79.948529411764696</v>
      </c>
      <c r="AC5" s="3">
        <v>73.575728155339803</v>
      </c>
      <c r="AD5" s="3">
        <v>74.58906327852516</v>
      </c>
      <c r="AE5" s="3">
        <v>77.96052631578948</v>
      </c>
      <c r="AG5" s="3" t="s">
        <v>34</v>
      </c>
      <c r="AH5" s="3">
        <v>1</v>
      </c>
      <c r="AI5" s="3">
        <v>1</v>
      </c>
      <c r="AJ5" s="3">
        <v>1</v>
      </c>
      <c r="AK5" s="3">
        <v>1</v>
      </c>
      <c r="AP5" s="3" t="s">
        <v>56</v>
      </c>
      <c r="AQ5" s="3" t="s">
        <v>57</v>
      </c>
      <c r="AR5" s="3" t="s">
        <v>58</v>
      </c>
      <c r="AS5" s="3" t="s">
        <v>59</v>
      </c>
      <c r="AT5" s="3" t="s">
        <v>69</v>
      </c>
    </row>
    <row r="6" spans="1:46" x14ac:dyDescent="0.2">
      <c r="A6" s="3" t="s">
        <v>35</v>
      </c>
      <c r="B6" s="3">
        <v>-386372693516413.62</v>
      </c>
      <c r="C6" s="3">
        <v>1.3630935286233929</v>
      </c>
      <c r="D6" s="3">
        <v>-17.493185689948891</v>
      </c>
      <c r="E6" s="3">
        <v>-1.986552002770404</v>
      </c>
      <c r="F6" s="3">
        <v>0.84382704342878756</v>
      </c>
      <c r="G6" s="3">
        <v>1.9696969696969671</v>
      </c>
      <c r="H6" s="3">
        <v>-12.98073187378589</v>
      </c>
      <c r="I6" s="3">
        <v>20.02469135802469</v>
      </c>
      <c r="J6" s="3">
        <v>-6.9450171821305862</v>
      </c>
      <c r="K6" s="3">
        <v>7.3716136631331004</v>
      </c>
      <c r="L6" s="3">
        <v>6.6971270335756374</v>
      </c>
      <c r="M6" s="3">
        <v>-3.3333333333333539</v>
      </c>
      <c r="N6" s="3">
        <v>-13.333333333333311</v>
      </c>
      <c r="O6" s="3">
        <v>-3.5636493334926178</v>
      </c>
      <c r="P6" s="3">
        <v>2.886363636363634</v>
      </c>
      <c r="Q6" s="3">
        <v>5.3636363636363731</v>
      </c>
      <c r="R6" s="3">
        <v>13.08527731411743</v>
      </c>
      <c r="S6" s="3">
        <v>-1.501746447037047</v>
      </c>
      <c r="T6" s="3">
        <v>3.2254901960784359</v>
      </c>
      <c r="U6" s="3">
        <v>12</v>
      </c>
      <c r="V6" s="3">
        <v>-9.2795382293910009</v>
      </c>
      <c r="W6" s="3">
        <v>5.9678556426131983</v>
      </c>
      <c r="X6" s="3">
        <v>-14.357993197278899</v>
      </c>
      <c r="Y6" s="3">
        <v>-1.0910317575056641</v>
      </c>
      <c r="Z6" s="3">
        <v>7.0946969696969813</v>
      </c>
      <c r="AA6" s="3">
        <v>10.421330208028129</v>
      </c>
      <c r="AB6" s="3">
        <v>7.0000000000000044</v>
      </c>
      <c r="AC6" s="3">
        <v>3.9669902912621491</v>
      </c>
      <c r="AD6" s="3">
        <v>-0.53114100647733731</v>
      </c>
      <c r="AE6" s="3">
        <v>4.1299193930772899</v>
      </c>
      <c r="AG6" s="3" t="s">
        <v>53</v>
      </c>
      <c r="AH6" s="3">
        <v>1</v>
      </c>
      <c r="AI6" s="3">
        <v>0</v>
      </c>
      <c r="AJ6" s="3">
        <v>0</v>
      </c>
      <c r="AK6" s="3">
        <v>1</v>
      </c>
      <c r="AP6" s="3" t="s">
        <v>46</v>
      </c>
      <c r="AQ6" s="3" t="s">
        <v>60</v>
      </c>
      <c r="AR6" s="3" t="s">
        <v>61</v>
      </c>
      <c r="AS6" s="3" t="s">
        <v>62</v>
      </c>
      <c r="AT6" s="3">
        <v>51</v>
      </c>
    </row>
    <row r="7" spans="1:46" x14ac:dyDescent="0.2">
      <c r="A7" s="3" t="s">
        <v>36</v>
      </c>
      <c r="B7" s="3">
        <v>-386372693516411.81</v>
      </c>
      <c r="C7" s="3">
        <v>-5.7873587976258873</v>
      </c>
      <c r="D7" s="3">
        <v>7.1618398637137934</v>
      </c>
      <c r="E7" s="3">
        <v>1.4217553580375519E-2</v>
      </c>
      <c r="F7" s="3">
        <v>-2.4149440546178651</v>
      </c>
      <c r="G7" s="3">
        <v>-2.13257575757576</v>
      </c>
      <c r="H7" s="3">
        <v>4.4201186538562514</v>
      </c>
      <c r="I7" s="3">
        <v>-10.191358024691359</v>
      </c>
      <c r="J7" s="3">
        <v>5.6013745704467324</v>
      </c>
      <c r="K7" s="3">
        <v>7.2744405182567622</v>
      </c>
      <c r="L7" s="3">
        <v>3.0081919926156768</v>
      </c>
      <c r="M7" s="3">
        <v>3.637254901960782</v>
      </c>
      <c r="N7" s="3">
        <v>7.6666666666666838</v>
      </c>
      <c r="O7" s="3">
        <v>0.15312961529737781</v>
      </c>
      <c r="P7" s="3">
        <v>-0.11363636363636501</v>
      </c>
      <c r="Q7" s="3">
        <v>-20.181818181818169</v>
      </c>
      <c r="R7" s="3">
        <v>-7.458508054119342</v>
      </c>
      <c r="S7" s="3">
        <v>-0.86929456888342727</v>
      </c>
      <c r="T7" s="3">
        <v>0.50980392156862064</v>
      </c>
      <c r="U7" s="3">
        <v>-3.500000000000016</v>
      </c>
      <c r="V7" s="3">
        <v>13.52391626012688</v>
      </c>
      <c r="W7" s="3">
        <v>1.284331452157873</v>
      </c>
      <c r="X7" s="3">
        <v>8.8167517006802694</v>
      </c>
      <c r="Y7" s="3">
        <v>-13.529805792491929</v>
      </c>
      <c r="Z7" s="3">
        <v>8.6515151515151416</v>
      </c>
      <c r="AA7" s="3">
        <v>-2.1182244359800761</v>
      </c>
      <c r="AB7" s="3">
        <v>-7.9999999999999973</v>
      </c>
      <c r="AC7" s="3">
        <v>11.1728155339806</v>
      </c>
      <c r="AD7" s="3">
        <v>-8.0614100647733089</v>
      </c>
      <c r="AE7" s="3">
        <v>-2.3579895685158849</v>
      </c>
      <c r="AG7" s="3" t="s">
        <v>54</v>
      </c>
      <c r="AH7" s="3">
        <v>0</v>
      </c>
      <c r="AI7" s="3">
        <v>1</v>
      </c>
      <c r="AJ7" s="3">
        <v>0</v>
      </c>
      <c r="AK7" s="3">
        <v>0</v>
      </c>
      <c r="AP7" s="3" t="s">
        <v>47</v>
      </c>
      <c r="AQ7" s="3" t="s">
        <v>63</v>
      </c>
      <c r="AR7" s="3" t="s">
        <v>64</v>
      </c>
      <c r="AS7" s="3" t="s">
        <v>65</v>
      </c>
      <c r="AT7" s="3">
        <v>5.3</v>
      </c>
    </row>
    <row r="8" spans="1:46" x14ac:dyDescent="0.2">
      <c r="A8" s="3" t="s">
        <v>37</v>
      </c>
      <c r="B8" s="3">
        <v>-386372693516411.88</v>
      </c>
      <c r="C8" s="3">
        <v>4.4242652690024897</v>
      </c>
      <c r="D8" s="3">
        <v>10.331345826235079</v>
      </c>
      <c r="E8" s="3">
        <v>1.972334449190027</v>
      </c>
      <c r="F8" s="3">
        <v>1.571117011189078</v>
      </c>
      <c r="G8" s="3">
        <v>0.16287878787879009</v>
      </c>
      <c r="H8" s="3">
        <v>8.5606132199296461</v>
      </c>
      <c r="I8" s="3">
        <v>-9.8333333333333055</v>
      </c>
      <c r="J8" s="3">
        <v>1.343642611683846</v>
      </c>
      <c r="K8" s="3">
        <v>-14.646054181389861</v>
      </c>
      <c r="L8" s="3">
        <v>-9.7053190261913169</v>
      </c>
      <c r="M8" s="3">
        <v>-0.30392156862743491</v>
      </c>
      <c r="N8" s="3">
        <v>5.6666666666667016</v>
      </c>
      <c r="O8" s="3">
        <v>3.410519718195236</v>
      </c>
      <c r="P8" s="3">
        <v>-2.772727272727268</v>
      </c>
      <c r="Q8" s="3">
        <v>14.81818181818182</v>
      </c>
      <c r="R8" s="3">
        <v>-5.6267692599980963</v>
      </c>
      <c r="S8" s="3">
        <v>2.3710410159204769</v>
      </c>
      <c r="T8" s="3">
        <v>-3.735294117647062</v>
      </c>
      <c r="U8" s="3">
        <v>-8.5000000000000018</v>
      </c>
      <c r="V8" s="3">
        <v>-4.2443780307358807</v>
      </c>
      <c r="W8" s="3">
        <v>-7.2521870947710676</v>
      </c>
      <c r="X8" s="3">
        <v>5.5412414965986301</v>
      </c>
      <c r="Y8" s="3">
        <v>14.620837549997599</v>
      </c>
      <c r="Z8" s="3">
        <v>-15.746212121212119</v>
      </c>
      <c r="AA8" s="3">
        <v>-8.3031057720480614</v>
      </c>
      <c r="AB8" s="3">
        <v>1.000000000000004</v>
      </c>
      <c r="AC8" s="3">
        <v>-15.139805825242741</v>
      </c>
      <c r="AD8" s="3">
        <v>8.5925510712506377</v>
      </c>
      <c r="AE8" s="3">
        <v>-1.771929824561405</v>
      </c>
      <c r="AG8" s="3" t="s">
        <v>55</v>
      </c>
      <c r="AH8" s="3">
        <v>0</v>
      </c>
      <c r="AI8" s="3">
        <v>0</v>
      </c>
      <c r="AJ8" s="3">
        <v>1</v>
      </c>
      <c r="AK8" s="3">
        <v>0</v>
      </c>
      <c r="AP8" s="3" t="s">
        <v>48</v>
      </c>
      <c r="AQ8" s="3" t="s">
        <v>66</v>
      </c>
      <c r="AR8" s="3" t="s">
        <v>67</v>
      </c>
      <c r="AS8" s="3" t="s">
        <v>68</v>
      </c>
      <c r="AT8" s="3">
        <v>22</v>
      </c>
    </row>
    <row r="9" spans="1:46" x14ac:dyDescent="0.2">
      <c r="A9" s="3" t="s">
        <v>38</v>
      </c>
      <c r="B9" s="3">
        <v>-3305137059863.7109</v>
      </c>
      <c r="C9" s="3">
        <v>10.66684915278576</v>
      </c>
      <c r="D9" s="3">
        <v>-1.209965928449763</v>
      </c>
      <c r="E9" s="3">
        <v>2.7118636730924668</v>
      </c>
      <c r="F9" s="3">
        <v>-3.079603641190972</v>
      </c>
      <c r="G9" s="3">
        <v>9.1221590909090935</v>
      </c>
      <c r="H9" s="3">
        <v>3.8078568803486119</v>
      </c>
      <c r="I9" s="3">
        <v>20.612654320987652</v>
      </c>
      <c r="J9" s="3">
        <v>4.2886597938144391</v>
      </c>
      <c r="K9" s="3">
        <v>10.732903762211579</v>
      </c>
      <c r="L9" s="3">
        <v>-0.63346602053765755</v>
      </c>
      <c r="M9" s="3">
        <v>-26.22794117647063</v>
      </c>
      <c r="N9" s="3">
        <v>3.1666666666666639</v>
      </c>
      <c r="O9" s="3">
        <v>4.1987004015146434</v>
      </c>
      <c r="P9" s="3">
        <v>-3.795454545454541</v>
      </c>
      <c r="Q9" s="3">
        <v>6.4772727272727444</v>
      </c>
      <c r="R9" s="3">
        <v>-10.929054879289991</v>
      </c>
      <c r="S9" s="3">
        <v>-0.96172905716202284</v>
      </c>
      <c r="T9" s="3">
        <v>7.2516339869281037</v>
      </c>
      <c r="U9" s="3">
        <v>9.1666666666666679</v>
      </c>
      <c r="V9" s="3">
        <v>6.4279106051949002</v>
      </c>
      <c r="W9" s="3">
        <v>10.87297069942983</v>
      </c>
      <c r="X9" s="3">
        <v>6.3780293367346994</v>
      </c>
      <c r="Y9" s="3">
        <v>10.32846609801938</v>
      </c>
      <c r="Z9" s="3">
        <v>10.289772727272711</v>
      </c>
      <c r="AA9" s="3">
        <v>-6.3915909756812299</v>
      </c>
      <c r="AB9" s="3">
        <v>0.58823529411764808</v>
      </c>
      <c r="AC9" s="3">
        <v>1.7763568394002501E-15</v>
      </c>
      <c r="AD9" s="3">
        <v>5.9641255605381396</v>
      </c>
      <c r="AE9" s="3">
        <v>-1.660384068278804</v>
      </c>
      <c r="AG9" s="3" t="s">
        <v>38</v>
      </c>
      <c r="AH9" s="3">
        <v>1</v>
      </c>
      <c r="AI9" s="3">
        <v>0</v>
      </c>
      <c r="AJ9" s="3">
        <v>0</v>
      </c>
      <c r="AK9" s="3">
        <v>0</v>
      </c>
      <c r="AP9" s="3" t="s">
        <v>49</v>
      </c>
      <c r="AQ9" s="3" t="s">
        <v>66</v>
      </c>
      <c r="AR9" s="3" t="s">
        <v>61</v>
      </c>
      <c r="AS9" s="3" t="s">
        <v>74</v>
      </c>
      <c r="AT9" s="3">
        <v>13</v>
      </c>
    </row>
    <row r="10" spans="1:46" x14ac:dyDescent="0.2">
      <c r="A10" s="3" t="s">
        <v>39</v>
      </c>
      <c r="B10" s="3">
        <v>-999399357770293.5</v>
      </c>
      <c r="C10" s="3">
        <v>-7.2512654365307361</v>
      </c>
      <c r="D10" s="3">
        <v>-4.9169505962521054</v>
      </c>
      <c r="E10" s="3">
        <v>8.7938406633575745</v>
      </c>
      <c r="F10" s="3">
        <v>5.362554523041914</v>
      </c>
      <c r="G10" s="3">
        <v>2.6448863636363669</v>
      </c>
      <c r="H10" s="3">
        <v>0</v>
      </c>
      <c r="I10" s="3">
        <v>-11.837962962962971</v>
      </c>
      <c r="J10" s="3">
        <v>-2.8659793814433012</v>
      </c>
      <c r="K10" s="3">
        <v>-16.38328829765123</v>
      </c>
      <c r="L10" s="3">
        <v>10.79378677743164</v>
      </c>
      <c r="M10" s="3">
        <v>47.595588235294173</v>
      </c>
      <c r="N10" s="3">
        <v>0</v>
      </c>
      <c r="O10" s="3">
        <v>1.625905745347255</v>
      </c>
      <c r="P10" s="3">
        <v>2.363636363636362</v>
      </c>
      <c r="Q10" s="3">
        <v>-22.65909090909091</v>
      </c>
      <c r="R10" s="3">
        <v>-1.07856837519847</v>
      </c>
      <c r="S10" s="3">
        <v>13.810840744445789</v>
      </c>
      <c r="T10" s="3">
        <v>-1.06581410364015E-14</v>
      </c>
      <c r="U10" s="3">
        <v>1.7763568394002501E-15</v>
      </c>
      <c r="V10" s="3">
        <v>9.4564782666022094</v>
      </c>
      <c r="W10" s="3">
        <v>2.8057350604479452</v>
      </c>
      <c r="X10" s="3">
        <v>24.11144770408163</v>
      </c>
      <c r="Y10" s="3">
        <v>6.8721989301720621</v>
      </c>
      <c r="Z10" s="3">
        <v>12.19886363636364</v>
      </c>
      <c r="AA10" s="3">
        <v>7.2500732493407387</v>
      </c>
      <c r="AB10" s="3">
        <v>-2.029411764705884</v>
      </c>
      <c r="AC10" s="3">
        <v>0</v>
      </c>
      <c r="AD10" s="3">
        <v>-7.6431240657698156</v>
      </c>
      <c r="AE10" s="3">
        <v>1.2471550497866279</v>
      </c>
      <c r="AG10" s="3" t="s">
        <v>39</v>
      </c>
      <c r="AH10" s="3">
        <v>0</v>
      </c>
      <c r="AI10" s="3">
        <v>0</v>
      </c>
      <c r="AJ10" s="3">
        <v>0</v>
      </c>
      <c r="AK10" s="3">
        <v>1</v>
      </c>
    </row>
    <row r="11" spans="1:46" x14ac:dyDescent="0.2">
      <c r="A11" s="3" t="s">
        <v>40</v>
      </c>
      <c r="B11" s="3">
        <v>-999399357770293.88</v>
      </c>
      <c r="C11" s="3">
        <v>1.3305481763354501</v>
      </c>
      <c r="D11" s="3">
        <v>13.191226575809219</v>
      </c>
      <c r="E11" s="3">
        <v>-2.408206356535461</v>
      </c>
      <c r="F11" s="3">
        <v>-1.4804191162526039</v>
      </c>
      <c r="G11" s="3">
        <v>-7.3210227272727346</v>
      </c>
      <c r="H11" s="3">
        <v>9.3810376962251247</v>
      </c>
      <c r="I11" s="3">
        <v>-2.0231481481481408</v>
      </c>
      <c r="J11" s="3">
        <v>2.1855670103092759</v>
      </c>
      <c r="K11" s="3">
        <v>5.219185200582019</v>
      </c>
      <c r="L11" s="3">
        <v>-3.362668743509877</v>
      </c>
      <c r="M11" s="3">
        <v>-5.4338235294117467</v>
      </c>
      <c r="N11" s="3">
        <v>-17.583333333333329</v>
      </c>
      <c r="O11" s="3">
        <v>1.6548324598355491</v>
      </c>
      <c r="P11" s="3">
        <v>6.568181818181813</v>
      </c>
      <c r="Q11" s="3">
        <v>0.93181818181818676</v>
      </c>
      <c r="R11" s="3">
        <v>9.4703670154297086</v>
      </c>
      <c r="S11" s="3">
        <v>5.2330048259258772</v>
      </c>
      <c r="T11" s="3">
        <v>6.9084967320261486</v>
      </c>
      <c r="U11" s="3">
        <v>-14.833333333333339</v>
      </c>
      <c r="V11" s="3">
        <v>-0.63238913549860609</v>
      </c>
      <c r="W11" s="3">
        <v>-0.76995942204618939</v>
      </c>
      <c r="X11" s="3">
        <v>-1.569036989795926</v>
      </c>
      <c r="Y11" s="3">
        <v>-4.6721121873644726</v>
      </c>
      <c r="Z11" s="3">
        <v>-9.4715909090908994</v>
      </c>
      <c r="AA11" s="3">
        <v>7.8908584822736616</v>
      </c>
      <c r="AB11" s="3">
        <v>-8.5294117647058876</v>
      </c>
      <c r="AC11" s="3">
        <v>2.819417475728176</v>
      </c>
      <c r="AD11" s="3">
        <v>7.0766068759342193</v>
      </c>
      <c r="AE11" s="3">
        <v>4.4007823613086776</v>
      </c>
      <c r="AG11" s="3" t="s">
        <v>40</v>
      </c>
      <c r="AH11" s="3">
        <v>0</v>
      </c>
      <c r="AI11" s="3">
        <v>1</v>
      </c>
      <c r="AJ11" s="3">
        <v>0</v>
      </c>
      <c r="AK11" s="3">
        <v>0</v>
      </c>
    </row>
    <row r="12" spans="1:46" x14ac:dyDescent="0.2">
      <c r="A12" s="3" t="s">
        <v>41</v>
      </c>
      <c r="B12" s="3">
        <v>-999399357770303</v>
      </c>
      <c r="C12" s="3">
        <v>-4.7461318925904683</v>
      </c>
      <c r="D12" s="3">
        <v>-7.0643100511073493</v>
      </c>
      <c r="E12" s="3">
        <v>-9.0974979799145892</v>
      </c>
      <c r="F12" s="3">
        <v>-0.80253176559833672</v>
      </c>
      <c r="G12" s="3">
        <v>-4.4460227272727293</v>
      </c>
      <c r="H12" s="3">
        <v>-13.188894576573739</v>
      </c>
      <c r="I12" s="3">
        <v>-6.7515432098765453</v>
      </c>
      <c r="J12" s="3">
        <v>-3.6082474226804129</v>
      </c>
      <c r="K12" s="3">
        <v>0.4311993348576264</v>
      </c>
      <c r="L12" s="3">
        <v>-6.7976520133841012</v>
      </c>
      <c r="M12" s="3">
        <v>-15.93382352941175</v>
      </c>
      <c r="N12" s="3">
        <v>14.41666666666668</v>
      </c>
      <c r="O12" s="3">
        <v>-7.4794386066974496</v>
      </c>
      <c r="P12" s="3">
        <v>-5.1363636363636322</v>
      </c>
      <c r="Q12" s="3">
        <v>15.25000000000002</v>
      </c>
      <c r="R12" s="3">
        <v>2.5372562390587272</v>
      </c>
      <c r="S12" s="3">
        <v>-18.082116513209659</v>
      </c>
      <c r="T12" s="3">
        <v>-14.16013071895425</v>
      </c>
      <c r="U12" s="3">
        <v>5.666666666666667</v>
      </c>
      <c r="V12" s="3">
        <v>-15.25199973629851</v>
      </c>
      <c r="W12" s="3">
        <v>-12.9087463378316</v>
      </c>
      <c r="X12" s="3">
        <v>-28.920440051020421</v>
      </c>
      <c r="Y12" s="3">
        <v>-12.528552840826951</v>
      </c>
      <c r="Z12" s="3">
        <v>-13.017045454545441</v>
      </c>
      <c r="AA12" s="3">
        <v>-8.749340755933197</v>
      </c>
      <c r="AB12" s="3">
        <v>9.9705882352941213</v>
      </c>
      <c r="AC12" s="3">
        <v>-2.819417475728176</v>
      </c>
      <c r="AD12" s="3">
        <v>-5.3976083707025468</v>
      </c>
      <c r="AE12" s="3">
        <v>-3.987553342816506</v>
      </c>
      <c r="AG12" s="3" t="s">
        <v>41</v>
      </c>
      <c r="AH12" s="3">
        <v>0</v>
      </c>
      <c r="AI12" s="3">
        <v>0</v>
      </c>
      <c r="AJ12" s="3">
        <v>1</v>
      </c>
      <c r="AK12" s="3">
        <v>0</v>
      </c>
    </row>
    <row r="13" spans="1:46" x14ac:dyDescent="0.2">
      <c r="A13" s="3" t="s">
        <v>42</v>
      </c>
      <c r="B13" s="3">
        <v>-1534287412036275</v>
      </c>
      <c r="C13" s="3">
        <v>-7.7028378087306164</v>
      </c>
      <c r="D13" s="3">
        <v>-5.1435264054514276</v>
      </c>
      <c r="E13" s="3">
        <v>-8.4027954134441529</v>
      </c>
      <c r="F13" s="3">
        <v>-1.075218092167646</v>
      </c>
      <c r="G13" s="3">
        <v>-1.628787878787882</v>
      </c>
      <c r="H13" s="3">
        <v>3.9303564865858069</v>
      </c>
      <c r="I13" s="3">
        <v>4.9490740740740726</v>
      </c>
      <c r="J13" s="3">
        <v>-2.2036082474226761</v>
      </c>
      <c r="K13" s="3">
        <v>3.0962897526501849</v>
      </c>
      <c r="L13" s="3">
        <v>-14.358399676935511</v>
      </c>
      <c r="M13" s="3">
        <v>-24.448529411764731</v>
      </c>
      <c r="N13" s="3">
        <v>-10.749999999999989</v>
      </c>
      <c r="O13" s="3">
        <v>5.3140566483656304</v>
      </c>
      <c r="P13" s="3">
        <v>0.16666666666666599</v>
      </c>
      <c r="Q13" s="3">
        <v>-4.4545454545454479</v>
      </c>
      <c r="R13" s="3">
        <v>-0.75587265399177994</v>
      </c>
      <c r="S13" s="3">
        <v>-0.34435652881971401</v>
      </c>
      <c r="T13" s="3">
        <v>-12.54656862745099</v>
      </c>
      <c r="U13" s="3">
        <v>18.125</v>
      </c>
      <c r="V13" s="3">
        <v>-16.120143497560768</v>
      </c>
      <c r="W13" s="3">
        <v>-7.459413182839306</v>
      </c>
      <c r="X13" s="3">
        <v>-8.4553571428571441</v>
      </c>
      <c r="Y13" s="3">
        <v>3.6653173341043832</v>
      </c>
      <c r="Z13" s="3">
        <v>-13.68181818181818</v>
      </c>
      <c r="AA13" s="3">
        <v>-4.9831892762965122</v>
      </c>
      <c r="AB13" s="3">
        <v>-6.1250000000000053</v>
      </c>
      <c r="AC13" s="3">
        <v>16.154368932038832</v>
      </c>
      <c r="AD13" s="3">
        <v>-9.9488041853512748</v>
      </c>
      <c r="AE13" s="3">
        <v>7.1123755334284056E-2</v>
      </c>
      <c r="AG13" s="3" t="s">
        <v>42</v>
      </c>
      <c r="AH13" s="3">
        <v>0</v>
      </c>
      <c r="AI13" s="3">
        <v>0</v>
      </c>
      <c r="AJ13" s="3">
        <v>0</v>
      </c>
      <c r="AK13" s="3">
        <v>1</v>
      </c>
    </row>
    <row r="14" spans="1:46" x14ac:dyDescent="0.2">
      <c r="A14" s="3" t="s">
        <v>43</v>
      </c>
      <c r="B14" s="3">
        <v>-1534287412036270</v>
      </c>
      <c r="C14" s="3">
        <v>-1.122531950028717</v>
      </c>
      <c r="D14" s="3">
        <v>-5.2448892674616578</v>
      </c>
      <c r="E14" s="3">
        <v>3.7323194428411952</v>
      </c>
      <c r="F14" s="3">
        <v>2.384482268158536</v>
      </c>
      <c r="G14" s="3">
        <v>2.4280303030303099</v>
      </c>
      <c r="H14" s="3">
        <v>2.16259778442799</v>
      </c>
      <c r="I14" s="3">
        <v>-6.9089506172839537</v>
      </c>
      <c r="J14" s="3">
        <v>-2.0180412371134002</v>
      </c>
      <c r="K14" s="3">
        <v>-6.6033568904593682</v>
      </c>
      <c r="L14" s="3">
        <v>9.4238779277720077</v>
      </c>
      <c r="M14" s="3">
        <v>9.0514705882352953</v>
      </c>
      <c r="N14" s="3">
        <v>15.250000000000011</v>
      </c>
      <c r="O14" s="3">
        <v>1.308685805704312</v>
      </c>
      <c r="P14" s="3">
        <v>1.166666666666665</v>
      </c>
      <c r="Q14" s="3">
        <v>17.818181818181809</v>
      </c>
      <c r="R14" s="3">
        <v>-1.805093026096158</v>
      </c>
      <c r="S14" s="3">
        <v>-0.58439844354860282</v>
      </c>
      <c r="T14" s="3">
        <v>7.7083333333333108</v>
      </c>
      <c r="U14" s="3">
        <v>1.6250000000000051</v>
      </c>
      <c r="V14" s="3">
        <v>9.8476409704214944</v>
      </c>
      <c r="W14" s="3">
        <v>-12.15844337296584</v>
      </c>
      <c r="X14" s="3">
        <v>-8.112882653061229</v>
      </c>
      <c r="Y14" s="3">
        <v>1.7702761312707811</v>
      </c>
      <c r="Z14" s="3">
        <v>0</v>
      </c>
      <c r="AA14" s="3">
        <v>13.61291385877526</v>
      </c>
      <c r="AB14" s="3">
        <v>12.37500000000002</v>
      </c>
      <c r="AC14" s="3">
        <v>-5.3310679611650453</v>
      </c>
      <c r="AD14" s="3">
        <v>8.8161434977578672</v>
      </c>
      <c r="AE14" s="3">
        <v>-4.8321479374111016</v>
      </c>
      <c r="AG14" s="3" t="s">
        <v>43</v>
      </c>
      <c r="AH14" s="3">
        <v>0</v>
      </c>
      <c r="AI14" s="3">
        <v>0</v>
      </c>
      <c r="AJ14" s="3">
        <v>1</v>
      </c>
      <c r="AK14" s="3">
        <v>0</v>
      </c>
    </row>
    <row r="15" spans="1:46" x14ac:dyDescent="0.2">
      <c r="A15" s="3" t="s">
        <v>44</v>
      </c>
      <c r="B15" s="3">
        <v>-1534287412036266</v>
      </c>
      <c r="C15" s="3">
        <v>-1.0158044945433671</v>
      </c>
      <c r="D15" s="3">
        <v>8.2372231686541539</v>
      </c>
      <c r="E15" s="3">
        <v>1.6904170995421219</v>
      </c>
      <c r="F15" s="3">
        <v>-6.1476626208989158</v>
      </c>
      <c r="G15" s="3">
        <v>-0.7992424242424313</v>
      </c>
      <c r="H15" s="3">
        <v>-6.0929542710137996</v>
      </c>
      <c r="I15" s="3">
        <v>-2.538580246913579</v>
      </c>
      <c r="J15" s="3">
        <v>-4.5335051546391743</v>
      </c>
      <c r="K15" s="3">
        <v>-0.67402826855122178</v>
      </c>
      <c r="L15" s="3">
        <v>3.9622418368524288</v>
      </c>
      <c r="M15" s="3">
        <v>4.0514705882352988</v>
      </c>
      <c r="N15" s="3">
        <v>6.2500000000000062</v>
      </c>
      <c r="O15" s="3">
        <v>-1.7085279008523719</v>
      </c>
      <c r="P15" s="3">
        <v>0</v>
      </c>
      <c r="Q15" s="3">
        <v>-12.45454545454546</v>
      </c>
      <c r="R15" s="3">
        <v>8.04305255872654</v>
      </c>
      <c r="S15" s="3">
        <v>-7.2768257602050301</v>
      </c>
      <c r="T15" s="3">
        <v>3.9730392156863261</v>
      </c>
      <c r="U15" s="3">
        <v>-9.3750000000000053</v>
      </c>
      <c r="V15" s="3">
        <v>-0.13891025359292031</v>
      </c>
      <c r="W15" s="3">
        <v>11.77750534217302</v>
      </c>
      <c r="X15" s="3">
        <v>-3.317602040816324</v>
      </c>
      <c r="Y15" s="3">
        <v>-13.1025010842851</v>
      </c>
      <c r="Z15" s="3">
        <v>7.9204545454545601</v>
      </c>
      <c r="AA15" s="3">
        <v>3.9012232639906248</v>
      </c>
      <c r="AB15" s="3">
        <v>-9.1250000000000071</v>
      </c>
      <c r="AC15" s="3">
        <v>-5.6475728155339846</v>
      </c>
      <c r="AD15" s="3">
        <v>-7.8501494768310902</v>
      </c>
      <c r="AE15" s="3">
        <v>2.1877667140825068</v>
      </c>
      <c r="AG15" s="3" t="s">
        <v>44</v>
      </c>
      <c r="AH15" s="3">
        <v>0</v>
      </c>
      <c r="AI15" s="3">
        <v>1</v>
      </c>
      <c r="AJ15" s="3">
        <v>0</v>
      </c>
      <c r="AK15" s="3">
        <v>0</v>
      </c>
    </row>
    <row r="16" spans="1:46" x14ac:dyDescent="0.2">
      <c r="A16" s="3" t="s">
        <v>45</v>
      </c>
      <c r="B16" s="3">
        <v>-1534287412036262</v>
      </c>
      <c r="C16" s="3">
        <v>9.8411742533026949</v>
      </c>
      <c r="D16" s="3">
        <v>2.151192504258943</v>
      </c>
      <c r="E16" s="3">
        <v>2.9800588710608311</v>
      </c>
      <c r="F16" s="3">
        <v>4.8383984449080248</v>
      </c>
      <c r="G16" s="3">
        <v>0</v>
      </c>
      <c r="H16" s="3">
        <v>0</v>
      </c>
      <c r="I16" s="3">
        <v>4.4984567901234458</v>
      </c>
      <c r="J16" s="3">
        <v>8.7551546391752524</v>
      </c>
      <c r="K16" s="3">
        <v>4.1810954063604067</v>
      </c>
      <c r="L16" s="3">
        <v>0.97227991231106936</v>
      </c>
      <c r="M16" s="3">
        <v>11.34558823529416</v>
      </c>
      <c r="N16" s="3">
        <v>-10.749999999999989</v>
      </c>
      <c r="O16" s="3">
        <v>-4.9142145532175689</v>
      </c>
      <c r="P16" s="3">
        <v>-1.333333333333331</v>
      </c>
      <c r="Q16" s="3">
        <v>-0.90909090909092316</v>
      </c>
      <c r="R16" s="3">
        <v>-5.4820868786386043</v>
      </c>
      <c r="S16" s="3">
        <v>8.2055807325733419</v>
      </c>
      <c r="T16" s="3">
        <v>0.86519607843136115</v>
      </c>
      <c r="U16" s="3">
        <v>-10.375000000000011</v>
      </c>
      <c r="V16" s="3">
        <v>6.4114127807322072</v>
      </c>
      <c r="W16" s="3">
        <v>7.8403512136321316</v>
      </c>
      <c r="X16" s="3">
        <v>19.885841836734699</v>
      </c>
      <c r="Y16" s="3">
        <v>7.6669076189099332</v>
      </c>
      <c r="Z16" s="3">
        <v>5.7613636363636189</v>
      </c>
      <c r="AA16" s="3">
        <v>-12.530947846469379</v>
      </c>
      <c r="AB16" s="3">
        <v>2.874999999999992</v>
      </c>
      <c r="AC16" s="3">
        <v>-5.1757281553397974</v>
      </c>
      <c r="AD16" s="3">
        <v>8.9828101644245013</v>
      </c>
      <c r="AE16" s="3">
        <v>2.5732574679943112</v>
      </c>
      <c r="AG16" s="3" t="s">
        <v>45</v>
      </c>
      <c r="AH16" s="3">
        <v>1</v>
      </c>
      <c r="AI16" s="3">
        <v>0</v>
      </c>
      <c r="AJ16" s="3">
        <v>0</v>
      </c>
      <c r="AK16" s="3">
        <v>0</v>
      </c>
    </row>
    <row r="20" spans="1:42" x14ac:dyDescent="0.2">
      <c r="A20" s="3" t="s">
        <v>46</v>
      </c>
      <c r="B20" s="3">
        <f>SUMPRODUCT(B2:B16,$AH$2:$AH$16)</f>
        <v>996094220710511</v>
      </c>
      <c r="C20" s="3">
        <f t="shared" ref="C20:AE20" si="0">SUMPRODUCT(C2:C16,$AH$2:$AH$16)</f>
        <v>94.820649052268806</v>
      </c>
      <c r="D20" s="3">
        <f t="shared" si="0"/>
        <v>42.571550255536621</v>
      </c>
      <c r="E20" s="3">
        <f t="shared" si="0"/>
        <v>71.164992881603752</v>
      </c>
      <c r="F20" s="3">
        <f t="shared" si="0"/>
        <v>75.81926796889816</v>
      </c>
      <c r="G20" s="3">
        <f t="shared" si="0"/>
        <v>88.083333333333329</v>
      </c>
      <c r="H20" s="3">
        <f t="shared" si="0"/>
        <v>56.606952538457499</v>
      </c>
      <c r="I20" s="3">
        <f t="shared" si="0"/>
        <v>119.85802469135797</v>
      </c>
      <c r="J20" s="3">
        <f t="shared" si="0"/>
        <v>82</v>
      </c>
      <c r="K20" s="3">
        <f t="shared" si="0"/>
        <v>87.298170858449367</v>
      </c>
      <c r="L20" s="3">
        <f t="shared" si="0"/>
        <v>86.000000000000028</v>
      </c>
      <c r="M20" s="3">
        <f t="shared" si="0"/>
        <v>59.029411764705848</v>
      </c>
      <c r="N20" s="3">
        <f t="shared" si="0"/>
        <v>44.749999999999986</v>
      </c>
      <c r="O20" s="3">
        <f t="shared" si="0"/>
        <v>73.31599669646431</v>
      </c>
      <c r="P20" s="3">
        <f t="shared" si="0"/>
        <v>66.000000000000014</v>
      </c>
      <c r="Q20" s="3">
        <f t="shared" si="0"/>
        <v>82.090909090909108</v>
      </c>
      <c r="R20" s="3">
        <f t="shared" si="0"/>
        <v>62.467084639498431</v>
      </c>
      <c r="S20" s="3">
        <f t="shared" si="0"/>
        <v>72.384957496360528</v>
      </c>
      <c r="T20" s="3">
        <f t="shared" si="0"/>
        <v>80.019607843137251</v>
      </c>
      <c r="U20" s="3">
        <f t="shared" si="0"/>
        <v>98</v>
      </c>
      <c r="V20" s="3">
        <f t="shared" si="0"/>
        <v>73.75649364918911</v>
      </c>
      <c r="W20" s="3">
        <f t="shared" si="0"/>
        <v>93.183064908610973</v>
      </c>
      <c r="X20" s="3">
        <f t="shared" si="0"/>
        <v>84.44196428571432</v>
      </c>
      <c r="Y20" s="3">
        <f t="shared" si="0"/>
        <v>84.896631487639155</v>
      </c>
      <c r="Z20" s="3">
        <f t="shared" si="0"/>
        <v>98.374999999999972</v>
      </c>
      <c r="AA20" s="3">
        <f t="shared" si="0"/>
        <v>63.465719308526225</v>
      </c>
      <c r="AB20" s="3">
        <f t="shared" si="0"/>
        <v>78.617647058823522</v>
      </c>
      <c r="AC20" s="3">
        <f t="shared" si="0"/>
        <v>70.36893203883497</v>
      </c>
      <c r="AD20" s="3">
        <f t="shared" si="0"/>
        <v>85.461883408071756</v>
      </c>
      <c r="AE20" s="3">
        <f t="shared" si="0"/>
        <v>81.330014224751082</v>
      </c>
    </row>
    <row r="21" spans="1:42" x14ac:dyDescent="0.2">
      <c r="A21" s="3" t="s">
        <v>47</v>
      </c>
      <c r="B21" s="3">
        <f>SUMPRODUCT(B2:B16,$AI$2:$AI$16)</f>
        <v>88</v>
      </c>
      <c r="C21" s="3">
        <f t="shared" ref="C21:AE21" si="1">SUMPRODUCT(C2:C16,$AI$2:$AI$16)</f>
        <v>60.91143739230327</v>
      </c>
      <c r="D21" s="3">
        <f t="shared" si="1"/>
        <v>83.768313458262341</v>
      </c>
      <c r="E21" s="3">
        <f t="shared" si="1"/>
        <v>69.499191965831727</v>
      </c>
      <c r="F21" s="3">
        <f t="shared" si="1"/>
        <v>65.293760667551695</v>
      </c>
      <c r="G21" s="3">
        <f t="shared" si="1"/>
        <v>73.670454545454518</v>
      </c>
      <c r="H21" s="3">
        <f t="shared" si="1"/>
        <v>63.145298472200359</v>
      </c>
      <c r="I21" s="3">
        <f t="shared" si="1"/>
        <v>37.611111111111114</v>
      </c>
      <c r="J21" s="3">
        <f t="shared" si="1"/>
        <v>75.360824742268036</v>
      </c>
      <c r="K21" s="3">
        <f t="shared" si="1"/>
        <v>63.9063604240283</v>
      </c>
      <c r="L21" s="3">
        <f t="shared" si="1"/>
        <v>71.217491634937133</v>
      </c>
      <c r="M21" s="3">
        <f t="shared" si="1"/>
        <v>77.44117647058826</v>
      </c>
      <c r="N21" s="3">
        <f t="shared" si="1"/>
        <v>74.999999999999986</v>
      </c>
      <c r="O21" s="3">
        <f t="shared" si="1"/>
        <v>66.175321133798391</v>
      </c>
      <c r="P21" s="3">
        <f t="shared" si="1"/>
        <v>87.833333333333329</v>
      </c>
      <c r="Q21" s="3">
        <f t="shared" si="1"/>
        <v>43.136363636363633</v>
      </c>
      <c r="R21" s="3">
        <f t="shared" si="1"/>
        <v>73.711639457720963</v>
      </c>
      <c r="S21" s="3">
        <f t="shared" si="1"/>
        <v>67.905731905918785</v>
      </c>
      <c r="T21" s="3">
        <f t="shared" si="1"/>
        <v>88.529411764705984</v>
      </c>
      <c r="U21" s="3">
        <f t="shared" si="1"/>
        <v>66.999999999999986</v>
      </c>
      <c r="V21" s="3">
        <f t="shared" si="1"/>
        <v>80.553553377576605</v>
      </c>
      <c r="W21" s="3">
        <f t="shared" si="1"/>
        <v>81.775299983562533</v>
      </c>
      <c r="X21" s="3">
        <f t="shared" si="1"/>
        <v>71.584183673469369</v>
      </c>
      <c r="Y21" s="3">
        <f t="shared" si="1"/>
        <v>38.561659679051608</v>
      </c>
      <c r="Z21" s="3">
        <f t="shared" si="1"/>
        <v>85.943181818181813</v>
      </c>
      <c r="AA21" s="3">
        <f t="shared" si="1"/>
        <v>78.868883680046878</v>
      </c>
      <c r="AB21" s="3">
        <f t="shared" si="1"/>
        <v>65.499999999999972</v>
      </c>
      <c r="AC21" s="3">
        <f t="shared" si="1"/>
        <v>83.918446601941767</v>
      </c>
      <c r="AD21" s="3">
        <f t="shared" si="1"/>
        <v>52.139387144992497</v>
      </c>
      <c r="AE21" s="3">
        <f t="shared" si="1"/>
        <v>77.735419630156457</v>
      </c>
    </row>
    <row r="22" spans="1:42" x14ac:dyDescent="0.2">
      <c r="A22" s="3" t="s">
        <v>48</v>
      </c>
      <c r="B22" s="3">
        <f>SUMPRODUCT(B2:B16,$AJ$2:$AJ$16)</f>
        <v>65</v>
      </c>
      <c r="C22" s="3">
        <f t="shared" ref="C22:AE22" si="2">SUMPRODUCT(C2:C16,$AJ$2:$AJ$16)</f>
        <v>71.505133543940261</v>
      </c>
      <c r="D22" s="3">
        <f t="shared" si="2"/>
        <v>57.145655877342413</v>
      </c>
      <c r="E22" s="3">
        <f t="shared" si="2"/>
        <v>64.066778252337485</v>
      </c>
      <c r="F22" s="3">
        <f t="shared" si="2"/>
        <v>76.369713635501597</v>
      </c>
      <c r="G22" s="3">
        <f t="shared" si="2"/>
        <v>75.13636363636364</v>
      </c>
      <c r="H22" s="3">
        <f t="shared" si="2"/>
        <v>63.314143959678681</v>
      </c>
      <c r="I22" s="3">
        <f t="shared" si="2"/>
        <v>51.228395061728399</v>
      </c>
      <c r="J22" s="3">
        <f t="shared" si="2"/>
        <v>71.61855670103094</v>
      </c>
      <c r="K22" s="3">
        <f t="shared" si="2"/>
        <v>44.194346289752673</v>
      </c>
      <c r="L22" s="3">
        <f t="shared" si="2"/>
        <v>71.884965962847559</v>
      </c>
      <c r="M22" s="3">
        <f t="shared" si="2"/>
        <v>70.058823529411782</v>
      </c>
      <c r="N22" s="3">
        <f t="shared" si="2"/>
        <v>101.00000000000003</v>
      </c>
      <c r="O22" s="3">
        <f t="shared" si="2"/>
        <v>74.834927098861939</v>
      </c>
      <c r="P22" s="3">
        <f t="shared" si="2"/>
        <v>61.500000000000014</v>
      </c>
      <c r="Q22" s="3">
        <f t="shared" si="2"/>
        <v>119.04545454545455</v>
      </c>
      <c r="R22" s="3">
        <f t="shared" si="2"/>
        <v>60.898343036274063</v>
      </c>
      <c r="S22" s="3">
        <f t="shared" si="2"/>
        <v>50.347378327148483</v>
      </c>
      <c r="T22" s="3">
        <f t="shared" si="2"/>
        <v>58.490196078431353</v>
      </c>
      <c r="U22" s="3">
        <f t="shared" si="2"/>
        <v>86.000000000000014</v>
      </c>
      <c r="V22" s="3">
        <f t="shared" si="2"/>
        <v>60.547971696040101</v>
      </c>
      <c r="W22" s="3">
        <f t="shared" si="2"/>
        <v>36.182510547367301</v>
      </c>
      <c r="X22" s="3">
        <f t="shared" si="2"/>
        <v>41.044005102040806</v>
      </c>
      <c r="Y22" s="3">
        <f t="shared" si="2"/>
        <v>71.85485036865694</v>
      </c>
      <c r="Z22" s="3">
        <f t="shared" si="2"/>
        <v>46.465909090909115</v>
      </c>
      <c r="AA22" s="3">
        <f t="shared" si="2"/>
        <v>68.527395253442705</v>
      </c>
      <c r="AB22" s="3">
        <f t="shared" si="2"/>
        <v>91.500000000000014</v>
      </c>
      <c r="AC22" s="3">
        <f t="shared" si="2"/>
        <v>48.287378640776659</v>
      </c>
      <c r="AD22" s="3">
        <f t="shared" si="2"/>
        <v>83.057174887892415</v>
      </c>
      <c r="AE22" s="3">
        <f t="shared" si="2"/>
        <v>65.695590327169256</v>
      </c>
    </row>
    <row r="23" spans="1:42" x14ac:dyDescent="0.2">
      <c r="A23" s="3" t="s">
        <v>49</v>
      </c>
      <c r="B23" s="3">
        <f>SUMPRODUCT(B2:B16,$AK$2:$AK$16)</f>
        <v>98</v>
      </c>
      <c r="C23" s="3">
        <f t="shared" ref="C23:AE23" si="3">SUMPRODUCT(C2:C16,$AK$2:$AK$16)</f>
        <v>54.729788914416986</v>
      </c>
      <c r="D23" s="3">
        <f t="shared" si="3"/>
        <v>49.964224872231725</v>
      </c>
      <c r="E23" s="3">
        <f t="shared" si="3"/>
        <v>80.06002539535956</v>
      </c>
      <c r="F23" s="3">
        <f t="shared" si="3"/>
        <v>81.978095960553759</v>
      </c>
      <c r="G23" s="3">
        <f t="shared" si="3"/>
        <v>79.625</v>
      </c>
      <c r="H23" s="3">
        <f t="shared" si="3"/>
        <v>57.269871895836623</v>
      </c>
      <c r="I23" s="3">
        <f t="shared" si="3"/>
        <v>83.85802469135804</v>
      </c>
      <c r="J23" s="3">
        <f t="shared" si="3"/>
        <v>60.752577319587637</v>
      </c>
      <c r="K23" s="3">
        <f t="shared" si="3"/>
        <v>68.733631261691954</v>
      </c>
      <c r="L23" s="3">
        <f t="shared" si="3"/>
        <v>84.081804545978983</v>
      </c>
      <c r="M23" s="3">
        <f t="shared" si="3"/>
        <v>122.02941176470588</v>
      </c>
      <c r="N23" s="3">
        <f t="shared" si="3"/>
        <v>52.833333333333314</v>
      </c>
      <c r="O23" s="3">
        <f t="shared" si="3"/>
        <v>75.921218983903074</v>
      </c>
      <c r="P23" s="3">
        <f t="shared" si="3"/>
        <v>80.227272727272734</v>
      </c>
      <c r="Q23" s="3">
        <f t="shared" si="3"/>
        <v>83.409090909090921</v>
      </c>
      <c r="R23" s="3">
        <f t="shared" si="3"/>
        <v>95.744860155518438</v>
      </c>
      <c r="S23" s="3">
        <f t="shared" si="3"/>
        <v>79.252994021379806</v>
      </c>
      <c r="T23" s="3">
        <f t="shared" si="3"/>
        <v>74.464052287581694</v>
      </c>
      <c r="U23" s="3">
        <f t="shared" si="3"/>
        <v>98.333333333333343</v>
      </c>
      <c r="V23" s="3">
        <f t="shared" si="3"/>
        <v>62.96523535357975</v>
      </c>
      <c r="W23" s="3">
        <f t="shared" si="3"/>
        <v>86.616288551473417</v>
      </c>
      <c r="X23" s="3">
        <f t="shared" si="3"/>
        <v>77.640943877551052</v>
      </c>
      <c r="Y23" s="3">
        <f t="shared" si="3"/>
        <v>81.964580020240021</v>
      </c>
      <c r="Z23" s="3">
        <f t="shared" si="3"/>
        <v>78.215909090909122</v>
      </c>
      <c r="AA23" s="3">
        <f t="shared" si="3"/>
        <v>91.086727219455028</v>
      </c>
      <c r="AB23" s="3">
        <f t="shared" si="3"/>
        <v>79.38235294117645</v>
      </c>
      <c r="AC23" s="3">
        <f t="shared" si="3"/>
        <v>93.697087378640788</v>
      </c>
      <c r="AD23" s="3">
        <f t="shared" si="3"/>
        <v>73.623692077727924</v>
      </c>
      <c r="AE23" s="3">
        <f t="shared" si="3"/>
        <v>89.537695590327175</v>
      </c>
    </row>
    <row r="24" spans="1:42" x14ac:dyDescent="0.2">
      <c r="AK24" s="2" t="s">
        <v>73</v>
      </c>
      <c r="AL24" s="2"/>
      <c r="AM24" s="2"/>
      <c r="AN24" s="3"/>
      <c r="AO24" s="3" t="s">
        <v>70</v>
      </c>
      <c r="AP24" s="3" t="s">
        <v>71</v>
      </c>
    </row>
    <row r="25" spans="1:42" x14ac:dyDescent="0.2">
      <c r="AK25" s="3">
        <v>5.3</v>
      </c>
      <c r="AL25" s="3">
        <v>13</v>
      </c>
      <c r="AM25" s="3">
        <v>22</v>
      </c>
      <c r="AN25" s="3">
        <v>51</v>
      </c>
      <c r="AO25" s="4">
        <f>(AN25-AK25)/AVERAGE(AK25,AN25)</f>
        <v>1.6234458259325046</v>
      </c>
      <c r="AP25" s="4"/>
    </row>
    <row r="26" spans="1:42" x14ac:dyDescent="0.2">
      <c r="AG26" s="3" t="s">
        <v>72</v>
      </c>
      <c r="AJ26" s="3" t="s">
        <v>46</v>
      </c>
      <c r="AK26" s="4">
        <v>0.28398972217152463</v>
      </c>
      <c r="AL26" s="4">
        <v>0.22126024466039673</v>
      </c>
      <c r="AM26" s="4">
        <v>0.32237809928949235</v>
      </c>
      <c r="AN26" s="4">
        <v>0.38654300612766135</v>
      </c>
      <c r="AO26" s="4">
        <f>(AN26-AK26)/AVERAGE(AK26,AN26)</f>
        <v>0.30588599072938411</v>
      </c>
      <c r="AP26" s="5">
        <f>AO26/$AO$25</f>
        <v>0.18841773827203853</v>
      </c>
    </row>
    <row r="27" spans="1:42" x14ac:dyDescent="0.2">
      <c r="A27" s="3" t="s">
        <v>46</v>
      </c>
      <c r="B27" s="3" t="e">
        <f>EXP(B20)/(EXP($B$20)+EXP($B$21)+EXP($B$22)+EXP($B$23))</f>
        <v>#NUM!</v>
      </c>
      <c r="C27" s="3">
        <f>EXP(C20)/(EXP(C$20)+EXP(C$21)+EXP(C$22)+EXP(C$23))</f>
        <v>0.99999999992514665</v>
      </c>
      <c r="D27" s="3">
        <f t="shared" ref="D27:AE30" si="4">EXP(D20)/(EXP(D$20)+EXP(D$21)+EXP(D$22)+EXP(D$23))</f>
        <v>1.2837281621909045E-18</v>
      </c>
      <c r="E27" s="3">
        <f t="shared" si="4"/>
        <v>1.3704577098879733E-4</v>
      </c>
      <c r="F27" s="3">
        <f t="shared" si="4"/>
        <v>2.1025736753852073E-3</v>
      </c>
      <c r="G27" s="3">
        <f t="shared" si="4"/>
        <v>0.99978498723357312</v>
      </c>
      <c r="H27" s="3">
        <f t="shared" si="4"/>
        <v>6.6122167320154445E-4</v>
      </c>
      <c r="I27" s="3">
        <f t="shared" si="4"/>
        <v>0.99999999999999978</v>
      </c>
      <c r="J27" s="3">
        <f t="shared" si="4"/>
        <v>0.99866268209114162</v>
      </c>
      <c r="K27" s="3">
        <f t="shared" si="4"/>
        <v>0.99999999127054728</v>
      </c>
      <c r="L27" s="3">
        <f t="shared" si="4"/>
        <v>0.87193621563333235</v>
      </c>
      <c r="M27" s="3">
        <f t="shared" si="4"/>
        <v>4.3596100000629266E-28</v>
      </c>
      <c r="N27" s="3">
        <f t="shared" si="4"/>
        <v>3.7233631217313285E-25</v>
      </c>
      <c r="O27" s="3">
        <f t="shared" si="4"/>
        <v>5.2349544279489207E-2</v>
      </c>
      <c r="P27" s="3">
        <f t="shared" si="4"/>
        <v>3.2937287852739675E-10</v>
      </c>
      <c r="Q27" s="3">
        <f t="shared" si="4"/>
        <v>8.9298636530227309E-17</v>
      </c>
      <c r="R27" s="3">
        <f t="shared" si="4"/>
        <v>3.5289517727604219E-15</v>
      </c>
      <c r="S27" s="3">
        <f t="shared" si="4"/>
        <v>1.0394242846403264E-3</v>
      </c>
      <c r="T27" s="3">
        <f t="shared" si="4"/>
        <v>2.0144258334469235E-4</v>
      </c>
      <c r="U27" s="3">
        <f t="shared" si="4"/>
        <v>0.41742872292596656</v>
      </c>
      <c r="V27" s="3">
        <f t="shared" si="4"/>
        <v>1.1158083214768441E-3</v>
      </c>
      <c r="W27" s="3">
        <f t="shared" si="4"/>
        <v>0.99858457378387899</v>
      </c>
      <c r="X27" s="3">
        <f t="shared" si="4"/>
        <v>0.99888599738908912</v>
      </c>
      <c r="Y27" s="3">
        <f t="shared" si="4"/>
        <v>0.94940634837840343</v>
      </c>
      <c r="Z27" s="3">
        <f t="shared" si="4"/>
        <v>0.99999600865234517</v>
      </c>
      <c r="AA27" s="3">
        <f t="shared" si="4"/>
        <v>1.0100585135277521E-12</v>
      </c>
      <c r="AB27" s="3">
        <f t="shared" si="4"/>
        <v>2.5425044826463316E-6</v>
      </c>
      <c r="AC27" s="3">
        <f t="shared" si="4"/>
        <v>7.3907116983411387E-11</v>
      </c>
      <c r="AD27" s="3">
        <f t="shared" si="4"/>
        <v>0.91717957128785377</v>
      </c>
      <c r="AE27" s="3">
        <f t="shared" si="4"/>
        <v>2.7247563359708278E-4</v>
      </c>
      <c r="AG27" s="4">
        <f>AVERAGE(C27:AE27)</f>
        <v>0.38654300612766135</v>
      </c>
      <c r="AJ27" s="3" t="s">
        <v>47</v>
      </c>
      <c r="AK27" s="4">
        <v>0.18725485760493421</v>
      </c>
      <c r="AL27" s="4">
        <v>0.22121201552626352</v>
      </c>
      <c r="AM27" s="4">
        <v>0.18052156098192718</v>
      </c>
      <c r="AN27" s="4">
        <v>0.15367780498168673</v>
      </c>
      <c r="AO27" s="4">
        <f t="shared" ref="AO26:AO29" si="5">(AN27-AK27)/AVERAGE(AK27,AN27)</f>
        <v>-0.19697175605588416</v>
      </c>
      <c r="AP27" s="5">
        <f t="shared" ref="AP27:AP29" si="6">AO27/$AO$25</f>
        <v>-0.12132942960553914</v>
      </c>
    </row>
    <row r="28" spans="1:42" x14ac:dyDescent="0.2">
      <c r="A28" s="3" t="s">
        <v>47</v>
      </c>
      <c r="B28" s="3" t="e">
        <f t="shared" ref="B28:B30" si="7">EXP(B21)/(EXP($B$20)+EXP($B$21)+EXP($B$22)+EXP($B$23))</f>
        <v>#NUM!</v>
      </c>
      <c r="C28" s="3">
        <f t="shared" ref="C28:R30" si="8">EXP(C21)/(EXP(C$20)+EXP(C$21)+EXP(C$22)+EXP(C$23))</f>
        <v>1.8767934986882683E-15</v>
      </c>
      <c r="D28" s="3">
        <f t="shared" si="8"/>
        <v>0.99999999999725675</v>
      </c>
      <c r="E28" s="3">
        <f t="shared" si="8"/>
        <v>2.5907021933089599E-5</v>
      </c>
      <c r="F28" s="3">
        <f t="shared" si="8"/>
        <v>5.643928229571921E-8</v>
      </c>
      <c r="G28" s="3">
        <f t="shared" si="8"/>
        <v>5.5013957193224447E-7</v>
      </c>
      <c r="H28" s="3">
        <f t="shared" si="8"/>
        <v>0.4569983583962981</v>
      </c>
      <c r="I28" s="3">
        <f t="shared" si="8"/>
        <v>1.9081797315949549E-36</v>
      </c>
      <c r="J28" s="3">
        <f t="shared" si="8"/>
        <v>1.3063562959807153E-3</v>
      </c>
      <c r="K28" s="3">
        <f t="shared" si="8"/>
        <v>6.9353087948038437E-11</v>
      </c>
      <c r="L28" s="3">
        <f t="shared" si="8"/>
        <v>3.3153005425710646E-7</v>
      </c>
      <c r="M28" s="3">
        <f t="shared" si="8"/>
        <v>4.3209123226726486E-20</v>
      </c>
      <c r="N28" s="3">
        <f t="shared" si="8"/>
        <v>5.1090890280370048E-12</v>
      </c>
      <c r="O28" s="3">
        <f t="shared" si="8"/>
        <v>4.1472184451368701E-5</v>
      </c>
      <c r="P28" s="3">
        <f t="shared" si="8"/>
        <v>0.99950281941136099</v>
      </c>
      <c r="Q28" s="3">
        <f t="shared" si="8"/>
        <v>1.0791969068026712E-33</v>
      </c>
      <c r="R28" s="3">
        <f t="shared" si="8"/>
        <v>2.6983223603447649E-10</v>
      </c>
      <c r="S28" s="3">
        <f t="shared" si="4"/>
        <v>1.1789351112826358E-5</v>
      </c>
      <c r="T28" s="3">
        <f t="shared" si="4"/>
        <v>0.99979777865562536</v>
      </c>
      <c r="U28" s="3">
        <f t="shared" si="4"/>
        <v>1.436988823090476E-14</v>
      </c>
      <c r="V28" s="3">
        <f t="shared" si="4"/>
        <v>0.99888416666934343</v>
      </c>
      <c r="W28" s="3">
        <f t="shared" si="4"/>
        <v>1.1093165567380617E-5</v>
      </c>
      <c r="X28" s="3">
        <f t="shared" si="4"/>
        <v>2.6028716652001722E-6</v>
      </c>
      <c r="Y28" s="3">
        <f t="shared" si="4"/>
        <v>7.1520337593484624E-21</v>
      </c>
      <c r="Z28" s="3">
        <f t="shared" si="4"/>
        <v>3.9895896651170405E-6</v>
      </c>
      <c r="AA28" s="3">
        <f t="shared" si="4"/>
        <v>4.9414661413692216E-6</v>
      </c>
      <c r="AB28" s="3">
        <f t="shared" si="4"/>
        <v>5.109048131181568E-12</v>
      </c>
      <c r="AC28" s="3">
        <f t="shared" si="4"/>
        <v>5.6645533129860724E-5</v>
      </c>
      <c r="AD28" s="3">
        <f t="shared" si="4"/>
        <v>3.0951244974534202E-15</v>
      </c>
      <c r="AE28" s="3">
        <f t="shared" si="4"/>
        <v>7.4854010543996184E-6</v>
      </c>
      <c r="AG28" s="4">
        <f t="shared" ref="AG28:AG30" si="9">AVERAGE(C28:AE28)</f>
        <v>0.15367780498168673</v>
      </c>
      <c r="AJ28" s="3" t="s">
        <v>48</v>
      </c>
      <c r="AK28" s="4">
        <v>0.16120456367326416</v>
      </c>
      <c r="AL28" s="4">
        <v>0.15701749922136565</v>
      </c>
      <c r="AM28" s="4">
        <v>0.12541668051805024</v>
      </c>
      <c r="AN28" s="4">
        <v>0.1333326147281747</v>
      </c>
      <c r="AO28" s="4">
        <f t="shared" si="5"/>
        <v>-0.18925929212984743</v>
      </c>
      <c r="AP28" s="5">
        <f t="shared" si="6"/>
        <v>-0.11657875434256465</v>
      </c>
    </row>
    <row r="29" spans="1:42" x14ac:dyDescent="0.2">
      <c r="A29" s="3" t="s">
        <v>48</v>
      </c>
      <c r="B29" s="3" t="e">
        <f t="shared" si="7"/>
        <v>#NUM!</v>
      </c>
      <c r="C29" s="3">
        <f t="shared" si="8"/>
        <v>7.4851459339190594E-11</v>
      </c>
      <c r="D29" s="3">
        <f t="shared" si="4"/>
        <v>2.7411116094474353E-12</v>
      </c>
      <c r="E29" s="3">
        <f t="shared" si="4"/>
        <v>1.1327920529941772E-7</v>
      </c>
      <c r="F29" s="3">
        <f t="shared" si="4"/>
        <v>3.6459166694285594E-3</v>
      </c>
      <c r="G29" s="3">
        <f t="shared" si="4"/>
        <v>2.3829180905320526E-6</v>
      </c>
      <c r="H29" s="3">
        <f t="shared" si="4"/>
        <v>0.54105735303729352</v>
      </c>
      <c r="I29" s="3">
        <f t="shared" si="4"/>
        <v>1.5650584322433184E-30</v>
      </c>
      <c r="J29" s="3">
        <f t="shared" si="4"/>
        <v>3.0961021615034297E-5</v>
      </c>
      <c r="K29" s="3">
        <f t="shared" si="4"/>
        <v>1.9065440199635883E-19</v>
      </c>
      <c r="L29" s="3">
        <f t="shared" si="4"/>
        <v>6.4625411598793747E-7</v>
      </c>
      <c r="M29" s="3">
        <f t="shared" si="4"/>
        <v>2.6881921475481861E-23</v>
      </c>
      <c r="N29" s="3">
        <f t="shared" si="4"/>
        <v>0.99999999999489098</v>
      </c>
      <c r="O29" s="3">
        <f t="shared" si="4"/>
        <v>0.23909802981195746</v>
      </c>
      <c r="P29" s="3">
        <f t="shared" si="4"/>
        <v>3.6590021673517549E-12</v>
      </c>
      <c r="Q29" s="3">
        <f t="shared" si="4"/>
        <v>0.99999999999999944</v>
      </c>
      <c r="R29" s="3">
        <f t="shared" si="4"/>
        <v>7.3510588817353021E-16</v>
      </c>
      <c r="S29" s="3">
        <f t="shared" si="4"/>
        <v>2.7925041780898137E-13</v>
      </c>
      <c r="T29" s="3">
        <f t="shared" si="4"/>
        <v>8.995940084600172E-14</v>
      </c>
      <c r="U29" s="3">
        <f t="shared" si="4"/>
        <v>2.5647707160357783E-6</v>
      </c>
      <c r="V29" s="3">
        <f t="shared" si="4"/>
        <v>2.0473938651188506E-9</v>
      </c>
      <c r="W29" s="3">
        <f t="shared" si="4"/>
        <v>1.7553294054694256E-25</v>
      </c>
      <c r="X29" s="3">
        <f t="shared" si="4"/>
        <v>1.4191285125342237E-19</v>
      </c>
      <c r="Y29" s="3">
        <f t="shared" si="4"/>
        <v>2.0581572689219802E-6</v>
      </c>
      <c r="Z29" s="3">
        <f t="shared" si="4"/>
        <v>2.8586864565876643E-23</v>
      </c>
      <c r="AA29" s="3">
        <f t="shared" si="4"/>
        <v>1.5944263594332147E-10</v>
      </c>
      <c r="AB29" s="3">
        <f t="shared" si="4"/>
        <v>0.99999199526934945</v>
      </c>
      <c r="AC29" s="3">
        <f t="shared" si="4"/>
        <v>1.900156924882583E-20</v>
      </c>
      <c r="AD29" s="3">
        <f t="shared" si="4"/>
        <v>8.2813803600480462E-2</v>
      </c>
      <c r="AE29" s="3">
        <f t="shared" si="4"/>
        <v>4.4196069177597182E-11</v>
      </c>
      <c r="AG29" s="4">
        <f t="shared" si="9"/>
        <v>0.1333326147281747</v>
      </c>
      <c r="AJ29" s="3" t="s">
        <v>49</v>
      </c>
      <c r="AK29" s="4">
        <v>0.36755085655027697</v>
      </c>
      <c r="AL29" s="4">
        <v>0.40051024059197415</v>
      </c>
      <c r="AM29" s="4">
        <v>0.37168365921053026</v>
      </c>
      <c r="AN29" s="4">
        <v>0.32644657416247713</v>
      </c>
      <c r="AO29" s="4">
        <f t="shared" si="5"/>
        <v>-0.11845658375301082</v>
      </c>
      <c r="AP29" s="5">
        <f t="shared" si="6"/>
        <v>-7.296614513451323E-2</v>
      </c>
    </row>
    <row r="30" spans="1:42" x14ac:dyDescent="0.2">
      <c r="A30" s="3" t="s">
        <v>49</v>
      </c>
      <c r="B30" s="3" t="e">
        <f t="shared" si="7"/>
        <v>#NUM!</v>
      </c>
      <c r="C30" s="3">
        <f t="shared" si="8"/>
        <v>3.8793652153765582E-18</v>
      </c>
      <c r="D30" s="3">
        <f t="shared" si="4"/>
        <v>2.0848310251588709E-15</v>
      </c>
      <c r="E30" s="3">
        <f t="shared" si="4"/>
        <v>0.99983693392787287</v>
      </c>
      <c r="F30" s="3">
        <f t="shared" si="4"/>
        <v>0.99425145321590391</v>
      </c>
      <c r="G30" s="3">
        <f t="shared" si="4"/>
        <v>2.1207970876456139E-4</v>
      </c>
      <c r="H30" s="3">
        <f t="shared" si="4"/>
        <v>1.2830668932067065E-3</v>
      </c>
      <c r="I30" s="3">
        <f t="shared" si="4"/>
        <v>2.3195228302437338E-16</v>
      </c>
      <c r="J30" s="3">
        <f t="shared" si="4"/>
        <v>5.9126258358559914E-10</v>
      </c>
      <c r="K30" s="3">
        <f t="shared" si="4"/>
        <v>8.6600996675193733E-9</v>
      </c>
      <c r="L30" s="3">
        <f t="shared" si="4"/>
        <v>0.12806280658249738</v>
      </c>
      <c r="M30" s="3">
        <f t="shared" si="4"/>
        <v>1</v>
      </c>
      <c r="N30" s="3">
        <f t="shared" si="4"/>
        <v>1.2063753510044762E-21</v>
      </c>
      <c r="O30" s="3">
        <f t="shared" si="4"/>
        <v>0.70851095372410189</v>
      </c>
      <c r="P30" s="3">
        <f t="shared" si="4"/>
        <v>4.9718025560714283E-4</v>
      </c>
      <c r="Q30" s="3">
        <f t="shared" si="4"/>
        <v>3.3367519091853924E-16</v>
      </c>
      <c r="R30" s="3">
        <f t="shared" si="4"/>
        <v>0.99999999973016351</v>
      </c>
      <c r="S30" s="3">
        <f t="shared" si="4"/>
        <v>0.99894878636396756</v>
      </c>
      <c r="T30" s="3">
        <f t="shared" si="4"/>
        <v>7.7876093989967439E-7</v>
      </c>
      <c r="U30" s="3">
        <f t="shared" si="4"/>
        <v>0.58256871230330298</v>
      </c>
      <c r="V30" s="3">
        <f t="shared" si="4"/>
        <v>2.2961786016782173E-8</v>
      </c>
      <c r="W30" s="3">
        <f t="shared" si="4"/>
        <v>1.4043330505536598E-3</v>
      </c>
      <c r="X30" s="3">
        <f t="shared" si="4"/>
        <v>1.1113997392457565E-3</v>
      </c>
      <c r="Y30" s="3">
        <f t="shared" si="4"/>
        <v>5.0591593464327705E-2</v>
      </c>
      <c r="Z30" s="3">
        <f t="shared" si="4"/>
        <v>1.7579896932927818E-9</v>
      </c>
      <c r="AA30" s="3">
        <f t="shared" si="4"/>
        <v>0.99999505837340597</v>
      </c>
      <c r="AB30" s="3">
        <f t="shared" si="4"/>
        <v>5.4622210588586279E-6</v>
      </c>
      <c r="AC30" s="3">
        <f t="shared" si="4"/>
        <v>0.99994335439296289</v>
      </c>
      <c r="AD30" s="3">
        <f t="shared" si="4"/>
        <v>6.6251116626177196E-6</v>
      </c>
      <c r="AE30" s="3">
        <f t="shared" si="4"/>
        <v>0.99972003892115247</v>
      </c>
      <c r="AG30" s="4">
        <f t="shared" si="9"/>
        <v>0.32644657416247713</v>
      </c>
    </row>
  </sheetData>
  <mergeCells count="1">
    <mergeCell ref="AK24:AM24"/>
  </mergeCells>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9B218-0144-1446-9910-9FD280C23D1A}">
  <dimension ref="A1:S96"/>
  <sheetViews>
    <sheetView tabSelected="1" topLeftCell="A77" zoomScale="116" workbookViewId="0">
      <selection activeCell="K82" sqref="K82"/>
    </sheetView>
  </sheetViews>
  <sheetFormatPr baseColWidth="10" defaultRowHeight="15" x14ac:dyDescent="0.2"/>
  <cols>
    <col min="1" max="1" width="22.1640625" customWidth="1"/>
    <col min="2" max="5" width="11" bestFit="1" customWidth="1"/>
    <col min="11" max="11" width="11" bestFit="1" customWidth="1"/>
    <col min="14" max="18" width="11" bestFit="1" customWidth="1"/>
    <col min="19" max="19" width="20.6640625" bestFit="1" customWidth="1"/>
  </cols>
  <sheetData>
    <row r="1" spans="1:19" x14ac:dyDescent="0.2">
      <c r="A1" t="s">
        <v>78</v>
      </c>
    </row>
    <row r="3" spans="1:19" x14ac:dyDescent="0.2">
      <c r="A3" t="s">
        <v>75</v>
      </c>
    </row>
    <row r="5" spans="1:19" x14ac:dyDescent="0.2">
      <c r="A5" s="6"/>
      <c r="B5" s="7" t="s">
        <v>46</v>
      </c>
      <c r="C5" s="7" t="s">
        <v>47</v>
      </c>
      <c r="D5" s="7" t="s">
        <v>48</v>
      </c>
      <c r="E5" s="7" t="s">
        <v>49</v>
      </c>
      <c r="G5" s="3" t="s">
        <v>56</v>
      </c>
      <c r="H5" s="3" t="s">
        <v>57</v>
      </c>
      <c r="I5" s="3" t="s">
        <v>58</v>
      </c>
      <c r="J5" s="3" t="s">
        <v>59</v>
      </c>
      <c r="K5" s="3" t="s">
        <v>69</v>
      </c>
      <c r="N5" s="2" t="s">
        <v>76</v>
      </c>
      <c r="O5" s="2"/>
      <c r="P5" s="2"/>
      <c r="Q5" s="3"/>
      <c r="R5" s="3" t="s">
        <v>70</v>
      </c>
      <c r="S5" s="3" t="s">
        <v>71</v>
      </c>
    </row>
    <row r="6" spans="1:19" x14ac:dyDescent="0.2">
      <c r="A6" s="8" t="s">
        <v>50</v>
      </c>
      <c r="B6" s="9">
        <v>0</v>
      </c>
      <c r="C6" s="9">
        <v>0</v>
      </c>
      <c r="D6" s="9">
        <v>0</v>
      </c>
      <c r="E6" s="9">
        <v>0</v>
      </c>
      <c r="G6" s="3" t="s">
        <v>46</v>
      </c>
      <c r="H6" s="3" t="s">
        <v>63</v>
      </c>
      <c r="I6" s="3" t="s">
        <v>61</v>
      </c>
      <c r="J6" s="3" t="s">
        <v>65</v>
      </c>
      <c r="K6" s="3">
        <v>51</v>
      </c>
      <c r="N6" s="3">
        <v>5.3</v>
      </c>
      <c r="O6" s="3">
        <v>13</v>
      </c>
      <c r="P6" s="3">
        <v>22</v>
      </c>
      <c r="Q6" s="3">
        <v>51</v>
      </c>
      <c r="R6" s="4">
        <f>(Q6-N6)/AVERAGE(N6,Q6)</f>
        <v>1.6234458259325046</v>
      </c>
      <c r="S6" s="4"/>
    </row>
    <row r="7" spans="1:19" x14ac:dyDescent="0.2">
      <c r="A7" s="8" t="s">
        <v>51</v>
      </c>
      <c r="B7" s="9">
        <v>1</v>
      </c>
      <c r="C7" s="9">
        <v>1</v>
      </c>
      <c r="D7" s="9">
        <v>1</v>
      </c>
      <c r="E7" s="9">
        <v>1</v>
      </c>
      <c r="G7" s="3" t="s">
        <v>47</v>
      </c>
      <c r="H7" s="3" t="s">
        <v>63</v>
      </c>
      <c r="I7" s="3" t="s">
        <v>61</v>
      </c>
      <c r="J7" s="3" t="s">
        <v>62</v>
      </c>
      <c r="K7" s="3">
        <v>5.3</v>
      </c>
      <c r="M7" s="3" t="s">
        <v>46</v>
      </c>
      <c r="N7" s="4">
        <v>0.2</v>
      </c>
      <c r="O7" s="4">
        <v>0.24</v>
      </c>
      <c r="P7" s="4">
        <v>0.32</v>
      </c>
      <c r="Q7" s="4">
        <v>0.35</v>
      </c>
      <c r="R7" s="4">
        <f t="shared" ref="R7:R10" si="0">(Q7-N7)/AVERAGE(N7,Q7)</f>
        <v>0.5454545454545453</v>
      </c>
      <c r="S7" s="10">
        <f>R7/$R$6</f>
        <v>0.33598567734235119</v>
      </c>
    </row>
    <row r="8" spans="1:19" x14ac:dyDescent="0.2">
      <c r="A8" s="8" t="s">
        <v>52</v>
      </c>
      <c r="B8" s="9">
        <v>0</v>
      </c>
      <c r="C8" s="9">
        <v>0</v>
      </c>
      <c r="D8" s="9">
        <v>0</v>
      </c>
      <c r="E8" s="9">
        <v>0</v>
      </c>
      <c r="G8" s="3" t="s">
        <v>48</v>
      </c>
      <c r="H8" s="3" t="s">
        <v>63</v>
      </c>
      <c r="I8" s="3" t="s">
        <v>61</v>
      </c>
      <c r="J8" s="3" t="s">
        <v>68</v>
      </c>
      <c r="K8" s="3">
        <v>22</v>
      </c>
      <c r="M8" s="3" t="s">
        <v>47</v>
      </c>
      <c r="N8" s="4">
        <v>0.35</v>
      </c>
      <c r="O8" s="4">
        <v>0.35</v>
      </c>
      <c r="P8" s="4">
        <v>0.28000000000000003</v>
      </c>
      <c r="Q8" s="4">
        <v>0.28000000000000003</v>
      </c>
      <c r="R8" s="4">
        <f t="shared" si="0"/>
        <v>-0.22222222222222207</v>
      </c>
      <c r="S8" s="10">
        <f t="shared" ref="S8:S10" si="1">R8/$R$6</f>
        <v>-0.13688305373206894</v>
      </c>
    </row>
    <row r="9" spans="1:19" x14ac:dyDescent="0.2">
      <c r="A9" s="8" t="s">
        <v>34</v>
      </c>
      <c r="B9" s="9">
        <v>1</v>
      </c>
      <c r="C9" s="9">
        <v>1</v>
      </c>
      <c r="D9" s="9">
        <v>1</v>
      </c>
      <c r="E9" s="9">
        <v>1</v>
      </c>
      <c r="G9" s="3" t="s">
        <v>49</v>
      </c>
      <c r="H9" s="3" t="s">
        <v>63</v>
      </c>
      <c r="I9" s="3" t="s">
        <v>61</v>
      </c>
      <c r="J9" s="3" t="s">
        <v>74</v>
      </c>
      <c r="K9" s="3">
        <v>13</v>
      </c>
      <c r="M9" s="3" t="s">
        <v>48</v>
      </c>
      <c r="N9" s="4">
        <v>0.15</v>
      </c>
      <c r="O9" s="4">
        <v>0.18</v>
      </c>
      <c r="P9" s="4">
        <v>0.11</v>
      </c>
      <c r="Q9" s="4">
        <v>0.14899999999999999</v>
      </c>
      <c r="R9" s="4">
        <f t="shared" si="0"/>
        <v>-6.6889632107023471E-3</v>
      </c>
      <c r="S9" s="10">
        <f t="shared" si="1"/>
        <v>-4.1202256976208109E-3</v>
      </c>
    </row>
    <row r="10" spans="1:19" x14ac:dyDescent="0.2">
      <c r="A10" s="8" t="s">
        <v>53</v>
      </c>
      <c r="B10" s="9">
        <v>1</v>
      </c>
      <c r="C10" s="9">
        <v>1</v>
      </c>
      <c r="D10" s="9">
        <v>1</v>
      </c>
      <c r="E10" s="9">
        <v>1</v>
      </c>
      <c r="M10" s="3" t="s">
        <v>49</v>
      </c>
      <c r="N10" s="4">
        <v>0.3</v>
      </c>
      <c r="O10" s="4">
        <v>0.23</v>
      </c>
      <c r="P10" s="4">
        <v>0.28999999999999998</v>
      </c>
      <c r="Q10" s="4">
        <v>0.22</v>
      </c>
      <c r="R10" s="4">
        <f t="shared" si="0"/>
        <v>-0.30769230769230765</v>
      </c>
      <c r="S10" s="10">
        <f t="shared" si="1"/>
        <v>-0.18953038209055709</v>
      </c>
    </row>
    <row r="11" spans="1:19" x14ac:dyDescent="0.2">
      <c r="A11" s="8" t="s">
        <v>54</v>
      </c>
      <c r="B11" s="9">
        <v>0</v>
      </c>
      <c r="C11" s="9">
        <v>0</v>
      </c>
      <c r="D11" s="9">
        <v>0</v>
      </c>
      <c r="E11" s="9">
        <v>0</v>
      </c>
    </row>
    <row r="12" spans="1:19" x14ac:dyDescent="0.2">
      <c r="A12" s="8" t="s">
        <v>55</v>
      </c>
      <c r="B12" s="9">
        <v>0</v>
      </c>
      <c r="C12" s="9">
        <v>0</v>
      </c>
      <c r="D12" s="9">
        <v>0</v>
      </c>
      <c r="E12" s="9">
        <v>0</v>
      </c>
    </row>
    <row r="13" spans="1:19" x14ac:dyDescent="0.2">
      <c r="A13" s="8" t="s">
        <v>38</v>
      </c>
      <c r="B13" s="9">
        <v>0</v>
      </c>
      <c r="C13" s="9">
        <v>1</v>
      </c>
      <c r="D13" s="9">
        <v>0</v>
      </c>
      <c r="E13" s="9">
        <v>0</v>
      </c>
    </row>
    <row r="14" spans="1:19" x14ac:dyDescent="0.2">
      <c r="A14" s="8" t="s">
        <v>39</v>
      </c>
      <c r="B14" s="9">
        <v>0</v>
      </c>
      <c r="C14" s="9">
        <v>0</v>
      </c>
      <c r="D14" s="9">
        <v>0</v>
      </c>
      <c r="E14" s="9">
        <v>1</v>
      </c>
    </row>
    <row r="15" spans="1:19" x14ac:dyDescent="0.2">
      <c r="A15" s="8" t="s">
        <v>40</v>
      </c>
      <c r="B15" s="9">
        <v>1</v>
      </c>
      <c r="C15" s="9">
        <v>0</v>
      </c>
      <c r="D15" s="9">
        <v>0</v>
      </c>
      <c r="E15" s="9">
        <v>0</v>
      </c>
    </row>
    <row r="16" spans="1:19" x14ac:dyDescent="0.2">
      <c r="A16" s="8" t="s">
        <v>41</v>
      </c>
      <c r="B16" s="9">
        <v>0</v>
      </c>
      <c r="C16" s="9">
        <v>0</v>
      </c>
      <c r="D16" s="9">
        <v>1</v>
      </c>
      <c r="E16" s="9">
        <v>0</v>
      </c>
    </row>
    <row r="17" spans="1:5" x14ac:dyDescent="0.2">
      <c r="A17" s="8" t="s">
        <v>42</v>
      </c>
      <c r="B17" s="9">
        <v>0</v>
      </c>
      <c r="C17" s="9">
        <v>0</v>
      </c>
      <c r="D17" s="9">
        <v>0</v>
      </c>
      <c r="E17" s="9">
        <v>1</v>
      </c>
    </row>
    <row r="18" spans="1:5" x14ac:dyDescent="0.2">
      <c r="A18" s="8" t="s">
        <v>43</v>
      </c>
      <c r="B18" s="9">
        <v>0</v>
      </c>
      <c r="C18" s="9">
        <v>0</v>
      </c>
      <c r="D18" s="9">
        <v>1</v>
      </c>
      <c r="E18" s="9">
        <v>0</v>
      </c>
    </row>
    <row r="19" spans="1:5" x14ac:dyDescent="0.2">
      <c r="A19" s="8" t="s">
        <v>44</v>
      </c>
      <c r="B19" s="9">
        <v>0</v>
      </c>
      <c r="C19" s="9">
        <v>1</v>
      </c>
      <c r="D19" s="9">
        <v>0</v>
      </c>
      <c r="E19" s="9">
        <v>0</v>
      </c>
    </row>
    <row r="20" spans="1:5" x14ac:dyDescent="0.2">
      <c r="A20" s="8" t="s">
        <v>45</v>
      </c>
      <c r="B20" s="9">
        <v>1</v>
      </c>
      <c r="C20" s="9">
        <v>0</v>
      </c>
      <c r="D20" s="9">
        <v>0</v>
      </c>
      <c r="E20" s="9">
        <v>0</v>
      </c>
    </row>
    <row r="32" spans="1:5" x14ac:dyDescent="0.2">
      <c r="A32" t="s">
        <v>79</v>
      </c>
    </row>
    <row r="34" spans="1:19" x14ac:dyDescent="0.2">
      <c r="A34" s="6"/>
      <c r="B34" s="7" t="s">
        <v>46</v>
      </c>
      <c r="C34" s="7" t="s">
        <v>47</v>
      </c>
      <c r="D34" s="7" t="s">
        <v>48</v>
      </c>
      <c r="E34" s="7" t="s">
        <v>49</v>
      </c>
      <c r="G34" s="3" t="s">
        <v>56</v>
      </c>
      <c r="H34" s="3" t="s">
        <v>57</v>
      </c>
      <c r="I34" s="3" t="s">
        <v>58</v>
      </c>
      <c r="J34" s="3" t="s">
        <v>59</v>
      </c>
      <c r="K34" s="3" t="s">
        <v>69</v>
      </c>
      <c r="N34" s="2" t="s">
        <v>81</v>
      </c>
      <c r="O34" s="2"/>
      <c r="P34" s="2"/>
      <c r="Q34" s="3"/>
      <c r="R34" s="3" t="s">
        <v>70</v>
      </c>
      <c r="S34" s="3" t="s">
        <v>71</v>
      </c>
    </row>
    <row r="35" spans="1:19" x14ac:dyDescent="0.2">
      <c r="A35" s="8" t="s">
        <v>50</v>
      </c>
      <c r="B35" s="9">
        <v>0</v>
      </c>
      <c r="C35" s="9">
        <v>0</v>
      </c>
      <c r="D35" s="9">
        <v>0</v>
      </c>
      <c r="E35" s="9">
        <v>0</v>
      </c>
      <c r="G35" s="3" t="s">
        <v>46</v>
      </c>
      <c r="H35" s="3" t="s">
        <v>66</v>
      </c>
      <c r="I35" s="3" t="s">
        <v>61</v>
      </c>
      <c r="J35" s="3" t="s">
        <v>65</v>
      </c>
      <c r="K35" s="3">
        <v>51</v>
      </c>
      <c r="N35" s="3">
        <v>5.3</v>
      </c>
      <c r="O35" s="3">
        <v>13</v>
      </c>
      <c r="P35" s="3">
        <v>22</v>
      </c>
      <c r="Q35" s="3">
        <v>51</v>
      </c>
      <c r="R35" s="4">
        <f>(Q35-N35)/AVERAGE(N35,Q35)</f>
        <v>1.6234458259325046</v>
      </c>
      <c r="S35" s="4"/>
    </row>
    <row r="36" spans="1:19" x14ac:dyDescent="0.2">
      <c r="A36" s="8" t="s">
        <v>51</v>
      </c>
      <c r="B36" s="9">
        <v>0</v>
      </c>
      <c r="C36" s="9">
        <v>0</v>
      </c>
      <c r="D36" s="9">
        <v>0</v>
      </c>
      <c r="E36" s="9">
        <v>0</v>
      </c>
      <c r="G36" s="3" t="s">
        <v>47</v>
      </c>
      <c r="H36" s="3" t="s">
        <v>66</v>
      </c>
      <c r="I36" s="3" t="s">
        <v>61</v>
      </c>
      <c r="J36" s="3" t="s">
        <v>62</v>
      </c>
      <c r="K36" s="3">
        <v>5.3</v>
      </c>
      <c r="M36" s="3" t="s">
        <v>46</v>
      </c>
      <c r="N36" s="4">
        <v>0.2</v>
      </c>
      <c r="O36" s="4">
        <v>0.24</v>
      </c>
      <c r="P36" s="4">
        <v>0.32</v>
      </c>
      <c r="Q36" s="4">
        <v>0.35</v>
      </c>
      <c r="R36" s="4"/>
      <c r="S36" s="10">
        <f>R36/$R$6</f>
        <v>0</v>
      </c>
    </row>
    <row r="37" spans="1:19" x14ac:dyDescent="0.2">
      <c r="A37" s="8" t="s">
        <v>52</v>
      </c>
      <c r="B37" s="9">
        <v>1</v>
      </c>
      <c r="C37" s="9">
        <v>1</v>
      </c>
      <c r="D37" s="9">
        <v>1</v>
      </c>
      <c r="E37" s="9">
        <v>1</v>
      </c>
      <c r="G37" s="3" t="s">
        <v>48</v>
      </c>
      <c r="H37" s="3" t="s">
        <v>66</v>
      </c>
      <c r="I37" s="3" t="s">
        <v>61</v>
      </c>
      <c r="J37" s="3" t="s">
        <v>68</v>
      </c>
      <c r="K37" s="3">
        <v>22</v>
      </c>
      <c r="M37" s="3" t="s">
        <v>47</v>
      </c>
      <c r="N37" s="4">
        <v>0.35</v>
      </c>
      <c r="O37" s="4">
        <v>0.35</v>
      </c>
      <c r="P37" s="4">
        <v>0.28000000000000003</v>
      </c>
      <c r="Q37" s="4">
        <v>0.28000000000000003</v>
      </c>
      <c r="R37" s="4"/>
      <c r="S37" s="10">
        <f t="shared" ref="S37:S39" si="2">R37/$R$6</f>
        <v>0</v>
      </c>
    </row>
    <row r="38" spans="1:19" x14ac:dyDescent="0.2">
      <c r="A38" s="8" t="s">
        <v>34</v>
      </c>
      <c r="B38" s="9">
        <v>1</v>
      </c>
      <c r="C38" s="9">
        <v>1</v>
      </c>
      <c r="D38" s="9">
        <v>1</v>
      </c>
      <c r="E38" s="9">
        <v>1</v>
      </c>
      <c r="G38" s="3" t="s">
        <v>49</v>
      </c>
      <c r="H38" s="3" t="s">
        <v>66</v>
      </c>
      <c r="I38" s="3" t="s">
        <v>61</v>
      </c>
      <c r="J38" s="3" t="s">
        <v>74</v>
      </c>
      <c r="K38" s="3">
        <v>13</v>
      </c>
      <c r="M38" s="3" t="s">
        <v>48</v>
      </c>
      <c r="N38" s="4">
        <v>0.15</v>
      </c>
      <c r="O38" s="4">
        <v>0.18</v>
      </c>
      <c r="P38" s="4">
        <v>0.11</v>
      </c>
      <c r="Q38" s="4">
        <v>0.15</v>
      </c>
      <c r="R38" s="4"/>
      <c r="S38" s="10">
        <f t="shared" si="2"/>
        <v>0</v>
      </c>
    </row>
    <row r="39" spans="1:19" x14ac:dyDescent="0.2">
      <c r="A39" s="8" t="s">
        <v>53</v>
      </c>
      <c r="B39" s="9">
        <v>1</v>
      </c>
      <c r="C39" s="9">
        <v>1</v>
      </c>
      <c r="D39" s="9">
        <v>1</v>
      </c>
      <c r="E39" s="9">
        <v>1</v>
      </c>
      <c r="M39" s="3" t="s">
        <v>49</v>
      </c>
      <c r="N39" s="4">
        <v>0.3</v>
      </c>
      <c r="O39" s="4">
        <v>0.23</v>
      </c>
      <c r="P39" s="4">
        <v>0.28999999999999998</v>
      </c>
      <c r="Q39" s="4">
        <v>0.22</v>
      </c>
      <c r="R39" s="4"/>
      <c r="S39" s="10">
        <f t="shared" si="2"/>
        <v>0</v>
      </c>
    </row>
    <row r="40" spans="1:19" x14ac:dyDescent="0.2">
      <c r="A40" s="8" t="s">
        <v>54</v>
      </c>
      <c r="B40" s="9">
        <v>0</v>
      </c>
      <c r="C40" s="9">
        <v>0</v>
      </c>
      <c r="D40" s="9">
        <v>0</v>
      </c>
      <c r="E40" s="9">
        <v>0</v>
      </c>
      <c r="M40" s="11" t="s">
        <v>80</v>
      </c>
      <c r="N40" s="12">
        <f>SUM(N36:N39)</f>
        <v>1</v>
      </c>
      <c r="O40" s="12">
        <f t="shared" ref="O40:Q40" si="3">SUM(O36:O39)</f>
        <v>1</v>
      </c>
      <c r="P40" s="12">
        <f t="shared" si="3"/>
        <v>1</v>
      </c>
      <c r="Q40" s="12">
        <f t="shared" si="3"/>
        <v>1</v>
      </c>
    </row>
    <row r="41" spans="1:19" x14ac:dyDescent="0.2">
      <c r="A41" s="8" t="s">
        <v>55</v>
      </c>
      <c r="B41" s="9">
        <v>0</v>
      </c>
      <c r="C41" s="9">
        <v>0</v>
      </c>
      <c r="D41" s="9">
        <v>0</v>
      </c>
      <c r="E41" s="9">
        <v>0</v>
      </c>
    </row>
    <row r="42" spans="1:19" x14ac:dyDescent="0.2">
      <c r="A42" s="8" t="s">
        <v>38</v>
      </c>
      <c r="B42" s="9">
        <v>0</v>
      </c>
      <c r="C42" s="9">
        <v>1</v>
      </c>
      <c r="D42" s="9">
        <v>0</v>
      </c>
      <c r="E42" s="9">
        <v>0</v>
      </c>
    </row>
    <row r="43" spans="1:19" x14ac:dyDescent="0.2">
      <c r="A43" s="8" t="s">
        <v>39</v>
      </c>
      <c r="B43" s="9">
        <v>0</v>
      </c>
      <c r="C43" s="9">
        <v>0</v>
      </c>
      <c r="D43" s="9">
        <v>0</v>
      </c>
      <c r="E43" s="9">
        <v>1</v>
      </c>
    </row>
    <row r="44" spans="1:19" x14ac:dyDescent="0.2">
      <c r="A44" s="8" t="s">
        <v>40</v>
      </c>
      <c r="B44" s="9">
        <v>1</v>
      </c>
      <c r="C44" s="9">
        <v>0</v>
      </c>
      <c r="D44" s="9">
        <v>0</v>
      </c>
      <c r="E44" s="9">
        <v>0</v>
      </c>
    </row>
    <row r="45" spans="1:19" x14ac:dyDescent="0.2">
      <c r="A45" s="8" t="s">
        <v>41</v>
      </c>
      <c r="B45" s="9">
        <v>0</v>
      </c>
      <c r="C45" s="9">
        <v>0</v>
      </c>
      <c r="D45" s="9">
        <v>1</v>
      </c>
      <c r="E45" s="9">
        <v>0</v>
      </c>
    </row>
    <row r="46" spans="1:19" x14ac:dyDescent="0.2">
      <c r="A46" s="8" t="s">
        <v>42</v>
      </c>
      <c r="B46" s="9">
        <v>0</v>
      </c>
      <c r="C46" s="9">
        <v>0</v>
      </c>
      <c r="D46" s="9">
        <v>0</v>
      </c>
      <c r="E46" s="9">
        <v>1</v>
      </c>
    </row>
    <row r="47" spans="1:19" x14ac:dyDescent="0.2">
      <c r="A47" s="8" t="s">
        <v>43</v>
      </c>
      <c r="B47" s="9">
        <v>0</v>
      </c>
      <c r="C47" s="9">
        <v>0</v>
      </c>
      <c r="D47" s="9">
        <v>1</v>
      </c>
      <c r="E47" s="9">
        <v>0</v>
      </c>
    </row>
    <row r="48" spans="1:19" x14ac:dyDescent="0.2">
      <c r="A48" s="8" t="s">
        <v>44</v>
      </c>
      <c r="B48" s="9">
        <v>0</v>
      </c>
      <c r="C48" s="9">
        <v>1</v>
      </c>
      <c r="D48" s="9">
        <v>0</v>
      </c>
      <c r="E48" s="9">
        <v>0</v>
      </c>
    </row>
    <row r="49" spans="1:19" x14ac:dyDescent="0.2">
      <c r="A49" s="8" t="s">
        <v>45</v>
      </c>
      <c r="B49" s="9">
        <v>1</v>
      </c>
      <c r="C49" s="9">
        <v>0</v>
      </c>
      <c r="D49" s="9">
        <v>0</v>
      </c>
      <c r="E49" s="9">
        <v>0</v>
      </c>
    </row>
    <row r="59" spans="1:19" x14ac:dyDescent="0.2">
      <c r="A59" t="s">
        <v>82</v>
      </c>
    </row>
    <row r="61" spans="1:19" x14ac:dyDescent="0.2">
      <c r="A61" s="6"/>
      <c r="B61" s="7" t="s">
        <v>46</v>
      </c>
      <c r="C61" s="7" t="s">
        <v>47</v>
      </c>
      <c r="D61" s="7" t="s">
        <v>48</v>
      </c>
      <c r="E61" s="7" t="s">
        <v>49</v>
      </c>
      <c r="G61" s="3" t="s">
        <v>56</v>
      </c>
      <c r="H61" s="3" t="s">
        <v>57</v>
      </c>
      <c r="I61" s="3" t="s">
        <v>58</v>
      </c>
      <c r="J61" s="3" t="s">
        <v>59</v>
      </c>
      <c r="K61" s="3" t="s">
        <v>69</v>
      </c>
      <c r="N61" s="2" t="s">
        <v>81</v>
      </c>
      <c r="O61" s="2"/>
      <c r="P61" s="2"/>
      <c r="Q61" s="3"/>
      <c r="R61" s="3" t="s">
        <v>70</v>
      </c>
      <c r="S61" s="3" t="s">
        <v>71</v>
      </c>
    </row>
    <row r="62" spans="1:19" x14ac:dyDescent="0.2">
      <c r="A62" s="8" t="s">
        <v>50</v>
      </c>
      <c r="B62" s="9">
        <v>1</v>
      </c>
      <c r="C62" s="9">
        <v>1</v>
      </c>
      <c r="D62" s="9">
        <v>1</v>
      </c>
      <c r="E62" s="9">
        <v>1</v>
      </c>
      <c r="G62" s="3" t="s">
        <v>46</v>
      </c>
      <c r="H62" s="3" t="s">
        <v>60</v>
      </c>
      <c r="I62" s="3" t="s">
        <v>61</v>
      </c>
      <c r="J62" s="3" t="s">
        <v>65</v>
      </c>
      <c r="K62" s="3">
        <v>51</v>
      </c>
      <c r="N62" s="3">
        <v>5.3</v>
      </c>
      <c r="O62" s="3">
        <v>13</v>
      </c>
      <c r="P62" s="3">
        <v>22</v>
      </c>
      <c r="Q62" s="3">
        <v>51</v>
      </c>
      <c r="R62" s="4">
        <f>(Q62-N62)/AVERAGE(N62,Q62)</f>
        <v>1.6234458259325046</v>
      </c>
      <c r="S62" s="4"/>
    </row>
    <row r="63" spans="1:19" x14ac:dyDescent="0.2">
      <c r="A63" s="8" t="s">
        <v>51</v>
      </c>
      <c r="B63" s="9">
        <v>0</v>
      </c>
      <c r="C63" s="9">
        <v>0</v>
      </c>
      <c r="D63" s="9">
        <v>0</v>
      </c>
      <c r="E63" s="9">
        <v>0</v>
      </c>
      <c r="G63" s="3" t="s">
        <v>47</v>
      </c>
      <c r="H63" s="3" t="s">
        <v>60</v>
      </c>
      <c r="I63" s="3" t="s">
        <v>64</v>
      </c>
      <c r="J63" s="3" t="s">
        <v>65</v>
      </c>
      <c r="K63" s="3">
        <v>22</v>
      </c>
      <c r="M63" s="3" t="s">
        <v>46</v>
      </c>
      <c r="N63" s="4"/>
      <c r="O63" s="4"/>
      <c r="P63" s="4"/>
      <c r="Q63" s="4">
        <v>0.33</v>
      </c>
      <c r="R63" s="4"/>
      <c r="S63" s="10">
        <f>R63/$R$6</f>
        <v>0</v>
      </c>
    </row>
    <row r="64" spans="1:19" x14ac:dyDescent="0.2">
      <c r="A64" s="8" t="s">
        <v>52</v>
      </c>
      <c r="B64" s="9">
        <v>0</v>
      </c>
      <c r="C64" s="9">
        <v>0</v>
      </c>
      <c r="D64" s="9">
        <v>0</v>
      </c>
      <c r="E64" s="9">
        <v>0</v>
      </c>
      <c r="G64" s="3" t="s">
        <v>48</v>
      </c>
      <c r="H64" s="3" t="s">
        <v>60</v>
      </c>
      <c r="I64" s="3" t="s">
        <v>67</v>
      </c>
      <c r="J64" s="3" t="s">
        <v>65</v>
      </c>
      <c r="K64" s="3">
        <v>13</v>
      </c>
      <c r="M64" s="3" t="s">
        <v>47</v>
      </c>
      <c r="N64" s="4"/>
      <c r="O64" s="4"/>
      <c r="P64" s="4"/>
      <c r="Q64" s="4">
        <v>0.34</v>
      </c>
      <c r="R64" s="4"/>
      <c r="S64" s="10">
        <f t="shared" ref="S64:S66" si="4">R64/$R$6</f>
        <v>0</v>
      </c>
    </row>
    <row r="65" spans="1:19" x14ac:dyDescent="0.2">
      <c r="A65" s="8" t="s">
        <v>34</v>
      </c>
      <c r="B65" s="9">
        <v>1</v>
      </c>
      <c r="C65" s="9">
        <v>1</v>
      </c>
      <c r="D65" s="9">
        <v>1</v>
      </c>
      <c r="E65" s="9">
        <v>1</v>
      </c>
      <c r="G65" s="3" t="s">
        <v>49</v>
      </c>
      <c r="H65" s="3" t="s">
        <v>60</v>
      </c>
      <c r="I65" s="3" t="s">
        <v>67</v>
      </c>
      <c r="J65" s="3" t="s">
        <v>65</v>
      </c>
      <c r="K65" s="3">
        <v>5.3</v>
      </c>
      <c r="M65" s="3" t="s">
        <v>48</v>
      </c>
      <c r="N65" s="4"/>
      <c r="O65" s="4"/>
      <c r="P65" s="4"/>
      <c r="Q65" s="4">
        <v>0.17</v>
      </c>
      <c r="R65" s="4"/>
      <c r="S65" s="10">
        <f t="shared" si="4"/>
        <v>0</v>
      </c>
    </row>
    <row r="66" spans="1:19" x14ac:dyDescent="0.2">
      <c r="A66" s="8" t="s">
        <v>53</v>
      </c>
      <c r="B66" s="9">
        <v>1</v>
      </c>
      <c r="C66" s="9">
        <v>0</v>
      </c>
      <c r="D66" s="9">
        <v>0</v>
      </c>
      <c r="E66" s="9">
        <v>0</v>
      </c>
      <c r="M66" s="3" t="s">
        <v>49</v>
      </c>
      <c r="N66" s="4"/>
      <c r="O66" s="4"/>
      <c r="P66" s="4"/>
      <c r="Q66" s="4">
        <v>0.16</v>
      </c>
      <c r="R66" s="4"/>
      <c r="S66" s="10">
        <f t="shared" si="4"/>
        <v>0</v>
      </c>
    </row>
    <row r="67" spans="1:19" x14ac:dyDescent="0.2">
      <c r="A67" s="8" t="s">
        <v>54</v>
      </c>
      <c r="B67" s="9">
        <v>0</v>
      </c>
      <c r="C67" s="9">
        <v>1</v>
      </c>
      <c r="D67" s="9">
        <v>0</v>
      </c>
      <c r="E67" s="9">
        <v>0</v>
      </c>
      <c r="M67" s="11" t="s">
        <v>80</v>
      </c>
      <c r="N67" s="12">
        <f>SUM(N63:N66)</f>
        <v>0</v>
      </c>
      <c r="O67" s="12">
        <f t="shared" ref="O67" si="5">SUM(O63:O66)</f>
        <v>0</v>
      </c>
      <c r="P67" s="12">
        <f t="shared" ref="P67" si="6">SUM(P63:P66)</f>
        <v>0</v>
      </c>
      <c r="Q67" s="12">
        <f t="shared" ref="Q67" si="7">SUM(Q63:Q66)</f>
        <v>1</v>
      </c>
    </row>
    <row r="68" spans="1:19" x14ac:dyDescent="0.2">
      <c r="A68" s="8" t="s">
        <v>55</v>
      </c>
      <c r="B68" s="9">
        <v>0</v>
      </c>
      <c r="C68" s="9">
        <v>0</v>
      </c>
      <c r="D68" s="9">
        <v>1</v>
      </c>
      <c r="E68" s="9">
        <v>1</v>
      </c>
    </row>
    <row r="69" spans="1:19" x14ac:dyDescent="0.2">
      <c r="A69" s="8" t="s">
        <v>38</v>
      </c>
      <c r="B69" s="9">
        <v>0</v>
      </c>
      <c r="C69" s="9">
        <v>0</v>
      </c>
      <c r="D69" s="9">
        <v>0</v>
      </c>
      <c r="E69" s="9">
        <v>0</v>
      </c>
    </row>
    <row r="70" spans="1:19" x14ac:dyDescent="0.2">
      <c r="A70" s="8" t="s">
        <v>39</v>
      </c>
      <c r="B70" s="9">
        <v>0</v>
      </c>
      <c r="C70" s="9">
        <v>0</v>
      </c>
      <c r="D70" s="9">
        <v>0</v>
      </c>
      <c r="E70" s="9">
        <v>0</v>
      </c>
    </row>
    <row r="71" spans="1:19" x14ac:dyDescent="0.2">
      <c r="A71" s="8" t="s">
        <v>40</v>
      </c>
      <c r="B71" s="9">
        <v>1</v>
      </c>
      <c r="C71" s="9">
        <v>1</v>
      </c>
      <c r="D71" s="9">
        <v>1</v>
      </c>
      <c r="E71" s="9">
        <v>1</v>
      </c>
    </row>
    <row r="72" spans="1:19" x14ac:dyDescent="0.2">
      <c r="A72" s="8" t="s">
        <v>41</v>
      </c>
      <c r="B72" s="9">
        <v>0</v>
      </c>
      <c r="C72" s="9">
        <v>0</v>
      </c>
      <c r="D72" s="9">
        <v>0</v>
      </c>
      <c r="E72" s="9">
        <v>0</v>
      </c>
    </row>
    <row r="73" spans="1:19" x14ac:dyDescent="0.2">
      <c r="A73" s="8" t="s">
        <v>42</v>
      </c>
      <c r="B73" s="9">
        <v>0</v>
      </c>
      <c r="C73" s="9">
        <v>0</v>
      </c>
      <c r="D73" s="9">
        <v>1</v>
      </c>
      <c r="E73" s="9">
        <v>0</v>
      </c>
    </row>
    <row r="74" spans="1:19" x14ac:dyDescent="0.2">
      <c r="A74" s="8" t="s">
        <v>43</v>
      </c>
      <c r="B74" s="9">
        <v>0</v>
      </c>
      <c r="C74" s="9">
        <v>1</v>
      </c>
      <c r="D74" s="9">
        <v>0</v>
      </c>
      <c r="E74" s="9">
        <v>0</v>
      </c>
    </row>
    <row r="75" spans="1:19" x14ac:dyDescent="0.2">
      <c r="A75" s="8" t="s">
        <v>44</v>
      </c>
      <c r="B75" s="9">
        <v>0</v>
      </c>
      <c r="C75" s="9">
        <v>0</v>
      </c>
      <c r="D75" s="9">
        <v>0</v>
      </c>
      <c r="E75" s="9">
        <v>1</v>
      </c>
    </row>
    <row r="76" spans="1:19" x14ac:dyDescent="0.2">
      <c r="A76" s="8" t="s">
        <v>45</v>
      </c>
      <c r="B76" s="9">
        <v>1</v>
      </c>
      <c r="C76" s="9">
        <v>0</v>
      </c>
      <c r="D76" s="9">
        <v>0</v>
      </c>
      <c r="E76" s="9">
        <v>0</v>
      </c>
    </row>
    <row r="79" spans="1:19" x14ac:dyDescent="0.2">
      <c r="A79" t="s">
        <v>83</v>
      </c>
    </row>
    <row r="81" spans="1:19" x14ac:dyDescent="0.2">
      <c r="A81" s="6"/>
      <c r="B81" s="7" t="s">
        <v>46</v>
      </c>
      <c r="C81" s="7" t="s">
        <v>47</v>
      </c>
      <c r="D81" s="7" t="s">
        <v>48</v>
      </c>
      <c r="E81" s="7" t="s">
        <v>49</v>
      </c>
      <c r="G81" s="3" t="s">
        <v>56</v>
      </c>
      <c r="H81" s="3" t="s">
        <v>57</v>
      </c>
      <c r="I81" s="3" t="s">
        <v>58</v>
      </c>
      <c r="J81" s="3" t="s">
        <v>59</v>
      </c>
      <c r="K81" s="3" t="s">
        <v>69</v>
      </c>
      <c r="N81" s="2" t="s">
        <v>88</v>
      </c>
      <c r="O81" s="2"/>
      <c r="P81" s="2"/>
      <c r="Q81" s="3"/>
      <c r="R81" s="3" t="s">
        <v>70</v>
      </c>
      <c r="S81" s="3" t="s">
        <v>71</v>
      </c>
    </row>
    <row r="82" spans="1:19" x14ac:dyDescent="0.2">
      <c r="A82" s="8" t="s">
        <v>50</v>
      </c>
      <c r="B82" s="9">
        <v>1</v>
      </c>
      <c r="C82" s="9">
        <v>1</v>
      </c>
      <c r="D82" s="9">
        <v>0</v>
      </c>
      <c r="E82" s="9">
        <v>0</v>
      </c>
      <c r="G82" s="3" t="s">
        <v>46</v>
      </c>
      <c r="H82" s="3" t="s">
        <v>66</v>
      </c>
      <c r="I82" s="3" t="s">
        <v>64</v>
      </c>
      <c r="J82" s="3" t="s">
        <v>74</v>
      </c>
      <c r="K82" s="3">
        <v>9</v>
      </c>
      <c r="N82" s="3">
        <v>9</v>
      </c>
      <c r="O82" s="3">
        <v>20</v>
      </c>
      <c r="P82" s="3">
        <v>28</v>
      </c>
      <c r="Q82" s="3">
        <v>50</v>
      </c>
      <c r="R82" s="4">
        <f>(Q82-N82)/AVERAGE(N82,Q82)</f>
        <v>1.3898305084745763</v>
      </c>
      <c r="S82" s="4"/>
    </row>
    <row r="83" spans="1:19" x14ac:dyDescent="0.2">
      <c r="A83" s="8" t="s">
        <v>51</v>
      </c>
      <c r="B83" s="9">
        <v>0</v>
      </c>
      <c r="C83" s="9">
        <v>0</v>
      </c>
      <c r="D83" s="9">
        <v>0</v>
      </c>
      <c r="E83" s="9">
        <v>1</v>
      </c>
      <c r="G83" s="3" t="s">
        <v>47</v>
      </c>
      <c r="H83" s="3" t="s">
        <v>60</v>
      </c>
      <c r="I83" s="3" t="s">
        <v>64</v>
      </c>
      <c r="J83" s="3" t="s">
        <v>68</v>
      </c>
      <c r="K83" s="3">
        <v>28</v>
      </c>
      <c r="M83" s="3" t="s">
        <v>46</v>
      </c>
      <c r="N83" s="4">
        <v>0.2</v>
      </c>
      <c r="O83" s="4">
        <v>0.33</v>
      </c>
      <c r="P83" s="4">
        <v>0.26</v>
      </c>
      <c r="Q83" s="4">
        <v>0.21</v>
      </c>
      <c r="R83" s="4">
        <f>(Q83-N83)/AVERAGE(Q83,N83)</f>
        <v>4.8780487804877953E-2</v>
      </c>
      <c r="S83" s="13">
        <f>R83/$R$82</f>
        <v>3.5098155859607308E-2</v>
      </c>
    </row>
    <row r="84" spans="1:19" x14ac:dyDescent="0.2">
      <c r="A84" s="8" t="s">
        <v>52</v>
      </c>
      <c r="B84" s="9">
        <v>0</v>
      </c>
      <c r="C84" s="9">
        <v>0</v>
      </c>
      <c r="D84" s="9">
        <v>1</v>
      </c>
      <c r="E84" s="9">
        <v>0</v>
      </c>
      <c r="G84" s="3" t="s">
        <v>48</v>
      </c>
      <c r="H84" s="3" t="s">
        <v>66</v>
      </c>
      <c r="I84" s="3" t="s">
        <v>67</v>
      </c>
      <c r="J84" s="3" t="s">
        <v>62</v>
      </c>
      <c r="K84" s="3">
        <v>50</v>
      </c>
      <c r="M84" s="3" t="s">
        <v>47</v>
      </c>
      <c r="N84" s="4">
        <v>0.28000000000000003</v>
      </c>
      <c r="O84" s="4">
        <v>0.24</v>
      </c>
      <c r="P84" s="4">
        <v>0.25</v>
      </c>
      <c r="Q84" s="4">
        <v>0.28999999999999998</v>
      </c>
      <c r="R84" s="4">
        <f t="shared" ref="R84:R86" si="8">(Q84-N84)/AVERAGE(Q84,N84)</f>
        <v>3.5087719298245446E-2</v>
      </c>
      <c r="S84" s="13">
        <f>R84/$R$82</f>
        <v>2.524604193410343E-2</v>
      </c>
    </row>
    <row r="85" spans="1:19" x14ac:dyDescent="0.2">
      <c r="A85" s="8" t="s">
        <v>34</v>
      </c>
      <c r="B85" s="9">
        <v>1</v>
      </c>
      <c r="C85" s="9">
        <v>1</v>
      </c>
      <c r="D85" s="9">
        <v>1</v>
      </c>
      <c r="E85" s="9">
        <v>1</v>
      </c>
      <c r="G85" s="3" t="s">
        <v>49</v>
      </c>
      <c r="H85" s="3" t="s">
        <v>63</v>
      </c>
      <c r="I85" s="3" t="s">
        <v>67</v>
      </c>
      <c r="J85" s="3" t="s">
        <v>65</v>
      </c>
      <c r="K85" s="3">
        <v>28</v>
      </c>
      <c r="M85" s="3" t="s">
        <v>48</v>
      </c>
      <c r="N85" s="4">
        <v>0.24</v>
      </c>
      <c r="O85" s="4">
        <v>0.2</v>
      </c>
      <c r="P85" s="4">
        <v>0.23</v>
      </c>
      <c r="Q85" s="4">
        <v>0.21</v>
      </c>
      <c r="R85" s="4">
        <f t="shared" si="8"/>
        <v>-0.13333333333333333</v>
      </c>
      <c r="S85" s="13">
        <f t="shared" ref="S84:S86" si="9">R85/$R$82</f>
        <v>-9.5934959349593493E-2</v>
      </c>
    </row>
    <row r="86" spans="1:19" x14ac:dyDescent="0.2">
      <c r="A86" s="8" t="s">
        <v>53</v>
      </c>
      <c r="B86" s="9">
        <v>0</v>
      </c>
      <c r="C86" s="9">
        <v>0</v>
      </c>
      <c r="D86" s="9">
        <v>0</v>
      </c>
      <c r="E86" s="9">
        <v>0</v>
      </c>
      <c r="M86" s="3" t="s">
        <v>49</v>
      </c>
      <c r="N86" s="4">
        <v>0.28000000000000003</v>
      </c>
      <c r="O86" s="4">
        <v>0.23</v>
      </c>
      <c r="P86" s="4">
        <v>0.26</v>
      </c>
      <c r="Q86" s="4">
        <v>0.28999999999999998</v>
      </c>
      <c r="R86" s="4">
        <f t="shared" si="8"/>
        <v>3.5087719298245446E-2</v>
      </c>
      <c r="S86" s="13">
        <f t="shared" si="9"/>
        <v>2.524604193410343E-2</v>
      </c>
    </row>
    <row r="87" spans="1:19" x14ac:dyDescent="0.2">
      <c r="A87" s="8" t="s">
        <v>54</v>
      </c>
      <c r="B87" s="9">
        <v>0</v>
      </c>
      <c r="C87" s="9">
        <v>1</v>
      </c>
      <c r="D87" s="9">
        <v>1</v>
      </c>
      <c r="E87" s="9">
        <v>0</v>
      </c>
      <c r="M87" s="11" t="s">
        <v>80</v>
      </c>
      <c r="N87" s="12">
        <f>SUM(N83:N86)</f>
        <v>1</v>
      </c>
      <c r="O87" s="12">
        <f t="shared" ref="O87" si="10">SUM(O83:O86)</f>
        <v>1</v>
      </c>
      <c r="P87" s="12">
        <f t="shared" ref="P87" si="11">SUM(P83:P86)</f>
        <v>1</v>
      </c>
      <c r="Q87" s="12">
        <f t="shared" ref="Q87" si="12">SUM(Q83:Q86)</f>
        <v>1</v>
      </c>
    </row>
    <row r="88" spans="1:19" x14ac:dyDescent="0.2">
      <c r="A88" s="8" t="s">
        <v>55</v>
      </c>
      <c r="B88" s="9">
        <v>1</v>
      </c>
      <c r="C88" s="9">
        <v>0</v>
      </c>
      <c r="D88" s="9">
        <v>0</v>
      </c>
      <c r="E88" s="9">
        <v>1</v>
      </c>
    </row>
    <row r="89" spans="1:19" x14ac:dyDescent="0.2">
      <c r="A89" s="8" t="s">
        <v>38</v>
      </c>
      <c r="B89" s="9">
        <v>0</v>
      </c>
      <c r="C89" s="9">
        <v>0</v>
      </c>
      <c r="D89" s="9">
        <v>1</v>
      </c>
      <c r="E89" s="9">
        <v>0</v>
      </c>
    </row>
    <row r="90" spans="1:19" x14ac:dyDescent="0.2">
      <c r="A90" s="8" t="s">
        <v>39</v>
      </c>
      <c r="B90" s="9">
        <v>0</v>
      </c>
      <c r="C90" s="9">
        <v>0</v>
      </c>
      <c r="D90" s="9">
        <v>0</v>
      </c>
      <c r="E90" s="9">
        <v>0</v>
      </c>
    </row>
    <row r="91" spans="1:19" x14ac:dyDescent="0.2">
      <c r="A91" s="8" t="s">
        <v>40</v>
      </c>
      <c r="B91" s="9">
        <v>0</v>
      </c>
      <c r="C91" s="9">
        <v>1</v>
      </c>
      <c r="D91" s="9">
        <v>0</v>
      </c>
      <c r="E91" s="9">
        <v>1</v>
      </c>
    </row>
    <row r="92" spans="1:19" x14ac:dyDescent="0.2">
      <c r="A92" s="8" t="s">
        <v>41</v>
      </c>
      <c r="B92" s="9">
        <v>1</v>
      </c>
      <c r="C92" s="9">
        <v>0</v>
      </c>
      <c r="D92" s="9">
        <v>0</v>
      </c>
      <c r="E92" s="9">
        <v>0</v>
      </c>
    </row>
    <row r="93" spans="1:19" x14ac:dyDescent="0.2">
      <c r="A93" s="8" t="s">
        <v>84</v>
      </c>
      <c r="B93" s="9">
        <v>1</v>
      </c>
      <c r="C93" s="9">
        <v>0</v>
      </c>
      <c r="D93" s="9">
        <v>0</v>
      </c>
      <c r="E93" s="9">
        <v>0</v>
      </c>
    </row>
    <row r="94" spans="1:19" x14ac:dyDescent="0.2">
      <c r="A94" s="8" t="s">
        <v>85</v>
      </c>
      <c r="B94" s="9">
        <v>0</v>
      </c>
      <c r="C94" s="9">
        <v>0</v>
      </c>
      <c r="D94" s="9">
        <v>0</v>
      </c>
      <c r="E94" s="9">
        <v>0</v>
      </c>
    </row>
    <row r="95" spans="1:19" x14ac:dyDescent="0.2">
      <c r="A95" s="8" t="s">
        <v>86</v>
      </c>
      <c r="B95" s="9">
        <v>0</v>
      </c>
      <c r="C95" s="9">
        <v>1</v>
      </c>
      <c r="D95" s="9">
        <v>0</v>
      </c>
      <c r="E95" s="9">
        <v>1</v>
      </c>
    </row>
    <row r="96" spans="1:19" x14ac:dyDescent="0.2">
      <c r="A96" s="8" t="s">
        <v>87</v>
      </c>
      <c r="B96" s="9">
        <v>0</v>
      </c>
      <c r="C96" s="9">
        <v>0</v>
      </c>
      <c r="D96" s="9">
        <v>1</v>
      </c>
      <c r="E96" s="9">
        <v>1</v>
      </c>
    </row>
  </sheetData>
  <mergeCells count="4">
    <mergeCell ref="N5:P5"/>
    <mergeCell ref="N34:P34"/>
    <mergeCell ref="N61:P61"/>
    <mergeCell ref="N81:P8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C4208-F56D-254A-86E5-7BFFB795BD66}">
  <dimension ref="A1:S103"/>
  <sheetViews>
    <sheetView topLeftCell="F10" zoomScale="141" zoomScaleNormal="80" workbookViewId="0">
      <selection activeCell="H21" sqref="H21"/>
    </sheetView>
  </sheetViews>
  <sheetFormatPr baseColWidth="10" defaultRowHeight="15" x14ac:dyDescent="0.2"/>
  <cols>
    <col min="19" max="19" width="20.6640625" bestFit="1" customWidth="1"/>
  </cols>
  <sheetData>
    <row r="1" spans="1:19" x14ac:dyDescent="0.2">
      <c r="A1" t="s">
        <v>77</v>
      </c>
    </row>
    <row r="3" spans="1:19" x14ac:dyDescent="0.2">
      <c r="A3" t="s">
        <v>75</v>
      </c>
    </row>
    <row r="5" spans="1:19" x14ac:dyDescent="0.2">
      <c r="A5" s="6"/>
      <c r="B5" s="7" t="s">
        <v>46</v>
      </c>
      <c r="C5" s="7" t="s">
        <v>47</v>
      </c>
      <c r="D5" s="7" t="s">
        <v>48</v>
      </c>
      <c r="E5" s="7" t="s">
        <v>49</v>
      </c>
      <c r="G5" s="3" t="s">
        <v>56</v>
      </c>
      <c r="H5" s="3" t="s">
        <v>57</v>
      </c>
      <c r="I5" s="3" t="s">
        <v>58</v>
      </c>
      <c r="J5" s="3" t="s">
        <v>59</v>
      </c>
      <c r="K5" s="3" t="s">
        <v>69</v>
      </c>
      <c r="N5" s="2" t="s">
        <v>76</v>
      </c>
      <c r="O5" s="2"/>
      <c r="P5" s="2"/>
      <c r="Q5" s="3"/>
      <c r="R5" s="3" t="s">
        <v>70</v>
      </c>
      <c r="S5" s="3" t="s">
        <v>71</v>
      </c>
    </row>
    <row r="6" spans="1:19" x14ac:dyDescent="0.2">
      <c r="A6" s="8" t="s">
        <v>50</v>
      </c>
      <c r="B6" s="9">
        <v>0</v>
      </c>
      <c r="C6" s="9">
        <v>0</v>
      </c>
      <c r="D6" s="9">
        <v>0</v>
      </c>
      <c r="E6" s="9">
        <v>0</v>
      </c>
      <c r="G6" s="3" t="s">
        <v>46</v>
      </c>
      <c r="H6" s="3" t="s">
        <v>63</v>
      </c>
      <c r="I6" s="3" t="s">
        <v>61</v>
      </c>
      <c r="J6" s="3" t="s">
        <v>65</v>
      </c>
      <c r="K6" s="3">
        <v>51</v>
      </c>
      <c r="N6" s="3">
        <v>5.3</v>
      </c>
      <c r="O6" s="3">
        <v>13</v>
      </c>
      <c r="P6" s="3">
        <v>22</v>
      </c>
      <c r="Q6" s="3">
        <v>51</v>
      </c>
      <c r="R6" s="4">
        <f>(Q6-N6)/AVERAGE(N6,Q6)</f>
        <v>1.6234458259325046</v>
      </c>
      <c r="S6" s="4"/>
    </row>
    <row r="7" spans="1:19" x14ac:dyDescent="0.2">
      <c r="A7" s="8" t="s">
        <v>51</v>
      </c>
      <c r="B7" s="9">
        <v>1</v>
      </c>
      <c r="C7" s="9">
        <v>1</v>
      </c>
      <c r="D7" s="9">
        <v>1</v>
      </c>
      <c r="E7" s="9">
        <v>1</v>
      </c>
      <c r="G7" s="3" t="s">
        <v>47</v>
      </c>
      <c r="H7" s="3" t="s">
        <v>63</v>
      </c>
      <c r="I7" s="3" t="s">
        <v>61</v>
      </c>
      <c r="J7" s="3" t="s">
        <v>62</v>
      </c>
      <c r="K7" s="3">
        <v>5.3</v>
      </c>
      <c r="M7" s="3" t="s">
        <v>46</v>
      </c>
      <c r="N7" s="4">
        <v>0.28000000000000003</v>
      </c>
      <c r="O7" s="4">
        <v>0.24</v>
      </c>
      <c r="P7" s="4">
        <v>0.26</v>
      </c>
      <c r="Q7" s="4">
        <v>0.22</v>
      </c>
      <c r="R7" s="4">
        <f t="shared" ref="R7:R10" si="0">(Q7-N7)/AVERAGE(N7,Q7)</f>
        <v>-0.2400000000000001</v>
      </c>
      <c r="S7" s="10">
        <f>R7/$R$6</f>
        <v>-0.14783369803063462</v>
      </c>
    </row>
    <row r="8" spans="1:19" x14ac:dyDescent="0.2">
      <c r="A8" s="8" t="s">
        <v>52</v>
      </c>
      <c r="B8" s="9">
        <v>0</v>
      </c>
      <c r="C8" s="9">
        <v>0</v>
      </c>
      <c r="D8" s="9">
        <v>0</v>
      </c>
      <c r="E8" s="9">
        <v>0</v>
      </c>
      <c r="G8" s="3" t="s">
        <v>48</v>
      </c>
      <c r="H8" s="3" t="s">
        <v>63</v>
      </c>
      <c r="I8" s="3" t="s">
        <v>61</v>
      </c>
      <c r="J8" s="3" t="s">
        <v>68</v>
      </c>
      <c r="K8" s="3">
        <v>22</v>
      </c>
      <c r="M8" s="3" t="s">
        <v>47</v>
      </c>
      <c r="N8" s="4">
        <v>0.23</v>
      </c>
      <c r="O8" s="4">
        <v>0.28999999999999998</v>
      </c>
      <c r="P8" s="4">
        <v>0.28000000000000003</v>
      </c>
      <c r="Q8" s="4">
        <v>0.27</v>
      </c>
      <c r="R8" s="4">
        <f t="shared" si="0"/>
        <v>0.16000000000000003</v>
      </c>
      <c r="S8" s="10">
        <f t="shared" ref="S8:S10" si="1">R8/$R$6</f>
        <v>9.8555798687089718E-2</v>
      </c>
    </row>
    <row r="9" spans="1:19" x14ac:dyDescent="0.2">
      <c r="A9" s="8" t="s">
        <v>34</v>
      </c>
      <c r="B9" s="9">
        <v>1</v>
      </c>
      <c r="C9" s="9">
        <v>1</v>
      </c>
      <c r="D9" s="9">
        <v>1</v>
      </c>
      <c r="E9" s="9">
        <v>1</v>
      </c>
      <c r="G9" s="3" t="s">
        <v>49</v>
      </c>
      <c r="H9" s="3" t="s">
        <v>63</v>
      </c>
      <c r="I9" s="3" t="s">
        <v>61</v>
      </c>
      <c r="J9" s="3" t="s">
        <v>74</v>
      </c>
      <c r="K9" s="3">
        <v>13</v>
      </c>
      <c r="M9" s="3" t="s">
        <v>48</v>
      </c>
      <c r="N9" s="4">
        <v>0.22</v>
      </c>
      <c r="O9" s="4">
        <v>0.22</v>
      </c>
      <c r="P9" s="4">
        <v>0.19</v>
      </c>
      <c r="Q9" s="4">
        <v>0.24</v>
      </c>
      <c r="R9" s="4">
        <f t="shared" si="0"/>
        <v>8.6956521739130405E-2</v>
      </c>
      <c r="S9" s="10">
        <f t="shared" si="1"/>
        <v>5.3562934069070471E-2</v>
      </c>
    </row>
    <row r="10" spans="1:19" x14ac:dyDescent="0.2">
      <c r="A10" s="8" t="s">
        <v>53</v>
      </c>
      <c r="B10" s="9">
        <v>1</v>
      </c>
      <c r="C10" s="9">
        <v>1</v>
      </c>
      <c r="D10" s="9">
        <v>1</v>
      </c>
      <c r="E10" s="9">
        <v>1</v>
      </c>
      <c r="M10" s="3" t="s">
        <v>49</v>
      </c>
      <c r="N10" s="4">
        <v>0.27</v>
      </c>
      <c r="O10" s="4">
        <v>0.25</v>
      </c>
      <c r="P10" s="4">
        <v>0.27</v>
      </c>
      <c r="Q10" s="4">
        <v>0.27</v>
      </c>
      <c r="R10" s="4">
        <f t="shared" si="0"/>
        <v>0</v>
      </c>
      <c r="S10" s="10">
        <f t="shared" si="1"/>
        <v>0</v>
      </c>
    </row>
    <row r="11" spans="1:19" x14ac:dyDescent="0.2">
      <c r="A11" s="8" t="s">
        <v>54</v>
      </c>
      <c r="B11" s="9">
        <v>0</v>
      </c>
      <c r="C11" s="9">
        <v>0</v>
      </c>
      <c r="D11" s="9">
        <v>0</v>
      </c>
      <c r="E11" s="9">
        <v>0</v>
      </c>
    </row>
    <row r="12" spans="1:19" x14ac:dyDescent="0.2">
      <c r="A12" s="8" t="s">
        <v>55</v>
      </c>
      <c r="B12" s="9">
        <v>0</v>
      </c>
      <c r="C12" s="9">
        <v>0</v>
      </c>
      <c r="D12" s="9">
        <v>0</v>
      </c>
      <c r="E12" s="9">
        <v>0</v>
      </c>
    </row>
    <row r="13" spans="1:19" x14ac:dyDescent="0.2">
      <c r="A13" s="8" t="s">
        <v>38</v>
      </c>
      <c r="B13" s="9">
        <v>0</v>
      </c>
      <c r="C13" s="9">
        <v>1</v>
      </c>
      <c r="D13" s="9">
        <v>0</v>
      </c>
      <c r="E13" s="9">
        <v>0</v>
      </c>
    </row>
    <row r="14" spans="1:19" x14ac:dyDescent="0.2">
      <c r="A14" s="8" t="s">
        <v>39</v>
      </c>
      <c r="B14" s="9">
        <v>0</v>
      </c>
      <c r="C14" s="9">
        <v>0</v>
      </c>
      <c r="D14" s="9">
        <v>0</v>
      </c>
      <c r="E14" s="9">
        <v>1</v>
      </c>
    </row>
    <row r="15" spans="1:19" x14ac:dyDescent="0.2">
      <c r="A15" s="8" t="s">
        <v>40</v>
      </c>
      <c r="B15" s="9">
        <v>1</v>
      </c>
      <c r="C15" s="9">
        <v>0</v>
      </c>
      <c r="D15" s="9">
        <v>0</v>
      </c>
      <c r="E15" s="9">
        <v>0</v>
      </c>
    </row>
    <row r="16" spans="1:19" x14ac:dyDescent="0.2">
      <c r="A16" s="8" t="s">
        <v>41</v>
      </c>
      <c r="B16" s="9">
        <v>0</v>
      </c>
      <c r="C16" s="9">
        <v>0</v>
      </c>
      <c r="D16" s="9">
        <v>1</v>
      </c>
      <c r="E16" s="9">
        <v>0</v>
      </c>
    </row>
    <row r="17" spans="1:5" x14ac:dyDescent="0.2">
      <c r="A17" s="8" t="s">
        <v>42</v>
      </c>
      <c r="B17" s="9">
        <v>0</v>
      </c>
      <c r="C17" s="9">
        <v>0</v>
      </c>
      <c r="D17" s="9">
        <v>0</v>
      </c>
      <c r="E17" s="9">
        <v>1</v>
      </c>
    </row>
    <row r="18" spans="1:5" x14ac:dyDescent="0.2">
      <c r="A18" s="8" t="s">
        <v>43</v>
      </c>
      <c r="B18" s="9">
        <v>0</v>
      </c>
      <c r="C18" s="9">
        <v>0</v>
      </c>
      <c r="D18" s="9">
        <v>1</v>
      </c>
      <c r="E18" s="9">
        <v>0</v>
      </c>
    </row>
    <row r="19" spans="1:5" x14ac:dyDescent="0.2">
      <c r="A19" s="8" t="s">
        <v>44</v>
      </c>
      <c r="B19" s="9">
        <v>0</v>
      </c>
      <c r="C19" s="9">
        <v>1</v>
      </c>
      <c r="D19" s="9">
        <v>0</v>
      </c>
      <c r="E19" s="9">
        <v>0</v>
      </c>
    </row>
    <row r="20" spans="1:5" x14ac:dyDescent="0.2">
      <c r="A20" s="8" t="s">
        <v>45</v>
      </c>
      <c r="B20" s="9">
        <v>1</v>
      </c>
      <c r="C20" s="9">
        <v>0</v>
      </c>
      <c r="D20" s="9">
        <v>0</v>
      </c>
      <c r="E20" s="9">
        <v>0</v>
      </c>
    </row>
    <row r="34" spans="1:19" x14ac:dyDescent="0.2">
      <c r="A34" t="s">
        <v>79</v>
      </c>
    </row>
    <row r="36" spans="1:19" x14ac:dyDescent="0.2">
      <c r="A36" s="6"/>
      <c r="B36" s="7" t="s">
        <v>46</v>
      </c>
      <c r="C36" s="7" t="s">
        <v>47</v>
      </c>
      <c r="D36" s="7" t="s">
        <v>48</v>
      </c>
      <c r="E36" s="7" t="s">
        <v>49</v>
      </c>
      <c r="G36" s="3" t="s">
        <v>56</v>
      </c>
      <c r="H36" s="3" t="s">
        <v>57</v>
      </c>
      <c r="I36" s="3" t="s">
        <v>58</v>
      </c>
      <c r="J36" s="3" t="s">
        <v>59</v>
      </c>
      <c r="K36" s="3" t="s">
        <v>69</v>
      </c>
      <c r="N36" s="2" t="s">
        <v>76</v>
      </c>
      <c r="O36" s="2"/>
      <c r="P36" s="2"/>
      <c r="Q36" s="3"/>
      <c r="R36" s="3" t="s">
        <v>70</v>
      </c>
      <c r="S36" s="3" t="s">
        <v>71</v>
      </c>
    </row>
    <row r="37" spans="1:19" x14ac:dyDescent="0.2">
      <c r="A37" s="8" t="s">
        <v>50</v>
      </c>
      <c r="B37" s="9">
        <v>0</v>
      </c>
      <c r="C37" s="9">
        <v>0</v>
      </c>
      <c r="D37" s="9">
        <v>0</v>
      </c>
      <c r="E37" s="9">
        <v>0</v>
      </c>
      <c r="G37" s="3" t="s">
        <v>46</v>
      </c>
      <c r="H37" s="3" t="s">
        <v>66</v>
      </c>
      <c r="I37" s="3" t="s">
        <v>61</v>
      </c>
      <c r="J37" s="3" t="s">
        <v>65</v>
      </c>
      <c r="K37" s="3">
        <v>51</v>
      </c>
      <c r="N37" s="3">
        <v>5.3</v>
      </c>
      <c r="O37" s="3">
        <v>13</v>
      </c>
      <c r="P37" s="3">
        <v>22</v>
      </c>
      <c r="Q37" s="3">
        <v>51</v>
      </c>
      <c r="R37" s="4">
        <f>(Q37-N37)/AVERAGE(N37,Q37)</f>
        <v>1.6234458259325046</v>
      </c>
      <c r="S37" s="4"/>
    </row>
    <row r="38" spans="1:19" x14ac:dyDescent="0.2">
      <c r="A38" s="8" t="s">
        <v>51</v>
      </c>
      <c r="B38" s="9">
        <v>0</v>
      </c>
      <c r="C38" s="9">
        <v>0</v>
      </c>
      <c r="D38" s="9">
        <v>0</v>
      </c>
      <c r="E38" s="9">
        <v>0</v>
      </c>
      <c r="G38" s="3" t="s">
        <v>47</v>
      </c>
      <c r="H38" s="3" t="s">
        <v>66</v>
      </c>
      <c r="I38" s="3" t="s">
        <v>61</v>
      </c>
      <c r="J38" s="3" t="s">
        <v>62</v>
      </c>
      <c r="K38" s="3">
        <v>5.3</v>
      </c>
      <c r="M38" s="3" t="s">
        <v>46</v>
      </c>
      <c r="N38" s="4">
        <v>0.28000000000000003</v>
      </c>
      <c r="O38" s="4">
        <v>0.24</v>
      </c>
      <c r="P38" s="4">
        <v>0.26</v>
      </c>
      <c r="Q38" s="4">
        <v>0.22</v>
      </c>
      <c r="R38" s="4"/>
      <c r="S38" s="10">
        <f>R38/$R$6</f>
        <v>0</v>
      </c>
    </row>
    <row r="39" spans="1:19" x14ac:dyDescent="0.2">
      <c r="A39" s="8" t="s">
        <v>52</v>
      </c>
      <c r="B39" s="9">
        <v>1</v>
      </c>
      <c r="C39" s="9">
        <v>1</v>
      </c>
      <c r="D39" s="9">
        <v>1</v>
      </c>
      <c r="E39" s="9">
        <v>1</v>
      </c>
      <c r="G39" s="3" t="s">
        <v>48</v>
      </c>
      <c r="H39" s="3" t="s">
        <v>66</v>
      </c>
      <c r="I39" s="3" t="s">
        <v>61</v>
      </c>
      <c r="J39" s="3" t="s">
        <v>68</v>
      </c>
      <c r="K39" s="3">
        <v>22</v>
      </c>
      <c r="M39" s="3" t="s">
        <v>47</v>
      </c>
      <c r="N39" s="4">
        <v>0.23</v>
      </c>
      <c r="O39" s="4">
        <v>0.28999999999999998</v>
      </c>
      <c r="P39" s="4">
        <v>0.28000000000000003</v>
      </c>
      <c r="Q39" s="4">
        <v>0.27</v>
      </c>
      <c r="R39" s="4"/>
      <c r="S39" s="10">
        <f t="shared" ref="S39:S41" si="2">R39/$R$6</f>
        <v>0</v>
      </c>
    </row>
    <row r="40" spans="1:19" x14ac:dyDescent="0.2">
      <c r="A40" s="8" t="s">
        <v>34</v>
      </c>
      <c r="B40" s="9">
        <v>1</v>
      </c>
      <c r="C40" s="9">
        <v>1</v>
      </c>
      <c r="D40" s="9">
        <v>1</v>
      </c>
      <c r="E40" s="9">
        <v>1</v>
      </c>
      <c r="G40" s="3" t="s">
        <v>49</v>
      </c>
      <c r="H40" s="3" t="s">
        <v>66</v>
      </c>
      <c r="I40" s="3" t="s">
        <v>61</v>
      </c>
      <c r="J40" s="3" t="s">
        <v>74</v>
      </c>
      <c r="K40" s="3">
        <v>13</v>
      </c>
      <c r="M40" s="3" t="s">
        <v>48</v>
      </c>
      <c r="N40" s="4">
        <v>0.22</v>
      </c>
      <c r="O40" s="4">
        <v>0.22</v>
      </c>
      <c r="P40" s="4">
        <v>0.19</v>
      </c>
      <c r="Q40" s="4">
        <v>0.24</v>
      </c>
      <c r="R40" s="4"/>
      <c r="S40" s="10">
        <f t="shared" si="2"/>
        <v>0</v>
      </c>
    </row>
    <row r="41" spans="1:19" x14ac:dyDescent="0.2">
      <c r="A41" s="8" t="s">
        <v>53</v>
      </c>
      <c r="B41" s="9">
        <v>1</v>
      </c>
      <c r="C41" s="9">
        <v>1</v>
      </c>
      <c r="D41" s="9">
        <v>1</v>
      </c>
      <c r="E41" s="9">
        <v>1</v>
      </c>
      <c r="M41" s="3" t="s">
        <v>49</v>
      </c>
      <c r="N41" s="4">
        <v>0.27</v>
      </c>
      <c r="O41" s="4">
        <v>0.25</v>
      </c>
      <c r="P41" s="4">
        <v>0.27</v>
      </c>
      <c r="Q41" s="4">
        <v>0.27</v>
      </c>
      <c r="R41" s="4"/>
      <c r="S41" s="10">
        <f t="shared" si="2"/>
        <v>0</v>
      </c>
    </row>
    <row r="42" spans="1:19" x14ac:dyDescent="0.2">
      <c r="A42" s="8" t="s">
        <v>54</v>
      </c>
      <c r="B42" s="9">
        <v>0</v>
      </c>
      <c r="C42" s="9">
        <v>0</v>
      </c>
      <c r="D42" s="9">
        <v>0</v>
      </c>
      <c r="E42" s="9">
        <v>0</v>
      </c>
      <c r="M42" s="11" t="s">
        <v>80</v>
      </c>
      <c r="N42" s="12">
        <f>SUM(N38:N41)</f>
        <v>1</v>
      </c>
      <c r="O42" s="12">
        <f t="shared" ref="O42:Q42" si="3">SUM(O38:O41)</f>
        <v>1</v>
      </c>
      <c r="P42" s="12">
        <f t="shared" si="3"/>
        <v>1</v>
      </c>
      <c r="Q42" s="12">
        <f t="shared" si="3"/>
        <v>1</v>
      </c>
    </row>
    <row r="43" spans="1:19" x14ac:dyDescent="0.2">
      <c r="A43" s="8" t="s">
        <v>55</v>
      </c>
      <c r="B43" s="9">
        <v>0</v>
      </c>
      <c r="C43" s="9">
        <v>0</v>
      </c>
      <c r="D43" s="9">
        <v>0</v>
      </c>
      <c r="E43" s="9">
        <v>0</v>
      </c>
    </row>
    <row r="44" spans="1:19" x14ac:dyDescent="0.2">
      <c r="A44" s="8" t="s">
        <v>38</v>
      </c>
      <c r="B44" s="9">
        <v>0</v>
      </c>
      <c r="C44" s="9">
        <v>1</v>
      </c>
      <c r="D44" s="9">
        <v>0</v>
      </c>
      <c r="E44" s="9">
        <v>0</v>
      </c>
    </row>
    <row r="45" spans="1:19" x14ac:dyDescent="0.2">
      <c r="A45" s="8" t="s">
        <v>39</v>
      </c>
      <c r="B45" s="9">
        <v>0</v>
      </c>
      <c r="C45" s="9">
        <v>0</v>
      </c>
      <c r="D45" s="9">
        <v>0</v>
      </c>
      <c r="E45" s="9">
        <v>1</v>
      </c>
    </row>
    <row r="46" spans="1:19" x14ac:dyDescent="0.2">
      <c r="A46" s="8" t="s">
        <v>40</v>
      </c>
      <c r="B46" s="9">
        <v>1</v>
      </c>
      <c r="C46" s="9">
        <v>0</v>
      </c>
      <c r="D46" s="9">
        <v>0</v>
      </c>
      <c r="E46" s="9">
        <v>0</v>
      </c>
    </row>
    <row r="47" spans="1:19" x14ac:dyDescent="0.2">
      <c r="A47" s="8" t="s">
        <v>41</v>
      </c>
      <c r="B47" s="9">
        <v>0</v>
      </c>
      <c r="C47" s="9">
        <v>0</v>
      </c>
      <c r="D47" s="9">
        <v>1</v>
      </c>
      <c r="E47" s="9">
        <v>0</v>
      </c>
    </row>
    <row r="48" spans="1:19" x14ac:dyDescent="0.2">
      <c r="A48" s="8" t="s">
        <v>42</v>
      </c>
      <c r="B48" s="9">
        <v>0</v>
      </c>
      <c r="C48" s="9">
        <v>0</v>
      </c>
      <c r="D48" s="9">
        <v>0</v>
      </c>
      <c r="E48" s="9">
        <v>1</v>
      </c>
    </row>
    <row r="49" spans="1:5" x14ac:dyDescent="0.2">
      <c r="A49" s="8" t="s">
        <v>43</v>
      </c>
      <c r="B49" s="9">
        <v>0</v>
      </c>
      <c r="C49" s="9">
        <v>0</v>
      </c>
      <c r="D49" s="9">
        <v>1</v>
      </c>
      <c r="E49" s="9">
        <v>0</v>
      </c>
    </row>
    <row r="50" spans="1:5" x14ac:dyDescent="0.2">
      <c r="A50" s="8" t="s">
        <v>44</v>
      </c>
      <c r="B50" s="9">
        <v>0</v>
      </c>
      <c r="C50" s="9">
        <v>1</v>
      </c>
      <c r="D50" s="9">
        <v>0</v>
      </c>
      <c r="E50" s="9">
        <v>0</v>
      </c>
    </row>
    <row r="51" spans="1:5" x14ac:dyDescent="0.2">
      <c r="A51" s="8" t="s">
        <v>45</v>
      </c>
      <c r="B51" s="9">
        <v>1</v>
      </c>
      <c r="C51" s="9">
        <v>0</v>
      </c>
      <c r="D51" s="9">
        <v>0</v>
      </c>
      <c r="E51" s="9">
        <v>0</v>
      </c>
    </row>
    <row r="66" spans="1:19" x14ac:dyDescent="0.2">
      <c r="A66" t="s">
        <v>82</v>
      </c>
    </row>
    <row r="68" spans="1:19" x14ac:dyDescent="0.2">
      <c r="A68" s="6"/>
      <c r="B68" s="7" t="s">
        <v>46</v>
      </c>
      <c r="C68" s="7" t="s">
        <v>47</v>
      </c>
      <c r="D68" s="7" t="s">
        <v>48</v>
      </c>
      <c r="E68" s="7" t="s">
        <v>49</v>
      </c>
      <c r="G68" s="3" t="s">
        <v>56</v>
      </c>
      <c r="H68" s="3" t="s">
        <v>57</v>
      </c>
      <c r="I68" s="3" t="s">
        <v>58</v>
      </c>
      <c r="J68" s="3" t="s">
        <v>59</v>
      </c>
      <c r="K68" s="3" t="s">
        <v>69</v>
      </c>
      <c r="N68" s="2" t="s">
        <v>81</v>
      </c>
      <c r="O68" s="2"/>
      <c r="P68" s="2"/>
      <c r="Q68" s="3"/>
      <c r="R68" s="3" t="s">
        <v>70</v>
      </c>
      <c r="S68" s="3" t="s">
        <v>71</v>
      </c>
    </row>
    <row r="69" spans="1:19" x14ac:dyDescent="0.2">
      <c r="A69" s="8" t="s">
        <v>50</v>
      </c>
      <c r="B69" s="9">
        <v>1</v>
      </c>
      <c r="C69" s="9">
        <v>1</v>
      </c>
      <c r="D69" s="9">
        <v>1</v>
      </c>
      <c r="E69" s="9">
        <v>1</v>
      </c>
      <c r="G69" s="3" t="s">
        <v>46</v>
      </c>
      <c r="H69" s="3" t="s">
        <v>60</v>
      </c>
      <c r="I69" s="3" t="s">
        <v>61</v>
      </c>
      <c r="J69" s="3" t="s">
        <v>65</v>
      </c>
      <c r="K69" s="3">
        <v>51</v>
      </c>
      <c r="N69" s="3">
        <v>5.3</v>
      </c>
      <c r="O69" s="3">
        <v>13</v>
      </c>
      <c r="P69" s="3">
        <v>22</v>
      </c>
      <c r="Q69" s="3">
        <v>51</v>
      </c>
      <c r="R69" s="4">
        <f>(Q69-N69)/AVERAGE(N69,Q69)</f>
        <v>1.6234458259325046</v>
      </c>
      <c r="S69" s="4"/>
    </row>
    <row r="70" spans="1:19" x14ac:dyDescent="0.2">
      <c r="A70" s="8" t="s">
        <v>51</v>
      </c>
      <c r="B70" s="9">
        <v>0</v>
      </c>
      <c r="C70" s="9">
        <v>0</v>
      </c>
      <c r="D70" s="9">
        <v>0</v>
      </c>
      <c r="E70" s="9">
        <v>0</v>
      </c>
      <c r="G70" s="3" t="s">
        <v>47</v>
      </c>
      <c r="H70" s="3" t="s">
        <v>60</v>
      </c>
      <c r="I70" s="3" t="s">
        <v>64</v>
      </c>
      <c r="J70" s="3" t="s">
        <v>65</v>
      </c>
      <c r="K70" s="3">
        <v>22</v>
      </c>
      <c r="M70" s="3" t="s">
        <v>46</v>
      </c>
      <c r="N70" s="4"/>
      <c r="O70" s="4"/>
      <c r="P70" s="4"/>
      <c r="Q70" s="4">
        <v>0.23</v>
      </c>
      <c r="R70" s="4"/>
      <c r="S70" s="10">
        <f>R70/$R$6</f>
        <v>0</v>
      </c>
    </row>
    <row r="71" spans="1:19" x14ac:dyDescent="0.2">
      <c r="A71" s="8" t="s">
        <v>52</v>
      </c>
      <c r="B71" s="9">
        <v>0</v>
      </c>
      <c r="C71" s="9">
        <v>0</v>
      </c>
      <c r="D71" s="9">
        <v>0</v>
      </c>
      <c r="E71" s="9">
        <v>0</v>
      </c>
      <c r="G71" s="3" t="s">
        <v>48</v>
      </c>
      <c r="H71" s="3" t="s">
        <v>60</v>
      </c>
      <c r="I71" s="3" t="s">
        <v>67</v>
      </c>
      <c r="J71" s="3" t="s">
        <v>65</v>
      </c>
      <c r="K71" s="3">
        <v>13</v>
      </c>
      <c r="M71" s="3" t="s">
        <v>47</v>
      </c>
      <c r="N71" s="4"/>
      <c r="O71" s="4"/>
      <c r="P71" s="4"/>
      <c r="Q71" s="4">
        <v>0.28000000000000003</v>
      </c>
      <c r="R71" s="4"/>
      <c r="S71" s="10">
        <f t="shared" ref="S71:S73" si="4">R71/$R$6</f>
        <v>0</v>
      </c>
    </row>
    <row r="72" spans="1:19" x14ac:dyDescent="0.2">
      <c r="A72" s="8" t="s">
        <v>34</v>
      </c>
      <c r="B72" s="9">
        <v>1</v>
      </c>
      <c r="C72" s="9">
        <v>1</v>
      </c>
      <c r="D72" s="9">
        <v>1</v>
      </c>
      <c r="E72" s="9">
        <v>1</v>
      </c>
      <c r="G72" s="3" t="s">
        <v>49</v>
      </c>
      <c r="H72" s="3" t="s">
        <v>60</v>
      </c>
      <c r="I72" s="3" t="s">
        <v>67</v>
      </c>
      <c r="J72" s="3" t="s">
        <v>65</v>
      </c>
      <c r="K72" s="3">
        <v>5.3</v>
      </c>
      <c r="M72" s="3" t="s">
        <v>48</v>
      </c>
      <c r="N72" s="4"/>
      <c r="O72" s="4"/>
      <c r="P72" s="4"/>
      <c r="Q72" s="4">
        <v>0.19</v>
      </c>
      <c r="R72" s="4"/>
      <c r="S72" s="10">
        <f t="shared" si="4"/>
        <v>0</v>
      </c>
    </row>
    <row r="73" spans="1:19" x14ac:dyDescent="0.2">
      <c r="A73" s="8" t="s">
        <v>53</v>
      </c>
      <c r="B73" s="9">
        <v>1</v>
      </c>
      <c r="C73" s="9">
        <v>0</v>
      </c>
      <c r="D73" s="9">
        <v>0</v>
      </c>
      <c r="E73" s="9">
        <v>0</v>
      </c>
      <c r="M73" s="3" t="s">
        <v>49</v>
      </c>
      <c r="N73" s="4"/>
      <c r="O73" s="4"/>
      <c r="P73" s="4"/>
      <c r="Q73" s="4">
        <v>0.3</v>
      </c>
      <c r="R73" s="4"/>
      <c r="S73" s="10">
        <f t="shared" si="4"/>
        <v>0</v>
      </c>
    </row>
    <row r="74" spans="1:19" x14ac:dyDescent="0.2">
      <c r="A74" s="8" t="s">
        <v>54</v>
      </c>
      <c r="B74" s="9">
        <v>0</v>
      </c>
      <c r="C74" s="9">
        <v>1</v>
      </c>
      <c r="D74" s="9">
        <v>0</v>
      </c>
      <c r="E74" s="9">
        <v>0</v>
      </c>
      <c r="M74" s="11" t="s">
        <v>80</v>
      </c>
      <c r="N74" s="12">
        <f>SUM(N70:N73)</f>
        <v>0</v>
      </c>
      <c r="O74" s="12">
        <f t="shared" ref="O74:Q74" si="5">SUM(O70:O73)</f>
        <v>0</v>
      </c>
      <c r="P74" s="12">
        <f t="shared" si="5"/>
        <v>0</v>
      </c>
      <c r="Q74" s="12">
        <f t="shared" si="5"/>
        <v>1</v>
      </c>
    </row>
    <row r="75" spans="1:19" x14ac:dyDescent="0.2">
      <c r="A75" s="8" t="s">
        <v>55</v>
      </c>
      <c r="B75" s="9">
        <v>0</v>
      </c>
      <c r="C75" s="9">
        <v>0</v>
      </c>
      <c r="D75" s="9">
        <v>1</v>
      </c>
      <c r="E75" s="9">
        <v>1</v>
      </c>
    </row>
    <row r="76" spans="1:19" x14ac:dyDescent="0.2">
      <c r="A76" s="8" t="s">
        <v>38</v>
      </c>
      <c r="B76" s="9">
        <v>0</v>
      </c>
      <c r="C76" s="9">
        <v>0</v>
      </c>
      <c r="D76" s="9">
        <v>0</v>
      </c>
      <c r="E76" s="9">
        <v>0</v>
      </c>
    </row>
    <row r="77" spans="1:19" x14ac:dyDescent="0.2">
      <c r="A77" s="8" t="s">
        <v>39</v>
      </c>
      <c r="B77" s="9">
        <v>0</v>
      </c>
      <c r="C77" s="9">
        <v>0</v>
      </c>
      <c r="D77" s="9">
        <v>0</v>
      </c>
      <c r="E77" s="9">
        <v>0</v>
      </c>
    </row>
    <row r="78" spans="1:19" x14ac:dyDescent="0.2">
      <c r="A78" s="8" t="s">
        <v>40</v>
      </c>
      <c r="B78" s="9">
        <v>1</v>
      </c>
      <c r="C78" s="9">
        <v>1</v>
      </c>
      <c r="D78" s="9">
        <v>1</v>
      </c>
      <c r="E78" s="9">
        <v>1</v>
      </c>
    </row>
    <row r="79" spans="1:19" x14ac:dyDescent="0.2">
      <c r="A79" s="8" t="s">
        <v>41</v>
      </c>
      <c r="B79" s="9">
        <v>0</v>
      </c>
      <c r="C79" s="9">
        <v>0</v>
      </c>
      <c r="D79" s="9">
        <v>0</v>
      </c>
      <c r="E79" s="9">
        <v>0</v>
      </c>
    </row>
    <row r="80" spans="1:19" x14ac:dyDescent="0.2">
      <c r="A80" s="8" t="s">
        <v>42</v>
      </c>
      <c r="B80" s="9">
        <v>0</v>
      </c>
      <c r="C80" s="9">
        <v>0</v>
      </c>
      <c r="D80" s="9">
        <v>1</v>
      </c>
      <c r="E80" s="9">
        <v>0</v>
      </c>
    </row>
    <row r="81" spans="1:19" x14ac:dyDescent="0.2">
      <c r="A81" s="8" t="s">
        <v>43</v>
      </c>
      <c r="B81" s="9">
        <v>0</v>
      </c>
      <c r="C81" s="9">
        <v>1</v>
      </c>
      <c r="D81" s="9">
        <v>0</v>
      </c>
      <c r="E81" s="9">
        <v>0</v>
      </c>
    </row>
    <row r="82" spans="1:19" x14ac:dyDescent="0.2">
      <c r="A82" s="8" t="s">
        <v>44</v>
      </c>
      <c r="B82" s="9">
        <v>0</v>
      </c>
      <c r="C82" s="9">
        <v>0</v>
      </c>
      <c r="D82" s="9">
        <v>0</v>
      </c>
      <c r="E82" s="9">
        <v>1</v>
      </c>
    </row>
    <row r="83" spans="1:19" x14ac:dyDescent="0.2">
      <c r="A83" s="8" t="s">
        <v>45</v>
      </c>
      <c r="B83" s="9">
        <v>1</v>
      </c>
      <c r="C83" s="9">
        <v>0</v>
      </c>
      <c r="D83" s="9">
        <v>0</v>
      </c>
      <c r="E83" s="9">
        <v>0</v>
      </c>
    </row>
    <row r="86" spans="1:19" x14ac:dyDescent="0.2">
      <c r="A86" t="s">
        <v>83</v>
      </c>
    </row>
    <row r="88" spans="1:19" x14ac:dyDescent="0.2">
      <c r="A88" s="6"/>
      <c r="B88" s="7" t="s">
        <v>46</v>
      </c>
      <c r="C88" s="7" t="s">
        <v>47</v>
      </c>
      <c r="D88" s="7" t="s">
        <v>48</v>
      </c>
      <c r="E88" s="7" t="s">
        <v>49</v>
      </c>
      <c r="G88" s="3" t="s">
        <v>56</v>
      </c>
      <c r="H88" s="3" t="s">
        <v>57</v>
      </c>
      <c r="I88" s="3" t="s">
        <v>58</v>
      </c>
      <c r="J88" s="3" t="s">
        <v>59</v>
      </c>
      <c r="K88" s="3" t="s">
        <v>69</v>
      </c>
      <c r="N88" s="2" t="s">
        <v>81</v>
      </c>
      <c r="O88" s="2"/>
      <c r="P88" s="2"/>
      <c r="Q88" s="3"/>
      <c r="R88" s="3" t="s">
        <v>70</v>
      </c>
      <c r="S88" s="3" t="s">
        <v>71</v>
      </c>
    </row>
    <row r="89" spans="1:19" x14ac:dyDescent="0.2">
      <c r="A89" s="8" t="s">
        <v>50</v>
      </c>
      <c r="B89" s="9">
        <v>1</v>
      </c>
      <c r="C89" s="9">
        <v>1</v>
      </c>
      <c r="D89" s="9">
        <v>0</v>
      </c>
      <c r="E89" s="9">
        <v>0</v>
      </c>
      <c r="G89" s="3" t="s">
        <v>46</v>
      </c>
      <c r="H89" s="3" t="s">
        <v>60</v>
      </c>
      <c r="I89" s="3" t="s">
        <v>67</v>
      </c>
      <c r="J89" s="3" t="s">
        <v>68</v>
      </c>
      <c r="K89" s="3">
        <v>13</v>
      </c>
      <c r="N89" s="3">
        <v>5.3</v>
      </c>
      <c r="O89" s="3">
        <v>13</v>
      </c>
      <c r="P89" s="3">
        <v>22</v>
      </c>
      <c r="Q89" s="3">
        <v>51</v>
      </c>
      <c r="R89" s="4">
        <f>(Q89-N89)/AVERAGE(N89,Q89)</f>
        <v>1.6234458259325046</v>
      </c>
      <c r="S89" s="4"/>
    </row>
    <row r="90" spans="1:19" x14ac:dyDescent="0.2">
      <c r="A90" s="8" t="s">
        <v>51</v>
      </c>
      <c r="B90" s="9">
        <v>0</v>
      </c>
      <c r="C90" s="9">
        <v>0</v>
      </c>
      <c r="D90" s="9">
        <v>0</v>
      </c>
      <c r="E90" s="9">
        <v>1</v>
      </c>
      <c r="G90" s="3" t="s">
        <v>47</v>
      </c>
      <c r="H90" s="3" t="s">
        <v>60</v>
      </c>
      <c r="I90" s="3" t="s">
        <v>64</v>
      </c>
      <c r="J90" s="3" t="s">
        <v>65</v>
      </c>
      <c r="K90" s="3">
        <v>51</v>
      </c>
      <c r="M90" s="3" t="s">
        <v>46</v>
      </c>
      <c r="N90" s="4"/>
      <c r="O90" s="4"/>
      <c r="P90" s="4"/>
      <c r="Q90" s="4"/>
      <c r="R90" s="4"/>
      <c r="S90" s="10">
        <f>R90/$R$6</f>
        <v>0</v>
      </c>
    </row>
    <row r="91" spans="1:19" x14ac:dyDescent="0.2">
      <c r="A91" s="8" t="s">
        <v>52</v>
      </c>
      <c r="B91" s="9">
        <v>0</v>
      </c>
      <c r="C91" s="9">
        <v>0</v>
      </c>
      <c r="D91" s="9">
        <v>1</v>
      </c>
      <c r="E91" s="9">
        <v>0</v>
      </c>
      <c r="G91" s="3" t="s">
        <v>48</v>
      </c>
      <c r="H91" s="3" t="s">
        <v>66</v>
      </c>
      <c r="I91" s="3" t="s">
        <v>64</v>
      </c>
      <c r="J91" s="3" t="s">
        <v>62</v>
      </c>
      <c r="K91" s="3">
        <v>22</v>
      </c>
      <c r="M91" s="3" t="s">
        <v>47</v>
      </c>
      <c r="N91" s="4"/>
      <c r="O91" s="4"/>
      <c r="P91" s="4"/>
      <c r="Q91" s="4"/>
      <c r="R91" s="4"/>
      <c r="S91" s="10">
        <f t="shared" ref="S91:S93" si="6">R91/$R$6</f>
        <v>0</v>
      </c>
    </row>
    <row r="92" spans="1:19" x14ac:dyDescent="0.2">
      <c r="A92" s="8" t="s">
        <v>34</v>
      </c>
      <c r="B92" s="9">
        <v>1</v>
      </c>
      <c r="C92" s="9">
        <v>1</v>
      </c>
      <c r="D92" s="9">
        <v>1</v>
      </c>
      <c r="E92" s="9">
        <v>1</v>
      </c>
      <c r="G92" s="3" t="s">
        <v>49</v>
      </c>
      <c r="H92" s="3" t="s">
        <v>63</v>
      </c>
      <c r="I92" s="3" t="s">
        <v>67</v>
      </c>
      <c r="J92" s="3" t="s">
        <v>65</v>
      </c>
      <c r="K92" s="3">
        <v>51</v>
      </c>
      <c r="M92" s="3" t="s">
        <v>48</v>
      </c>
      <c r="N92" s="4"/>
      <c r="O92" s="4"/>
      <c r="P92" s="4"/>
      <c r="Q92" s="4"/>
      <c r="R92" s="4"/>
      <c r="S92" s="10">
        <f t="shared" si="6"/>
        <v>0</v>
      </c>
    </row>
    <row r="93" spans="1:19" x14ac:dyDescent="0.2">
      <c r="A93" s="8" t="s">
        <v>53</v>
      </c>
      <c r="B93" s="9">
        <v>0</v>
      </c>
      <c r="C93" s="9">
        <v>0</v>
      </c>
      <c r="D93" s="9">
        <v>0</v>
      </c>
      <c r="E93" s="9">
        <v>0</v>
      </c>
      <c r="M93" s="3" t="s">
        <v>49</v>
      </c>
      <c r="N93" s="4"/>
      <c r="O93" s="4"/>
      <c r="P93" s="4"/>
      <c r="Q93" s="4"/>
      <c r="R93" s="4"/>
      <c r="S93" s="10">
        <f t="shared" si="6"/>
        <v>0</v>
      </c>
    </row>
    <row r="94" spans="1:19" x14ac:dyDescent="0.2">
      <c r="A94" s="8" t="s">
        <v>54</v>
      </c>
      <c r="B94" s="9">
        <v>0</v>
      </c>
      <c r="C94" s="9">
        <v>1</v>
      </c>
      <c r="D94" s="9">
        <v>1</v>
      </c>
      <c r="E94" s="9">
        <v>0</v>
      </c>
      <c r="M94" s="11" t="s">
        <v>80</v>
      </c>
      <c r="N94" s="12">
        <f>SUM(N90:N93)</f>
        <v>0</v>
      </c>
      <c r="O94" s="12">
        <f t="shared" ref="O94:Q94" si="7">SUM(O90:O93)</f>
        <v>0</v>
      </c>
      <c r="P94" s="12">
        <f t="shared" si="7"/>
        <v>0</v>
      </c>
      <c r="Q94" s="12">
        <f t="shared" si="7"/>
        <v>0</v>
      </c>
    </row>
    <row r="95" spans="1:19" x14ac:dyDescent="0.2">
      <c r="A95" s="8" t="s">
        <v>55</v>
      </c>
      <c r="B95" s="9">
        <v>1</v>
      </c>
      <c r="C95" s="9">
        <v>0</v>
      </c>
      <c r="D95" s="9">
        <v>0</v>
      </c>
      <c r="E95" s="9">
        <v>1</v>
      </c>
    </row>
    <row r="96" spans="1:19" x14ac:dyDescent="0.2">
      <c r="A96" s="8" t="s">
        <v>38</v>
      </c>
      <c r="B96" s="9">
        <v>0</v>
      </c>
      <c r="C96" s="9">
        <v>0</v>
      </c>
      <c r="D96" s="9">
        <v>1</v>
      </c>
      <c r="E96" s="9">
        <v>0</v>
      </c>
    </row>
    <row r="97" spans="1:5" x14ac:dyDescent="0.2">
      <c r="A97" s="8" t="s">
        <v>39</v>
      </c>
      <c r="B97" s="9">
        <v>0</v>
      </c>
      <c r="C97" s="9">
        <v>0</v>
      </c>
      <c r="D97" s="9">
        <v>0</v>
      </c>
      <c r="E97" s="9">
        <v>0</v>
      </c>
    </row>
    <row r="98" spans="1:5" x14ac:dyDescent="0.2">
      <c r="A98" s="8" t="s">
        <v>40</v>
      </c>
      <c r="B98" s="9">
        <v>0</v>
      </c>
      <c r="C98" s="9">
        <v>1</v>
      </c>
      <c r="D98" s="9">
        <v>0</v>
      </c>
      <c r="E98" s="9">
        <v>1</v>
      </c>
    </row>
    <row r="99" spans="1:5" x14ac:dyDescent="0.2">
      <c r="A99" s="8" t="s">
        <v>41</v>
      </c>
      <c r="B99" s="9">
        <v>1</v>
      </c>
      <c r="C99" s="9">
        <v>0</v>
      </c>
      <c r="D99" s="9">
        <v>0</v>
      </c>
      <c r="E99" s="9">
        <v>0</v>
      </c>
    </row>
    <row r="100" spans="1:5" x14ac:dyDescent="0.2">
      <c r="A100" s="8" t="s">
        <v>42</v>
      </c>
      <c r="B100" s="9">
        <v>1</v>
      </c>
      <c r="C100" s="9">
        <v>0</v>
      </c>
      <c r="D100" s="9">
        <v>0</v>
      </c>
      <c r="E100" s="9">
        <v>0</v>
      </c>
    </row>
    <row r="101" spans="1:5" x14ac:dyDescent="0.2">
      <c r="A101" s="8" t="s">
        <v>43</v>
      </c>
      <c r="B101" s="9">
        <v>0</v>
      </c>
      <c r="C101" s="9">
        <v>0</v>
      </c>
      <c r="D101" s="9">
        <v>1</v>
      </c>
      <c r="E101" s="9">
        <v>0</v>
      </c>
    </row>
    <row r="102" spans="1:5" x14ac:dyDescent="0.2">
      <c r="A102" s="8" t="s">
        <v>44</v>
      </c>
      <c r="B102" s="9">
        <v>0</v>
      </c>
      <c r="C102" s="9">
        <v>0</v>
      </c>
      <c r="D102" s="9">
        <v>0</v>
      </c>
      <c r="E102" s="9">
        <v>0</v>
      </c>
    </row>
    <row r="103" spans="1:5" x14ac:dyDescent="0.2">
      <c r="A103" s="8" t="s">
        <v>45</v>
      </c>
      <c r="B103" s="9">
        <v>0</v>
      </c>
      <c r="C103" s="9">
        <v>1</v>
      </c>
      <c r="D103" s="9">
        <v>0</v>
      </c>
      <c r="E103" s="9">
        <v>1</v>
      </c>
    </row>
  </sheetData>
  <mergeCells count="4">
    <mergeCell ref="N5:P5"/>
    <mergeCell ref="N36:P36"/>
    <mergeCell ref="N68:P68"/>
    <mergeCell ref="N88:P8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critic</vt:lpstr>
      <vt:lpstr>critic_elasticity_analysis</vt:lpstr>
      <vt:lpstr>user_elasticity_analysi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Arora, Dhruv</cp:lastModifiedBy>
  <dcterms:created xsi:type="dcterms:W3CDTF">2024-11-08T11:32:45Z</dcterms:created>
  <dcterms:modified xsi:type="dcterms:W3CDTF">2024-11-12T17:35:17Z</dcterms:modified>
</cp:coreProperties>
</file>