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ks5253\Downloads\"/>
    </mc:Choice>
  </mc:AlternateContent>
  <xr:revisionPtr revIDLastSave="0" documentId="13_ncr:1_{9DB4B20B-45B3-464F-A39B-6B23CFECB23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pen Positions" sheetId="3" r:id="rId1"/>
    <sheet name="Stock Fund" sheetId="1" r:id="rId2"/>
    <sheet name="4-7 PPT Stock Analysis" sheetId="4" r:id="rId3"/>
  </sheets>
  <definedNames>
    <definedName name="CIQWBGuid" hidden="1">"a5dec272-0794-4d55-a985-eac68112c5da"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95" i="1"/>
  <c r="F109" i="1"/>
  <c r="G76" i="1" l="1"/>
  <c r="G77" i="1"/>
  <c r="G78" i="1"/>
  <c r="F76" i="1"/>
  <c r="G86" i="1" l="1"/>
  <c r="F86" i="1"/>
  <c r="G85" i="1"/>
  <c r="F85" i="1"/>
  <c r="F81" i="1" l="1"/>
  <c r="F79" i="1"/>
  <c r="F72" i="1"/>
  <c r="F70" i="1"/>
  <c r="F64" i="1"/>
  <c r="F62" i="1"/>
  <c r="F56" i="1"/>
  <c r="F54" i="1"/>
  <c r="F48" i="1"/>
  <c r="F47" i="1"/>
  <c r="F46" i="1"/>
  <c r="F39" i="1"/>
  <c r="F38" i="1"/>
  <c r="F33" i="1"/>
  <c r="F32" i="1"/>
  <c r="F31" i="1"/>
  <c r="F30" i="1"/>
  <c r="F25" i="1"/>
  <c r="F24" i="1"/>
  <c r="F23" i="1"/>
  <c r="F22" i="1"/>
  <c r="F17" i="1"/>
  <c r="F15" i="1"/>
  <c r="F14" i="1"/>
  <c r="F9" i="1"/>
  <c r="F8" i="1"/>
  <c r="F7" i="1"/>
  <c r="F6" i="1"/>
  <c r="F10" i="1"/>
  <c r="F11" i="1"/>
  <c r="F12" i="1"/>
  <c r="F13" i="1"/>
  <c r="F18" i="1"/>
  <c r="F19" i="1"/>
  <c r="F20" i="1"/>
  <c r="F21" i="1"/>
  <c r="F26" i="1"/>
  <c r="F27" i="1"/>
  <c r="F28" i="1"/>
  <c r="F29" i="1"/>
  <c r="F34" i="1"/>
  <c r="F35" i="1"/>
  <c r="F36" i="1"/>
  <c r="F37" i="1"/>
  <c r="F41" i="1"/>
  <c r="F42" i="1"/>
  <c r="F43" i="1"/>
  <c r="F44" i="1"/>
  <c r="F45" i="1"/>
  <c r="F49" i="1"/>
  <c r="F50" i="1"/>
  <c r="F51" i="1"/>
  <c r="F52" i="1"/>
  <c r="F53" i="1"/>
  <c r="F57" i="1"/>
  <c r="F58" i="1"/>
  <c r="F59" i="1"/>
  <c r="F60" i="1"/>
  <c r="F61" i="1"/>
  <c r="F65" i="1"/>
  <c r="F66" i="1"/>
  <c r="F67" i="1"/>
  <c r="F68" i="1"/>
  <c r="F69" i="1"/>
  <c r="F73" i="1"/>
  <c r="F74" i="1"/>
  <c r="F75" i="1"/>
  <c r="F77" i="1"/>
  <c r="F78" i="1"/>
  <c r="F82" i="1"/>
  <c r="F83" i="1"/>
  <c r="F84" i="1"/>
  <c r="F3" i="1"/>
  <c r="F4" i="1"/>
  <c r="F5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9" i="1"/>
  <c r="G80" i="1"/>
  <c r="G81" i="1"/>
  <c r="G82" i="1"/>
  <c r="G83" i="1"/>
  <c r="G84" i="1"/>
  <c r="F40" i="1" l="1"/>
  <c r="F16" i="1"/>
  <c r="F91" i="1" s="1"/>
  <c r="F92" i="1" s="1"/>
  <c r="G99" i="1" s="1"/>
  <c r="F80" i="1"/>
  <c r="F71" i="1"/>
  <c r="F63" i="1"/>
  <c r="F55" i="1"/>
  <c r="G3" i="1"/>
  <c r="G4" i="1"/>
  <c r="G5" i="1"/>
  <c r="G6" i="1"/>
  <c r="G7" i="1"/>
  <c r="G8" i="1"/>
  <c r="G9" i="1"/>
  <c r="G91" i="1" s="1"/>
  <c r="G92" i="1" s="1"/>
  <c r="G100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93" i="1" l="1"/>
</calcChain>
</file>

<file path=xl/sharedStrings.xml><?xml version="1.0" encoding="utf-8"?>
<sst xmlns="http://schemas.openxmlformats.org/spreadsheetml/2006/main" count="72" uniqueCount="58">
  <si>
    <t>Date</t>
  </si>
  <si>
    <t xml:space="preserve">https://edu.stocktrak.com/mccombstrading/ </t>
  </si>
  <si>
    <t>Graph my portfolio, see historial values, export</t>
  </si>
  <si>
    <t>(Usually we cut nontrading days but due to time constraints, here will not do so)</t>
  </si>
  <si>
    <t>copy only your portfolio values and line up in column D according to the first day you traded</t>
  </si>
  <si>
    <t>If you are misising 09/06 or 09/07, enter 100,000 in column D</t>
  </si>
  <si>
    <t>S&amp;P500 Values</t>
  </si>
  <si>
    <t>S&amp;P500 Daily return</t>
  </si>
  <si>
    <t>S&amp;P500 Benchmark</t>
  </si>
  <si>
    <t>My Stock Fund</t>
  </si>
  <si>
    <t>Daily Ave Return</t>
  </si>
  <si>
    <t>Absolute Difference</t>
  </si>
  <si>
    <t>Beta of Stock Fund</t>
  </si>
  <si>
    <t>Risk-Free Rate</t>
  </si>
  <si>
    <t>Quarterly Return</t>
  </si>
  <si>
    <t>Quarterly Return Fund</t>
  </si>
  <si>
    <t xml:space="preserve">Alpha </t>
  </si>
  <si>
    <t>Fund Statistics</t>
  </si>
  <si>
    <t>excess return of my fund over market, ignoring beta or market risk of my portfolio</t>
  </si>
  <si>
    <t>Open Positions Table</t>
  </si>
  <si>
    <t>equals slope of fund returns vs. the market returns</t>
  </si>
  <si>
    <t>EQUALS THE GREEN ONE ABOVE</t>
  </si>
  <si>
    <t>EQUALS Risk-free rate + beta of fund*(quarterly return S&amp;P500 Benchmark - Risk-free rate)</t>
  </si>
  <si>
    <t>&lt; 1</t>
  </si>
  <si>
    <t>Your fund has risk equal to the market</t>
  </si>
  <si>
    <t>Beta of Your Stock Fund</t>
  </si>
  <si>
    <t>Alpha of Your Stock Fund</t>
  </si>
  <si>
    <t>&lt; 0</t>
  </si>
  <si>
    <t>Your fund neither underperformed nor outperformed</t>
  </si>
  <si>
    <t>Your fund underperfomed after adjusting for the risk of beta</t>
  </si>
  <si>
    <t>Your fund outperformed after adjusting for the risk of beta</t>
  </si>
  <si>
    <t>&gt; 1</t>
  </si>
  <si>
    <t xml:space="preserve"> </t>
  </si>
  <si>
    <t>&gt; 0</t>
  </si>
  <si>
    <t>Absolute Diff Your Fund</t>
  </si>
  <si>
    <t>Your fund earned less than the market, but we did not adjust for risk</t>
  </si>
  <si>
    <t>Your fund's return just equaled the market</t>
  </si>
  <si>
    <t>Your fund earned more than the market, but we did not adjust for risk</t>
  </si>
  <si>
    <t>PPT</t>
  </si>
  <si>
    <t>Open Positions</t>
  </si>
  <si>
    <t>Graph of Fund Value vs. S&amp;P500</t>
  </si>
  <si>
    <t>Table:  Absolute Excess Return, Beta (Fund Risk), and Alpha (Fund Performance Adjusted for risk)</t>
  </si>
  <si>
    <t>Bloomberg or FactSet Exhibit</t>
  </si>
  <si>
    <t>Bullet point review of how fund was set up.  For example, how is it diversified?  What drew your interest to some of the stocks?</t>
  </si>
  <si>
    <t>Bullet point review of how the market( SPY ETF) did and how two of your stocks performed</t>
  </si>
  <si>
    <t>Take-aways or what you learned in general or about beta and alpha</t>
  </si>
  <si>
    <t>You may review your stock project in about 4 to 7 powerpoint slides.  It is up to you how much to put in and what to put in.  Some suggestions that would lead to 7 slides are below.</t>
  </si>
  <si>
    <t>completeness of data set</t>
  </si>
  <si>
    <t>strength of exhibits</t>
  </si>
  <si>
    <t>any insights as seen in bullet points</t>
  </si>
  <si>
    <t>If you know how to do the Bloomberg comparative return chart, or a FactSet analysts target, you may include one (or more) of those</t>
  </si>
  <si>
    <t>Project will be evaluated out of 10 points on:</t>
  </si>
  <si>
    <t>My Fund Values</t>
  </si>
  <si>
    <t>My Fund Daily Return</t>
  </si>
  <si>
    <t>approximate return of my fund and market over about a quarter, based on average daily returns</t>
  </si>
  <si>
    <t>ER based on Beta Risk</t>
  </si>
  <si>
    <t>Your fund is less risky than the overall stock market</t>
  </si>
  <si>
    <t>Your fund is riskier than the overall stock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</si>
</sst>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10" fontId="0" fillId="0" borderId="0" xfId="1" applyNumberFormat="1" applyFont="1"/>
    <xf numFmtId="0" fontId="18" fillId="0" borderId="0" xfId="43"/>
    <xf numFmtId="0" fontId="16" fillId="35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10" fontId="19" fillId="34" borderId="0" xfId="1" applyNumberFormat="1" applyFont="1" applyFill="1" applyBorder="1"/>
    <xf numFmtId="10" fontId="19" fillId="33" borderId="14" xfId="1" applyNumberFormat="1" applyFont="1" applyFill="1" applyBorder="1"/>
    <xf numFmtId="0" fontId="19" fillId="0" borderId="0" xfId="0" applyFont="1"/>
    <xf numFmtId="10" fontId="19" fillId="37" borderId="14" xfId="0" applyNumberFormat="1" applyFont="1" applyFill="1" applyBorder="1"/>
    <xf numFmtId="0" fontId="19" fillId="0" borderId="13" xfId="0" applyFont="1" applyBorder="1" applyAlignment="1">
      <alignment horizontal="left"/>
    </xf>
    <xf numFmtId="0" fontId="19" fillId="0" borderId="14" xfId="0" applyFont="1" applyBorder="1"/>
    <xf numFmtId="10" fontId="19" fillId="0" borderId="0" xfId="1" applyNumberFormat="1" applyFont="1" applyBorder="1"/>
    <xf numFmtId="2" fontId="19" fillId="0" borderId="13" xfId="0" applyNumberFormat="1" applyFont="1" applyBorder="1"/>
    <xf numFmtId="10" fontId="19" fillId="34" borderId="14" xfId="0" applyNumberFormat="1" applyFont="1" applyFill="1" applyBorder="1"/>
    <xf numFmtId="0" fontId="19" fillId="0" borderId="16" xfId="0" applyFont="1" applyBorder="1"/>
    <xf numFmtId="10" fontId="19" fillId="37" borderId="17" xfId="0" applyNumberFormat="1" applyFont="1" applyFill="1" applyBorder="1"/>
    <xf numFmtId="0" fontId="20" fillId="38" borderId="13" xfId="0" applyFont="1" applyFill="1" applyBorder="1" applyAlignment="1">
      <alignment horizontal="left"/>
    </xf>
    <xf numFmtId="0" fontId="20" fillId="38" borderId="15" xfId="0" applyFont="1" applyFill="1" applyBorder="1" applyAlignment="1">
      <alignment horizontal="left"/>
    </xf>
    <xf numFmtId="2" fontId="19" fillId="33" borderId="14" xfId="0" applyNumberFormat="1" applyFont="1" applyFill="1" applyBorder="1"/>
    <xf numFmtId="0" fontId="20" fillId="33" borderId="13" xfId="0" applyFont="1" applyFill="1" applyBorder="1" applyAlignment="1">
      <alignment horizontal="left"/>
    </xf>
    <xf numFmtId="10" fontId="19" fillId="0" borderId="0" xfId="1" applyNumberFormat="1" applyFont="1" applyFill="1" applyBorder="1"/>
    <xf numFmtId="0" fontId="20" fillId="36" borderId="11" xfId="0" applyFont="1" applyFill="1" applyBorder="1" applyAlignment="1">
      <alignment horizontal="center"/>
    </xf>
    <xf numFmtId="0" fontId="20" fillId="36" borderId="12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76E884"/>
      <color rgb="FFE9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adityasindhavad88 vs SNP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Fund'!$D$1</c:f>
              <c:strCache>
                <c:ptCount val="1"/>
                <c:pt idx="0">
                  <c:v>My Fund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Fund'!$C$2:$C$86</c:f>
              <c:numCache>
                <c:formatCode>m/d;@</c:formatCode>
                <c:ptCount val="85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  <c:pt idx="5">
                  <c:v>45549</c:v>
                </c:pt>
                <c:pt idx="6">
                  <c:v>45550</c:v>
                </c:pt>
                <c:pt idx="7">
                  <c:v>45551</c:v>
                </c:pt>
                <c:pt idx="8">
                  <c:v>45552</c:v>
                </c:pt>
                <c:pt idx="9">
                  <c:v>45553</c:v>
                </c:pt>
                <c:pt idx="10">
                  <c:v>45554</c:v>
                </c:pt>
                <c:pt idx="11">
                  <c:v>45555</c:v>
                </c:pt>
                <c:pt idx="12">
                  <c:v>45556</c:v>
                </c:pt>
                <c:pt idx="13">
                  <c:v>45557</c:v>
                </c:pt>
                <c:pt idx="14">
                  <c:v>45558</c:v>
                </c:pt>
                <c:pt idx="15">
                  <c:v>45559</c:v>
                </c:pt>
                <c:pt idx="16">
                  <c:v>45560</c:v>
                </c:pt>
                <c:pt idx="17">
                  <c:v>45561</c:v>
                </c:pt>
                <c:pt idx="18">
                  <c:v>45562</c:v>
                </c:pt>
                <c:pt idx="19">
                  <c:v>45563</c:v>
                </c:pt>
                <c:pt idx="20">
                  <c:v>45564</c:v>
                </c:pt>
                <c:pt idx="21">
                  <c:v>45565</c:v>
                </c:pt>
                <c:pt idx="22">
                  <c:v>45566</c:v>
                </c:pt>
                <c:pt idx="23">
                  <c:v>45567</c:v>
                </c:pt>
                <c:pt idx="24">
                  <c:v>45568</c:v>
                </c:pt>
                <c:pt idx="25">
                  <c:v>45569</c:v>
                </c:pt>
                <c:pt idx="26">
                  <c:v>45570</c:v>
                </c:pt>
                <c:pt idx="27">
                  <c:v>45571</c:v>
                </c:pt>
                <c:pt idx="28">
                  <c:v>45572</c:v>
                </c:pt>
                <c:pt idx="29">
                  <c:v>45573</c:v>
                </c:pt>
                <c:pt idx="30">
                  <c:v>45574</c:v>
                </c:pt>
                <c:pt idx="31">
                  <c:v>45575</c:v>
                </c:pt>
                <c:pt idx="32">
                  <c:v>45576</c:v>
                </c:pt>
                <c:pt idx="33">
                  <c:v>45577</c:v>
                </c:pt>
                <c:pt idx="34">
                  <c:v>45578</c:v>
                </c:pt>
                <c:pt idx="35">
                  <c:v>45579</c:v>
                </c:pt>
                <c:pt idx="36">
                  <c:v>45580</c:v>
                </c:pt>
                <c:pt idx="37">
                  <c:v>45581</c:v>
                </c:pt>
                <c:pt idx="38">
                  <c:v>45582</c:v>
                </c:pt>
                <c:pt idx="39">
                  <c:v>45583</c:v>
                </c:pt>
                <c:pt idx="40">
                  <c:v>45584</c:v>
                </c:pt>
                <c:pt idx="41">
                  <c:v>45585</c:v>
                </c:pt>
                <c:pt idx="42">
                  <c:v>45586</c:v>
                </c:pt>
                <c:pt idx="43">
                  <c:v>45587</c:v>
                </c:pt>
                <c:pt idx="44">
                  <c:v>45588</c:v>
                </c:pt>
                <c:pt idx="45">
                  <c:v>45589</c:v>
                </c:pt>
                <c:pt idx="46">
                  <c:v>45590</c:v>
                </c:pt>
                <c:pt idx="47">
                  <c:v>45591</c:v>
                </c:pt>
                <c:pt idx="48">
                  <c:v>45592</c:v>
                </c:pt>
                <c:pt idx="49">
                  <c:v>45593</c:v>
                </c:pt>
                <c:pt idx="50">
                  <c:v>45594</c:v>
                </c:pt>
                <c:pt idx="51">
                  <c:v>45595</c:v>
                </c:pt>
                <c:pt idx="52">
                  <c:v>45596</c:v>
                </c:pt>
                <c:pt idx="53">
                  <c:v>45597</c:v>
                </c:pt>
                <c:pt idx="54">
                  <c:v>45598</c:v>
                </c:pt>
                <c:pt idx="55">
                  <c:v>45599</c:v>
                </c:pt>
                <c:pt idx="56">
                  <c:v>45600</c:v>
                </c:pt>
                <c:pt idx="57">
                  <c:v>45601</c:v>
                </c:pt>
                <c:pt idx="58">
                  <c:v>45602</c:v>
                </c:pt>
                <c:pt idx="59">
                  <c:v>45603</c:v>
                </c:pt>
                <c:pt idx="60">
                  <c:v>45604</c:v>
                </c:pt>
                <c:pt idx="61">
                  <c:v>45605</c:v>
                </c:pt>
                <c:pt idx="62">
                  <c:v>45606</c:v>
                </c:pt>
                <c:pt idx="63">
                  <c:v>45607</c:v>
                </c:pt>
                <c:pt idx="64">
                  <c:v>45608</c:v>
                </c:pt>
                <c:pt idx="65">
                  <c:v>45609</c:v>
                </c:pt>
                <c:pt idx="66">
                  <c:v>45610</c:v>
                </c:pt>
                <c:pt idx="67">
                  <c:v>45611</c:v>
                </c:pt>
                <c:pt idx="68">
                  <c:v>45612</c:v>
                </c:pt>
                <c:pt idx="69">
                  <c:v>45613</c:v>
                </c:pt>
                <c:pt idx="70">
                  <c:v>45614</c:v>
                </c:pt>
                <c:pt idx="71">
                  <c:v>45615</c:v>
                </c:pt>
                <c:pt idx="72">
                  <c:v>45616</c:v>
                </c:pt>
                <c:pt idx="73">
                  <c:v>45617</c:v>
                </c:pt>
                <c:pt idx="74">
                  <c:v>45618</c:v>
                </c:pt>
                <c:pt idx="75">
                  <c:v>45619</c:v>
                </c:pt>
                <c:pt idx="76">
                  <c:v>45620</c:v>
                </c:pt>
                <c:pt idx="77">
                  <c:v>45621</c:v>
                </c:pt>
                <c:pt idx="78">
                  <c:v>45622</c:v>
                </c:pt>
                <c:pt idx="79">
                  <c:v>45623</c:v>
                </c:pt>
                <c:pt idx="80">
                  <c:v>45624</c:v>
                </c:pt>
                <c:pt idx="81">
                  <c:v>45625</c:v>
                </c:pt>
                <c:pt idx="82">
                  <c:v>45626</c:v>
                </c:pt>
                <c:pt idx="83">
                  <c:v>45627</c:v>
                </c:pt>
                <c:pt idx="84">
                  <c:v>45628</c:v>
                </c:pt>
              </c:numCache>
            </c:numRef>
          </c:cat>
          <c:val>
            <c:numRef>
              <c:f>'Stock Fund'!$D$2:$D$86</c:f>
              <c:numCache>
                <c:formatCode>General</c:formatCode>
                <c:ptCount val="85"/>
                <c:pt idx="0">
                  <c:v>100463.83</c:v>
                </c:pt>
                <c:pt idx="1">
                  <c:v>100818.65</c:v>
                </c:pt>
                <c:pt idx="2">
                  <c:v>101714.03</c:v>
                </c:pt>
                <c:pt idx="3">
                  <c:v>102614.71</c:v>
                </c:pt>
                <c:pt idx="4">
                  <c:v>103000.33</c:v>
                </c:pt>
                <c:pt idx="5">
                  <c:v>103000.32000000001</c:v>
                </c:pt>
                <c:pt idx="6">
                  <c:v>103000.31</c:v>
                </c:pt>
                <c:pt idx="7">
                  <c:v>103333.39</c:v>
                </c:pt>
                <c:pt idx="8">
                  <c:v>103360.55</c:v>
                </c:pt>
                <c:pt idx="9">
                  <c:v>103064.53</c:v>
                </c:pt>
                <c:pt idx="10">
                  <c:v>104369.37</c:v>
                </c:pt>
                <c:pt idx="11">
                  <c:v>104422.63</c:v>
                </c:pt>
                <c:pt idx="12">
                  <c:v>104663.52327799999</c:v>
                </c:pt>
                <c:pt idx="13">
                  <c:v>104663.533278</c:v>
                </c:pt>
                <c:pt idx="14">
                  <c:v>104960.093278</c:v>
                </c:pt>
                <c:pt idx="15">
                  <c:v>105062.363278</c:v>
                </c:pt>
                <c:pt idx="16">
                  <c:v>104815.393278</c:v>
                </c:pt>
                <c:pt idx="17">
                  <c:v>105057.363278</c:v>
                </c:pt>
                <c:pt idx="18">
                  <c:v>105393.013278</c:v>
                </c:pt>
                <c:pt idx="19">
                  <c:v>105393.02327799999</c:v>
                </c:pt>
                <c:pt idx="20">
                  <c:v>105393.033278</c:v>
                </c:pt>
                <c:pt idx="21">
                  <c:v>105607.853278</c:v>
                </c:pt>
                <c:pt idx="22">
                  <c:v>104775.24327799999</c:v>
                </c:pt>
                <c:pt idx="23">
                  <c:v>104893.02327799999</c:v>
                </c:pt>
                <c:pt idx="24">
                  <c:v>104749.203278</c:v>
                </c:pt>
                <c:pt idx="25">
                  <c:v>105820.173278</c:v>
                </c:pt>
                <c:pt idx="26">
                  <c:v>105820.183278</c:v>
                </c:pt>
                <c:pt idx="27">
                  <c:v>105820.19327800001</c:v>
                </c:pt>
                <c:pt idx="28">
                  <c:v>104782.093278</c:v>
                </c:pt>
                <c:pt idx="29">
                  <c:v>105688.533278</c:v>
                </c:pt>
                <c:pt idx="30">
                  <c:v>106217.963278</c:v>
                </c:pt>
                <c:pt idx="31">
                  <c:v>106404.423278</c:v>
                </c:pt>
                <c:pt idx="32">
                  <c:v>107183.293278</c:v>
                </c:pt>
                <c:pt idx="33">
                  <c:v>107183.30327800001</c:v>
                </c:pt>
                <c:pt idx="34">
                  <c:v>107183.313278</c:v>
                </c:pt>
                <c:pt idx="35">
                  <c:v>107775.463278</c:v>
                </c:pt>
                <c:pt idx="36">
                  <c:v>106859.953278</c:v>
                </c:pt>
                <c:pt idx="37">
                  <c:v>107484.073278</c:v>
                </c:pt>
                <c:pt idx="38">
                  <c:v>107378.863278</c:v>
                </c:pt>
                <c:pt idx="39">
                  <c:v>107450.483278</c:v>
                </c:pt>
                <c:pt idx="40">
                  <c:v>107450.49327799999</c:v>
                </c:pt>
                <c:pt idx="41">
                  <c:v>107450.503278</c:v>
                </c:pt>
                <c:pt idx="42">
                  <c:v>107168.80327800001</c:v>
                </c:pt>
                <c:pt idx="43">
                  <c:v>107027.353278</c:v>
                </c:pt>
                <c:pt idx="44">
                  <c:v>105992.483278</c:v>
                </c:pt>
                <c:pt idx="45">
                  <c:v>105966.183278</c:v>
                </c:pt>
                <c:pt idx="46">
                  <c:v>105775.463278</c:v>
                </c:pt>
                <c:pt idx="47">
                  <c:v>105775.473278</c:v>
                </c:pt>
                <c:pt idx="48">
                  <c:v>105775.483278</c:v>
                </c:pt>
                <c:pt idx="49">
                  <c:v>106054.113278</c:v>
                </c:pt>
                <c:pt idx="50">
                  <c:v>105913.253278</c:v>
                </c:pt>
                <c:pt idx="51">
                  <c:v>105398.70827800001</c:v>
                </c:pt>
                <c:pt idx="52">
                  <c:v>103457.49327799999</c:v>
                </c:pt>
                <c:pt idx="53">
                  <c:v>103856.473278</c:v>
                </c:pt>
                <c:pt idx="54">
                  <c:v>103856.473278</c:v>
                </c:pt>
                <c:pt idx="55">
                  <c:v>103856.473278</c:v>
                </c:pt>
                <c:pt idx="56">
                  <c:v>103540.58327800001</c:v>
                </c:pt>
                <c:pt idx="57">
                  <c:v>104900.02327799999</c:v>
                </c:pt>
                <c:pt idx="58">
                  <c:v>107752.213278</c:v>
                </c:pt>
                <c:pt idx="59">
                  <c:v>108306.063278</c:v>
                </c:pt>
                <c:pt idx="60">
                  <c:v>108616.863278</c:v>
                </c:pt>
                <c:pt idx="61">
                  <c:v>108616.863278</c:v>
                </c:pt>
                <c:pt idx="62">
                  <c:v>108616.863278</c:v>
                </c:pt>
                <c:pt idx="63">
                  <c:v>108819.33327800001</c:v>
                </c:pt>
                <c:pt idx="64">
                  <c:v>108360.473278</c:v>
                </c:pt>
                <c:pt idx="65">
                  <c:v>108479.843278</c:v>
                </c:pt>
                <c:pt idx="66">
                  <c:v>107992.563278</c:v>
                </c:pt>
                <c:pt idx="67">
                  <c:v>106442.24327799999</c:v>
                </c:pt>
                <c:pt idx="68">
                  <c:v>106442.253278</c:v>
                </c:pt>
                <c:pt idx="69">
                  <c:v>106442.263278</c:v>
                </c:pt>
                <c:pt idx="70">
                  <c:v>107165.603278</c:v>
                </c:pt>
                <c:pt idx="71">
                  <c:v>107960.88327799999</c:v>
                </c:pt>
                <c:pt idx="72">
                  <c:v>108067.233278</c:v>
                </c:pt>
                <c:pt idx="73">
                  <c:v>108904.58327800001</c:v>
                </c:pt>
                <c:pt idx="74">
                  <c:v>109305.713278</c:v>
                </c:pt>
                <c:pt idx="75">
                  <c:v>109338.168278</c:v>
                </c:pt>
                <c:pt idx="76">
                  <c:v>109338.17827800001</c:v>
                </c:pt>
                <c:pt idx="77">
                  <c:v>109545.798278</c:v>
                </c:pt>
                <c:pt idx="78">
                  <c:v>110035.11827799999</c:v>
                </c:pt>
                <c:pt idx="79">
                  <c:v>109505.998278</c:v>
                </c:pt>
                <c:pt idx="80">
                  <c:v>109506.00827799999</c:v>
                </c:pt>
                <c:pt idx="81">
                  <c:v>110093.338278</c:v>
                </c:pt>
                <c:pt idx="82">
                  <c:v>110093.348278</c:v>
                </c:pt>
                <c:pt idx="83">
                  <c:v>110093.358278</c:v>
                </c:pt>
                <c:pt idx="84">
                  <c:v>110101.00827799999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7-4783-9187-52D05A8B99AF}"/>
            </c:ext>
          </c:extLst>
        </c:ser>
        <c:ser>
          <c:idx val="1"/>
          <c:order val="1"/>
          <c:tx>
            <c:strRef>
              <c:f>'Stock Fund'!$E$1</c:f>
              <c:strCache>
                <c:ptCount val="1"/>
                <c:pt idx="0">
                  <c:v>S&amp;P500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Fund'!$C$2:$C$86</c:f>
              <c:numCache>
                <c:formatCode>m/d;@</c:formatCode>
                <c:ptCount val="85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  <c:pt idx="5">
                  <c:v>45549</c:v>
                </c:pt>
                <c:pt idx="6">
                  <c:v>45550</c:v>
                </c:pt>
                <c:pt idx="7">
                  <c:v>45551</c:v>
                </c:pt>
                <c:pt idx="8">
                  <c:v>45552</c:v>
                </c:pt>
                <c:pt idx="9">
                  <c:v>45553</c:v>
                </c:pt>
                <c:pt idx="10">
                  <c:v>45554</c:v>
                </c:pt>
                <c:pt idx="11">
                  <c:v>45555</c:v>
                </c:pt>
                <c:pt idx="12">
                  <c:v>45556</c:v>
                </c:pt>
                <c:pt idx="13">
                  <c:v>45557</c:v>
                </c:pt>
                <c:pt idx="14">
                  <c:v>45558</c:v>
                </c:pt>
                <c:pt idx="15">
                  <c:v>45559</c:v>
                </c:pt>
                <c:pt idx="16">
                  <c:v>45560</c:v>
                </c:pt>
                <c:pt idx="17">
                  <c:v>45561</c:v>
                </c:pt>
                <c:pt idx="18">
                  <c:v>45562</c:v>
                </c:pt>
                <c:pt idx="19">
                  <c:v>45563</c:v>
                </c:pt>
                <c:pt idx="20">
                  <c:v>45564</c:v>
                </c:pt>
                <c:pt idx="21">
                  <c:v>45565</c:v>
                </c:pt>
                <c:pt idx="22">
                  <c:v>45566</c:v>
                </c:pt>
                <c:pt idx="23">
                  <c:v>45567</c:v>
                </c:pt>
                <c:pt idx="24">
                  <c:v>45568</c:v>
                </c:pt>
                <c:pt idx="25">
                  <c:v>45569</c:v>
                </c:pt>
                <c:pt idx="26">
                  <c:v>45570</c:v>
                </c:pt>
                <c:pt idx="27">
                  <c:v>45571</c:v>
                </c:pt>
                <c:pt idx="28">
                  <c:v>45572</c:v>
                </c:pt>
                <c:pt idx="29">
                  <c:v>45573</c:v>
                </c:pt>
                <c:pt idx="30">
                  <c:v>45574</c:v>
                </c:pt>
                <c:pt idx="31">
                  <c:v>45575</c:v>
                </c:pt>
                <c:pt idx="32">
                  <c:v>45576</c:v>
                </c:pt>
                <c:pt idx="33">
                  <c:v>45577</c:v>
                </c:pt>
                <c:pt idx="34">
                  <c:v>45578</c:v>
                </c:pt>
                <c:pt idx="35">
                  <c:v>45579</c:v>
                </c:pt>
                <c:pt idx="36">
                  <c:v>45580</c:v>
                </c:pt>
                <c:pt idx="37">
                  <c:v>45581</c:v>
                </c:pt>
                <c:pt idx="38">
                  <c:v>45582</c:v>
                </c:pt>
                <c:pt idx="39">
                  <c:v>45583</c:v>
                </c:pt>
                <c:pt idx="40">
                  <c:v>45584</c:v>
                </c:pt>
                <c:pt idx="41">
                  <c:v>45585</c:v>
                </c:pt>
                <c:pt idx="42">
                  <c:v>45586</c:v>
                </c:pt>
                <c:pt idx="43">
                  <c:v>45587</c:v>
                </c:pt>
                <c:pt idx="44">
                  <c:v>45588</c:v>
                </c:pt>
                <c:pt idx="45">
                  <c:v>45589</c:v>
                </c:pt>
                <c:pt idx="46">
                  <c:v>45590</c:v>
                </c:pt>
                <c:pt idx="47">
                  <c:v>45591</c:v>
                </c:pt>
                <c:pt idx="48">
                  <c:v>45592</c:v>
                </c:pt>
                <c:pt idx="49">
                  <c:v>45593</c:v>
                </c:pt>
                <c:pt idx="50">
                  <c:v>45594</c:v>
                </c:pt>
                <c:pt idx="51">
                  <c:v>45595</c:v>
                </c:pt>
                <c:pt idx="52">
                  <c:v>45596</c:v>
                </c:pt>
                <c:pt idx="53">
                  <c:v>45597</c:v>
                </c:pt>
                <c:pt idx="54">
                  <c:v>45598</c:v>
                </c:pt>
                <c:pt idx="55">
                  <c:v>45599</c:v>
                </c:pt>
                <c:pt idx="56">
                  <c:v>45600</c:v>
                </c:pt>
                <c:pt idx="57">
                  <c:v>45601</c:v>
                </c:pt>
                <c:pt idx="58">
                  <c:v>45602</c:v>
                </c:pt>
                <c:pt idx="59">
                  <c:v>45603</c:v>
                </c:pt>
                <c:pt idx="60">
                  <c:v>45604</c:v>
                </c:pt>
                <c:pt idx="61">
                  <c:v>45605</c:v>
                </c:pt>
                <c:pt idx="62">
                  <c:v>45606</c:v>
                </c:pt>
                <c:pt idx="63">
                  <c:v>45607</c:v>
                </c:pt>
                <c:pt idx="64">
                  <c:v>45608</c:v>
                </c:pt>
                <c:pt idx="65">
                  <c:v>45609</c:v>
                </c:pt>
                <c:pt idx="66">
                  <c:v>45610</c:v>
                </c:pt>
                <c:pt idx="67">
                  <c:v>45611</c:v>
                </c:pt>
                <c:pt idx="68">
                  <c:v>45612</c:v>
                </c:pt>
                <c:pt idx="69">
                  <c:v>45613</c:v>
                </c:pt>
                <c:pt idx="70">
                  <c:v>45614</c:v>
                </c:pt>
                <c:pt idx="71">
                  <c:v>45615</c:v>
                </c:pt>
                <c:pt idx="72">
                  <c:v>45616</c:v>
                </c:pt>
                <c:pt idx="73">
                  <c:v>45617</c:v>
                </c:pt>
                <c:pt idx="74">
                  <c:v>45618</c:v>
                </c:pt>
                <c:pt idx="75">
                  <c:v>45619</c:v>
                </c:pt>
                <c:pt idx="76">
                  <c:v>45620</c:v>
                </c:pt>
                <c:pt idx="77">
                  <c:v>45621</c:v>
                </c:pt>
                <c:pt idx="78">
                  <c:v>45622</c:v>
                </c:pt>
                <c:pt idx="79">
                  <c:v>45623</c:v>
                </c:pt>
                <c:pt idx="80">
                  <c:v>45624</c:v>
                </c:pt>
                <c:pt idx="81">
                  <c:v>45625</c:v>
                </c:pt>
                <c:pt idx="82">
                  <c:v>45626</c:v>
                </c:pt>
                <c:pt idx="83">
                  <c:v>45627</c:v>
                </c:pt>
                <c:pt idx="84">
                  <c:v>45628</c:v>
                </c:pt>
              </c:numCache>
            </c:numRef>
          </c:cat>
          <c:val>
            <c:numRef>
              <c:f>'Stock Fund'!$E$2:$E$86</c:f>
              <c:numCache>
                <c:formatCode>General</c:formatCode>
                <c:ptCount val="85"/>
                <c:pt idx="0">
                  <c:v>100351.22</c:v>
                </c:pt>
                <c:pt idx="1">
                  <c:v>100789.12</c:v>
                </c:pt>
                <c:pt idx="2">
                  <c:v>101825.02</c:v>
                </c:pt>
                <c:pt idx="3">
                  <c:v>102684.28</c:v>
                </c:pt>
                <c:pt idx="4">
                  <c:v>103221.54</c:v>
                </c:pt>
                <c:pt idx="5">
                  <c:v>103221.52</c:v>
                </c:pt>
                <c:pt idx="6">
                  <c:v>103221.5</c:v>
                </c:pt>
                <c:pt idx="7">
                  <c:v>103374.2</c:v>
                </c:pt>
                <c:pt idx="8">
                  <c:v>103416.5</c:v>
                </c:pt>
                <c:pt idx="9">
                  <c:v>103109.2</c:v>
                </c:pt>
                <c:pt idx="10">
                  <c:v>104871.9</c:v>
                </c:pt>
                <c:pt idx="11">
                  <c:v>104369.56</c:v>
                </c:pt>
                <c:pt idx="12">
                  <c:v>104690.74770399999</c:v>
                </c:pt>
                <c:pt idx="13">
                  <c:v>104690.757704</c:v>
                </c:pt>
                <c:pt idx="14">
                  <c:v>104952.047704</c:v>
                </c:pt>
                <c:pt idx="15">
                  <c:v>105251.977704</c:v>
                </c:pt>
                <c:pt idx="16">
                  <c:v>105020.147704</c:v>
                </c:pt>
                <c:pt idx="17">
                  <c:v>105435.99770399999</c:v>
                </c:pt>
                <c:pt idx="18">
                  <c:v>105283.287704</c:v>
                </c:pt>
                <c:pt idx="19">
                  <c:v>105283.297704</c:v>
                </c:pt>
                <c:pt idx="20">
                  <c:v>105283.30770400001</c:v>
                </c:pt>
                <c:pt idx="21">
                  <c:v>105704.677704</c:v>
                </c:pt>
                <c:pt idx="22">
                  <c:v>104758.927704</c:v>
                </c:pt>
                <c:pt idx="23">
                  <c:v>104803.097704</c:v>
                </c:pt>
                <c:pt idx="24">
                  <c:v>104611.74770399999</c:v>
                </c:pt>
                <c:pt idx="25">
                  <c:v>105561.19770400001</c:v>
                </c:pt>
                <c:pt idx="26">
                  <c:v>105561.207704</c:v>
                </c:pt>
                <c:pt idx="27">
                  <c:v>105561.217704</c:v>
                </c:pt>
                <c:pt idx="28">
                  <c:v>104608.10770399999</c:v>
                </c:pt>
                <c:pt idx="29">
                  <c:v>105596.19770400001</c:v>
                </c:pt>
                <c:pt idx="30">
                  <c:v>106326.687704</c:v>
                </c:pt>
                <c:pt idx="31">
                  <c:v>106326.69770400001</c:v>
                </c:pt>
                <c:pt idx="32">
                  <c:v>106775.66770400001</c:v>
                </c:pt>
                <c:pt idx="33">
                  <c:v>106775.677704</c:v>
                </c:pt>
                <c:pt idx="34">
                  <c:v>106775.687704</c:v>
                </c:pt>
                <c:pt idx="35">
                  <c:v>106775.69770400001</c:v>
                </c:pt>
                <c:pt idx="36">
                  <c:v>106812.507704</c:v>
                </c:pt>
                <c:pt idx="37">
                  <c:v>107276.19770400001</c:v>
                </c:pt>
                <c:pt idx="38">
                  <c:v>107285.407704</c:v>
                </c:pt>
                <c:pt idx="39">
                  <c:v>107697.577704</c:v>
                </c:pt>
                <c:pt idx="40">
                  <c:v>107697.58770400001</c:v>
                </c:pt>
                <c:pt idx="41">
                  <c:v>107697.597704</c:v>
                </c:pt>
                <c:pt idx="42">
                  <c:v>107520.967704</c:v>
                </c:pt>
                <c:pt idx="43">
                  <c:v>107463.937704</c:v>
                </c:pt>
                <c:pt idx="44">
                  <c:v>106483.227704</c:v>
                </c:pt>
                <c:pt idx="45">
                  <c:v>106713.237704</c:v>
                </c:pt>
                <c:pt idx="46">
                  <c:v>106676.44770400001</c:v>
                </c:pt>
                <c:pt idx="47">
                  <c:v>106676.457704</c:v>
                </c:pt>
                <c:pt idx="48">
                  <c:v>106676.467704</c:v>
                </c:pt>
                <c:pt idx="49">
                  <c:v>107005.83770400001</c:v>
                </c:pt>
                <c:pt idx="50">
                  <c:v>107178.80770400001</c:v>
                </c:pt>
                <c:pt idx="51">
                  <c:v>106854.977704</c:v>
                </c:pt>
                <c:pt idx="52">
                  <c:v>104762.907704</c:v>
                </c:pt>
                <c:pt idx="53">
                  <c:v>105204.517704</c:v>
                </c:pt>
                <c:pt idx="54">
                  <c:v>105204.52770399999</c:v>
                </c:pt>
                <c:pt idx="55">
                  <c:v>105204.537704</c:v>
                </c:pt>
                <c:pt idx="56">
                  <c:v>104978.227704</c:v>
                </c:pt>
                <c:pt idx="57">
                  <c:v>106245.99770399999</c:v>
                </c:pt>
                <c:pt idx="58">
                  <c:v>108884.567704</c:v>
                </c:pt>
                <c:pt idx="59">
                  <c:v>109725.457704</c:v>
                </c:pt>
                <c:pt idx="60">
                  <c:v>110200.187704</c:v>
                </c:pt>
                <c:pt idx="61">
                  <c:v>110200.19770400001</c:v>
                </c:pt>
                <c:pt idx="62">
                  <c:v>110200.207704</c:v>
                </c:pt>
                <c:pt idx="63">
                  <c:v>110305.097704</c:v>
                </c:pt>
                <c:pt idx="64">
                  <c:v>109962.867704</c:v>
                </c:pt>
                <c:pt idx="65">
                  <c:v>110016.237704</c:v>
                </c:pt>
                <c:pt idx="66">
                  <c:v>109309.687704</c:v>
                </c:pt>
                <c:pt idx="67">
                  <c:v>107911.297704</c:v>
                </c:pt>
                <c:pt idx="68">
                  <c:v>107911.30770400001</c:v>
                </c:pt>
                <c:pt idx="69">
                  <c:v>107911.317704</c:v>
                </c:pt>
                <c:pt idx="70">
                  <c:v>107911.327704</c:v>
                </c:pt>
                <c:pt idx="71">
                  <c:v>108352.937704</c:v>
                </c:pt>
                <c:pt idx="72">
                  <c:v>108748.547704</c:v>
                </c:pt>
                <c:pt idx="73">
                  <c:v>108785.35770399999</c:v>
                </c:pt>
                <c:pt idx="74">
                  <c:v>109707.207704</c:v>
                </c:pt>
                <c:pt idx="75">
                  <c:v>109707.217704</c:v>
                </c:pt>
                <c:pt idx="76">
                  <c:v>109707.227704</c:v>
                </c:pt>
                <c:pt idx="77">
                  <c:v>110078.91770400001</c:v>
                </c:pt>
                <c:pt idx="78">
                  <c:v>110653.007704</c:v>
                </c:pt>
                <c:pt idx="79">
                  <c:v>110318.13770399999</c:v>
                </c:pt>
                <c:pt idx="80">
                  <c:v>110318.147704</c:v>
                </c:pt>
                <c:pt idx="81">
                  <c:v>111002.63770399999</c:v>
                </c:pt>
                <c:pt idx="82">
                  <c:v>111002.647704</c:v>
                </c:pt>
                <c:pt idx="83">
                  <c:v>111002.657704</c:v>
                </c:pt>
                <c:pt idx="84">
                  <c:v>111201.38770399999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7-4783-9187-52D05A8B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341983"/>
        <c:axId val="1627319423"/>
      </c:lineChart>
      <c:dateAx>
        <c:axId val="162734198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19423"/>
        <c:crosses val="autoZero"/>
        <c:auto val="1"/>
        <c:lblOffset val="100"/>
        <c:baseTimeUnit val="days"/>
      </c:dateAx>
      <c:valAx>
        <c:axId val="16273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87354</xdr:colOff>
      <xdr:row>23</xdr:row>
      <xdr:rowOff>48190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3AEF31-C61E-2C3F-212B-9947E9FEB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1669754" cy="4048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137583</xdr:colOff>
      <xdr:row>5</xdr:row>
      <xdr:rowOff>131234</xdr:rowOff>
    </xdr:from>
    <xdr:to>
      <xdr:col>0</xdr:col>
      <xdr:colOff>4709583</xdr:colOff>
      <xdr:row>20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F5C37-9511-198E-D2E2-F6C7E8AD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21</xdr:col>
      <xdr:colOff>30366</xdr:colOff>
      <xdr:row>34</xdr:row>
      <xdr:rowOff>48137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4258F6-37AD-8EC8-C987-D3FD23E42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12831966" cy="36676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21</xdr:col>
      <xdr:colOff>144682</xdr:colOff>
      <xdr:row>54</xdr:row>
      <xdr:rowOff>133874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DBAEB0-02C3-D427-AF5B-215C0CC9D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12946282" cy="3753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16</xdr:col>
      <xdr:colOff>296678</xdr:colOff>
      <xdr:row>99</xdr:row>
      <xdr:rowOff>67828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D6B844-1831-DF2A-0BF9-347CE9713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68000"/>
          <a:ext cx="10050278" cy="8259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15</xdr:col>
      <xdr:colOff>591909</xdr:colOff>
      <xdr:row>116</xdr:row>
      <xdr:rowOff>133794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EC68CB-9C5C-3E2A-5B47-0D87DB5F9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050000"/>
          <a:ext cx="9735909" cy="3181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16</xdr:col>
      <xdr:colOff>77572</xdr:colOff>
      <xdr:row>127</xdr:row>
      <xdr:rowOff>38345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9DD57A-4CB5-8BBF-F736-1BCB7966C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479000"/>
          <a:ext cx="9831172" cy="1752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16</xdr:col>
      <xdr:colOff>20414</xdr:colOff>
      <xdr:row>136</xdr:row>
      <xdr:rowOff>171687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329EDA5-EB37-06C4-4E54-8A0CE2003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384000"/>
          <a:ext cx="9774014" cy="1695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16</xdr:col>
      <xdr:colOff>487204</xdr:colOff>
      <xdr:row>180</xdr:row>
      <xdr:rowOff>48748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C83A380-8C6E-3618-1173-6D4B63730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289000"/>
          <a:ext cx="10240804" cy="80497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16</xdr:col>
      <xdr:colOff>39467</xdr:colOff>
      <xdr:row>197</xdr:row>
      <xdr:rowOff>143320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5A4B2F-8B03-A76F-5505-3CA9EFBF8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480500"/>
          <a:ext cx="9793067" cy="3191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13</xdr:col>
      <xdr:colOff>144001</xdr:colOff>
      <xdr:row>254</xdr:row>
      <xdr:rowOff>38850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7C12E1B-C2A6-4240-CCB7-E11B3494B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3053000"/>
          <a:ext cx="8068801" cy="5372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13</xdr:col>
      <xdr:colOff>144001</xdr:colOff>
      <xdr:row>292</xdr:row>
      <xdr:rowOff>105747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DF130F4-B275-F439-8C79-7ECB917C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8768000"/>
          <a:ext cx="8068801" cy="69637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13</xdr:col>
      <xdr:colOff>172580</xdr:colOff>
      <xdr:row>337</xdr:row>
      <xdr:rowOff>86295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B31A07A-C814-453D-A702-9BEC9D09C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0198000"/>
          <a:ext cx="8097380" cy="408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13</xdr:col>
      <xdr:colOff>67790</xdr:colOff>
      <xdr:row>373</xdr:row>
      <xdr:rowOff>58062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2E5BD85-9D6A-4817-96DC-0D39FFEF5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4579500"/>
          <a:ext cx="7992590" cy="6535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13</xdr:col>
      <xdr:colOff>67790</xdr:colOff>
      <xdr:row>401</xdr:row>
      <xdr:rowOff>19744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2CFF159-7348-467B-850F-EF846B3CC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1437500"/>
          <a:ext cx="7992590" cy="49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14</xdr:col>
      <xdr:colOff>515613</xdr:colOff>
      <xdr:row>442</xdr:row>
      <xdr:rowOff>96327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3F2BCDC-A068-0E04-03DE-74A1365A1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6581000"/>
          <a:ext cx="9050013" cy="77163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14</xdr:col>
      <xdr:colOff>477508</xdr:colOff>
      <xdr:row>484</xdr:row>
      <xdr:rowOff>58222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9EF9445-5E73-DCF6-BDA5-186D158C8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84582000"/>
          <a:ext cx="9011908" cy="7678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10</xdr:col>
      <xdr:colOff>496220</xdr:colOff>
      <xdr:row>221</xdr:row>
      <xdr:rowOff>114901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FAE3995-3546-2DA0-8464-85024DC02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7909500"/>
          <a:ext cx="6592220" cy="43059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10</xdr:col>
      <xdr:colOff>572431</xdr:colOff>
      <xdr:row>315</xdr:row>
      <xdr:rowOff>105348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C22BAF-C8B0-82D7-6EB9-B0A1321C0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6007000"/>
          <a:ext cx="6668431" cy="41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.stocktrak.com/mccombstradin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"/>
  <sheetViews>
    <sheetView topLeftCell="A10" workbookViewId="0">
      <selection activeCell="C26" sqref="C26"/>
    </sheetView>
  </sheetViews>
  <sheetFormatPr defaultRowHeight="15" x14ac:dyDescent="0.25"/>
  <sheetData>
    <row r="1" spans="1:1" x14ac:dyDescent="0.25">
      <c r="A1" t="s">
        <v>19</v>
      </c>
    </row>
    <row r="27" spans="1:1" x14ac:dyDescent="0.25">
      <c r="A27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5"/>
  <sheetViews>
    <sheetView topLeftCell="A77" zoomScale="90" zoomScaleNormal="90" workbookViewId="0">
      <selection activeCell="D100" sqref="D100"/>
    </sheetView>
  </sheetViews>
  <sheetFormatPr defaultRowHeight="15" x14ac:dyDescent="0.25"/>
  <cols>
    <col min="1" max="1" width="87.140625" bestFit="1" customWidth="1"/>
    <col min="3" max="3" width="11.5703125" bestFit="1" customWidth="1"/>
    <col min="4" max="4" width="16.5703125" bestFit="1" customWidth="1"/>
    <col min="5" max="5" width="25.28515625" customWidth="1"/>
    <col min="6" max="6" width="21.7109375" bestFit="1" customWidth="1"/>
    <col min="7" max="7" width="18.85546875" bestFit="1" customWidth="1"/>
    <col min="8" max="8" width="6.7109375" customWidth="1"/>
  </cols>
  <sheetData>
    <row r="1" spans="1:7" x14ac:dyDescent="0.25">
      <c r="A1" s="2" t="s">
        <v>1</v>
      </c>
      <c r="C1" s="3" t="s">
        <v>0</v>
      </c>
      <c r="D1" s="4" t="s">
        <v>52</v>
      </c>
      <c r="E1" s="5" t="s">
        <v>6</v>
      </c>
      <c r="F1" s="4" t="s">
        <v>53</v>
      </c>
      <c r="G1" s="5" t="s">
        <v>7</v>
      </c>
    </row>
    <row r="2" spans="1:7" x14ac:dyDescent="0.25">
      <c r="A2" t="s">
        <v>2</v>
      </c>
      <c r="C2" s="25">
        <v>45544</v>
      </c>
      <c r="D2">
        <v>100463.83</v>
      </c>
      <c r="E2">
        <v>100351.22</v>
      </c>
      <c r="F2" s="1"/>
      <c r="G2" s="1"/>
    </row>
    <row r="3" spans="1:7" x14ac:dyDescent="0.25">
      <c r="A3" t="s">
        <v>4</v>
      </c>
      <c r="C3" s="25">
        <v>45545</v>
      </c>
      <c r="D3">
        <v>100818.65</v>
      </c>
      <c r="E3">
        <v>100789.12</v>
      </c>
      <c r="F3" s="1">
        <f t="shared" ref="F3:F64" si="0">(D3-D2)/D2</f>
        <v>3.5318183668688764E-3</v>
      </c>
      <c r="G3" s="1">
        <f t="shared" ref="G3:G64" si="1">(E3-E2)/E2</f>
        <v>4.3636739045125128E-3</v>
      </c>
    </row>
    <row r="4" spans="1:7" x14ac:dyDescent="0.25">
      <c r="A4" t="s">
        <v>5</v>
      </c>
      <c r="C4" s="25">
        <v>45546</v>
      </c>
      <c r="D4">
        <v>101714.03</v>
      </c>
      <c r="E4">
        <v>101825.02</v>
      </c>
      <c r="F4" s="1">
        <f t="shared" si="0"/>
        <v>8.8810949164663949E-3</v>
      </c>
      <c r="G4" s="1">
        <f t="shared" si="1"/>
        <v>1.0277895074389068E-2</v>
      </c>
    </row>
    <row r="5" spans="1:7" x14ac:dyDescent="0.25">
      <c r="A5" t="s">
        <v>3</v>
      </c>
      <c r="C5" s="25">
        <v>45547</v>
      </c>
      <c r="D5">
        <v>102614.71</v>
      </c>
      <c r="E5">
        <v>102684.28</v>
      </c>
      <c r="F5" s="1">
        <f t="shared" si="0"/>
        <v>8.8550222619240195E-3</v>
      </c>
      <c r="G5" s="1">
        <f t="shared" si="1"/>
        <v>8.4385939722869171E-3</v>
      </c>
    </row>
    <row r="6" spans="1:7" x14ac:dyDescent="0.25">
      <c r="C6" s="25">
        <v>45548</v>
      </c>
      <c r="D6">
        <v>103000.33</v>
      </c>
      <c r="E6">
        <v>103221.54</v>
      </c>
      <c r="F6" s="1">
        <f t="shared" si="0"/>
        <v>3.7579407474814803E-3</v>
      </c>
      <c r="G6" s="1">
        <f t="shared" si="1"/>
        <v>5.2321543278094247E-3</v>
      </c>
    </row>
    <row r="7" spans="1:7" x14ac:dyDescent="0.25">
      <c r="C7" s="25">
        <v>45549</v>
      </c>
      <c r="D7">
        <v>103000.32000000001</v>
      </c>
      <c r="E7">
        <v>103221.52</v>
      </c>
      <c r="F7" s="1">
        <f t="shared" si="0"/>
        <v>-9.7087067534262371E-8</v>
      </c>
      <c r="G7" s="1">
        <f t="shared" si="1"/>
        <v>-1.9375800815917513E-7</v>
      </c>
    </row>
    <row r="8" spans="1:7" x14ac:dyDescent="0.25">
      <c r="C8" s="25">
        <v>45550</v>
      </c>
      <c r="D8">
        <v>103000.31</v>
      </c>
      <c r="E8">
        <v>103221.5</v>
      </c>
      <c r="F8" s="1">
        <f t="shared" si="0"/>
        <v>-9.7087077101442256E-8</v>
      </c>
      <c r="G8" s="1">
        <f>(E8-E7)/E7</f>
        <v>-1.9375804584232565E-7</v>
      </c>
    </row>
    <row r="9" spans="1:7" x14ac:dyDescent="0.25">
      <c r="C9" s="25">
        <v>45551</v>
      </c>
      <c r="D9">
        <v>103333.39</v>
      </c>
      <c r="E9">
        <v>103374.2</v>
      </c>
      <c r="F9" s="1">
        <f t="shared" si="0"/>
        <v>3.2337766750410923E-3</v>
      </c>
      <c r="G9" s="1">
        <f>(E9-E8)/E8</f>
        <v>1.4793429663393488E-3</v>
      </c>
    </row>
    <row r="10" spans="1:7" x14ac:dyDescent="0.25">
      <c r="C10" s="25">
        <v>45552</v>
      </c>
      <c r="D10">
        <v>103360.55</v>
      </c>
      <c r="E10">
        <v>103416.5</v>
      </c>
      <c r="F10" s="1">
        <f t="shared" si="0"/>
        <v>2.6283856554017528E-4</v>
      </c>
      <c r="G10" s="1">
        <f t="shared" si="1"/>
        <v>4.0919300947434576E-4</v>
      </c>
    </row>
    <row r="11" spans="1:7" x14ac:dyDescent="0.25">
      <c r="C11" s="25">
        <v>45553</v>
      </c>
      <c r="D11">
        <v>103064.53</v>
      </c>
      <c r="E11">
        <v>103109.2</v>
      </c>
      <c r="F11" s="1">
        <f t="shared" si="0"/>
        <v>-2.8639553485348525E-3</v>
      </c>
      <c r="G11" s="1">
        <f t="shared" si="1"/>
        <v>-2.9714794060909325E-3</v>
      </c>
    </row>
    <row r="12" spans="1:7" x14ac:dyDescent="0.25">
      <c r="C12" s="25">
        <v>45554</v>
      </c>
      <c r="D12">
        <v>104369.37</v>
      </c>
      <c r="E12">
        <v>104871.9</v>
      </c>
      <c r="F12" s="1">
        <f t="shared" si="0"/>
        <v>1.2660417701414798E-2</v>
      </c>
      <c r="G12" s="1">
        <f t="shared" si="1"/>
        <v>1.7095467717720601E-2</v>
      </c>
    </row>
    <row r="13" spans="1:7" x14ac:dyDescent="0.25">
      <c r="C13" s="25">
        <v>45555</v>
      </c>
      <c r="D13">
        <v>104422.63</v>
      </c>
      <c r="E13">
        <v>104369.56</v>
      </c>
      <c r="F13" s="1">
        <f t="shared" si="0"/>
        <v>5.1030297490546616E-4</v>
      </c>
      <c r="G13" s="1">
        <f t="shared" si="1"/>
        <v>-4.7900343180584748E-3</v>
      </c>
    </row>
    <row r="14" spans="1:7" x14ac:dyDescent="0.25">
      <c r="C14" s="25">
        <v>45556</v>
      </c>
      <c r="D14">
        <v>104663.52327799999</v>
      </c>
      <c r="E14">
        <v>104690.74770399999</v>
      </c>
      <c r="F14" s="1">
        <f t="shared" si="0"/>
        <v>2.3069068266140073E-3</v>
      </c>
      <c r="G14" s="1">
        <f t="shared" si="1"/>
        <v>3.0774078572334339E-3</v>
      </c>
    </row>
    <row r="15" spans="1:7" x14ac:dyDescent="0.25">
      <c r="C15" s="25">
        <v>45557</v>
      </c>
      <c r="D15">
        <v>104663.533278</v>
      </c>
      <c r="E15">
        <v>104690.757704</v>
      </c>
      <c r="F15" s="1">
        <f t="shared" si="0"/>
        <v>9.5544270784310593E-8</v>
      </c>
      <c r="G15" s="1">
        <f t="shared" si="1"/>
        <v>9.5519424864430011E-8</v>
      </c>
    </row>
    <row r="16" spans="1:7" x14ac:dyDescent="0.25">
      <c r="C16" s="25">
        <v>45558</v>
      </c>
      <c r="D16">
        <v>104960.093278</v>
      </c>
      <c r="E16">
        <v>104952.047704</v>
      </c>
      <c r="F16" s="1">
        <f t="shared" si="0"/>
        <v>2.8334606210196978E-3</v>
      </c>
      <c r="G16" s="1">
        <f t="shared" si="1"/>
        <v>2.495826811558269E-3</v>
      </c>
    </row>
    <row r="17" spans="3:7" x14ac:dyDescent="0.25">
      <c r="C17" s="25">
        <v>45559</v>
      </c>
      <c r="D17">
        <v>105062.363278</v>
      </c>
      <c r="E17">
        <v>105251.977704</v>
      </c>
      <c r="F17" s="1">
        <f t="shared" si="0"/>
        <v>9.7437032310107737E-4</v>
      </c>
      <c r="G17" s="1">
        <f t="shared" si="1"/>
        <v>2.8577813064296835E-3</v>
      </c>
    </row>
    <row r="18" spans="3:7" x14ac:dyDescent="0.25">
      <c r="C18" s="25">
        <v>45560</v>
      </c>
      <c r="D18">
        <v>104815.393278</v>
      </c>
      <c r="E18">
        <v>105020.147704</v>
      </c>
      <c r="F18" s="1">
        <f t="shared" si="0"/>
        <v>-2.3506990733352037E-3</v>
      </c>
      <c r="G18" s="1">
        <f t="shared" si="1"/>
        <v>-2.2026189441492201E-3</v>
      </c>
    </row>
    <row r="19" spans="3:7" x14ac:dyDescent="0.25">
      <c r="C19" s="25">
        <v>45561</v>
      </c>
      <c r="D19">
        <v>105057.363278</v>
      </c>
      <c r="E19">
        <v>105435.99770399999</v>
      </c>
      <c r="F19" s="1">
        <f t="shared" si="0"/>
        <v>2.3085349625911189E-3</v>
      </c>
      <c r="G19" s="1">
        <f t="shared" si="1"/>
        <v>3.9597163886311354E-3</v>
      </c>
    </row>
    <row r="20" spans="3:7" x14ac:dyDescent="0.25">
      <c r="C20" s="25">
        <v>45562</v>
      </c>
      <c r="D20">
        <v>105393.013278</v>
      </c>
      <c r="E20">
        <v>105283.287704</v>
      </c>
      <c r="F20" s="1">
        <f t="shared" si="0"/>
        <v>3.1949212270995803E-3</v>
      </c>
      <c r="G20" s="1">
        <f t="shared" si="1"/>
        <v>-1.4483668132842869E-3</v>
      </c>
    </row>
    <row r="21" spans="3:7" x14ac:dyDescent="0.25">
      <c r="C21" s="25">
        <v>45563</v>
      </c>
      <c r="D21">
        <v>105393.02327799999</v>
      </c>
      <c r="E21">
        <v>105283.297704</v>
      </c>
      <c r="F21" s="1">
        <f t="shared" si="0"/>
        <v>9.4882949862946331E-8</v>
      </c>
      <c r="G21" s="1">
        <f t="shared" si="1"/>
        <v>9.4981836270880273E-8</v>
      </c>
    </row>
    <row r="22" spans="3:7" x14ac:dyDescent="0.25">
      <c r="C22" s="25">
        <v>45564</v>
      </c>
      <c r="D22">
        <v>105393.033278</v>
      </c>
      <c r="E22">
        <v>105283.30770400001</v>
      </c>
      <c r="F22" s="1">
        <f t="shared" si="0"/>
        <v>9.4882940998245862E-8</v>
      </c>
      <c r="G22" s="1">
        <f t="shared" si="1"/>
        <v>9.4981827387548653E-8</v>
      </c>
    </row>
    <row r="23" spans="3:7" x14ac:dyDescent="0.25">
      <c r="C23" s="25">
        <v>45565</v>
      </c>
      <c r="D23">
        <v>105607.853278</v>
      </c>
      <c r="E23">
        <v>105704.677704</v>
      </c>
      <c r="F23" s="1">
        <f t="shared" si="0"/>
        <v>2.0382751432284139E-3</v>
      </c>
      <c r="G23" s="1">
        <f t="shared" si="1"/>
        <v>4.0022488767607967E-3</v>
      </c>
    </row>
    <row r="24" spans="3:7" x14ac:dyDescent="0.25">
      <c r="C24" s="25">
        <v>45566</v>
      </c>
      <c r="D24">
        <v>104775.24327799999</v>
      </c>
      <c r="E24">
        <v>104758.927704</v>
      </c>
      <c r="F24" s="1">
        <f t="shared" si="0"/>
        <v>-7.8839780769736391E-3</v>
      </c>
      <c r="G24" s="1">
        <f t="shared" si="1"/>
        <v>-8.9470969548607927E-3</v>
      </c>
    </row>
    <row r="25" spans="3:7" x14ac:dyDescent="0.25">
      <c r="C25" s="25">
        <v>45567</v>
      </c>
      <c r="D25">
        <v>104893.02327799999</v>
      </c>
      <c r="E25">
        <v>104803.097704</v>
      </c>
      <c r="F25" s="1">
        <f t="shared" si="0"/>
        <v>1.1241205108681383E-3</v>
      </c>
      <c r="G25" s="1">
        <f t="shared" si="1"/>
        <v>4.2163470902262506E-4</v>
      </c>
    </row>
    <row r="26" spans="3:7" x14ac:dyDescent="0.25">
      <c r="C26" s="25">
        <v>45568</v>
      </c>
      <c r="D26">
        <v>104749.203278</v>
      </c>
      <c r="E26">
        <v>104611.74770399999</v>
      </c>
      <c r="F26" s="1">
        <f t="shared" si="0"/>
        <v>-1.3711112093587343E-3</v>
      </c>
      <c r="G26" s="1">
        <f t="shared" si="1"/>
        <v>-1.8258048110414069E-3</v>
      </c>
    </row>
    <row r="27" spans="3:7" x14ac:dyDescent="0.25">
      <c r="C27" s="25">
        <v>45569</v>
      </c>
      <c r="D27">
        <v>105820.173278</v>
      </c>
      <c r="E27">
        <v>105561.19770400001</v>
      </c>
      <c r="F27" s="1">
        <f t="shared" si="0"/>
        <v>1.0224135043372995E-2</v>
      </c>
      <c r="G27" s="1">
        <f t="shared" si="1"/>
        <v>9.075940521388574E-3</v>
      </c>
    </row>
    <row r="28" spans="3:7" x14ac:dyDescent="0.25">
      <c r="C28" s="25">
        <v>45570</v>
      </c>
      <c r="D28">
        <v>105820.183278</v>
      </c>
      <c r="E28">
        <v>105561.207704</v>
      </c>
      <c r="F28" s="1">
        <f t="shared" si="0"/>
        <v>9.4499939708946866E-8</v>
      </c>
      <c r="G28" s="1">
        <f t="shared" si="1"/>
        <v>9.4731778458993197E-8</v>
      </c>
    </row>
    <row r="29" spans="3:7" x14ac:dyDescent="0.25">
      <c r="C29" s="25">
        <v>45571</v>
      </c>
      <c r="D29">
        <v>105820.19327800001</v>
      </c>
      <c r="E29">
        <v>105561.217704</v>
      </c>
      <c r="F29" s="1">
        <f t="shared" si="0"/>
        <v>9.449993091622461E-8</v>
      </c>
      <c r="G29" s="1">
        <f t="shared" si="1"/>
        <v>9.4731769484884209E-8</v>
      </c>
    </row>
    <row r="30" spans="3:7" x14ac:dyDescent="0.25">
      <c r="C30" s="25">
        <v>45572</v>
      </c>
      <c r="D30">
        <v>104782.093278</v>
      </c>
      <c r="E30">
        <v>104608.10770399999</v>
      </c>
      <c r="F30" s="1">
        <f t="shared" si="0"/>
        <v>-9.8100368922292135E-3</v>
      </c>
      <c r="G30" s="1">
        <f t="shared" si="1"/>
        <v>-9.0289788307726642E-3</v>
      </c>
    </row>
    <row r="31" spans="3:7" x14ac:dyDescent="0.25">
      <c r="C31" s="25">
        <v>45573</v>
      </c>
      <c r="D31">
        <v>105688.533278</v>
      </c>
      <c r="E31">
        <v>105596.19770400001</v>
      </c>
      <c r="F31" s="1">
        <f t="shared" si="0"/>
        <v>8.6507147513755385E-3</v>
      </c>
      <c r="G31" s="1">
        <f t="shared" si="1"/>
        <v>9.4456349673767079E-3</v>
      </c>
    </row>
    <row r="32" spans="3:7" x14ac:dyDescent="0.25">
      <c r="C32" s="25">
        <v>45574</v>
      </c>
      <c r="D32">
        <v>106217.963278</v>
      </c>
      <c r="E32">
        <v>106326.687704</v>
      </c>
      <c r="F32" s="1">
        <f t="shared" si="0"/>
        <v>5.0093419179864668E-3</v>
      </c>
      <c r="G32" s="1">
        <f t="shared" si="1"/>
        <v>6.9177680246371182E-3</v>
      </c>
    </row>
    <row r="33" spans="3:7" x14ac:dyDescent="0.25">
      <c r="C33" s="25">
        <v>45575</v>
      </c>
      <c r="D33">
        <v>106404.423278</v>
      </c>
      <c r="E33">
        <v>106326.69770400001</v>
      </c>
      <c r="F33" s="1">
        <f t="shared" si="0"/>
        <v>1.7554469530920316E-3</v>
      </c>
      <c r="G33" s="1">
        <f t="shared" si="1"/>
        <v>9.4049765164809391E-8</v>
      </c>
    </row>
    <row r="34" spans="3:7" x14ac:dyDescent="0.25">
      <c r="C34" s="25">
        <v>45576</v>
      </c>
      <c r="D34">
        <v>107183.293278</v>
      </c>
      <c r="E34">
        <v>106775.66770400001</v>
      </c>
      <c r="F34" s="1">
        <f t="shared" si="0"/>
        <v>7.3199024627487756E-3</v>
      </c>
      <c r="G34" s="1">
        <f t="shared" si="1"/>
        <v>4.2225519055418851E-3</v>
      </c>
    </row>
    <row r="35" spans="3:7" x14ac:dyDescent="0.25">
      <c r="C35" s="25">
        <v>45577</v>
      </c>
      <c r="D35">
        <v>107183.30327800001</v>
      </c>
      <c r="E35">
        <v>106775.677704</v>
      </c>
      <c r="F35" s="1">
        <f t="shared" si="0"/>
        <v>9.3298122342409732E-8</v>
      </c>
      <c r="G35" s="1">
        <f t="shared" si="1"/>
        <v>9.3654296056316707E-8</v>
      </c>
    </row>
    <row r="36" spans="3:7" x14ac:dyDescent="0.25">
      <c r="C36" s="25">
        <v>45578</v>
      </c>
      <c r="D36">
        <v>107183.313278</v>
      </c>
      <c r="E36">
        <v>106775.687704</v>
      </c>
      <c r="F36" s="1">
        <f t="shared" si="0"/>
        <v>9.3298113502104276E-8</v>
      </c>
      <c r="G36" s="1">
        <f t="shared" si="1"/>
        <v>9.365428728519035E-8</v>
      </c>
    </row>
    <row r="37" spans="3:7" x14ac:dyDescent="0.25">
      <c r="C37" s="25">
        <v>45579</v>
      </c>
      <c r="D37">
        <v>107775.463278</v>
      </c>
      <c r="E37">
        <v>106775.69770400001</v>
      </c>
      <c r="F37" s="1">
        <f t="shared" si="0"/>
        <v>5.5246472784820731E-3</v>
      </c>
      <c r="G37" s="1">
        <f t="shared" si="1"/>
        <v>9.3654278650350562E-8</v>
      </c>
    </row>
    <row r="38" spans="3:7" x14ac:dyDescent="0.25">
      <c r="C38" s="25">
        <v>45580</v>
      </c>
      <c r="D38">
        <v>106859.953278</v>
      </c>
      <c r="E38">
        <v>106812.507704</v>
      </c>
      <c r="F38" s="1">
        <f t="shared" si="0"/>
        <v>-8.4946050998499969E-3</v>
      </c>
      <c r="G38" s="1">
        <f t="shared" si="1"/>
        <v>3.4474136710434911E-4</v>
      </c>
    </row>
    <row r="39" spans="3:7" x14ac:dyDescent="0.25">
      <c r="C39" s="25">
        <v>45581</v>
      </c>
      <c r="D39">
        <v>107484.073278</v>
      </c>
      <c r="E39">
        <v>107276.19770400001</v>
      </c>
      <c r="F39" s="1">
        <f t="shared" si="0"/>
        <v>5.840541576658983E-3</v>
      </c>
      <c r="G39" s="1">
        <f t="shared" si="1"/>
        <v>4.3411582591524316E-3</v>
      </c>
    </row>
    <row r="40" spans="3:7" x14ac:dyDescent="0.25">
      <c r="C40" s="25">
        <v>45582</v>
      </c>
      <c r="D40">
        <v>107378.863278</v>
      </c>
      <c r="E40">
        <v>107285.407704</v>
      </c>
      <c r="F40" s="1">
        <f t="shared" si="0"/>
        <v>-9.78842695399844E-4</v>
      </c>
      <c r="G40" s="1">
        <f t="shared" si="1"/>
        <v>8.5853154726870388E-5</v>
      </c>
    </row>
    <row r="41" spans="3:7" x14ac:dyDescent="0.25">
      <c r="C41" s="25">
        <v>45583</v>
      </c>
      <c r="D41">
        <v>107450.483278</v>
      </c>
      <c r="E41">
        <v>107697.577704</v>
      </c>
      <c r="F41" s="1">
        <f t="shared" si="0"/>
        <v>6.6698415138344075E-4</v>
      </c>
      <c r="G41" s="1">
        <f t="shared" si="1"/>
        <v>3.8418085816215902E-3</v>
      </c>
    </row>
    <row r="42" spans="3:7" x14ac:dyDescent="0.25">
      <c r="C42" s="25">
        <v>45584</v>
      </c>
      <c r="D42">
        <v>107450.49327799999</v>
      </c>
      <c r="E42">
        <v>107697.58770400001</v>
      </c>
      <c r="F42" s="1">
        <f t="shared" si="0"/>
        <v>9.3066123945565964E-8</v>
      </c>
      <c r="G42" s="1">
        <f t="shared" si="1"/>
        <v>9.2852599125280189E-8</v>
      </c>
    </row>
    <row r="43" spans="3:7" x14ac:dyDescent="0.25">
      <c r="C43" s="25">
        <v>45585</v>
      </c>
      <c r="D43">
        <v>107450.503278</v>
      </c>
      <c r="E43">
        <v>107697.597704</v>
      </c>
      <c r="F43" s="1">
        <f t="shared" si="0"/>
        <v>9.3066115419692359E-8</v>
      </c>
      <c r="G43" s="1">
        <f t="shared" si="1"/>
        <v>9.2852590368557534E-8</v>
      </c>
    </row>
    <row r="44" spans="3:7" x14ac:dyDescent="0.25">
      <c r="C44" s="25">
        <v>45586</v>
      </c>
      <c r="D44">
        <v>107168.80327800001</v>
      </c>
      <c r="E44">
        <v>107520.967704</v>
      </c>
      <c r="F44" s="1">
        <f t="shared" si="0"/>
        <v>-2.6216722249422339E-3</v>
      </c>
      <c r="G44" s="1">
        <f t="shared" si="1"/>
        <v>-1.6400551522556797E-3</v>
      </c>
    </row>
    <row r="45" spans="3:7" x14ac:dyDescent="0.25">
      <c r="C45" s="25">
        <v>45587</v>
      </c>
      <c r="D45">
        <v>107027.353278</v>
      </c>
      <c r="E45">
        <v>107463.937704</v>
      </c>
      <c r="F45" s="1">
        <f t="shared" si="0"/>
        <v>-1.3198803725845934E-3</v>
      </c>
      <c r="G45" s="1">
        <f t="shared" si="1"/>
        <v>-5.3040817263661226E-4</v>
      </c>
    </row>
    <row r="46" spans="3:7" x14ac:dyDescent="0.25">
      <c r="C46" s="25">
        <v>45588</v>
      </c>
      <c r="D46">
        <v>105992.483278</v>
      </c>
      <c r="E46">
        <v>106483.227704</v>
      </c>
      <c r="F46" s="1">
        <f t="shared" si="0"/>
        <v>-9.6692104242917694E-3</v>
      </c>
      <c r="G46" s="1">
        <f t="shared" si="1"/>
        <v>-9.1259451398595839E-3</v>
      </c>
    </row>
    <row r="47" spans="3:7" x14ac:dyDescent="0.25">
      <c r="C47" s="25">
        <v>45589</v>
      </c>
      <c r="D47">
        <v>105966.183278</v>
      </c>
      <c r="E47">
        <v>106713.237704</v>
      </c>
      <c r="F47" s="1">
        <f t="shared" si="0"/>
        <v>-2.4813080311575066E-4</v>
      </c>
      <c r="G47" s="1">
        <f t="shared" si="1"/>
        <v>2.1600584895808388E-3</v>
      </c>
    </row>
    <row r="48" spans="3:7" x14ac:dyDescent="0.25">
      <c r="C48" s="25">
        <v>45590</v>
      </c>
      <c r="D48">
        <v>105775.463278</v>
      </c>
      <c r="E48">
        <v>106676.44770400001</v>
      </c>
      <c r="F48" s="1">
        <f t="shared" si="0"/>
        <v>-1.7998194716483404E-3</v>
      </c>
      <c r="G48" s="1">
        <f t="shared" si="1"/>
        <v>-3.4475572845087219E-4</v>
      </c>
    </row>
    <row r="49" spans="2:7" x14ac:dyDescent="0.25">
      <c r="B49" s="1"/>
      <c r="C49" s="25">
        <v>45591</v>
      </c>
      <c r="D49">
        <v>105775.473278</v>
      </c>
      <c r="E49">
        <v>106676.457704</v>
      </c>
      <c r="F49" s="1">
        <f t="shared" si="0"/>
        <v>9.4539883820041882E-8</v>
      </c>
      <c r="G49" s="1">
        <f t="shared" si="1"/>
        <v>9.3741404124261482E-8</v>
      </c>
    </row>
    <row r="50" spans="2:7" x14ac:dyDescent="0.25">
      <c r="C50" s="25">
        <v>45592</v>
      </c>
      <c r="D50">
        <v>105775.483278</v>
      </c>
      <c r="E50">
        <v>106676.467704</v>
      </c>
      <c r="F50" s="1">
        <f t="shared" si="0"/>
        <v>9.4539874744679462E-8</v>
      </c>
      <c r="G50" s="1">
        <f t="shared" si="1"/>
        <v>9.3741395336811464E-8</v>
      </c>
    </row>
    <row r="51" spans="2:7" x14ac:dyDescent="0.25">
      <c r="C51" s="25">
        <v>45593</v>
      </c>
      <c r="D51">
        <v>106054.113278</v>
      </c>
      <c r="E51">
        <v>107005.83770400001</v>
      </c>
      <c r="F51" s="1">
        <f t="shared" si="0"/>
        <v>2.6341642823574439E-3</v>
      </c>
      <c r="G51" s="1">
        <f t="shared" si="1"/>
        <v>3.0875600503939417E-3</v>
      </c>
    </row>
    <row r="52" spans="2:7" x14ac:dyDescent="0.25">
      <c r="C52" s="25">
        <v>45594</v>
      </c>
      <c r="D52">
        <v>105913.253278</v>
      </c>
      <c r="E52">
        <v>107178.80770400001</v>
      </c>
      <c r="F52" s="1">
        <f t="shared" si="0"/>
        <v>-1.3281898801111446E-3</v>
      </c>
      <c r="G52" s="1">
        <f t="shared" si="1"/>
        <v>1.616453865614991E-3</v>
      </c>
    </row>
    <row r="53" spans="2:7" x14ac:dyDescent="0.25">
      <c r="C53" s="25">
        <v>45595</v>
      </c>
      <c r="D53">
        <v>105398.70827800001</v>
      </c>
      <c r="E53">
        <v>106854.977704</v>
      </c>
      <c r="F53" s="1">
        <f t="shared" si="0"/>
        <v>-4.8581738741366566E-3</v>
      </c>
      <c r="G53" s="1">
        <f t="shared" si="1"/>
        <v>-3.0213995372512072E-3</v>
      </c>
    </row>
    <row r="54" spans="2:7" x14ac:dyDescent="0.25">
      <c r="C54" s="25">
        <v>45596</v>
      </c>
      <c r="D54">
        <v>103457.49327799999</v>
      </c>
      <c r="E54">
        <v>104762.907704</v>
      </c>
      <c r="F54" s="1">
        <f t="shared" si="0"/>
        <v>-1.8417825338806388E-2</v>
      </c>
      <c r="G54" s="1">
        <f t="shared" si="1"/>
        <v>-1.95785918911075E-2</v>
      </c>
    </row>
    <row r="55" spans="2:7" x14ac:dyDescent="0.25">
      <c r="C55" s="25">
        <v>45597</v>
      </c>
      <c r="D55">
        <v>103856.473278</v>
      </c>
      <c r="E55">
        <v>105204.517704</v>
      </c>
      <c r="F55" s="1">
        <f t="shared" si="0"/>
        <v>3.8564630493019367E-3</v>
      </c>
      <c r="G55" s="1">
        <f t="shared" si="1"/>
        <v>4.2153278262162946E-3</v>
      </c>
    </row>
    <row r="56" spans="2:7" x14ac:dyDescent="0.25">
      <c r="C56" s="25">
        <v>45598</v>
      </c>
      <c r="D56">
        <v>103856.473278</v>
      </c>
      <c r="E56">
        <v>105204.52770399999</v>
      </c>
      <c r="F56" s="1">
        <f t="shared" si="0"/>
        <v>0</v>
      </c>
      <c r="G56" s="1">
        <f t="shared" si="1"/>
        <v>9.5052952221091728E-8</v>
      </c>
    </row>
    <row r="57" spans="2:7" x14ac:dyDescent="0.25">
      <c r="C57" s="25">
        <v>45599</v>
      </c>
      <c r="D57">
        <v>103856.473278</v>
      </c>
      <c r="E57">
        <v>105204.537704</v>
      </c>
      <c r="F57" s="1">
        <f t="shared" si="0"/>
        <v>0</v>
      </c>
      <c r="G57" s="1">
        <f t="shared" si="1"/>
        <v>9.5052943324349101E-8</v>
      </c>
    </row>
    <row r="58" spans="2:7" x14ac:dyDescent="0.25">
      <c r="C58" s="25">
        <v>45600</v>
      </c>
      <c r="D58">
        <v>103540.58327800001</v>
      </c>
      <c r="E58">
        <v>104978.227704</v>
      </c>
      <c r="F58" s="1">
        <f t="shared" si="0"/>
        <v>-3.0416014527513773E-3</v>
      </c>
      <c r="G58" s="1">
        <f t="shared" si="1"/>
        <v>-2.151142953897445E-3</v>
      </c>
    </row>
    <row r="59" spans="2:7" x14ac:dyDescent="0.25">
      <c r="C59" s="25">
        <v>45601</v>
      </c>
      <c r="D59">
        <v>104900.02327799999</v>
      </c>
      <c r="E59">
        <v>106245.99770399999</v>
      </c>
      <c r="F59" s="1">
        <f t="shared" si="0"/>
        <v>1.3129537780852327E-2</v>
      </c>
      <c r="G59" s="1">
        <f t="shared" si="1"/>
        <v>1.2076504125928233E-2</v>
      </c>
    </row>
    <row r="60" spans="2:7" x14ac:dyDescent="0.25">
      <c r="C60" s="25">
        <v>45602</v>
      </c>
      <c r="D60">
        <v>107752.213278</v>
      </c>
      <c r="E60">
        <v>108884.567704</v>
      </c>
      <c r="F60" s="1">
        <f t="shared" si="0"/>
        <v>2.7189603118021172E-2</v>
      </c>
      <c r="G60" s="1">
        <f t="shared" si="1"/>
        <v>2.4834535483877988E-2</v>
      </c>
    </row>
    <row r="61" spans="2:7" x14ac:dyDescent="0.25">
      <c r="C61" s="25">
        <v>45603</v>
      </c>
      <c r="D61">
        <v>108306.063278</v>
      </c>
      <c r="E61">
        <v>109725.457704</v>
      </c>
      <c r="F61" s="1">
        <f t="shared" si="0"/>
        <v>5.1400336304097674E-3</v>
      </c>
      <c r="G61" s="1">
        <f t="shared" si="1"/>
        <v>7.7227656566166295E-3</v>
      </c>
    </row>
    <row r="62" spans="2:7" x14ac:dyDescent="0.25">
      <c r="C62" s="25">
        <v>45604</v>
      </c>
      <c r="D62">
        <v>108616.863278</v>
      </c>
      <c r="E62">
        <v>110200.187704</v>
      </c>
      <c r="F62" s="1">
        <f t="shared" si="0"/>
        <v>2.8696454343672476E-3</v>
      </c>
      <c r="G62" s="1">
        <f t="shared" si="1"/>
        <v>4.3265255842508989E-3</v>
      </c>
    </row>
    <row r="63" spans="2:7" x14ac:dyDescent="0.25">
      <c r="C63" s="25">
        <v>45605</v>
      </c>
      <c r="D63">
        <v>108616.863278</v>
      </c>
      <c r="E63">
        <v>110200.19770400001</v>
      </c>
      <c r="F63" s="1">
        <f t="shared" si="0"/>
        <v>0</v>
      </c>
      <c r="G63" s="1">
        <f t="shared" si="1"/>
        <v>9.0743947153460706E-8</v>
      </c>
    </row>
    <row r="64" spans="2:7" x14ac:dyDescent="0.25">
      <c r="C64" s="25">
        <v>45606</v>
      </c>
      <c r="D64">
        <v>108616.863278</v>
      </c>
      <c r="E64">
        <v>110200.207704</v>
      </c>
      <c r="F64" s="1">
        <f t="shared" si="0"/>
        <v>0</v>
      </c>
      <c r="G64" s="1">
        <f t="shared" si="1"/>
        <v>9.0743938786947694E-8</v>
      </c>
    </row>
    <row r="65" spans="3:7" x14ac:dyDescent="0.25">
      <c r="C65" s="25">
        <v>45607</v>
      </c>
      <c r="D65">
        <v>108819.33327800001</v>
      </c>
      <c r="E65">
        <v>110305.097704</v>
      </c>
      <c r="F65" s="1">
        <f t="shared" ref="F65:F86" si="2">(D65-D64)/D64</f>
        <v>1.8640751895199574E-3</v>
      </c>
      <c r="G65" s="1">
        <f t="shared" ref="G65:G86" si="3">(E65-E64)/E64</f>
        <v>9.5181308806364582E-4</v>
      </c>
    </row>
    <row r="66" spans="3:7" x14ac:dyDescent="0.25">
      <c r="C66" s="25">
        <v>45608</v>
      </c>
      <c r="D66">
        <v>108360.473278</v>
      </c>
      <c r="E66">
        <v>109962.867704</v>
      </c>
      <c r="F66" s="1">
        <f t="shared" si="2"/>
        <v>-4.216713943906953E-3</v>
      </c>
      <c r="G66" s="1">
        <f t="shared" si="3"/>
        <v>-3.1025764640393917E-3</v>
      </c>
    </row>
    <row r="67" spans="3:7" x14ac:dyDescent="0.25">
      <c r="C67" s="25">
        <v>45609</v>
      </c>
      <c r="D67">
        <v>108479.843278</v>
      </c>
      <c r="E67">
        <v>110016.237704</v>
      </c>
      <c r="F67" s="1">
        <f t="shared" si="2"/>
        <v>1.1016009471807148E-3</v>
      </c>
      <c r="G67" s="1">
        <f t="shared" si="3"/>
        <v>4.8534565453183393E-4</v>
      </c>
    </row>
    <row r="68" spans="3:7" x14ac:dyDescent="0.25">
      <c r="C68" s="25">
        <v>45610</v>
      </c>
      <c r="D68">
        <v>107992.563278</v>
      </c>
      <c r="E68">
        <v>109309.687704</v>
      </c>
      <c r="F68" s="1">
        <f t="shared" si="2"/>
        <v>-4.4918943950836305E-3</v>
      </c>
      <c r="G68" s="1">
        <f t="shared" si="3"/>
        <v>-6.4222337969871693E-3</v>
      </c>
    </row>
    <row r="69" spans="3:7" x14ac:dyDescent="0.25">
      <c r="C69" s="25">
        <v>45611</v>
      </c>
      <c r="D69">
        <v>106442.24327799999</v>
      </c>
      <c r="E69">
        <v>107911.297704</v>
      </c>
      <c r="F69" s="1">
        <f t="shared" si="2"/>
        <v>-1.435580333443048E-2</v>
      </c>
      <c r="G69" s="1">
        <f t="shared" si="3"/>
        <v>-1.2792919176447594E-2</v>
      </c>
    </row>
    <row r="70" spans="3:7" x14ac:dyDescent="0.25">
      <c r="C70" s="25">
        <v>45612</v>
      </c>
      <c r="D70">
        <v>106442.253278</v>
      </c>
      <c r="E70">
        <v>107911.30770400001</v>
      </c>
      <c r="F70" s="1">
        <f t="shared" si="2"/>
        <v>9.3947663083309658E-8</v>
      </c>
      <c r="G70" s="1">
        <f t="shared" si="3"/>
        <v>9.2668703111542237E-8</v>
      </c>
    </row>
    <row r="71" spans="3:7" x14ac:dyDescent="0.25">
      <c r="C71" s="25">
        <v>45613</v>
      </c>
      <c r="D71">
        <v>106442.263278</v>
      </c>
      <c r="E71">
        <v>107911.317704</v>
      </c>
      <c r="F71" s="1">
        <f t="shared" si="2"/>
        <v>9.3947654120435265E-8</v>
      </c>
      <c r="G71" s="1">
        <f t="shared" si="3"/>
        <v>9.26686943892038E-8</v>
      </c>
    </row>
    <row r="72" spans="3:7" x14ac:dyDescent="0.25">
      <c r="C72" s="25">
        <v>45614</v>
      </c>
      <c r="D72">
        <v>107165.603278</v>
      </c>
      <c r="E72">
        <v>107911.327704</v>
      </c>
      <c r="F72" s="1">
        <f t="shared" si="2"/>
        <v>6.7956089782760182E-3</v>
      </c>
      <c r="G72" s="1">
        <f t="shared" si="3"/>
        <v>9.266868580171768E-8</v>
      </c>
    </row>
    <row r="73" spans="3:7" x14ac:dyDescent="0.25">
      <c r="C73" s="25">
        <v>45615</v>
      </c>
      <c r="D73">
        <v>107960.88327799999</v>
      </c>
      <c r="E73">
        <v>108352.937704</v>
      </c>
      <c r="F73" s="1">
        <f t="shared" si="2"/>
        <v>7.4210378673178401E-3</v>
      </c>
      <c r="G73" s="1">
        <f t="shared" si="3"/>
        <v>4.0923414566016057E-3</v>
      </c>
    </row>
    <row r="74" spans="3:7" x14ac:dyDescent="0.25">
      <c r="C74" s="25">
        <v>45616</v>
      </c>
      <c r="D74">
        <v>108067.233278</v>
      </c>
      <c r="E74">
        <v>108748.547704</v>
      </c>
      <c r="F74" s="1">
        <f t="shared" si="2"/>
        <v>9.8507900983130963E-4</v>
      </c>
      <c r="G74" s="1">
        <f t="shared" si="3"/>
        <v>3.6511238955120283E-3</v>
      </c>
    </row>
    <row r="75" spans="3:7" x14ac:dyDescent="0.25">
      <c r="C75" s="25">
        <v>45617</v>
      </c>
      <c r="D75">
        <v>108904.58327800001</v>
      </c>
      <c r="E75">
        <v>108785.35770399999</v>
      </c>
      <c r="F75" s="1">
        <f t="shared" si="2"/>
        <v>7.7484171159073337E-3</v>
      </c>
      <c r="G75" s="1">
        <f t="shared" si="3"/>
        <v>3.3848727893074862E-4</v>
      </c>
    </row>
    <row r="76" spans="3:7" x14ac:dyDescent="0.25">
      <c r="C76" s="25">
        <v>45618</v>
      </c>
      <c r="D76">
        <v>109305.713278</v>
      </c>
      <c r="E76">
        <v>109707.207704</v>
      </c>
      <c r="F76" s="1">
        <f t="shared" si="2"/>
        <v>3.6833160545321425E-3</v>
      </c>
      <c r="G76" s="1">
        <f t="shared" si="3"/>
        <v>8.4740264632701557E-3</v>
      </c>
    </row>
    <row r="77" spans="3:7" x14ac:dyDescent="0.25">
      <c r="C77" s="25">
        <v>45619</v>
      </c>
      <c r="D77">
        <v>109338.168278</v>
      </c>
      <c r="E77">
        <v>109707.217704</v>
      </c>
      <c r="F77" s="1">
        <f>(D77-D75)/D75</f>
        <v>3.9813292237038571E-3</v>
      </c>
      <c r="G77" s="1">
        <f t="shared" si="3"/>
        <v>9.1151713766539551E-8</v>
      </c>
    </row>
    <row r="78" spans="3:7" x14ac:dyDescent="0.25">
      <c r="C78" s="25">
        <v>45620</v>
      </c>
      <c r="D78">
        <v>109338.17827800001</v>
      </c>
      <c r="E78">
        <v>109707.227704</v>
      </c>
      <c r="F78" s="1">
        <f t="shared" si="2"/>
        <v>9.1459370198040278E-8</v>
      </c>
      <c r="G78" s="1">
        <f t="shared" si="3"/>
        <v>9.1151705590548575E-8</v>
      </c>
    </row>
    <row r="79" spans="3:7" x14ac:dyDescent="0.25">
      <c r="C79" s="25">
        <v>45621</v>
      </c>
      <c r="D79">
        <v>109545.798278</v>
      </c>
      <c r="E79">
        <v>110078.91770400001</v>
      </c>
      <c r="F79" s="1">
        <f t="shared" si="2"/>
        <v>1.8988792686128984E-3</v>
      </c>
      <c r="G79" s="1">
        <f t="shared" si="3"/>
        <v>3.3880174331162162E-3</v>
      </c>
    </row>
    <row r="80" spans="3:7" x14ac:dyDescent="0.25">
      <c r="C80" s="25">
        <v>45622</v>
      </c>
      <c r="D80">
        <v>110035.11827799999</v>
      </c>
      <c r="E80">
        <v>110653.007704</v>
      </c>
      <c r="F80" s="1">
        <f t="shared" si="2"/>
        <v>4.46680756078129E-3</v>
      </c>
      <c r="G80" s="1">
        <f t="shared" si="3"/>
        <v>5.2152583980132599E-3</v>
      </c>
    </row>
    <row r="81" spans="3:9" x14ac:dyDescent="0.25">
      <c r="C81" s="25">
        <v>45623</v>
      </c>
      <c r="D81">
        <v>109505.998278</v>
      </c>
      <c r="E81">
        <v>110318.13770399999</v>
      </c>
      <c r="F81" s="1">
        <f t="shared" si="2"/>
        <v>-4.8086466237369022E-3</v>
      </c>
      <c r="G81" s="1">
        <f t="shared" si="3"/>
        <v>-3.0263072549803331E-3</v>
      </c>
    </row>
    <row r="82" spans="3:9" x14ac:dyDescent="0.25">
      <c r="C82" s="25">
        <v>45624</v>
      </c>
      <c r="D82">
        <v>109506.00827799999</v>
      </c>
      <c r="E82">
        <v>110318.147704</v>
      </c>
      <c r="F82" s="1">
        <f t="shared" si="2"/>
        <v>9.1319198509789151E-8</v>
      </c>
      <c r="G82" s="1">
        <f t="shared" si="3"/>
        <v>9.0646925496011506E-8</v>
      </c>
    </row>
    <row r="83" spans="3:9" x14ac:dyDescent="0.25">
      <c r="C83" s="25">
        <v>45625</v>
      </c>
      <c r="D83">
        <v>110093.338278</v>
      </c>
      <c r="E83">
        <v>111002.63770399999</v>
      </c>
      <c r="F83" s="1">
        <f t="shared" si="2"/>
        <v>5.3634499990992523E-3</v>
      </c>
      <c r="G83" s="1">
        <f t="shared" si="3"/>
        <v>6.2046908350616905E-3</v>
      </c>
    </row>
    <row r="84" spans="3:9" x14ac:dyDescent="0.25">
      <c r="C84" s="25">
        <v>45626</v>
      </c>
      <c r="D84">
        <v>110093.348278</v>
      </c>
      <c r="E84">
        <v>111002.647704</v>
      </c>
      <c r="F84" s="1">
        <f t="shared" si="2"/>
        <v>9.0832017320266239E-8</v>
      </c>
      <c r="G84" s="1">
        <f t="shared" si="3"/>
        <v>9.0087949405123675E-8</v>
      </c>
    </row>
    <row r="85" spans="3:9" x14ac:dyDescent="0.25">
      <c r="C85" s="25">
        <v>45627</v>
      </c>
      <c r="D85">
        <v>110093.358278</v>
      </c>
      <c r="E85">
        <v>111002.657704</v>
      </c>
      <c r="F85" s="1">
        <f t="shared" si="2"/>
        <v>9.0832008937633648E-8</v>
      </c>
      <c r="G85" s="1">
        <f t="shared" si="3"/>
        <v>9.008794115819058E-8</v>
      </c>
    </row>
    <row r="86" spans="3:9" x14ac:dyDescent="0.25">
      <c r="C86" s="25">
        <v>45628</v>
      </c>
      <c r="D86">
        <v>110101.00827799999</v>
      </c>
      <c r="E86">
        <v>111201.38770399999</v>
      </c>
      <c r="F86" s="1">
        <f t="shared" si="2"/>
        <v>6.9486480562042056E-5</v>
      </c>
      <c r="G86" s="1">
        <f t="shared" si="3"/>
        <v>1.7903174942885593E-3</v>
      </c>
    </row>
    <row r="87" spans="3:9" x14ac:dyDescent="0.25">
      <c r="C87" s="25"/>
      <c r="F87" s="1"/>
      <c r="G87" s="1"/>
    </row>
    <row r="88" spans="3:9" x14ac:dyDescent="0.25">
      <c r="C88" s="25"/>
      <c r="F88" s="1"/>
      <c r="G88" s="1"/>
    </row>
    <row r="89" spans="3:9" ht="15.75" thickBot="1" x14ac:dyDescent="0.3"/>
    <row r="90" spans="3:9" ht="15.75" x14ac:dyDescent="0.25">
      <c r="E90" s="24" t="s">
        <v>17</v>
      </c>
      <c r="F90" s="22" t="s">
        <v>9</v>
      </c>
      <c r="G90" s="23" t="s">
        <v>8</v>
      </c>
    </row>
    <row r="91" spans="3:9" ht="15.75" x14ac:dyDescent="0.25">
      <c r="E91" s="17" t="s">
        <v>10</v>
      </c>
      <c r="F91" s="21">
        <f>AVERAGE(F2:F89)</f>
        <v>1.1516030321036322E-3</v>
      </c>
      <c r="G91" s="7">
        <f>AVERAGE(G2:G89)</f>
        <v>1.2389139261275574E-3</v>
      </c>
    </row>
    <row r="92" spans="3:9" ht="15.75" x14ac:dyDescent="0.25">
      <c r="E92" s="17" t="s">
        <v>14</v>
      </c>
      <c r="F92" s="6">
        <f>F91*252/4</f>
        <v>7.2550991022528835E-2</v>
      </c>
      <c r="G92" s="7">
        <f>G91*252/4</f>
        <v>7.8051577346036113E-2</v>
      </c>
      <c r="I92" t="s">
        <v>54</v>
      </c>
    </row>
    <row r="93" spans="3:9" ht="15.75" x14ac:dyDescent="0.25">
      <c r="E93" s="17" t="s">
        <v>11</v>
      </c>
      <c r="F93" s="8"/>
      <c r="G93" s="9">
        <f>F92-G92</f>
        <v>-5.5005863235072783E-3</v>
      </c>
      <c r="I93" t="s">
        <v>18</v>
      </c>
    </row>
    <row r="94" spans="3:9" ht="15.75" x14ac:dyDescent="0.25">
      <c r="E94" s="10"/>
      <c r="F94" s="8"/>
      <c r="G94" s="11"/>
    </row>
    <row r="95" spans="3:9" ht="15.75" x14ac:dyDescent="0.25">
      <c r="E95" s="17" t="s">
        <v>12</v>
      </c>
      <c r="F95" s="8"/>
      <c r="G95" s="19">
        <f>SLOPE(F3:F86,G3:G86)</f>
        <v>0.94103341699346976</v>
      </c>
      <c r="I95" t="s">
        <v>20</v>
      </c>
    </row>
    <row r="96" spans="3:9" ht="15.75" x14ac:dyDescent="0.25">
      <c r="E96" s="10"/>
      <c r="F96" s="8"/>
      <c r="G96" s="11"/>
    </row>
    <row r="97" spans="5:9" ht="15.75" x14ac:dyDescent="0.25">
      <c r="E97" s="20" t="s">
        <v>13</v>
      </c>
      <c r="F97" s="12"/>
      <c r="G97" s="7">
        <v>0.01</v>
      </c>
    </row>
    <row r="98" spans="5:9" ht="15.75" x14ac:dyDescent="0.25">
      <c r="E98" s="13"/>
      <c r="F98" s="8"/>
      <c r="G98" s="11"/>
    </row>
    <row r="99" spans="5:9" ht="15.75" x14ac:dyDescent="0.25">
      <c r="E99" s="17" t="s">
        <v>15</v>
      </c>
      <c r="F99" s="8"/>
      <c r="G99" s="14">
        <f>F92</f>
        <v>7.2550991022528835E-2</v>
      </c>
      <c r="I99" s="27" t="s">
        <v>21</v>
      </c>
    </row>
    <row r="100" spans="5:9" ht="15.75" x14ac:dyDescent="0.25">
      <c r="E100" s="17" t="s">
        <v>55</v>
      </c>
      <c r="F100" s="8"/>
      <c r="G100" s="7">
        <f>G97+G95*(G92-G97)</f>
        <v>7.4038808361735764E-2</v>
      </c>
      <c r="I100" s="27" t="s">
        <v>22</v>
      </c>
    </row>
    <row r="101" spans="5:9" ht="16.5" thickBot="1" x14ac:dyDescent="0.3">
      <c r="E101" s="18" t="s">
        <v>16</v>
      </c>
      <c r="F101" s="15"/>
      <c r="G101" s="16">
        <f>G99-G100</f>
        <v>-1.4878173392069288E-3</v>
      </c>
    </row>
    <row r="104" spans="5:9" ht="15.75" x14ac:dyDescent="0.25">
      <c r="E104" s="28" t="s">
        <v>34</v>
      </c>
      <c r="F104" s="29" t="s">
        <v>27</v>
      </c>
      <c r="G104" s="28" t="s">
        <v>35</v>
      </c>
    </row>
    <row r="105" spans="5:9" ht="15.75" x14ac:dyDescent="0.25">
      <c r="E105" s="28" t="s">
        <v>34</v>
      </c>
      <c r="F105" s="29">
        <v>0</v>
      </c>
      <c r="G105" s="28" t="s">
        <v>36</v>
      </c>
    </row>
    <row r="106" spans="5:9" ht="15.75" x14ac:dyDescent="0.25">
      <c r="E106" s="28" t="s">
        <v>34</v>
      </c>
      <c r="F106" s="29" t="s">
        <v>33</v>
      </c>
      <c r="G106" s="28" t="s">
        <v>37</v>
      </c>
    </row>
    <row r="107" spans="5:9" ht="15.75" x14ac:dyDescent="0.25">
      <c r="E107" s="28"/>
      <c r="F107" s="29"/>
      <c r="G107" s="28"/>
    </row>
    <row r="108" spans="5:9" ht="15.75" x14ac:dyDescent="0.25">
      <c r="E108" s="28" t="s">
        <v>25</v>
      </c>
      <c r="F108" s="29" t="s">
        <v>23</v>
      </c>
      <c r="G108" s="28" t="s">
        <v>56</v>
      </c>
    </row>
    <row r="109" spans="5:9" ht="15.75" x14ac:dyDescent="0.25">
      <c r="E109" s="28" t="s">
        <v>25</v>
      </c>
      <c r="F109" s="29">
        <f xml:space="preserve"> 1</f>
        <v>1</v>
      </c>
      <c r="G109" s="28" t="s">
        <v>24</v>
      </c>
    </row>
    <row r="110" spans="5:9" ht="15.75" x14ac:dyDescent="0.25">
      <c r="E110" s="28" t="s">
        <v>25</v>
      </c>
      <c r="F110" s="29" t="s">
        <v>31</v>
      </c>
      <c r="G110" s="28" t="s">
        <v>57</v>
      </c>
    </row>
    <row r="111" spans="5:9" ht="15.75" x14ac:dyDescent="0.25">
      <c r="E111" s="28"/>
      <c r="F111" s="28"/>
      <c r="G111" s="28"/>
    </row>
    <row r="112" spans="5:9" ht="15.75" x14ac:dyDescent="0.25">
      <c r="E112" s="28" t="s">
        <v>26</v>
      </c>
      <c r="F112" s="29" t="s">
        <v>27</v>
      </c>
      <c r="G112" s="28" t="s">
        <v>29</v>
      </c>
    </row>
    <row r="113" spans="5:7" ht="15.75" x14ac:dyDescent="0.25">
      <c r="E113" s="28" t="s">
        <v>26</v>
      </c>
      <c r="F113" s="29">
        <v>0</v>
      </c>
      <c r="G113" s="28" t="s">
        <v>28</v>
      </c>
    </row>
    <row r="114" spans="5:7" ht="15.75" x14ac:dyDescent="0.25">
      <c r="E114" s="28" t="s">
        <v>26</v>
      </c>
      <c r="F114" s="29" t="s">
        <v>33</v>
      </c>
      <c r="G114" s="28" t="s">
        <v>30</v>
      </c>
    </row>
    <row r="115" spans="5:7" x14ac:dyDescent="0.25">
      <c r="F115" s="26" t="s">
        <v>32</v>
      </c>
    </row>
  </sheetData>
  <hyperlinks>
    <hyperlink ref="A1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tabSelected="1" topLeftCell="A469" workbookViewId="0">
      <selection activeCell="A486" sqref="A486"/>
    </sheetView>
  </sheetViews>
  <sheetFormatPr defaultRowHeight="15" x14ac:dyDescent="0.25"/>
  <sheetData>
    <row r="1" spans="1:4" x14ac:dyDescent="0.25">
      <c r="A1" t="s">
        <v>46</v>
      </c>
    </row>
    <row r="3" spans="1:4" x14ac:dyDescent="0.25">
      <c r="A3" t="s">
        <v>38</v>
      </c>
      <c r="B3">
        <v>1</v>
      </c>
      <c r="D3" t="s">
        <v>39</v>
      </c>
    </row>
    <row r="4" spans="1:4" x14ac:dyDescent="0.25">
      <c r="A4" t="s">
        <v>38</v>
      </c>
      <c r="B4">
        <v>2</v>
      </c>
      <c r="D4" t="s">
        <v>40</v>
      </c>
    </row>
    <row r="5" spans="1:4" x14ac:dyDescent="0.25">
      <c r="A5" t="s">
        <v>38</v>
      </c>
      <c r="B5">
        <v>3</v>
      </c>
      <c r="D5" t="s">
        <v>41</v>
      </c>
    </row>
    <row r="6" spans="1:4" x14ac:dyDescent="0.25">
      <c r="A6" t="s">
        <v>38</v>
      </c>
      <c r="B6">
        <v>4</v>
      </c>
      <c r="D6" t="s">
        <v>42</v>
      </c>
    </row>
    <row r="7" spans="1:4" x14ac:dyDescent="0.25">
      <c r="A7" t="s">
        <v>38</v>
      </c>
      <c r="B7">
        <v>5</v>
      </c>
      <c r="D7" t="s">
        <v>43</v>
      </c>
    </row>
    <row r="8" spans="1:4" x14ac:dyDescent="0.25">
      <c r="A8" t="s">
        <v>38</v>
      </c>
      <c r="B8">
        <v>6</v>
      </c>
      <c r="D8" t="s">
        <v>44</v>
      </c>
    </row>
    <row r="9" spans="1:4" x14ac:dyDescent="0.25">
      <c r="A9" t="s">
        <v>38</v>
      </c>
      <c r="B9">
        <v>7</v>
      </c>
      <c r="D9" t="s">
        <v>45</v>
      </c>
    </row>
    <row r="11" spans="1:4" x14ac:dyDescent="0.25">
      <c r="A11" s="30" t="s">
        <v>51</v>
      </c>
    </row>
    <row r="12" spans="1:4" x14ac:dyDescent="0.25">
      <c r="A12" t="s">
        <v>47</v>
      </c>
    </row>
    <row r="13" spans="1:4" x14ac:dyDescent="0.25">
      <c r="A13" t="s">
        <v>48</v>
      </c>
    </row>
    <row r="14" spans="1:4" x14ac:dyDescent="0.25">
      <c r="A14" t="s">
        <v>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Positions</vt:lpstr>
      <vt:lpstr>Stock Fund</vt:lpstr>
      <vt:lpstr>4-7 PPT Stock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Kamm, Kelly L</dc:creator>
  <cp:lastModifiedBy>Sindhavad, Aditya K</cp:lastModifiedBy>
  <dcterms:created xsi:type="dcterms:W3CDTF">2019-03-07T19:46:46Z</dcterms:created>
  <dcterms:modified xsi:type="dcterms:W3CDTF">2024-12-03T21:07:32Z</dcterms:modified>
</cp:coreProperties>
</file>