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3120" yWindow="0" windowWidth="27240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C6" i="1"/>
  <c r="A10" i="1"/>
  <c r="A9" i="1"/>
  <c r="A8" i="1"/>
  <c r="A12" i="1"/>
  <c r="J2" i="1"/>
  <c r="A13" i="1" s="1"/>
  <c r="A11" i="1"/>
  <c r="A7" i="1"/>
  <c r="C13" i="1" l="1"/>
  <c r="C12" i="1"/>
  <c r="C7" i="1"/>
  <c r="C8" i="1"/>
  <c r="C9" i="1"/>
  <c r="C10" i="1"/>
  <c r="C11" i="1"/>
  <c r="G2" i="1"/>
  <c r="C2" i="1"/>
  <c r="D2" i="1" s="1"/>
  <c r="F2" i="1" l="1"/>
</calcChain>
</file>

<file path=xl/sharedStrings.xml><?xml version="1.0" encoding="utf-8"?>
<sst xmlns="http://schemas.openxmlformats.org/spreadsheetml/2006/main" count="13" uniqueCount="13">
  <si>
    <t>g/l Diesel</t>
  </si>
  <si>
    <t>g/kWh</t>
  </si>
  <si>
    <t>l/kWh</t>
  </si>
  <si>
    <t>l/kW ms</t>
  </si>
  <si>
    <t>PS</t>
  </si>
  <si>
    <t>l/h</t>
  </si>
  <si>
    <t>ms per h</t>
  </si>
  <si>
    <t>rpm</t>
  </si>
  <si>
    <t>factor</t>
  </si>
  <si>
    <t>ratio</t>
  </si>
  <si>
    <t>idleRpm</t>
  </si>
  <si>
    <t>ratedRpm</t>
  </si>
  <si>
    <t>maxAllowedRpm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</si>
</sst>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0.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Sheet1!$A$6:$A$13</c:f>
              <c:numCache>
                <c:formatCode>General</c:formatCode>
                <c:ptCount val="8"/>
                <c:pt idx="0">
                  <c:v>800</c:v>
                </c:pt>
                <c:pt idx="1">
                  <c:v>900</c:v>
                </c:pt>
                <c:pt idx="2">
                  <c:v>1140</c:v>
                </c:pt>
                <c:pt idx="3">
                  <c:v>1380</c:v>
                </c:pt>
                <c:pt idx="4">
                  <c:v>1740</c:v>
                </c:pt>
                <c:pt idx="5">
                  <c:v>2100</c:v>
                </c:pt>
                <c:pt idx="6">
                  <c:v>2250</c:v>
                </c:pt>
                <c:pt idx="7">
                  <c:v>2400</c:v>
                </c:pt>
              </c:numCache>
            </c:numRef>
          </c:xVal>
          <c:yVal>
            <c:numRef>
              <c:f>Sheet1!$C$6:$C$13</c:f>
              <c:numCache>
                <c:formatCode>General</c:formatCode>
                <c:ptCount val="8"/>
                <c:pt idx="0">
                  <c:v>220.79999999999998</c:v>
                </c:pt>
                <c:pt idx="1">
                  <c:v>216.2</c:v>
                </c:pt>
                <c:pt idx="2">
                  <c:v>209.3</c:v>
                </c:pt>
                <c:pt idx="3">
                  <c:v>207</c:v>
                </c:pt>
                <c:pt idx="4">
                  <c:v>211.60000000000002</c:v>
                </c:pt>
                <c:pt idx="5">
                  <c:v>230</c:v>
                </c:pt>
                <c:pt idx="6">
                  <c:v>287.5</c:v>
                </c:pt>
                <c:pt idx="7">
                  <c:v>460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49776"/>
        <c:axId val="422135784"/>
      </c:scatterChart>
      <c:valAx>
        <c:axId val="268049776"/>
        <c:scaling>
          <c:orientation val="minMax"/>
          <c:max val="2500"/>
          <c:min val="7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35784"/>
        <c:crosses val="autoZero"/>
        <c:crossBetween val="midCat"/>
        <c:majorUnit val="250"/>
      </c:valAx>
      <c:valAx>
        <c:axId val="422135784"/>
        <c:scaling>
          <c:orientation val="minMax"/>
          <c:max val="2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4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133350</xdr:rowOff>
    </xdr:from>
    <xdr:to>
      <xdr:col>22</xdr:col>
      <xdr:colOff>342900</xdr:colOff>
      <xdr:row>44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2" totalsRowShown="0">
  <autoFilter ref="A1:J2"/>
  <tableColumns count="10">
    <tableColumn id="1" name="g/l Diesel"/>
    <tableColumn id="2" name="g/kWh"/>
    <tableColumn id="3" name="l/kWh">
      <calculatedColumnFormula>Table1[g/kWh]/Table1[g/l Diesel]</calculatedColumnFormula>
    </tableColumn>
    <tableColumn id="4" name="l/kW ms">
      <calculatedColumnFormula>Table1[l/kWh]/3600000</calculatedColumnFormula>
    </tableColumn>
    <tableColumn id="5" name="PS"/>
    <tableColumn id="6" name="l/h">
      <calculatedColumnFormula>Table1[l/kWh]*Table1[PS]/1.36</calculatedColumnFormula>
    </tableColumn>
    <tableColumn id="7" name="ms per h" dataDxfId="1">
      <calculatedColumnFormula>60*60*1000</calculatedColumnFormula>
    </tableColumn>
    <tableColumn id="8" name="idleRpm"/>
    <tableColumn id="9" name="ratedRpm"/>
    <tableColumn id="10" name="maxAllowedRpm">
      <calculatedColumnFormula>Table1[ratedRpm]+300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:C13" totalsRowShown="0">
  <autoFilter ref="A5:C13"/>
  <tableColumns count="3">
    <tableColumn id="1" name="rpm"/>
    <tableColumn id="2" name="factor"/>
    <tableColumn id="3" name="ratio" dataDxfId="0">
      <calculatedColumnFormula>Table2[[#This Row],[factor]]*Table1[g/kWh]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A9" sqref="A9"/>
    </sheetView>
  </sheetViews>
  <sheetFormatPr defaultRowHeight="15" x14ac:dyDescent="0.25"/>
  <cols>
    <col min="1" max="1" width="11.5703125" customWidth="1"/>
    <col min="4" max="4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</row>
    <row r="2" spans="1:10" x14ac:dyDescent="0.25">
      <c r="A2">
        <v>830</v>
      </c>
      <c r="B2">
        <v>230</v>
      </c>
      <c r="C2">
        <f>Table1[g/kWh]/Table1[g/l Diesel]</f>
        <v>0.27710843373493976</v>
      </c>
      <c r="D2">
        <f>Table1[l/kWh]/3600000</f>
        <v>7.697456492637216E-8</v>
      </c>
      <c r="E2">
        <v>360</v>
      </c>
      <c r="F2">
        <f>Table1[l/kWh]*Table1[PS]/1.36</f>
        <v>73.352232459248754</v>
      </c>
      <c r="G2" s="1">
        <f>60*60*1000</f>
        <v>3600000</v>
      </c>
      <c r="H2">
        <v>900</v>
      </c>
      <c r="I2">
        <v>2100</v>
      </c>
      <c r="J2">
        <f>Table1[ratedRpm]+300</f>
        <v>2400</v>
      </c>
    </row>
    <row r="5" spans="1:10" x14ac:dyDescent="0.25">
      <c r="A5" t="s">
        <v>7</v>
      </c>
      <c r="B5" t="s">
        <v>8</v>
      </c>
      <c r="C5" t="s">
        <v>9</v>
      </c>
    </row>
    <row r="6" spans="1:10" x14ac:dyDescent="0.25">
      <c r="A6">
        <f>Table1[idleRpm]-100</f>
        <v>800</v>
      </c>
      <c r="B6">
        <v>0.96</v>
      </c>
      <c r="C6" s="2">
        <f>Table2[[#This Row],[factor]]*Table1[g/kWh]</f>
        <v>220.79999999999998</v>
      </c>
    </row>
    <row r="7" spans="1:10" x14ac:dyDescent="0.25">
      <c r="A7">
        <f>Table1[idleRpm]</f>
        <v>900</v>
      </c>
      <c r="B7">
        <v>0.94</v>
      </c>
      <c r="C7">
        <f>Table2[[#This Row],[factor]]*Table1[g/kWh]</f>
        <v>216.2</v>
      </c>
    </row>
    <row r="8" spans="1:10" x14ac:dyDescent="0.25">
      <c r="A8">
        <f>0.8*Table1[idleRpm]+0.2*Table1[ratedRpm]</f>
        <v>1140</v>
      </c>
      <c r="B8">
        <v>0.91</v>
      </c>
      <c r="C8">
        <f>Table2[[#This Row],[factor]]*Table1[g/kWh]</f>
        <v>209.3</v>
      </c>
    </row>
    <row r="9" spans="1:10" x14ac:dyDescent="0.25">
      <c r="A9">
        <f>0.6*Table1[idleRpm]+0.4*Table1[ratedRpm]</f>
        <v>1380</v>
      </c>
      <c r="B9">
        <v>0.9</v>
      </c>
      <c r="C9">
        <f>Table2[[#This Row],[factor]]*Table1[g/kWh]</f>
        <v>207</v>
      </c>
    </row>
    <row r="10" spans="1:10" x14ac:dyDescent="0.25">
      <c r="A10">
        <f>0.3*Table1[idleRpm]+0.7*Table1[ratedRpm]</f>
        <v>1740</v>
      </c>
      <c r="B10">
        <v>0.92</v>
      </c>
      <c r="C10">
        <f>Table2[[#This Row],[factor]]*Table1[g/kWh]</f>
        <v>211.60000000000002</v>
      </c>
    </row>
    <row r="11" spans="1:10" x14ac:dyDescent="0.25">
      <c r="A11">
        <f>Table1[ratedRpm]</f>
        <v>2100</v>
      </c>
      <c r="B11">
        <v>1</v>
      </c>
      <c r="C11">
        <f>Table2[[#This Row],[factor]]*Table1[g/kWh]</f>
        <v>230</v>
      </c>
    </row>
    <row r="12" spans="1:10" x14ac:dyDescent="0.25">
      <c r="A12">
        <f>0.5*Table1[ratedRpm]+0.5*Table1[maxAllowedRpm]</f>
        <v>2250</v>
      </c>
      <c r="B12">
        <v>1.25</v>
      </c>
      <c r="C12" s="2">
        <f>Table2[[#This Row],[factor]]*Table1[g/kWh]</f>
        <v>287.5</v>
      </c>
    </row>
    <row r="13" spans="1:10" x14ac:dyDescent="0.25">
      <c r="A13">
        <f>Table1[maxAllowedRpm]</f>
        <v>2400</v>
      </c>
      <c r="B13">
        <v>2</v>
      </c>
      <c r="C13" s="2">
        <f>Table2[[#This Row],[factor]]*Table1[g/kWh]</f>
        <v>460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2015-09-14T11:42:03Z</dcterms:created>
  <dcterms:modified xsi:type="dcterms:W3CDTF">2015-11-06T08:13:20Z</dcterms:modified>
</cp:coreProperties>
</file>